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oel GARBE Formation\Freelance\"/>
    </mc:Choice>
  </mc:AlternateContent>
  <bookViews>
    <workbookView xWindow="240" yWindow="75" windowWidth="18855" windowHeight="11760"/>
  </bookViews>
  <sheets>
    <sheet name="Feuil1" sheetId="1" r:id="rId1"/>
  </sheets>
  <calcPr calcId="152511"/>
</workbook>
</file>

<file path=xl/calcChain.xml><?xml version="1.0" encoding="utf-8"?>
<calcChain xmlns="http://schemas.openxmlformats.org/spreadsheetml/2006/main">
  <c r="S6" i="1" l="1"/>
  <c r="S8" i="1"/>
  <c r="S12" i="1"/>
  <c r="P5" i="1"/>
  <c r="Q5" i="1" s="1"/>
  <c r="P6" i="1"/>
  <c r="P7" i="1"/>
  <c r="Q7" i="1" s="1"/>
  <c r="P8" i="1"/>
  <c r="P9" i="1"/>
  <c r="S9" i="1" s="1"/>
  <c r="P10" i="1"/>
  <c r="S10" i="1" s="1"/>
  <c r="P11" i="1"/>
  <c r="S11" i="1" s="1"/>
  <c r="P12" i="1"/>
  <c r="Q12" i="1" s="1"/>
  <c r="P4" i="1"/>
  <c r="S4" i="1" s="1"/>
  <c r="T4" i="1" s="1"/>
  <c r="M5" i="1"/>
  <c r="N5" i="1" s="1"/>
  <c r="M6" i="1"/>
  <c r="N6" i="1" s="1"/>
  <c r="M7" i="1"/>
  <c r="N7" i="1" s="1"/>
  <c r="M8" i="1"/>
  <c r="N8" i="1" s="1"/>
  <c r="M9" i="1"/>
  <c r="M10" i="1"/>
  <c r="N10" i="1" s="1"/>
  <c r="M11" i="1"/>
  <c r="M12" i="1"/>
  <c r="N12" i="1" s="1"/>
  <c r="M4" i="1"/>
  <c r="J5" i="1"/>
  <c r="K5" i="1" s="1"/>
  <c r="J6" i="1"/>
  <c r="K6" i="1" s="1"/>
  <c r="J7" i="1"/>
  <c r="K7" i="1" s="1"/>
  <c r="J8" i="1"/>
  <c r="K8" i="1" s="1"/>
  <c r="J9" i="1"/>
  <c r="K9" i="1" s="1"/>
  <c r="J10" i="1"/>
  <c r="J11" i="1"/>
  <c r="K11" i="1" s="1"/>
  <c r="J12" i="1"/>
  <c r="K12" i="1" s="1"/>
  <c r="J4" i="1"/>
  <c r="K4" i="1" s="1"/>
  <c r="G5" i="1"/>
  <c r="H5" i="1" s="1"/>
  <c r="G6" i="1"/>
  <c r="H6" i="1" s="1"/>
  <c r="G7" i="1"/>
  <c r="H7" i="1" s="1"/>
  <c r="G8" i="1"/>
  <c r="H8" i="1" s="1"/>
  <c r="G9" i="1"/>
  <c r="H9" i="1" s="1"/>
  <c r="G10" i="1"/>
  <c r="H10" i="1" s="1"/>
  <c r="G11" i="1"/>
  <c r="G12" i="1"/>
  <c r="H12" i="1" s="1"/>
  <c r="G4" i="1"/>
  <c r="R5" i="1"/>
  <c r="R7" i="1"/>
  <c r="R9" i="1"/>
  <c r="R11" i="1"/>
  <c r="R4" i="1"/>
  <c r="O5" i="1"/>
  <c r="O6" i="1"/>
  <c r="R6" i="1" s="1"/>
  <c r="O7" i="1"/>
  <c r="O8" i="1"/>
  <c r="R8" i="1" s="1"/>
  <c r="O9" i="1"/>
  <c r="O10" i="1"/>
  <c r="R10" i="1" s="1"/>
  <c r="O11" i="1"/>
  <c r="O12" i="1"/>
  <c r="R12" i="1" s="1"/>
  <c r="O4" i="1"/>
  <c r="L5" i="1"/>
  <c r="L6" i="1"/>
  <c r="L7" i="1"/>
  <c r="L8" i="1"/>
  <c r="L9" i="1"/>
  <c r="L10" i="1"/>
  <c r="L11" i="1"/>
  <c r="L12" i="1"/>
  <c r="L4" i="1"/>
  <c r="N4" i="1" s="1"/>
  <c r="I5" i="1"/>
  <c r="I6" i="1"/>
  <c r="I7" i="1"/>
  <c r="I8" i="1"/>
  <c r="I9" i="1"/>
  <c r="I10" i="1"/>
  <c r="I11" i="1"/>
  <c r="I12" i="1"/>
  <c r="I4" i="1"/>
  <c r="F5" i="1"/>
  <c r="F6" i="1"/>
  <c r="F7" i="1"/>
  <c r="F8" i="1"/>
  <c r="F9" i="1"/>
  <c r="F10" i="1"/>
  <c r="F11" i="1"/>
  <c r="F12" i="1"/>
  <c r="F4" i="1"/>
  <c r="H4" i="1" s="1"/>
  <c r="E5" i="1"/>
  <c r="E6" i="1"/>
  <c r="E7" i="1"/>
  <c r="E8" i="1"/>
  <c r="E9" i="1"/>
  <c r="E10" i="1"/>
  <c r="E11" i="1"/>
  <c r="E12" i="1"/>
  <c r="E4" i="1"/>
  <c r="T8" i="1" l="1"/>
  <c r="T10" i="1"/>
  <c r="T12" i="1"/>
  <c r="T6" i="1"/>
  <c r="T11" i="1"/>
  <c r="T9" i="1"/>
  <c r="Q4" i="1"/>
  <c r="Q6" i="1"/>
  <c r="Q8" i="1"/>
  <c r="Q10" i="1"/>
  <c r="H11" i="1"/>
  <c r="H13" i="1" s="1"/>
  <c r="K10" i="1"/>
  <c r="N11" i="1"/>
  <c r="N13" i="1" s="1"/>
  <c r="N9" i="1"/>
  <c r="S7" i="1"/>
  <c r="T7" i="1" s="1"/>
  <c r="S5" i="1"/>
  <c r="T5" i="1" s="1"/>
  <c r="T13" i="1" s="1"/>
  <c r="Q9" i="1"/>
  <c r="Q11" i="1"/>
  <c r="K13" i="1"/>
  <c r="E13" i="1"/>
  <c r="Q13" i="1" l="1"/>
</calcChain>
</file>

<file path=xl/sharedStrings.xml><?xml version="1.0" encoding="utf-8"?>
<sst xmlns="http://schemas.openxmlformats.org/spreadsheetml/2006/main" count="26" uniqueCount="11">
  <si>
    <t>Objectif</t>
  </si>
  <si>
    <t>réalisation</t>
  </si>
  <si>
    <t>compte</t>
  </si>
  <si>
    <t>janvier</t>
  </si>
  <si>
    <t>février</t>
  </si>
  <si>
    <t>mars</t>
  </si>
  <si>
    <t>avril</t>
  </si>
  <si>
    <t>mai</t>
  </si>
  <si>
    <t>juin</t>
  </si>
  <si>
    <t>Ecart</t>
  </si>
  <si>
    <t>ECART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</si>
</sst>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/>
      <diagonal/>
    </border>
    <border>
      <left style="thin">
        <color auto="1"/>
      </left>
      <right style="dashed">
        <color auto="1"/>
      </right>
      <top/>
      <bottom style="dashed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4" fontId="2" fillId="0" borderId="4" xfId="0" applyNumberFormat="1" applyFont="1" applyBorder="1"/>
    <xf numFmtId="4" fontId="2" fillId="0" borderId="5" xfId="0" applyNumberFormat="1" applyFont="1" applyBorder="1"/>
    <xf numFmtId="0" fontId="1" fillId="0" borderId="6" xfId="0" applyFont="1" applyBorder="1" applyAlignment="1">
      <alignment horizontal="left"/>
    </xf>
    <xf numFmtId="4" fontId="2" fillId="0" borderId="7" xfId="0" applyNumberFormat="1" applyFont="1" applyBorder="1"/>
    <xf numFmtId="4" fontId="2" fillId="0" borderId="8" xfId="0" applyNumberFormat="1" applyFont="1" applyBorder="1"/>
    <xf numFmtId="4" fontId="1" fillId="0" borderId="0" xfId="0" applyNumberFormat="1" applyFont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3"/>
  <sheetViews>
    <sheetView tabSelected="1" workbookViewId="0">
      <selection activeCell="B2" sqref="B2:D12"/>
    </sheetView>
  </sheetViews>
  <sheetFormatPr baseColWidth="10" defaultRowHeight="12.75" x14ac:dyDescent="0.2"/>
  <cols>
    <col min="1" max="1" width="1.5703125" style="2" customWidth="1"/>
    <col min="2" max="2" width="6.5703125" style="3" bestFit="1" customWidth="1"/>
    <col min="3" max="16384" width="11.42578125" style="2"/>
  </cols>
  <sheetData>
    <row r="2" spans="2:20" ht="15" customHeight="1" x14ac:dyDescent="0.2">
      <c r="B2" s="16" t="s">
        <v>2</v>
      </c>
      <c r="C2" s="18" t="s">
        <v>3</v>
      </c>
      <c r="D2" s="18"/>
      <c r="E2" s="5"/>
      <c r="F2" s="18" t="s">
        <v>4</v>
      </c>
      <c r="G2" s="18"/>
      <c r="H2" s="18"/>
      <c r="I2" s="18" t="s">
        <v>5</v>
      </c>
      <c r="J2" s="18"/>
      <c r="K2" s="5"/>
      <c r="L2" s="18" t="s">
        <v>6</v>
      </c>
      <c r="M2" s="18"/>
      <c r="N2" s="5"/>
      <c r="O2" s="18" t="s">
        <v>7</v>
      </c>
      <c r="P2" s="18"/>
      <c r="Q2" s="5"/>
      <c r="R2" s="18" t="s">
        <v>8</v>
      </c>
      <c r="S2" s="18"/>
      <c r="T2" s="6"/>
    </row>
    <row r="3" spans="2:20" s="4" customFormat="1" x14ac:dyDescent="0.2">
      <c r="B3" s="17"/>
      <c r="C3" s="7" t="s">
        <v>0</v>
      </c>
      <c r="D3" s="7" t="s">
        <v>1</v>
      </c>
      <c r="E3" s="7" t="s">
        <v>9</v>
      </c>
      <c r="F3" s="7" t="s">
        <v>0</v>
      </c>
      <c r="G3" s="7" t="s">
        <v>1</v>
      </c>
      <c r="H3" s="7" t="s">
        <v>9</v>
      </c>
      <c r="I3" s="7" t="s">
        <v>0</v>
      </c>
      <c r="J3" s="7" t="s">
        <v>1</v>
      </c>
      <c r="K3" s="7" t="s">
        <v>9</v>
      </c>
      <c r="L3" s="7" t="s">
        <v>0</v>
      </c>
      <c r="M3" s="7" t="s">
        <v>1</v>
      </c>
      <c r="N3" s="7" t="s">
        <v>9</v>
      </c>
      <c r="O3" s="7" t="s">
        <v>0</v>
      </c>
      <c r="P3" s="7" t="s">
        <v>1</v>
      </c>
      <c r="Q3" s="7" t="s">
        <v>9</v>
      </c>
      <c r="R3" s="7" t="s">
        <v>0</v>
      </c>
      <c r="S3" s="7" t="s">
        <v>1</v>
      </c>
      <c r="T3" s="8" t="s">
        <v>9</v>
      </c>
    </row>
    <row r="4" spans="2:20" x14ac:dyDescent="0.2">
      <c r="B4" s="9">
        <v>601</v>
      </c>
      <c r="C4" s="10">
        <v>700000</v>
      </c>
      <c r="D4" s="10">
        <v>500000</v>
      </c>
      <c r="E4" s="10">
        <f>D4-C4</f>
        <v>-200000</v>
      </c>
      <c r="F4" s="10">
        <f>C4*1.02</f>
        <v>714000</v>
      </c>
      <c r="G4" s="10">
        <f>D4*1.02</f>
        <v>510000</v>
      </c>
      <c r="H4" s="10">
        <f>G4-F4</f>
        <v>-204000</v>
      </c>
      <c r="I4" s="10">
        <f>C4*0.95</f>
        <v>665000</v>
      </c>
      <c r="J4" s="10">
        <f>D4*1.04</f>
        <v>520000</v>
      </c>
      <c r="K4" s="10">
        <f>J4-I4</f>
        <v>-145000</v>
      </c>
      <c r="L4" s="10">
        <f>C4*1.07</f>
        <v>749000</v>
      </c>
      <c r="M4" s="10">
        <f>D4*1.03</f>
        <v>515000</v>
      </c>
      <c r="N4" s="10">
        <f>M4-L4</f>
        <v>-234000</v>
      </c>
      <c r="O4" s="10">
        <f>C4*1.005</f>
        <v>703499.99999999988</v>
      </c>
      <c r="P4" s="10">
        <f>D4*1.06</f>
        <v>530000</v>
      </c>
      <c r="Q4" s="10">
        <f>P4-O4</f>
        <v>-173499.99999999988</v>
      </c>
      <c r="R4" s="10">
        <f>O4*1.05</f>
        <v>738674.99999999988</v>
      </c>
      <c r="S4" s="10">
        <f>P4*1.02</f>
        <v>540600</v>
      </c>
      <c r="T4" s="11">
        <f>S4-R4</f>
        <v>-198074.99999999988</v>
      </c>
    </row>
    <row r="5" spans="2:20" x14ac:dyDescent="0.2">
      <c r="B5" s="9">
        <v>602</v>
      </c>
      <c r="C5" s="10">
        <v>140000</v>
      </c>
      <c r="D5" s="10">
        <v>200000</v>
      </c>
      <c r="E5" s="10">
        <f t="shared" ref="E5:E12" si="0">D5-C5</f>
        <v>60000</v>
      </c>
      <c r="F5" s="10">
        <f t="shared" ref="F5:F12" si="1">C5*1.02</f>
        <v>142800</v>
      </c>
      <c r="G5" s="10">
        <f t="shared" ref="G5:G12" si="2">D5*1.02</f>
        <v>204000</v>
      </c>
      <c r="H5" s="10">
        <f t="shared" ref="H5:H12" si="3">G5-F5</f>
        <v>61200</v>
      </c>
      <c r="I5" s="10">
        <f t="shared" ref="I5:I12" si="4">C5*0.95</f>
        <v>133000</v>
      </c>
      <c r="J5" s="10">
        <f t="shared" ref="J5:J12" si="5">D5*1.04</f>
        <v>208000</v>
      </c>
      <c r="K5" s="10">
        <f t="shared" ref="K5:K12" si="6">J5-I5</f>
        <v>75000</v>
      </c>
      <c r="L5" s="10">
        <f t="shared" ref="L5:L12" si="7">C5*1.07</f>
        <v>149800</v>
      </c>
      <c r="M5" s="10">
        <f t="shared" ref="M5:M12" si="8">D5*1.03</f>
        <v>206000</v>
      </c>
      <c r="N5" s="10">
        <f t="shared" ref="N5:N12" si="9">M5-L5</f>
        <v>56200</v>
      </c>
      <c r="O5" s="10">
        <f t="shared" ref="O5:O12" si="10">C5*1.005</f>
        <v>140699.99999999997</v>
      </c>
      <c r="P5" s="10">
        <f t="shared" ref="P5:P12" si="11">D5*1.06</f>
        <v>212000</v>
      </c>
      <c r="Q5" s="10">
        <f t="shared" ref="Q5:Q12" si="12">P5-O5</f>
        <v>71300.000000000029</v>
      </c>
      <c r="R5" s="10">
        <f t="shared" ref="R5:R12" si="13">O5*1.05</f>
        <v>147734.99999999997</v>
      </c>
      <c r="S5" s="10">
        <f t="shared" ref="S5:S12" si="14">P5*1.02</f>
        <v>216240</v>
      </c>
      <c r="T5" s="11">
        <f t="shared" ref="T5:T12" si="15">S5-R5</f>
        <v>68505.000000000029</v>
      </c>
    </row>
    <row r="6" spans="2:20" x14ac:dyDescent="0.2">
      <c r="B6" s="9">
        <v>605</v>
      </c>
      <c r="C6" s="10">
        <v>1000000</v>
      </c>
      <c r="D6" s="10">
        <v>850000</v>
      </c>
      <c r="E6" s="10">
        <f t="shared" si="0"/>
        <v>-150000</v>
      </c>
      <c r="F6" s="10">
        <f t="shared" si="1"/>
        <v>1020000</v>
      </c>
      <c r="G6" s="10">
        <f t="shared" si="2"/>
        <v>867000</v>
      </c>
      <c r="H6" s="10">
        <f t="shared" si="3"/>
        <v>-153000</v>
      </c>
      <c r="I6" s="10">
        <f t="shared" si="4"/>
        <v>950000</v>
      </c>
      <c r="J6" s="10">
        <f t="shared" si="5"/>
        <v>884000</v>
      </c>
      <c r="K6" s="10">
        <f t="shared" si="6"/>
        <v>-66000</v>
      </c>
      <c r="L6" s="10">
        <f t="shared" si="7"/>
        <v>1070000</v>
      </c>
      <c r="M6" s="10">
        <f t="shared" si="8"/>
        <v>875500</v>
      </c>
      <c r="N6" s="10">
        <f t="shared" si="9"/>
        <v>-194500</v>
      </c>
      <c r="O6" s="10">
        <f t="shared" si="10"/>
        <v>1004999.9999999999</v>
      </c>
      <c r="P6" s="10">
        <f t="shared" si="11"/>
        <v>901000</v>
      </c>
      <c r="Q6" s="10">
        <f t="shared" si="12"/>
        <v>-103999.99999999988</v>
      </c>
      <c r="R6" s="10">
        <f t="shared" si="13"/>
        <v>1055250</v>
      </c>
      <c r="S6" s="10">
        <f t="shared" si="14"/>
        <v>919020</v>
      </c>
      <c r="T6" s="11">
        <f t="shared" si="15"/>
        <v>-136230</v>
      </c>
    </row>
    <row r="7" spans="2:20" x14ac:dyDescent="0.2">
      <c r="B7" s="9">
        <v>607</v>
      </c>
      <c r="C7" s="10">
        <v>7000000</v>
      </c>
      <c r="D7" s="10">
        <v>6000000</v>
      </c>
      <c r="E7" s="10">
        <f t="shared" si="0"/>
        <v>-1000000</v>
      </c>
      <c r="F7" s="10">
        <f t="shared" si="1"/>
        <v>7140000</v>
      </c>
      <c r="G7" s="10">
        <f t="shared" si="2"/>
        <v>6120000</v>
      </c>
      <c r="H7" s="10">
        <f t="shared" si="3"/>
        <v>-1020000</v>
      </c>
      <c r="I7" s="10">
        <f t="shared" si="4"/>
        <v>6650000</v>
      </c>
      <c r="J7" s="10">
        <f t="shared" si="5"/>
        <v>6240000</v>
      </c>
      <c r="K7" s="10">
        <f t="shared" si="6"/>
        <v>-410000</v>
      </c>
      <c r="L7" s="10">
        <f t="shared" si="7"/>
        <v>7490000</v>
      </c>
      <c r="M7" s="10">
        <f t="shared" si="8"/>
        <v>6180000</v>
      </c>
      <c r="N7" s="10">
        <f t="shared" si="9"/>
        <v>-1310000</v>
      </c>
      <c r="O7" s="10">
        <f t="shared" si="10"/>
        <v>7034999.9999999991</v>
      </c>
      <c r="P7" s="10">
        <f t="shared" si="11"/>
        <v>6360000</v>
      </c>
      <c r="Q7" s="10">
        <f t="shared" si="12"/>
        <v>-674999.99999999907</v>
      </c>
      <c r="R7" s="10">
        <f t="shared" si="13"/>
        <v>7386749.9999999991</v>
      </c>
      <c r="S7" s="10">
        <f t="shared" si="14"/>
        <v>6487200</v>
      </c>
      <c r="T7" s="11">
        <f t="shared" si="15"/>
        <v>-899549.99999999907</v>
      </c>
    </row>
    <row r="8" spans="2:20" x14ac:dyDescent="0.2">
      <c r="B8" s="9">
        <v>609</v>
      </c>
      <c r="C8" s="10">
        <v>-250000</v>
      </c>
      <c r="D8" s="10">
        <v>0</v>
      </c>
      <c r="E8" s="10">
        <f t="shared" si="0"/>
        <v>250000</v>
      </c>
      <c r="F8" s="10">
        <f t="shared" si="1"/>
        <v>-255000</v>
      </c>
      <c r="G8" s="10">
        <f t="shared" si="2"/>
        <v>0</v>
      </c>
      <c r="H8" s="10">
        <f t="shared" si="3"/>
        <v>255000</v>
      </c>
      <c r="I8" s="10">
        <f t="shared" si="4"/>
        <v>-237500</v>
      </c>
      <c r="J8" s="10">
        <f t="shared" si="5"/>
        <v>0</v>
      </c>
      <c r="K8" s="10">
        <f t="shared" si="6"/>
        <v>237500</v>
      </c>
      <c r="L8" s="10">
        <f t="shared" si="7"/>
        <v>-267500</v>
      </c>
      <c r="M8" s="10">
        <f t="shared" si="8"/>
        <v>0</v>
      </c>
      <c r="N8" s="10">
        <f t="shared" si="9"/>
        <v>267500</v>
      </c>
      <c r="O8" s="10">
        <f t="shared" si="10"/>
        <v>-251249.99999999997</v>
      </c>
      <c r="P8" s="10">
        <f t="shared" si="11"/>
        <v>0</v>
      </c>
      <c r="Q8" s="10">
        <f t="shared" si="12"/>
        <v>251249.99999999997</v>
      </c>
      <c r="R8" s="10">
        <f t="shared" si="13"/>
        <v>-263812.5</v>
      </c>
      <c r="S8" s="10">
        <f t="shared" si="14"/>
        <v>0</v>
      </c>
      <c r="T8" s="11">
        <f t="shared" si="15"/>
        <v>263812.5</v>
      </c>
    </row>
    <row r="9" spans="2:20" x14ac:dyDescent="0.2">
      <c r="B9" s="9">
        <v>701</v>
      </c>
      <c r="C9" s="10">
        <v>-2450000</v>
      </c>
      <c r="D9" s="10">
        <v>-3000000</v>
      </c>
      <c r="E9" s="10">
        <f t="shared" si="0"/>
        <v>-550000</v>
      </c>
      <c r="F9" s="10">
        <f t="shared" si="1"/>
        <v>-2499000</v>
      </c>
      <c r="G9" s="10">
        <f t="shared" si="2"/>
        <v>-3060000</v>
      </c>
      <c r="H9" s="10">
        <f t="shared" si="3"/>
        <v>-561000</v>
      </c>
      <c r="I9" s="10">
        <f t="shared" si="4"/>
        <v>-2327500</v>
      </c>
      <c r="J9" s="10">
        <f t="shared" si="5"/>
        <v>-3120000</v>
      </c>
      <c r="K9" s="10">
        <f t="shared" si="6"/>
        <v>-792500</v>
      </c>
      <c r="L9" s="10">
        <f t="shared" si="7"/>
        <v>-2621500</v>
      </c>
      <c r="M9" s="10">
        <f t="shared" si="8"/>
        <v>-3090000</v>
      </c>
      <c r="N9" s="10">
        <f t="shared" si="9"/>
        <v>-468500</v>
      </c>
      <c r="O9" s="10">
        <f t="shared" si="10"/>
        <v>-2462249.9999999995</v>
      </c>
      <c r="P9" s="10">
        <f t="shared" si="11"/>
        <v>-3180000</v>
      </c>
      <c r="Q9" s="10">
        <f t="shared" si="12"/>
        <v>-717750.00000000047</v>
      </c>
      <c r="R9" s="10">
        <f t="shared" si="13"/>
        <v>-2585362.4999999995</v>
      </c>
      <c r="S9" s="10">
        <f t="shared" si="14"/>
        <v>-3243600</v>
      </c>
      <c r="T9" s="11">
        <f t="shared" si="15"/>
        <v>-658237.50000000047</v>
      </c>
    </row>
    <row r="10" spans="2:20" x14ac:dyDescent="0.2">
      <c r="B10" s="9">
        <v>706</v>
      </c>
      <c r="C10" s="10">
        <v>-8000000</v>
      </c>
      <c r="D10" s="10">
        <v>-7500000</v>
      </c>
      <c r="E10" s="10">
        <f t="shared" si="0"/>
        <v>500000</v>
      </c>
      <c r="F10" s="10">
        <f t="shared" si="1"/>
        <v>-8160000</v>
      </c>
      <c r="G10" s="10">
        <f t="shared" si="2"/>
        <v>-7650000</v>
      </c>
      <c r="H10" s="10">
        <f t="shared" si="3"/>
        <v>510000</v>
      </c>
      <c r="I10" s="10">
        <f t="shared" si="4"/>
        <v>-7600000</v>
      </c>
      <c r="J10" s="10">
        <f t="shared" si="5"/>
        <v>-7800000</v>
      </c>
      <c r="K10" s="10">
        <f t="shared" si="6"/>
        <v>-200000</v>
      </c>
      <c r="L10" s="10">
        <f t="shared" si="7"/>
        <v>-8560000</v>
      </c>
      <c r="M10" s="10">
        <f t="shared" si="8"/>
        <v>-7725000</v>
      </c>
      <c r="N10" s="10">
        <f t="shared" si="9"/>
        <v>835000</v>
      </c>
      <c r="O10" s="10">
        <f t="shared" si="10"/>
        <v>-8039999.9999999991</v>
      </c>
      <c r="P10" s="10">
        <f t="shared" si="11"/>
        <v>-7950000</v>
      </c>
      <c r="Q10" s="10">
        <f t="shared" si="12"/>
        <v>89999.999999999069</v>
      </c>
      <c r="R10" s="10">
        <f t="shared" si="13"/>
        <v>-8442000</v>
      </c>
      <c r="S10" s="10">
        <f t="shared" si="14"/>
        <v>-8109000</v>
      </c>
      <c r="T10" s="11">
        <f t="shared" si="15"/>
        <v>333000</v>
      </c>
    </row>
    <row r="11" spans="2:20" x14ac:dyDescent="0.2">
      <c r="B11" s="9">
        <v>707</v>
      </c>
      <c r="C11" s="10">
        <v>-240000</v>
      </c>
      <c r="D11" s="10">
        <v>-120000</v>
      </c>
      <c r="E11" s="10">
        <f t="shared" si="0"/>
        <v>120000</v>
      </c>
      <c r="F11" s="10">
        <f t="shared" si="1"/>
        <v>-244800</v>
      </c>
      <c r="G11" s="10">
        <f t="shared" si="2"/>
        <v>-122400</v>
      </c>
      <c r="H11" s="10">
        <f t="shared" si="3"/>
        <v>122400</v>
      </c>
      <c r="I11" s="10">
        <f t="shared" si="4"/>
        <v>-228000</v>
      </c>
      <c r="J11" s="10">
        <f t="shared" si="5"/>
        <v>-124800</v>
      </c>
      <c r="K11" s="10">
        <f t="shared" si="6"/>
        <v>103200</v>
      </c>
      <c r="L11" s="10">
        <f t="shared" si="7"/>
        <v>-256800.00000000003</v>
      </c>
      <c r="M11" s="10">
        <f t="shared" si="8"/>
        <v>-123600</v>
      </c>
      <c r="N11" s="10">
        <f t="shared" si="9"/>
        <v>133200.00000000003</v>
      </c>
      <c r="O11" s="10">
        <f t="shared" si="10"/>
        <v>-241199.99999999997</v>
      </c>
      <c r="P11" s="10">
        <f t="shared" si="11"/>
        <v>-127200</v>
      </c>
      <c r="Q11" s="10">
        <f t="shared" si="12"/>
        <v>113999.99999999997</v>
      </c>
      <c r="R11" s="10">
        <f t="shared" si="13"/>
        <v>-253259.99999999997</v>
      </c>
      <c r="S11" s="10">
        <f t="shared" si="14"/>
        <v>-129744</v>
      </c>
      <c r="T11" s="11">
        <f t="shared" si="15"/>
        <v>123515.99999999997</v>
      </c>
    </row>
    <row r="12" spans="2:20" x14ac:dyDescent="0.2">
      <c r="B12" s="12">
        <v>752</v>
      </c>
      <c r="C12" s="13">
        <v>-100000</v>
      </c>
      <c r="D12" s="13">
        <v>0</v>
      </c>
      <c r="E12" s="13">
        <f t="shared" si="0"/>
        <v>100000</v>
      </c>
      <c r="F12" s="13">
        <f t="shared" si="1"/>
        <v>-102000</v>
      </c>
      <c r="G12" s="13">
        <f t="shared" si="2"/>
        <v>0</v>
      </c>
      <c r="H12" s="13">
        <f t="shared" si="3"/>
        <v>102000</v>
      </c>
      <c r="I12" s="13">
        <f t="shared" si="4"/>
        <v>-95000</v>
      </c>
      <c r="J12" s="13">
        <f t="shared" si="5"/>
        <v>0</v>
      </c>
      <c r="K12" s="13">
        <f t="shared" si="6"/>
        <v>95000</v>
      </c>
      <c r="L12" s="13">
        <f t="shared" si="7"/>
        <v>-107000</v>
      </c>
      <c r="M12" s="13">
        <f t="shared" si="8"/>
        <v>0</v>
      </c>
      <c r="N12" s="13">
        <f t="shared" si="9"/>
        <v>107000</v>
      </c>
      <c r="O12" s="13">
        <f t="shared" si="10"/>
        <v>-100499.99999999999</v>
      </c>
      <c r="P12" s="13">
        <f t="shared" si="11"/>
        <v>0</v>
      </c>
      <c r="Q12" s="13">
        <f t="shared" si="12"/>
        <v>100499.99999999999</v>
      </c>
      <c r="R12" s="13">
        <f t="shared" si="13"/>
        <v>-105524.99999999999</v>
      </c>
      <c r="S12" s="13">
        <f t="shared" si="14"/>
        <v>0</v>
      </c>
      <c r="T12" s="14">
        <f t="shared" si="15"/>
        <v>105524.99999999999</v>
      </c>
    </row>
    <row r="13" spans="2:20" s="1" customFormat="1" x14ac:dyDescent="0.2">
      <c r="B13" s="3"/>
      <c r="C13" s="1" t="s">
        <v>10</v>
      </c>
      <c r="E13" s="15">
        <f>SUM(E4:E12)</f>
        <v>-870000</v>
      </c>
      <c r="H13" s="15">
        <f>SUM(H4:H12)</f>
        <v>-887400</v>
      </c>
      <c r="K13" s="15">
        <f>SUM(K4:K12)</f>
        <v>-1102800</v>
      </c>
      <c r="N13" s="15">
        <f>SUM(N4:N12)</f>
        <v>-808100</v>
      </c>
      <c r="Q13" s="15">
        <f>SUM(Q4:Q12)</f>
        <v>-1043200.0000000002</v>
      </c>
      <c r="T13" s="15">
        <f>SUM(T4:T12)</f>
        <v>-997733.99999999953</v>
      </c>
    </row>
  </sheetData>
  <mergeCells count="7">
    <mergeCell ref="R2:S2"/>
    <mergeCell ref="F2:H2"/>
    <mergeCell ref="B2:B3"/>
    <mergeCell ref="C2:D2"/>
    <mergeCell ref="I2:J2"/>
    <mergeCell ref="L2:M2"/>
    <mergeCell ref="O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</dc:creator>
  <cp:lastModifiedBy>acer6</cp:lastModifiedBy>
  <dcterms:created xsi:type="dcterms:W3CDTF">2019-03-28T06:28:33Z</dcterms:created>
  <dcterms:modified xsi:type="dcterms:W3CDTF">2019-04-01T11:57:51Z</dcterms:modified>
</cp:coreProperties>
</file>