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6\Documents\Documents Joel\monsiteweb2\Exos\Exos_Type_Excel\Suivi_Compte_Bancaire\"/>
    </mc:Choice>
  </mc:AlternateContent>
  <bookViews>
    <workbookView xWindow="0" yWindow="0" windowWidth="19200" windowHeight="8085"/>
  </bookViews>
  <sheets>
    <sheet name="Suivi Comptable" sheetId="1" r:id="rId1"/>
  </sheets>
  <externalReferences>
    <externalReference r:id="rId2"/>
  </externalReferences>
  <definedNames>
    <definedName name="_xlnm._FilterDatabase" localSheetId="0" hidden="1">'Suivi Comptable'!$A$1:$O$9760</definedName>
    <definedName name="Euro">'[1]Informations CL'!$H$1</definedName>
    <definedName name="FirstOne6">'Suivi Comptable'!$A$1</definedName>
    <definedName name="_xlnm.Print_Titles">'Suivi Comptable'!$1:$1</definedName>
    <definedName name="Z_05071C82_8997_47FA_900E_3A163C18BE12_.wvu.FilterData" localSheetId="0" hidden="1">'Suivi Comptable'!$A$1:$O$2000</definedName>
    <definedName name="Z_05071C82_8997_47FA_900E_3A163C18BE12_.wvu.PrintArea" localSheetId="0" hidden="1">'Suivi Comptable'!$A:$M</definedName>
    <definedName name="Z_075FF755_445F_4E7C_8903_1128871B2F86_.wvu.FilterData" localSheetId="0" hidden="1">'Suivi Comptable'!$A$1:$O$3999</definedName>
    <definedName name="Z_075FF755_445F_4E7C_8903_1128871B2F86_.wvu.PrintArea" localSheetId="0" hidden="1">'Suivi Comptable'!$A:$M</definedName>
    <definedName name="Z_76D82138_8C01_42D8_A834_3C451D10115A_.wvu.FilterData" localSheetId="0" hidden="1">'Suivi Comptable'!$A$1:$O$2000</definedName>
    <definedName name="Z_76D82138_8C01_42D8_A834_3C451D10115A_.wvu.PrintArea" localSheetId="0" hidden="1">'Suivi Comptable'!$A:$M</definedName>
    <definedName name="Z_B34E1CBF_F396_4DC9_94EF_E470EF05E700_.wvu.Cols" localSheetId="0" hidden="1">'Suivi Comptable'!#REF!,'Suivi Comptable'!$L:$O</definedName>
    <definedName name="Z_B34E1CBF_F396_4DC9_94EF_E470EF05E700_.wvu.FilterData" localSheetId="0" hidden="1">'Suivi Comptable'!$A$1:$O$2000</definedName>
    <definedName name="Z_B34E1CBF_F396_4DC9_94EF_E470EF05E700_.wvu.PrintArea" localSheetId="0" hidden="1">'Suivi Comptable'!$A:$M</definedName>
    <definedName name="Z_B77CA2A3_AA46_4B25_B887_E13812FC57AF_.wvu.FilterData" localSheetId="0" hidden="1">'Suivi Comptable'!$A$1:$O$2000</definedName>
    <definedName name="Z_B77CA2A3_AA46_4B25_B887_E13812FC57AF_.wvu.PrintArea" localSheetId="0" hidden="1">'Suivi Comptable'!$A:$M</definedName>
    <definedName name="Z_B9139686_256C_4137_91F6_2AE0177741C2_.wvu.Cols" localSheetId="0" hidden="1">'Suivi Comptable'!#REF!,'Suivi Comptable'!$M:$M</definedName>
    <definedName name="Z_B9139686_256C_4137_91F6_2AE0177741C2_.wvu.FilterData" localSheetId="0" hidden="1">'Suivi Comptable'!$A$1:$O$5000</definedName>
    <definedName name="Z_B9139686_256C_4137_91F6_2AE0177741C2_.wvu.PrintArea" localSheetId="0" hidden="1">'Suivi Comptable'!$A:$M</definedName>
    <definedName name="Z_CA0958BE_D03C_420B_ADE4_103F58DC34AC_.wvu.FilterData" localSheetId="0" hidden="1">'Suivi Comptable'!$A$1:$O$2000</definedName>
    <definedName name="Z_CA0958BE_D03C_420B_ADE4_103F58DC34AC_.wvu.PrintArea" localSheetId="0" hidden="1">'Suivi Comptable'!$A:$M</definedName>
    <definedName name="Z_EBF68819_6CC0_49DD_985A_48B18850987D_.wvu.FilterData" localSheetId="0" hidden="1">'Suivi Comptable'!$A$1:$O$2000</definedName>
    <definedName name="Z_EBF68819_6CC0_49DD_985A_48B18850987D_.wvu.PrintArea" localSheetId="0" hidden="1">'Suivi Comptable'!$A:$M</definedName>
    <definedName name="_xlnm.Print_Area" localSheetId="0">'Suivi Comptable'!$A:$M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203" i="1" l="1"/>
  <c r="N5203" i="1"/>
  <c r="L5203" i="1"/>
  <c r="O5197" i="1"/>
  <c r="N5197" i="1"/>
  <c r="L5197" i="1"/>
  <c r="O5196" i="1"/>
  <c r="N5196" i="1"/>
  <c r="L5196" i="1"/>
  <c r="O5195" i="1"/>
  <c r="N5195" i="1"/>
  <c r="L5195" i="1"/>
  <c r="O5198" i="1"/>
  <c r="N5198" i="1"/>
  <c r="L5198" i="1"/>
  <c r="O5202" i="1"/>
  <c r="N5202" i="1"/>
  <c r="L5202" i="1"/>
  <c r="O5201" i="1"/>
  <c r="N5201" i="1"/>
  <c r="L5201" i="1"/>
  <c r="O5194" i="1"/>
  <c r="N5194" i="1"/>
  <c r="L5194" i="1"/>
  <c r="O5193" i="1"/>
  <c r="N5193" i="1"/>
  <c r="L5193" i="1"/>
  <c r="O5200" i="1"/>
  <c r="N5200" i="1"/>
  <c r="L5200" i="1"/>
  <c r="O5199" i="1"/>
  <c r="N5199" i="1"/>
  <c r="L5199" i="1"/>
  <c r="O5189" i="1"/>
  <c r="N5189" i="1"/>
  <c r="L5189" i="1"/>
  <c r="O5188" i="1"/>
  <c r="N5188" i="1"/>
  <c r="L5188" i="1"/>
  <c r="O5185" i="1"/>
  <c r="N5185" i="1"/>
  <c r="L5185" i="1"/>
  <c r="O5184" i="1"/>
  <c r="N5184" i="1"/>
  <c r="L5184" i="1"/>
  <c r="O5175" i="1"/>
  <c r="N5175" i="1"/>
  <c r="L5175" i="1"/>
  <c r="O5180" i="1"/>
  <c r="N5180" i="1"/>
  <c r="L5180" i="1"/>
  <c r="O5179" i="1"/>
  <c r="N5179" i="1"/>
  <c r="L5179" i="1"/>
  <c r="O5174" i="1"/>
  <c r="N5174" i="1"/>
  <c r="L5174" i="1"/>
  <c r="O5169" i="1"/>
  <c r="N5169" i="1"/>
  <c r="L5169" i="1"/>
  <c r="O5171" i="1"/>
  <c r="N5171" i="1"/>
  <c r="L5171" i="1"/>
  <c r="O5170" i="1"/>
  <c r="N5170" i="1"/>
  <c r="L5170" i="1"/>
  <c r="O5173" i="1"/>
  <c r="N5173" i="1"/>
  <c r="L5173" i="1"/>
  <c r="O5172" i="1"/>
  <c r="N5172" i="1"/>
  <c r="L5172" i="1"/>
  <c r="O5168" i="1"/>
  <c r="N5168" i="1"/>
  <c r="L5168" i="1"/>
  <c r="O5167" i="1"/>
  <c r="N5167" i="1"/>
  <c r="L5167" i="1"/>
  <c r="O5183" i="1"/>
  <c r="N5183" i="1"/>
  <c r="L5183" i="1"/>
  <c r="O5182" i="1"/>
  <c r="N5182" i="1"/>
  <c r="L5182" i="1"/>
  <c r="O5192" i="1"/>
  <c r="N5192" i="1"/>
  <c r="L5192" i="1"/>
  <c r="O5166" i="1"/>
  <c r="N5166" i="1"/>
  <c r="L5166" i="1"/>
  <c r="O5165" i="1"/>
  <c r="N5165" i="1"/>
  <c r="L5165" i="1"/>
  <c r="O5164" i="1"/>
  <c r="N5164" i="1"/>
  <c r="L5164" i="1"/>
  <c r="O5161" i="1"/>
  <c r="N5161" i="1"/>
  <c r="L5161" i="1"/>
  <c r="O5160" i="1"/>
  <c r="N5160" i="1"/>
  <c r="L5160" i="1"/>
  <c r="O5187" i="1"/>
  <c r="N5187" i="1"/>
  <c r="L5187" i="1"/>
  <c r="O5186" i="1"/>
  <c r="N5186" i="1"/>
  <c r="L5186" i="1"/>
  <c r="O5156" i="1"/>
  <c r="N5156" i="1"/>
  <c r="L5156" i="1"/>
  <c r="O5155" i="1"/>
  <c r="N5155" i="1"/>
  <c r="L5155" i="1"/>
  <c r="O5163" i="1"/>
  <c r="N5163" i="1"/>
  <c r="L5163" i="1"/>
  <c r="O5162" i="1"/>
  <c r="N5162" i="1"/>
  <c r="L5162" i="1"/>
  <c r="O5154" i="1"/>
  <c r="N5154" i="1"/>
  <c r="L5154" i="1"/>
  <c r="O5153" i="1"/>
  <c r="N5153" i="1"/>
  <c r="L5153" i="1"/>
  <c r="O5152" i="1"/>
  <c r="N5152" i="1"/>
  <c r="L5152" i="1"/>
  <c r="O5151" i="1"/>
  <c r="N5151" i="1"/>
  <c r="L5151" i="1"/>
  <c r="O5191" i="1"/>
  <c r="N5191" i="1"/>
  <c r="L5191" i="1"/>
  <c r="O5132" i="1"/>
  <c r="N5132" i="1"/>
  <c r="L5132" i="1"/>
  <c r="O5131" i="1"/>
  <c r="N5131" i="1"/>
  <c r="L5131" i="1"/>
  <c r="O5130" i="1"/>
  <c r="N5130" i="1"/>
  <c r="L5130" i="1"/>
  <c r="O5136" i="1"/>
  <c r="N5136" i="1"/>
  <c r="L5136" i="1"/>
  <c r="O5135" i="1"/>
  <c r="N5135" i="1"/>
  <c r="L5135" i="1"/>
  <c r="O5134" i="1"/>
  <c r="N5134" i="1"/>
  <c r="L5134" i="1"/>
  <c r="O5133" i="1"/>
  <c r="N5133" i="1"/>
  <c r="L5133" i="1"/>
  <c r="O5142" i="1"/>
  <c r="N5142" i="1"/>
  <c r="L5142" i="1"/>
  <c r="O5141" i="1"/>
  <c r="N5141" i="1"/>
  <c r="L5141" i="1"/>
  <c r="O5146" i="1"/>
  <c r="N5146" i="1"/>
  <c r="L5146" i="1"/>
  <c r="O5145" i="1"/>
  <c r="N5145" i="1"/>
  <c r="L5145" i="1"/>
  <c r="O5127" i="1"/>
  <c r="N5127" i="1"/>
  <c r="L5127" i="1"/>
  <c r="O5126" i="1"/>
  <c r="N5126" i="1"/>
  <c r="L5126" i="1"/>
  <c r="O5118" i="1"/>
  <c r="N5118" i="1"/>
  <c r="L5118" i="1"/>
  <c r="O5094" i="1"/>
  <c r="N5094" i="1"/>
  <c r="L5094" i="1"/>
  <c r="O5093" i="1"/>
  <c r="N5093" i="1"/>
  <c r="L5093" i="1"/>
  <c r="O5102" i="1"/>
  <c r="N5102" i="1"/>
  <c r="L5102" i="1"/>
  <c r="O5101" i="1"/>
  <c r="N5101" i="1"/>
  <c r="L5101" i="1"/>
  <c r="O5125" i="1"/>
  <c r="N5125" i="1"/>
  <c r="L5125" i="1"/>
  <c r="O5124" i="1"/>
  <c r="N5124" i="1"/>
  <c r="L5124" i="1"/>
  <c r="O5117" i="1"/>
  <c r="N5117" i="1"/>
  <c r="L5117" i="1"/>
  <c r="O5116" i="1"/>
  <c r="N5116" i="1"/>
  <c r="L5116" i="1"/>
  <c r="O5079" i="1"/>
  <c r="N5079" i="1"/>
  <c r="L5079" i="1"/>
  <c r="O5078" i="1"/>
  <c r="N5078" i="1"/>
  <c r="L5078" i="1"/>
  <c r="O5100" i="1"/>
  <c r="N5100" i="1"/>
  <c r="L5100" i="1"/>
  <c r="O5099" i="1"/>
  <c r="N5099" i="1"/>
  <c r="L5099" i="1"/>
  <c r="O5090" i="1"/>
  <c r="N5090" i="1"/>
  <c r="L5090" i="1"/>
  <c r="O5092" i="1"/>
  <c r="N5092" i="1"/>
  <c r="L5092" i="1"/>
  <c r="O5091" i="1"/>
  <c r="N5091" i="1"/>
  <c r="L5091" i="1"/>
  <c r="O5074" i="1"/>
  <c r="N5074" i="1"/>
  <c r="L5074" i="1"/>
  <c r="O5098" i="1"/>
  <c r="N5098" i="1"/>
  <c r="L5098" i="1"/>
  <c r="O5097" i="1"/>
  <c r="N5097" i="1"/>
  <c r="L5097" i="1"/>
  <c r="O5111" i="1"/>
  <c r="N5111" i="1"/>
  <c r="L5111" i="1"/>
  <c r="O5110" i="1"/>
  <c r="N5110" i="1"/>
  <c r="L5110" i="1"/>
  <c r="O5120" i="1"/>
  <c r="N5120" i="1"/>
  <c r="L5120" i="1"/>
  <c r="O5119" i="1"/>
  <c r="N5119" i="1"/>
  <c r="L5119" i="1"/>
  <c r="O5115" i="1"/>
  <c r="N5115" i="1"/>
  <c r="L5115" i="1"/>
  <c r="O5073" i="1"/>
  <c r="N5073" i="1"/>
  <c r="L5073" i="1"/>
  <c r="O5072" i="1"/>
  <c r="N5072" i="1"/>
  <c r="L5072" i="1"/>
  <c r="O5087" i="1"/>
  <c r="N5087" i="1"/>
  <c r="L5087" i="1"/>
  <c r="O5031" i="1"/>
  <c r="N5031" i="1"/>
  <c r="L5031" i="1"/>
  <c r="O5030" i="1"/>
  <c r="N5030" i="1"/>
  <c r="L5030" i="1"/>
  <c r="O5144" i="1"/>
  <c r="N5144" i="1"/>
  <c r="L5144" i="1"/>
  <c r="O5143" i="1"/>
  <c r="N5143" i="1"/>
  <c r="L5143" i="1"/>
  <c r="O5086" i="1"/>
  <c r="N5086" i="1"/>
  <c r="L5086" i="1"/>
  <c r="O5085" i="1"/>
  <c r="N5085" i="1"/>
  <c r="L5085" i="1"/>
  <c r="O5114" i="1"/>
  <c r="N5114" i="1"/>
  <c r="L5114" i="1"/>
  <c r="O5150" i="1"/>
  <c r="N5150" i="1"/>
  <c r="L5150" i="1"/>
  <c r="O5113" i="1"/>
  <c r="N5113" i="1"/>
  <c r="L5113" i="1"/>
  <c r="O5149" i="1"/>
  <c r="N5149" i="1"/>
  <c r="L5149" i="1"/>
  <c r="O5148" i="1"/>
  <c r="N5148" i="1"/>
  <c r="L5148" i="1"/>
  <c r="O5112" i="1"/>
  <c r="N5112" i="1"/>
  <c r="L5112" i="1"/>
  <c r="O5081" i="1"/>
  <c r="N5081" i="1"/>
  <c r="L5081" i="1"/>
  <c r="O5080" i="1"/>
  <c r="N5080" i="1"/>
  <c r="L5080" i="1"/>
  <c r="O5054" i="1"/>
  <c r="N5054" i="1"/>
  <c r="L5054" i="1"/>
  <c r="O5053" i="1"/>
  <c r="N5053" i="1"/>
  <c r="L5053" i="1"/>
  <c r="O5052" i="1"/>
  <c r="N5052" i="1"/>
  <c r="L5052" i="1"/>
  <c r="O5077" i="1"/>
  <c r="N5077" i="1"/>
  <c r="L5077" i="1"/>
  <c r="O5089" i="1"/>
  <c r="N5089" i="1"/>
  <c r="L5089" i="1"/>
  <c r="O5088" i="1"/>
  <c r="N5088" i="1"/>
  <c r="L5088" i="1"/>
  <c r="O5069" i="1"/>
  <c r="N5069" i="1"/>
  <c r="L5069" i="1"/>
  <c r="O5068" i="1"/>
  <c r="N5068" i="1"/>
  <c r="L5068" i="1"/>
  <c r="O5108" i="1"/>
  <c r="N5108" i="1"/>
  <c r="L5108" i="1"/>
  <c r="O5107" i="1"/>
  <c r="N5107" i="1"/>
  <c r="L5107" i="1"/>
  <c r="O5067" i="1"/>
  <c r="N5067" i="1"/>
  <c r="L5067" i="1"/>
  <c r="O5066" i="1"/>
  <c r="N5066" i="1"/>
  <c r="L5066" i="1"/>
  <c r="O5065" i="1"/>
  <c r="N5065" i="1"/>
  <c r="L5065" i="1"/>
  <c r="O5063" i="1"/>
  <c r="N5063" i="1"/>
  <c r="L5063" i="1"/>
  <c r="O5062" i="1"/>
  <c r="N5062" i="1"/>
  <c r="L5062" i="1"/>
  <c r="O5058" i="1"/>
  <c r="N5058" i="1"/>
  <c r="L5058" i="1"/>
  <c r="O5057" i="1"/>
  <c r="N5057" i="1"/>
  <c r="L5057" i="1"/>
  <c r="O5056" i="1"/>
  <c r="N5056" i="1"/>
  <c r="L5056" i="1"/>
  <c r="O5055" i="1"/>
  <c r="N5055" i="1"/>
  <c r="L5055" i="1"/>
  <c r="O5049" i="1"/>
  <c r="N5049" i="1"/>
  <c r="L5049" i="1"/>
  <c r="O5048" i="1"/>
  <c r="N5048" i="1"/>
  <c r="L5048" i="1"/>
  <c r="O5047" i="1"/>
  <c r="N5047" i="1"/>
  <c r="L5047" i="1"/>
  <c r="O5036" i="1"/>
  <c r="N5036" i="1"/>
  <c r="L5036" i="1"/>
  <c r="O5046" i="1"/>
  <c r="N5046" i="1"/>
  <c r="L5046" i="1"/>
  <c r="O5045" i="1"/>
  <c r="N5045" i="1"/>
  <c r="L5045" i="1"/>
  <c r="O5044" i="1"/>
  <c r="N5044" i="1"/>
  <c r="L5044" i="1"/>
  <c r="O5043" i="1"/>
  <c r="N5043" i="1"/>
  <c r="L5043" i="1"/>
  <c r="O5033" i="1"/>
  <c r="N5033" i="1"/>
  <c r="L5033" i="1"/>
  <c r="O5032" i="1"/>
  <c r="N5032" i="1"/>
  <c r="L5032" i="1"/>
  <c r="O5029" i="1"/>
  <c r="N5029" i="1"/>
  <c r="L5029" i="1"/>
  <c r="O5014" i="1"/>
  <c r="N5014" i="1"/>
  <c r="L5014" i="1"/>
  <c r="O5013" i="1"/>
  <c r="N5013" i="1"/>
  <c r="L5013" i="1"/>
  <c r="O5003" i="1"/>
  <c r="N5003" i="1"/>
  <c r="L5003" i="1"/>
  <c r="O5002" i="1"/>
  <c r="N5002" i="1"/>
  <c r="L5002" i="1"/>
  <c r="O5006" i="1"/>
  <c r="N5006" i="1"/>
  <c r="L5006" i="1"/>
  <c r="O5005" i="1"/>
  <c r="N5005" i="1"/>
  <c r="L5005" i="1"/>
  <c r="O5012" i="1"/>
  <c r="N5012" i="1"/>
  <c r="L5012" i="1"/>
  <c r="O5011" i="1"/>
  <c r="N5011" i="1"/>
  <c r="L5011" i="1"/>
  <c r="O5010" i="1"/>
  <c r="N5010" i="1"/>
  <c r="L5010" i="1"/>
  <c r="O5009" i="1"/>
  <c r="N5009" i="1"/>
  <c r="L5009" i="1"/>
  <c r="O5024" i="1"/>
  <c r="N5024" i="1"/>
  <c r="L5024" i="1"/>
  <c r="O5023" i="1"/>
  <c r="N5023" i="1"/>
  <c r="L5023" i="1"/>
  <c r="O5016" i="1"/>
  <c r="N5016" i="1"/>
  <c r="L5016" i="1"/>
  <c r="O5015" i="1"/>
  <c r="N5015" i="1"/>
  <c r="L5015" i="1"/>
  <c r="O5004" i="1"/>
  <c r="N5004" i="1"/>
  <c r="L5004" i="1"/>
  <c r="O5027" i="1"/>
  <c r="N5027" i="1"/>
  <c r="L5027" i="1"/>
  <c r="O5026" i="1"/>
  <c r="N5026" i="1"/>
  <c r="L5026" i="1"/>
  <c r="O5001" i="1"/>
  <c r="N5001" i="1"/>
  <c r="L5001" i="1"/>
  <c r="O5000" i="1"/>
  <c r="N5000" i="1"/>
  <c r="L5000" i="1"/>
  <c r="O4999" i="1"/>
  <c r="N4999" i="1"/>
  <c r="L4999" i="1"/>
  <c r="O4998" i="1"/>
  <c r="N4998" i="1"/>
  <c r="L4998" i="1"/>
  <c r="O4994" i="1"/>
  <c r="N4994" i="1"/>
  <c r="L4994" i="1"/>
  <c r="O4993" i="1"/>
  <c r="N4993" i="1"/>
  <c r="L4993" i="1"/>
  <c r="O5035" i="1"/>
  <c r="N5035" i="1"/>
  <c r="L5035" i="1"/>
  <c r="O5034" i="1"/>
  <c r="N5034" i="1"/>
  <c r="L5034" i="1"/>
  <c r="O4989" i="1"/>
  <c r="N4989" i="1"/>
  <c r="L4989" i="1"/>
  <c r="O4988" i="1"/>
  <c r="N4988" i="1"/>
  <c r="L4988" i="1"/>
  <c r="O5022" i="1"/>
  <c r="N5022" i="1"/>
  <c r="L5022" i="1"/>
  <c r="O5021" i="1"/>
  <c r="N5021" i="1"/>
  <c r="L5021" i="1"/>
  <c r="O4987" i="1"/>
  <c r="N4987" i="1"/>
  <c r="L4987" i="1"/>
  <c r="O4973" i="1"/>
  <c r="N4973" i="1"/>
  <c r="L4973" i="1"/>
  <c r="O4972" i="1"/>
  <c r="N4972" i="1"/>
  <c r="L4972" i="1"/>
  <c r="O4981" i="1"/>
  <c r="N4981" i="1"/>
  <c r="L4981" i="1"/>
  <c r="O4980" i="1"/>
  <c r="N4980" i="1"/>
  <c r="L4980" i="1"/>
  <c r="O4962" i="1"/>
  <c r="N4962" i="1"/>
  <c r="L4962" i="1"/>
  <c r="O4971" i="1"/>
  <c r="N4971" i="1"/>
  <c r="L4971" i="1"/>
  <c r="O4970" i="1"/>
  <c r="N4970" i="1"/>
  <c r="L4970" i="1"/>
  <c r="O4961" i="1"/>
  <c r="N4961" i="1"/>
  <c r="L4961" i="1"/>
  <c r="O4960" i="1"/>
  <c r="N4960" i="1"/>
  <c r="L4960" i="1"/>
  <c r="O4986" i="1"/>
  <c r="N4986" i="1"/>
  <c r="L4986" i="1"/>
  <c r="O4985" i="1"/>
  <c r="N4985" i="1"/>
  <c r="L4985" i="1"/>
  <c r="O4979" i="1"/>
  <c r="N4979" i="1"/>
  <c r="L4979" i="1"/>
  <c r="O4978" i="1"/>
  <c r="N4978" i="1"/>
  <c r="L4978" i="1"/>
  <c r="O4969" i="1"/>
  <c r="N4969" i="1"/>
  <c r="L4969" i="1"/>
  <c r="O4968" i="1"/>
  <c r="N4968" i="1"/>
  <c r="L4968" i="1"/>
  <c r="O4959" i="1"/>
  <c r="N4959" i="1"/>
  <c r="L4959" i="1"/>
  <c r="O4984" i="1"/>
  <c r="N4984" i="1"/>
  <c r="L4984" i="1"/>
  <c r="O4955" i="1"/>
  <c r="N4955" i="1"/>
  <c r="L4955" i="1"/>
  <c r="O4954" i="1"/>
  <c r="N4954" i="1"/>
  <c r="L4954" i="1"/>
  <c r="O4950" i="1"/>
  <c r="N4950" i="1"/>
  <c r="L4950" i="1"/>
  <c r="O4949" i="1"/>
  <c r="N4949" i="1"/>
  <c r="L4949" i="1"/>
  <c r="O4945" i="1"/>
  <c r="N4945" i="1"/>
  <c r="L4945" i="1"/>
  <c r="O4944" i="1"/>
  <c r="N4944" i="1"/>
  <c r="L4944" i="1"/>
  <c r="O4943" i="1"/>
  <c r="N4943" i="1"/>
  <c r="L4943" i="1"/>
  <c r="O4942" i="1"/>
  <c r="N4942" i="1"/>
  <c r="L4942" i="1"/>
  <c r="O4948" i="1"/>
  <c r="N4948" i="1"/>
  <c r="L4948" i="1"/>
  <c r="O4941" i="1"/>
  <c r="N4941" i="1"/>
  <c r="L4941" i="1"/>
  <c r="O4935" i="1"/>
  <c r="N4935" i="1"/>
  <c r="L4935" i="1"/>
  <c r="O4934" i="1"/>
  <c r="N4934" i="1"/>
  <c r="L4934" i="1"/>
  <c r="O4911" i="1"/>
  <c r="N4911" i="1"/>
  <c r="L4911" i="1"/>
  <c r="O4910" i="1"/>
  <c r="N4910" i="1"/>
  <c r="L4910" i="1"/>
  <c r="O4947" i="1"/>
  <c r="N4947" i="1"/>
  <c r="L4947" i="1"/>
  <c r="O4946" i="1"/>
  <c r="N4946" i="1"/>
  <c r="L4946" i="1"/>
  <c r="O4901" i="1"/>
  <c r="N4901" i="1"/>
  <c r="L4901" i="1"/>
  <c r="O4900" i="1"/>
  <c r="N4900" i="1"/>
  <c r="L4900" i="1"/>
  <c r="O4921" i="1"/>
  <c r="N4921" i="1"/>
  <c r="L4921" i="1"/>
  <c r="O4920" i="1"/>
  <c r="N4920" i="1"/>
  <c r="L4920" i="1"/>
  <c r="O4919" i="1"/>
  <c r="N4919" i="1"/>
  <c r="L4919" i="1"/>
  <c r="O4899" i="1"/>
  <c r="N4899" i="1"/>
  <c r="L4899" i="1"/>
  <c r="O4898" i="1"/>
  <c r="N4898" i="1"/>
  <c r="L4898" i="1"/>
  <c r="O4893" i="1"/>
  <c r="N4893" i="1"/>
  <c r="L4893" i="1"/>
  <c r="O4912" i="1"/>
  <c r="N4912" i="1"/>
  <c r="L4912" i="1"/>
  <c r="O4918" i="1"/>
  <c r="N4918" i="1"/>
  <c r="L4918" i="1"/>
  <c r="O4917" i="1"/>
  <c r="N4917" i="1"/>
  <c r="L4917" i="1"/>
  <c r="O4916" i="1"/>
  <c r="N4916" i="1"/>
  <c r="L4916" i="1"/>
  <c r="O4915" i="1"/>
  <c r="N4915" i="1"/>
  <c r="L4915" i="1"/>
  <c r="O4924" i="1"/>
  <c r="N4924" i="1"/>
  <c r="L4924" i="1"/>
  <c r="O4923" i="1"/>
  <c r="N4923" i="1"/>
  <c r="L4923" i="1"/>
  <c r="O4930" i="1"/>
  <c r="N4930" i="1"/>
  <c r="L4930" i="1"/>
  <c r="O4929" i="1"/>
  <c r="N4929" i="1"/>
  <c r="L4929" i="1"/>
  <c r="O4922" i="1"/>
  <c r="N4922" i="1"/>
  <c r="L4922" i="1"/>
  <c r="O4908" i="1"/>
  <c r="N4908" i="1"/>
  <c r="L4908" i="1"/>
  <c r="O4940" i="1"/>
  <c r="N4940" i="1"/>
  <c r="L4940" i="1"/>
  <c r="O4939" i="1"/>
  <c r="N4939" i="1"/>
  <c r="L4939" i="1"/>
  <c r="O4967" i="1"/>
  <c r="N4967" i="1"/>
  <c r="L4967" i="1"/>
  <c r="O4966" i="1"/>
  <c r="N4966" i="1"/>
  <c r="L4966" i="1"/>
  <c r="O4965" i="1"/>
  <c r="N4965" i="1"/>
  <c r="L4965" i="1"/>
  <c r="O4909" i="1"/>
  <c r="N4909" i="1"/>
  <c r="L4909" i="1"/>
  <c r="O4938" i="1"/>
  <c r="N4938" i="1"/>
  <c r="L4938" i="1"/>
  <c r="O4937" i="1"/>
  <c r="N4937" i="1"/>
  <c r="L4937" i="1"/>
  <c r="O4896" i="1"/>
  <c r="N4896" i="1"/>
  <c r="L4896" i="1"/>
  <c r="O4895" i="1"/>
  <c r="N4895" i="1"/>
  <c r="L4895" i="1"/>
  <c r="O4890" i="1"/>
  <c r="N4890" i="1"/>
  <c r="L4890" i="1"/>
  <c r="O5205" i="1"/>
  <c r="N5205" i="1"/>
  <c r="L5205" i="1"/>
  <c r="O5204" i="1"/>
  <c r="N5204" i="1"/>
  <c r="L5204" i="1"/>
  <c r="O5178" i="1"/>
  <c r="N5178" i="1"/>
  <c r="L5178" i="1"/>
  <c r="O5177" i="1"/>
  <c r="N5177" i="1"/>
  <c r="L5177" i="1"/>
  <c r="O5176" i="1"/>
  <c r="N5176" i="1"/>
  <c r="L5176" i="1"/>
  <c r="O5139" i="1"/>
  <c r="N5139" i="1"/>
  <c r="L5139" i="1"/>
  <c r="O5138" i="1"/>
  <c r="N5138" i="1"/>
  <c r="L5138" i="1"/>
  <c r="O5137" i="1"/>
  <c r="N5137" i="1"/>
  <c r="L5137" i="1"/>
  <c r="O5105" i="1"/>
  <c r="N5105" i="1"/>
  <c r="L5105" i="1"/>
  <c r="O5104" i="1"/>
  <c r="N5104" i="1"/>
  <c r="L5104" i="1"/>
  <c r="O5103" i="1"/>
  <c r="N5103" i="1"/>
  <c r="L5103" i="1"/>
  <c r="O5061" i="1"/>
  <c r="N5061" i="1"/>
  <c r="L5061" i="1"/>
  <c r="O5060" i="1"/>
  <c r="N5060" i="1"/>
  <c r="L5060" i="1"/>
  <c r="O5059" i="1"/>
  <c r="N5059" i="1"/>
  <c r="L5059" i="1"/>
  <c r="O5019" i="1"/>
  <c r="N5019" i="1"/>
  <c r="L5019" i="1"/>
  <c r="O5018" i="1"/>
  <c r="N5018" i="1"/>
  <c r="L5018" i="1"/>
  <c r="O5017" i="1"/>
  <c r="N5017" i="1"/>
  <c r="L5017" i="1"/>
  <c r="O4976" i="1"/>
  <c r="N4976" i="1"/>
  <c r="L4976" i="1"/>
  <c r="O4975" i="1"/>
  <c r="N4975" i="1"/>
  <c r="L4975" i="1"/>
  <c r="O4974" i="1"/>
  <c r="N4974" i="1"/>
  <c r="L4974" i="1"/>
  <c r="O4927" i="1"/>
  <c r="N4927" i="1"/>
  <c r="L4927" i="1"/>
  <c r="O4926" i="1"/>
  <c r="N4926" i="1"/>
  <c r="L4926" i="1"/>
  <c r="O4925" i="1"/>
  <c r="N4925" i="1"/>
  <c r="L4925" i="1"/>
  <c r="O4886" i="1"/>
  <c r="N4886" i="1"/>
  <c r="L4886" i="1"/>
  <c r="O4885" i="1"/>
  <c r="N4885" i="1"/>
  <c r="L4885" i="1"/>
  <c r="O4878" i="1"/>
  <c r="N4878" i="1"/>
  <c r="L4878" i="1"/>
  <c r="O4877" i="1"/>
  <c r="N4877" i="1"/>
  <c r="L4877" i="1"/>
  <c r="O4889" i="1"/>
  <c r="N4889" i="1"/>
  <c r="L4889" i="1"/>
  <c r="O4888" i="1"/>
  <c r="N4888" i="1"/>
  <c r="L4888" i="1"/>
  <c r="O4884" i="1"/>
  <c r="N4884" i="1"/>
  <c r="L4884" i="1"/>
  <c r="O4883" i="1"/>
  <c r="N4883" i="1"/>
  <c r="L4883" i="1"/>
  <c r="O4882" i="1"/>
  <c r="N4882" i="1"/>
  <c r="L4882" i="1"/>
  <c r="O4881" i="1"/>
  <c r="N4881" i="1"/>
  <c r="L4881" i="1"/>
  <c r="O4880" i="1"/>
  <c r="N4880" i="1"/>
  <c r="L4880" i="1"/>
  <c r="O4879" i="1"/>
  <c r="N4879" i="1"/>
  <c r="L4879" i="1"/>
  <c r="O4876" i="1"/>
  <c r="N4876" i="1"/>
  <c r="L4876" i="1"/>
  <c r="O4875" i="1"/>
  <c r="N4875" i="1"/>
  <c r="L4875" i="1"/>
  <c r="O4874" i="1"/>
  <c r="N4874" i="1"/>
  <c r="L4874" i="1"/>
  <c r="O4873" i="1"/>
  <c r="N4873" i="1"/>
  <c r="L4873" i="1"/>
  <c r="O4872" i="1"/>
  <c r="N4872" i="1"/>
  <c r="L4872" i="1"/>
  <c r="O4871" i="1"/>
  <c r="N4871" i="1"/>
  <c r="L4871" i="1"/>
  <c r="O4868" i="1"/>
  <c r="N4868" i="1"/>
  <c r="L4868" i="1"/>
  <c r="O4867" i="1"/>
  <c r="N4867" i="1"/>
  <c r="L4867" i="1"/>
  <c r="O4863" i="1"/>
  <c r="N4863" i="1"/>
  <c r="L4863" i="1"/>
  <c r="O4862" i="1"/>
  <c r="N4862" i="1"/>
  <c r="L4862" i="1"/>
  <c r="O4855" i="1"/>
  <c r="N4855" i="1"/>
  <c r="L4855" i="1"/>
  <c r="O4854" i="1"/>
  <c r="N4854" i="1"/>
  <c r="L4854" i="1"/>
  <c r="O4858" i="1"/>
  <c r="N4858" i="1"/>
  <c r="L4858" i="1"/>
  <c r="O4849" i="1"/>
  <c r="N4849" i="1"/>
  <c r="L4849" i="1"/>
  <c r="O4848" i="1"/>
  <c r="N4848" i="1"/>
  <c r="L4848" i="1"/>
  <c r="O4846" i="1"/>
  <c r="N4846" i="1"/>
  <c r="L4846" i="1"/>
  <c r="O4845" i="1"/>
  <c r="N4845" i="1"/>
  <c r="L4845" i="1"/>
  <c r="O4844" i="1"/>
  <c r="N4844" i="1"/>
  <c r="L4844" i="1"/>
  <c r="O4843" i="1"/>
  <c r="N4843" i="1"/>
  <c r="L4843" i="1"/>
  <c r="O4830" i="1"/>
  <c r="N4830" i="1"/>
  <c r="L4830" i="1"/>
  <c r="O4829" i="1"/>
  <c r="N4829" i="1"/>
  <c r="L4829" i="1"/>
  <c r="O4857" i="1"/>
  <c r="N4857" i="1"/>
  <c r="L4857" i="1"/>
  <c r="O4856" i="1"/>
  <c r="N4856" i="1"/>
  <c r="L4856" i="1"/>
  <c r="O4840" i="1"/>
  <c r="N4840" i="1"/>
  <c r="L4840" i="1"/>
  <c r="O4839" i="1"/>
  <c r="N4839" i="1"/>
  <c r="L4839" i="1"/>
  <c r="O4842" i="1"/>
  <c r="N4842" i="1"/>
  <c r="L4842" i="1"/>
  <c r="O4841" i="1"/>
  <c r="N4841" i="1"/>
  <c r="L4841" i="1"/>
  <c r="O4838" i="1"/>
  <c r="N4838" i="1"/>
  <c r="L4838" i="1"/>
  <c r="O4837" i="1"/>
  <c r="N4837" i="1"/>
  <c r="L4837" i="1"/>
  <c r="O4892" i="1"/>
  <c r="N4892" i="1"/>
  <c r="L4892" i="1"/>
  <c r="O4891" i="1"/>
  <c r="N4891" i="1"/>
  <c r="L4891" i="1"/>
  <c r="O4828" i="1"/>
  <c r="N4828" i="1"/>
  <c r="L4828" i="1"/>
  <c r="O4827" i="1"/>
  <c r="N4827" i="1"/>
  <c r="L4827" i="1"/>
  <c r="O4822" i="1"/>
  <c r="N4822" i="1"/>
  <c r="L4822" i="1"/>
  <c r="O4821" i="1"/>
  <c r="N4821" i="1"/>
  <c r="L4821" i="1"/>
  <c r="O4826" i="1"/>
  <c r="N4826" i="1"/>
  <c r="L4826" i="1"/>
  <c r="O4851" i="1"/>
  <c r="N4851" i="1"/>
  <c r="L4851" i="1"/>
  <c r="O4850" i="1"/>
  <c r="N4850" i="1"/>
  <c r="L4850" i="1"/>
  <c r="O4817" i="1"/>
  <c r="N4817" i="1"/>
  <c r="L4817" i="1"/>
  <c r="O4816" i="1"/>
  <c r="N4816" i="1"/>
  <c r="L4816" i="1"/>
  <c r="O4815" i="1"/>
  <c r="N4815" i="1"/>
  <c r="L4815" i="1"/>
  <c r="O4814" i="1"/>
  <c r="N4814" i="1"/>
  <c r="L4814" i="1"/>
  <c r="O4813" i="1"/>
  <c r="N4813" i="1"/>
  <c r="L4813" i="1"/>
  <c r="O5159" i="1"/>
  <c r="N5159" i="1"/>
  <c r="L5159" i="1"/>
  <c r="O5122" i="1"/>
  <c r="N5122" i="1"/>
  <c r="L5122" i="1"/>
  <c r="O4802" i="1"/>
  <c r="N4802" i="1"/>
  <c r="L4802" i="1"/>
  <c r="O4801" i="1"/>
  <c r="N4801" i="1"/>
  <c r="L4801" i="1"/>
  <c r="O4800" i="1"/>
  <c r="N4800" i="1"/>
  <c r="L4800" i="1"/>
  <c r="O5158" i="1"/>
  <c r="N5158" i="1"/>
  <c r="L5158" i="1"/>
  <c r="O5123" i="1"/>
  <c r="N5123" i="1"/>
  <c r="L5123" i="1"/>
  <c r="O4812" i="1"/>
  <c r="N4812" i="1"/>
  <c r="L4812" i="1"/>
  <c r="O4811" i="1"/>
  <c r="N4811" i="1"/>
  <c r="L4811" i="1"/>
  <c r="O4810" i="1"/>
  <c r="N4810" i="1"/>
  <c r="L4810" i="1"/>
  <c r="O4836" i="1"/>
  <c r="N4836" i="1"/>
  <c r="L4836" i="1"/>
  <c r="O4835" i="1"/>
  <c r="N4835" i="1"/>
  <c r="L4835" i="1"/>
  <c r="O4834" i="1"/>
  <c r="N4834" i="1"/>
  <c r="L4834" i="1"/>
  <c r="O4833" i="1"/>
  <c r="N4833" i="1"/>
  <c r="L4833" i="1"/>
  <c r="O4799" i="1"/>
  <c r="N4799" i="1"/>
  <c r="L4799" i="1"/>
  <c r="O4798" i="1"/>
  <c r="N4798" i="1"/>
  <c r="L4798" i="1"/>
  <c r="O4797" i="1"/>
  <c r="N4797" i="1"/>
  <c r="L4797" i="1"/>
  <c r="O4796" i="1"/>
  <c r="N4796" i="1"/>
  <c r="L4796" i="1"/>
  <c r="O4793" i="1"/>
  <c r="N4793" i="1"/>
  <c r="L4793" i="1"/>
  <c r="O4792" i="1"/>
  <c r="N4792" i="1"/>
  <c r="L4792" i="1"/>
  <c r="O4791" i="1"/>
  <c r="N4791" i="1"/>
  <c r="L4791" i="1"/>
  <c r="O4805" i="1"/>
  <c r="N4805" i="1"/>
  <c r="L4805" i="1"/>
  <c r="O4804" i="1"/>
  <c r="N4804" i="1"/>
  <c r="L4804" i="1"/>
  <c r="O4782" i="1"/>
  <c r="N4782" i="1"/>
  <c r="L4782" i="1"/>
  <c r="O4770" i="1"/>
  <c r="N4770" i="1"/>
  <c r="L4770" i="1"/>
  <c r="O4769" i="1"/>
  <c r="N4769" i="1"/>
  <c r="L4769" i="1"/>
  <c r="O4768" i="1"/>
  <c r="N4768" i="1"/>
  <c r="L4768" i="1"/>
  <c r="O5129" i="1"/>
  <c r="N5129" i="1"/>
  <c r="L5129" i="1"/>
  <c r="O5128" i="1"/>
  <c r="N5128" i="1"/>
  <c r="L5128" i="1"/>
  <c r="O5096" i="1"/>
  <c r="N5096" i="1"/>
  <c r="L5096" i="1"/>
  <c r="O5095" i="1"/>
  <c r="N5095" i="1"/>
  <c r="L5095" i="1"/>
  <c r="O5051" i="1"/>
  <c r="N5051" i="1"/>
  <c r="L5051" i="1"/>
  <c r="O5050" i="1"/>
  <c r="N5050" i="1"/>
  <c r="L5050" i="1"/>
  <c r="O5008" i="1"/>
  <c r="N5008" i="1"/>
  <c r="L5008" i="1"/>
  <c r="O5007" i="1"/>
  <c r="N5007" i="1"/>
  <c r="L5007" i="1"/>
  <c r="O4964" i="1"/>
  <c r="N4964" i="1"/>
  <c r="L4964" i="1"/>
  <c r="O4963" i="1"/>
  <c r="N4963" i="1"/>
  <c r="L4963" i="1"/>
  <c r="O4914" i="1"/>
  <c r="N4914" i="1"/>
  <c r="L4914" i="1"/>
  <c r="O4913" i="1"/>
  <c r="N4913" i="1"/>
  <c r="L4913" i="1"/>
  <c r="O4870" i="1"/>
  <c r="N4870" i="1"/>
  <c r="L4870" i="1"/>
  <c r="O4869" i="1"/>
  <c r="N4869" i="1"/>
  <c r="L4869" i="1"/>
  <c r="O4832" i="1"/>
  <c r="N4832" i="1"/>
  <c r="L4832" i="1"/>
  <c r="O4831" i="1"/>
  <c r="N4831" i="1"/>
  <c r="L4831" i="1"/>
  <c r="O4795" i="1"/>
  <c r="N4795" i="1"/>
  <c r="L4795" i="1"/>
  <c r="O4794" i="1"/>
  <c r="N4794" i="1"/>
  <c r="L4794" i="1"/>
  <c r="O4778" i="1"/>
  <c r="N4778" i="1"/>
  <c r="L4778" i="1"/>
  <c r="O4777" i="1"/>
  <c r="N4777" i="1"/>
  <c r="L4777" i="1"/>
  <c r="O4774" i="1"/>
  <c r="N4774" i="1"/>
  <c r="L4774" i="1"/>
  <c r="O4773" i="1"/>
  <c r="N4773" i="1"/>
  <c r="L4773" i="1"/>
  <c r="O4784" i="1"/>
  <c r="N4784" i="1"/>
  <c r="L4784" i="1"/>
  <c r="O4783" i="1"/>
  <c r="N4783" i="1"/>
  <c r="L4783" i="1"/>
  <c r="O4772" i="1"/>
  <c r="N4772" i="1"/>
  <c r="L4772" i="1"/>
  <c r="O4771" i="1"/>
  <c r="N4771" i="1"/>
  <c r="L4771" i="1"/>
  <c r="O4767" i="1"/>
  <c r="N4767" i="1"/>
  <c r="L4767" i="1"/>
  <c r="O4766" i="1"/>
  <c r="N4766" i="1"/>
  <c r="L4766" i="1"/>
  <c r="O4781" i="1"/>
  <c r="N4781" i="1"/>
  <c r="L4781" i="1"/>
  <c r="O4780" i="1"/>
  <c r="N4780" i="1"/>
  <c r="L4780" i="1"/>
  <c r="O4765" i="1"/>
  <c r="N4765" i="1"/>
  <c r="L4765" i="1"/>
  <c r="O4764" i="1"/>
  <c r="N4764" i="1"/>
  <c r="L4764" i="1"/>
  <c r="O4763" i="1"/>
  <c r="N4763" i="1"/>
  <c r="L4763" i="1"/>
  <c r="O4756" i="1"/>
  <c r="N4756" i="1"/>
  <c r="L4756" i="1"/>
  <c r="O4755" i="1"/>
  <c r="N4755" i="1"/>
  <c r="L4755" i="1"/>
  <c r="O4744" i="1"/>
  <c r="N4744" i="1"/>
  <c r="L4744" i="1"/>
  <c r="O4754" i="1"/>
  <c r="N4754" i="1"/>
  <c r="L4754" i="1"/>
  <c r="O4747" i="1"/>
  <c r="N4747" i="1"/>
  <c r="L4747" i="1"/>
  <c r="O4746" i="1"/>
  <c r="N4746" i="1"/>
  <c r="L4746" i="1"/>
  <c r="O4735" i="1"/>
  <c r="N4735" i="1"/>
  <c r="L4735" i="1"/>
  <c r="O4734" i="1"/>
  <c r="N4734" i="1"/>
  <c r="L4734" i="1"/>
  <c r="O4738" i="1"/>
  <c r="N4738" i="1"/>
  <c r="L4738" i="1"/>
  <c r="O4737" i="1"/>
  <c r="N4737" i="1"/>
  <c r="L4737" i="1"/>
  <c r="O4736" i="1"/>
  <c r="N4736" i="1"/>
  <c r="L4736" i="1"/>
  <c r="O4743" i="1"/>
  <c r="N4743" i="1"/>
  <c r="L4743" i="1"/>
  <c r="O4742" i="1"/>
  <c r="N4742" i="1"/>
  <c r="L4742" i="1"/>
  <c r="O4741" i="1"/>
  <c r="N4741" i="1"/>
  <c r="L4741" i="1"/>
  <c r="O4740" i="1"/>
  <c r="N4740" i="1"/>
  <c r="L4740" i="1"/>
  <c r="O4739" i="1"/>
  <c r="N4739" i="1"/>
  <c r="L4739" i="1"/>
  <c r="O4727" i="1"/>
  <c r="N4727" i="1"/>
  <c r="L4727" i="1"/>
  <c r="O4726" i="1"/>
  <c r="N4726" i="1"/>
  <c r="L4726" i="1"/>
  <c r="O4753" i="1"/>
  <c r="N4753" i="1"/>
  <c r="L4753" i="1"/>
  <c r="O4752" i="1"/>
  <c r="N4752" i="1"/>
  <c r="L4752" i="1"/>
  <c r="O4725" i="1"/>
  <c r="N4725" i="1"/>
  <c r="L4725" i="1"/>
  <c r="O4724" i="1"/>
  <c r="N4724" i="1"/>
  <c r="L4724" i="1"/>
  <c r="O4749" i="1"/>
  <c r="N4749" i="1"/>
  <c r="L4749" i="1"/>
  <c r="O4748" i="1"/>
  <c r="N4748" i="1"/>
  <c r="L4748" i="1"/>
  <c r="O4723" i="1"/>
  <c r="N4723" i="1"/>
  <c r="L4723" i="1"/>
  <c r="O5071" i="1"/>
  <c r="N5071" i="1"/>
  <c r="L5071" i="1"/>
  <c r="O5028" i="1"/>
  <c r="N5028" i="1"/>
  <c r="L5028" i="1"/>
  <c r="O4983" i="1"/>
  <c r="N4983" i="1"/>
  <c r="L4983" i="1"/>
  <c r="O4936" i="1"/>
  <c r="N4936" i="1"/>
  <c r="L4936" i="1"/>
  <c r="O4897" i="1"/>
  <c r="N4897" i="1"/>
  <c r="L4897" i="1"/>
  <c r="O4853" i="1"/>
  <c r="N4853" i="1"/>
  <c r="L4853" i="1"/>
  <c r="O4809" i="1"/>
  <c r="N4809" i="1"/>
  <c r="L4809" i="1"/>
  <c r="O4779" i="1"/>
  <c r="N4779" i="1"/>
  <c r="L4779" i="1"/>
  <c r="O4751" i="1"/>
  <c r="N4751" i="1"/>
  <c r="L4751" i="1"/>
  <c r="O4720" i="1"/>
  <c r="N4720" i="1"/>
  <c r="L4720" i="1"/>
  <c r="O4673" i="1"/>
  <c r="N4673" i="1"/>
  <c r="L4673" i="1"/>
  <c r="O4672" i="1"/>
  <c r="N4672" i="1"/>
  <c r="L4672" i="1"/>
  <c r="O4711" i="1"/>
  <c r="N4711" i="1"/>
  <c r="L4711" i="1"/>
  <c r="O4710" i="1"/>
  <c r="N4710" i="1"/>
  <c r="L4710" i="1"/>
  <c r="O4699" i="1"/>
  <c r="N4699" i="1"/>
  <c r="L4699" i="1"/>
  <c r="O4698" i="1"/>
  <c r="N4698" i="1"/>
  <c r="L4698" i="1"/>
  <c r="O4712" i="1"/>
  <c r="N4712" i="1"/>
  <c r="L4712" i="1"/>
  <c r="O4714" i="1"/>
  <c r="N4714" i="1"/>
  <c r="L4714" i="1"/>
  <c r="O4713" i="1"/>
  <c r="N4713" i="1"/>
  <c r="L4713" i="1"/>
  <c r="O4705" i="1"/>
  <c r="N4705" i="1"/>
  <c r="L4705" i="1"/>
  <c r="O4704" i="1"/>
  <c r="N4704" i="1"/>
  <c r="L4704" i="1"/>
  <c r="O4703" i="1"/>
  <c r="N4703" i="1"/>
  <c r="L4703" i="1"/>
  <c r="O4702" i="1"/>
  <c r="N4702" i="1"/>
  <c r="L4702" i="1"/>
  <c r="O4719" i="1"/>
  <c r="N4719" i="1"/>
  <c r="L4719" i="1"/>
  <c r="O4718" i="1"/>
  <c r="N4718" i="1"/>
  <c r="L4718" i="1"/>
  <c r="O4717" i="1"/>
  <c r="N4717" i="1"/>
  <c r="L4717" i="1"/>
  <c r="O4716" i="1"/>
  <c r="N4716" i="1"/>
  <c r="L4716" i="1"/>
  <c r="O4709" i="1"/>
  <c r="N4709" i="1"/>
  <c r="L4709" i="1"/>
  <c r="O4708" i="1"/>
  <c r="N4708" i="1"/>
  <c r="L4708" i="1"/>
  <c r="O4707" i="1"/>
  <c r="N4707" i="1"/>
  <c r="L4707" i="1"/>
  <c r="O4675" i="1"/>
  <c r="N4675" i="1"/>
  <c r="L4675" i="1"/>
  <c r="O4700" i="1"/>
  <c r="N4700" i="1"/>
  <c r="L4700" i="1"/>
  <c r="O4697" i="1"/>
  <c r="N4697" i="1"/>
  <c r="L4697" i="1"/>
  <c r="O4696" i="1"/>
  <c r="N4696" i="1"/>
  <c r="L4696" i="1"/>
  <c r="O4686" i="1"/>
  <c r="N4686" i="1"/>
  <c r="L4686" i="1"/>
  <c r="O4685" i="1"/>
  <c r="N4685" i="1"/>
  <c r="L4685" i="1"/>
  <c r="O5076" i="1"/>
  <c r="N5076" i="1"/>
  <c r="L5076" i="1"/>
  <c r="O4933" i="1"/>
  <c r="N4933" i="1"/>
  <c r="L4933" i="1"/>
  <c r="O4808" i="1"/>
  <c r="N4808" i="1"/>
  <c r="L4808" i="1"/>
  <c r="O4722" i="1"/>
  <c r="N4722" i="1"/>
  <c r="L4722" i="1"/>
  <c r="O5075" i="1"/>
  <c r="N5075" i="1"/>
  <c r="L5075" i="1"/>
  <c r="O4932" i="1"/>
  <c r="N4932" i="1"/>
  <c r="L4932" i="1"/>
  <c r="O4807" i="1"/>
  <c r="N4807" i="1"/>
  <c r="L4807" i="1"/>
  <c r="O4721" i="1"/>
  <c r="N4721" i="1"/>
  <c r="L4721" i="1"/>
  <c r="O5157" i="1"/>
  <c r="N5157" i="1"/>
  <c r="L5157" i="1"/>
  <c r="O5121" i="1"/>
  <c r="N5121" i="1"/>
  <c r="L5121" i="1"/>
  <c r="O5084" i="1"/>
  <c r="N5084" i="1"/>
  <c r="L5084" i="1"/>
  <c r="O5039" i="1"/>
  <c r="N5039" i="1"/>
  <c r="L5039" i="1"/>
  <c r="O4992" i="1"/>
  <c r="N4992" i="1"/>
  <c r="L4992" i="1"/>
  <c r="O4953" i="1"/>
  <c r="N4953" i="1"/>
  <c r="L4953" i="1"/>
  <c r="O4904" i="1"/>
  <c r="N4904" i="1"/>
  <c r="L4904" i="1"/>
  <c r="O4861" i="1"/>
  <c r="N4861" i="1"/>
  <c r="L4861" i="1"/>
  <c r="O4820" i="1"/>
  <c r="N4820" i="1"/>
  <c r="L4820" i="1"/>
  <c r="O4787" i="1"/>
  <c r="N4787" i="1"/>
  <c r="L4787" i="1"/>
  <c r="O4759" i="1"/>
  <c r="N4759" i="1"/>
  <c r="L4759" i="1"/>
  <c r="O4730" i="1"/>
  <c r="N4730" i="1"/>
  <c r="L4730" i="1"/>
  <c r="O4701" i="1"/>
  <c r="N4701" i="1"/>
  <c r="L4701" i="1"/>
  <c r="O4695" i="1"/>
  <c r="N4695" i="1"/>
  <c r="L4695" i="1"/>
  <c r="O4694" i="1"/>
  <c r="N4694" i="1"/>
  <c r="L4694" i="1"/>
  <c r="O5083" i="1"/>
  <c r="N5083" i="1"/>
  <c r="L5083" i="1"/>
  <c r="O5038" i="1"/>
  <c r="N5038" i="1"/>
  <c r="L5038" i="1"/>
  <c r="O4991" i="1"/>
  <c r="N4991" i="1"/>
  <c r="L4991" i="1"/>
  <c r="O4952" i="1"/>
  <c r="N4952" i="1"/>
  <c r="L4952" i="1"/>
  <c r="O4903" i="1"/>
  <c r="N4903" i="1"/>
  <c r="L4903" i="1"/>
  <c r="O4860" i="1"/>
  <c r="N4860" i="1"/>
  <c r="L4860" i="1"/>
  <c r="O4819" i="1"/>
  <c r="N4819" i="1"/>
  <c r="L4819" i="1"/>
  <c r="O4786" i="1"/>
  <c r="N4786" i="1"/>
  <c r="L4786" i="1"/>
  <c r="O4758" i="1"/>
  <c r="N4758" i="1"/>
  <c r="L4758" i="1"/>
  <c r="O4729" i="1"/>
  <c r="N4729" i="1"/>
  <c r="L4729" i="1"/>
  <c r="O5082" i="1"/>
  <c r="N5082" i="1"/>
  <c r="L5082" i="1"/>
  <c r="O5037" i="1"/>
  <c r="N5037" i="1"/>
  <c r="L5037" i="1"/>
  <c r="O4990" i="1"/>
  <c r="N4990" i="1"/>
  <c r="L4990" i="1"/>
  <c r="O4951" i="1"/>
  <c r="N4951" i="1"/>
  <c r="L4951" i="1"/>
  <c r="O4902" i="1"/>
  <c r="N4902" i="1"/>
  <c r="L4902" i="1"/>
  <c r="O4859" i="1"/>
  <c r="N4859" i="1"/>
  <c r="L4859" i="1"/>
  <c r="O4818" i="1"/>
  <c r="N4818" i="1"/>
  <c r="L4818" i="1"/>
  <c r="O4785" i="1"/>
  <c r="N4785" i="1"/>
  <c r="L4785" i="1"/>
  <c r="O4757" i="1"/>
  <c r="N4757" i="1"/>
  <c r="L4757" i="1"/>
  <c r="O4728" i="1"/>
  <c r="N4728" i="1"/>
  <c r="L4728" i="1"/>
  <c r="O4688" i="1"/>
  <c r="N4688" i="1"/>
  <c r="L4688" i="1"/>
  <c r="O4687" i="1"/>
  <c r="N4687" i="1"/>
  <c r="L4687" i="1"/>
  <c r="O4680" i="1"/>
  <c r="N4680" i="1"/>
  <c r="L4680" i="1"/>
  <c r="O4679" i="1"/>
  <c r="N4679" i="1"/>
  <c r="L4679" i="1"/>
  <c r="O4684" i="1"/>
  <c r="N4684" i="1"/>
  <c r="L4684" i="1"/>
  <c r="O4683" i="1"/>
  <c r="N4683" i="1"/>
  <c r="L4683" i="1"/>
  <c r="O4682" i="1"/>
  <c r="N4682" i="1"/>
  <c r="L4682" i="1"/>
  <c r="O4681" i="1"/>
  <c r="N4681" i="1"/>
  <c r="L4681" i="1"/>
  <c r="O4671" i="1"/>
  <c r="N4671" i="1"/>
  <c r="L4671" i="1"/>
  <c r="O4658" i="1"/>
  <c r="N4658" i="1"/>
  <c r="L4658" i="1"/>
  <c r="O4657" i="1"/>
  <c r="N4657" i="1"/>
  <c r="L4657" i="1"/>
  <c r="O4656" i="1"/>
  <c r="N4656" i="1"/>
  <c r="L4656" i="1"/>
  <c r="O4655" i="1"/>
  <c r="N4655" i="1"/>
  <c r="L4655" i="1"/>
  <c r="O4654" i="1"/>
  <c r="N4654" i="1"/>
  <c r="L4654" i="1"/>
  <c r="O4662" i="1"/>
  <c r="N4662" i="1"/>
  <c r="L4662" i="1"/>
  <c r="O4661" i="1"/>
  <c r="N4661" i="1"/>
  <c r="L4661" i="1"/>
  <c r="O4660" i="1"/>
  <c r="N4660" i="1"/>
  <c r="L4660" i="1"/>
  <c r="O4659" i="1"/>
  <c r="N4659" i="1"/>
  <c r="L4659" i="1"/>
  <c r="O4653" i="1"/>
  <c r="N4653" i="1"/>
  <c r="L4653" i="1"/>
  <c r="O4652" i="1"/>
  <c r="N4652" i="1"/>
  <c r="L4652" i="1"/>
  <c r="O4670" i="1"/>
  <c r="N4670" i="1"/>
  <c r="L4670" i="1"/>
  <c r="O4669" i="1"/>
  <c r="N4669" i="1"/>
  <c r="L4669" i="1"/>
  <c r="O4664" i="1"/>
  <c r="N4664" i="1"/>
  <c r="L4664" i="1"/>
  <c r="O4663" i="1"/>
  <c r="N4663" i="1"/>
  <c r="L4663" i="1"/>
  <c r="O4651" i="1"/>
  <c r="N4651" i="1"/>
  <c r="L4651" i="1"/>
  <c r="O4650" i="1"/>
  <c r="N4650" i="1"/>
  <c r="L4650" i="1"/>
  <c r="O4649" i="1"/>
  <c r="N4649" i="1"/>
  <c r="L4649" i="1"/>
  <c r="O4648" i="1"/>
  <c r="N4648" i="1"/>
  <c r="L4648" i="1"/>
  <c r="O4647" i="1"/>
  <c r="N4647" i="1"/>
  <c r="L4647" i="1"/>
  <c r="O4646" i="1"/>
  <c r="N4646" i="1"/>
  <c r="L4646" i="1"/>
  <c r="O4645" i="1"/>
  <c r="N4645" i="1"/>
  <c r="L4645" i="1"/>
  <c r="O4644" i="1"/>
  <c r="N4644" i="1"/>
  <c r="L4644" i="1"/>
  <c r="O4643" i="1"/>
  <c r="N4643" i="1"/>
  <c r="L4643" i="1"/>
  <c r="O4668" i="1"/>
  <c r="N4668" i="1"/>
  <c r="L4668" i="1"/>
  <c r="O4667" i="1"/>
  <c r="N4667" i="1"/>
  <c r="L4667" i="1"/>
  <c r="O4629" i="1"/>
  <c r="N4629" i="1"/>
  <c r="L4629" i="1"/>
  <c r="O4628" i="1"/>
  <c r="N4628" i="1"/>
  <c r="L4628" i="1"/>
  <c r="O4627" i="1"/>
  <c r="N4627" i="1"/>
  <c r="L4627" i="1"/>
  <c r="O4626" i="1"/>
  <c r="N4626" i="1"/>
  <c r="L4626" i="1"/>
  <c r="O4625" i="1"/>
  <c r="N4625" i="1"/>
  <c r="L4625" i="1"/>
  <c r="O4624" i="1"/>
  <c r="N4624" i="1"/>
  <c r="L4624" i="1"/>
  <c r="O4633" i="1"/>
  <c r="N4633" i="1"/>
  <c r="L4633" i="1"/>
  <c r="O4632" i="1"/>
  <c r="N4632" i="1"/>
  <c r="L4632" i="1"/>
  <c r="O4642" i="1"/>
  <c r="N4642" i="1"/>
  <c r="L4642" i="1"/>
  <c r="O4641" i="1"/>
  <c r="N4641" i="1"/>
  <c r="L4641" i="1"/>
  <c r="O4623" i="1"/>
  <c r="N4623" i="1"/>
  <c r="L4623" i="1"/>
  <c r="O4620" i="1"/>
  <c r="N4620" i="1"/>
  <c r="L4620" i="1"/>
  <c r="O4619" i="1"/>
  <c r="N4619" i="1"/>
  <c r="L4619" i="1"/>
  <c r="O4618" i="1"/>
  <c r="N4618" i="1"/>
  <c r="L4618" i="1"/>
  <c r="O4617" i="1"/>
  <c r="N4617" i="1"/>
  <c r="L4617" i="1"/>
  <c r="O4606" i="1"/>
  <c r="N4606" i="1"/>
  <c r="L4606" i="1"/>
  <c r="O4605" i="1"/>
  <c r="N4605" i="1"/>
  <c r="L4605" i="1"/>
  <c r="O4604" i="1"/>
  <c r="N4604" i="1"/>
  <c r="L4604" i="1"/>
  <c r="O4603" i="1"/>
  <c r="N4603" i="1"/>
  <c r="L4603" i="1"/>
  <c r="O4602" i="1"/>
  <c r="N4602" i="1"/>
  <c r="L4602" i="1"/>
  <c r="O4601" i="1"/>
  <c r="N4601" i="1"/>
  <c r="L4601" i="1"/>
  <c r="O4631" i="1"/>
  <c r="N4631" i="1"/>
  <c r="L4631" i="1"/>
  <c r="O4630" i="1"/>
  <c r="N4630" i="1"/>
  <c r="L4630" i="1"/>
  <c r="O4612" i="1"/>
  <c r="N4612" i="1"/>
  <c r="L4612" i="1"/>
  <c r="O4611" i="1"/>
  <c r="N4611" i="1"/>
  <c r="L4611" i="1"/>
  <c r="O4614" i="1"/>
  <c r="N4614" i="1"/>
  <c r="L4614" i="1"/>
  <c r="O4613" i="1"/>
  <c r="N4613" i="1"/>
  <c r="L4613" i="1"/>
  <c r="O4610" i="1"/>
  <c r="N4610" i="1"/>
  <c r="L4610" i="1"/>
  <c r="O4609" i="1"/>
  <c r="N4609" i="1"/>
  <c r="L4609" i="1"/>
  <c r="O4608" i="1"/>
  <c r="N4608" i="1"/>
  <c r="L4608" i="1"/>
  <c r="O4607" i="1"/>
  <c r="N4607" i="1"/>
  <c r="L4607" i="1"/>
  <c r="O4689" i="1"/>
  <c r="N4689" i="1"/>
  <c r="L4689" i="1"/>
  <c r="O4637" i="1"/>
  <c r="N4637" i="1"/>
  <c r="L4637" i="1"/>
  <c r="O4693" i="1"/>
  <c r="N4693" i="1"/>
  <c r="L4693" i="1"/>
  <c r="O4636" i="1"/>
  <c r="N4636" i="1"/>
  <c r="L4636" i="1"/>
  <c r="O4678" i="1"/>
  <c r="N4678" i="1"/>
  <c r="L4678" i="1"/>
  <c r="O4622" i="1"/>
  <c r="N4622" i="1"/>
  <c r="L4622" i="1"/>
  <c r="O4600" i="1"/>
  <c r="N4600" i="1"/>
  <c r="L4600" i="1"/>
  <c r="O4599" i="1"/>
  <c r="N4599" i="1"/>
  <c r="L4599" i="1"/>
  <c r="O4585" i="1"/>
  <c r="N4585" i="1"/>
  <c r="L4585" i="1"/>
  <c r="O4584" i="1"/>
  <c r="N4584" i="1"/>
  <c r="L4584" i="1"/>
  <c r="O4598" i="1"/>
  <c r="N4598" i="1"/>
  <c r="L4598" i="1"/>
  <c r="O4597" i="1"/>
  <c r="N4597" i="1"/>
  <c r="L4597" i="1"/>
  <c r="O4587" i="1"/>
  <c r="N4587" i="1"/>
  <c r="L4587" i="1"/>
  <c r="O4586" i="1"/>
  <c r="N4586" i="1"/>
  <c r="L4586" i="1"/>
  <c r="O4583" i="1"/>
  <c r="N4583" i="1"/>
  <c r="L4583" i="1"/>
  <c r="O4571" i="1"/>
  <c r="N4571" i="1"/>
  <c r="L4571" i="1"/>
  <c r="O4570" i="1"/>
  <c r="N4570" i="1"/>
  <c r="L4570" i="1"/>
  <c r="O4578" i="1"/>
  <c r="N4578" i="1"/>
  <c r="L4578" i="1"/>
  <c r="O4577" i="1"/>
  <c r="N4577" i="1"/>
  <c r="L4577" i="1"/>
  <c r="O4568" i="1"/>
  <c r="N4568" i="1"/>
  <c r="L4568" i="1"/>
  <c r="R4751" i="1"/>
  <c r="S4751" i="1" s="1"/>
  <c r="O4567" i="1"/>
  <c r="N4567" i="1"/>
  <c r="L4567" i="1"/>
  <c r="O4566" i="1"/>
  <c r="N4566" i="1"/>
  <c r="L4566" i="1"/>
  <c r="O4576" i="1"/>
  <c r="N4576" i="1"/>
  <c r="L4576" i="1"/>
  <c r="O4575" i="1"/>
  <c r="N4575" i="1"/>
  <c r="L4575" i="1"/>
  <c r="O4565" i="1"/>
  <c r="N4565" i="1"/>
  <c r="L4565" i="1"/>
  <c r="O4564" i="1"/>
  <c r="N4564" i="1"/>
  <c r="L4564" i="1"/>
  <c r="O4563" i="1"/>
  <c r="N4563" i="1"/>
  <c r="L4563" i="1"/>
  <c r="O4562" i="1"/>
  <c r="N4562" i="1"/>
  <c r="L4562" i="1"/>
  <c r="O4548" i="1"/>
  <c r="N4548" i="1"/>
  <c r="L4548" i="1"/>
  <c r="O4547" i="1"/>
  <c r="N4547" i="1"/>
  <c r="L4547" i="1"/>
  <c r="O4544" i="1"/>
  <c r="N4544" i="1"/>
  <c r="L4544" i="1"/>
  <c r="O4551" i="1"/>
  <c r="N4551" i="1"/>
  <c r="L4551" i="1"/>
  <c r="O4550" i="1"/>
  <c r="N4550" i="1"/>
  <c r="L4550" i="1"/>
  <c r="O4549" i="1"/>
  <c r="N4549" i="1"/>
  <c r="L4549" i="1"/>
  <c r="O4561" i="1"/>
  <c r="N4561" i="1"/>
  <c r="L4561" i="1"/>
  <c r="O4574" i="1"/>
  <c r="N4574" i="1"/>
  <c r="L4574" i="1"/>
  <c r="O4573" i="1"/>
  <c r="N4573" i="1"/>
  <c r="L4573" i="1"/>
  <c r="O4546" i="1"/>
  <c r="N4546" i="1"/>
  <c r="L4546" i="1"/>
  <c r="O4532" i="1"/>
  <c r="N4532" i="1"/>
  <c r="L4532" i="1"/>
  <c r="O4531" i="1"/>
  <c r="N4531" i="1"/>
  <c r="L4531" i="1"/>
  <c r="O4536" i="1"/>
  <c r="N4536" i="1"/>
  <c r="L4536" i="1"/>
  <c r="O4535" i="1"/>
  <c r="N4535" i="1"/>
  <c r="L4535" i="1"/>
  <c r="O4539" i="1"/>
  <c r="N4539" i="1"/>
  <c r="L4539" i="1"/>
  <c r="O4538" i="1"/>
  <c r="N4538" i="1"/>
  <c r="L4538" i="1"/>
  <c r="O4534" i="1"/>
  <c r="N4534" i="1"/>
  <c r="L4534" i="1"/>
  <c r="O4533" i="1"/>
  <c r="N4533" i="1"/>
  <c r="L4533" i="1"/>
  <c r="O4514" i="1"/>
  <c r="N4514" i="1"/>
  <c r="L4514" i="1"/>
  <c r="O4513" i="1"/>
  <c r="N4513" i="1"/>
  <c r="L4513" i="1"/>
  <c r="O4512" i="1"/>
  <c r="N4512" i="1"/>
  <c r="L4512" i="1"/>
  <c r="O4511" i="1"/>
  <c r="N4511" i="1"/>
  <c r="L4511" i="1"/>
  <c r="O4510" i="1"/>
  <c r="N4510" i="1"/>
  <c r="L4510" i="1"/>
  <c r="O4519" i="1"/>
  <c r="N4519" i="1"/>
  <c r="L4519" i="1"/>
  <c r="O4518" i="1"/>
  <c r="N4518" i="1"/>
  <c r="L4518" i="1"/>
  <c r="O4517" i="1"/>
  <c r="N4517" i="1"/>
  <c r="L4517" i="1"/>
  <c r="O4516" i="1"/>
  <c r="N4516" i="1"/>
  <c r="L4516" i="1"/>
  <c r="R4716" i="1"/>
  <c r="O4515" i="1"/>
  <c r="N4515" i="1"/>
  <c r="L4515" i="1"/>
  <c r="O4521" i="1"/>
  <c r="N4521" i="1"/>
  <c r="L4521" i="1"/>
  <c r="O4520" i="1"/>
  <c r="N4520" i="1"/>
  <c r="L4520" i="1"/>
  <c r="O4542" i="1"/>
  <c r="N4542" i="1"/>
  <c r="L4542" i="1"/>
  <c r="R4712" i="1"/>
  <c r="O4541" i="1"/>
  <c r="N4541" i="1"/>
  <c r="L4541" i="1"/>
  <c r="O4509" i="1"/>
  <c r="N4509" i="1"/>
  <c r="L4509" i="1"/>
  <c r="O4498" i="1"/>
  <c r="N4498" i="1"/>
  <c r="L4498" i="1"/>
  <c r="O4497" i="1"/>
  <c r="N4497" i="1"/>
  <c r="L4497" i="1"/>
  <c r="O4500" i="1"/>
  <c r="N4500" i="1"/>
  <c r="L4500" i="1"/>
  <c r="O4499" i="1"/>
  <c r="N4499" i="1"/>
  <c r="L4499" i="1"/>
  <c r="O4496" i="1"/>
  <c r="N4496" i="1"/>
  <c r="L4496" i="1"/>
  <c r="O4502" i="1"/>
  <c r="N4502" i="1"/>
  <c r="L4502" i="1"/>
  <c r="O4501" i="1"/>
  <c r="N4501" i="1"/>
  <c r="L4501" i="1"/>
  <c r="O4495" i="1"/>
  <c r="N4495" i="1"/>
  <c r="L4495" i="1"/>
  <c r="O4494" i="1"/>
  <c r="N4494" i="1"/>
  <c r="L4494" i="1"/>
  <c r="O4484" i="1"/>
  <c r="N4484" i="1"/>
  <c r="L4484" i="1"/>
  <c r="O4483" i="1"/>
  <c r="N4483" i="1"/>
  <c r="L4483" i="1"/>
  <c r="O4476" i="1"/>
  <c r="N4476" i="1"/>
  <c r="L4476" i="1"/>
  <c r="O4481" i="1"/>
  <c r="N4481" i="1"/>
  <c r="L4481" i="1"/>
  <c r="O4480" i="1"/>
  <c r="N4480" i="1"/>
  <c r="L4480" i="1"/>
  <c r="O4474" i="1"/>
  <c r="N4474" i="1"/>
  <c r="L4474" i="1"/>
  <c r="T4695" i="1"/>
  <c r="O4473" i="1"/>
  <c r="N4473" i="1"/>
  <c r="L4473" i="1"/>
  <c r="O4506" i="1"/>
  <c r="N4506" i="1"/>
  <c r="L4506" i="1"/>
  <c r="O4505" i="1"/>
  <c r="N4505" i="1"/>
  <c r="L4505" i="1"/>
  <c r="O4479" i="1"/>
  <c r="N4479" i="1"/>
  <c r="L4479" i="1"/>
  <c r="O4463" i="1"/>
  <c r="N4463" i="1"/>
  <c r="L4463" i="1"/>
  <c r="O4462" i="1"/>
  <c r="N4462" i="1"/>
  <c r="L4462" i="1"/>
  <c r="O4454" i="1"/>
  <c r="N4454" i="1"/>
  <c r="L4454" i="1"/>
  <c r="O4453" i="1"/>
  <c r="N4453" i="1"/>
  <c r="L4453" i="1"/>
  <c r="R4687" i="1"/>
  <c r="O4470" i="1"/>
  <c r="N4470" i="1"/>
  <c r="L4470" i="1"/>
  <c r="O4469" i="1"/>
  <c r="N4469" i="1"/>
  <c r="L4469" i="1"/>
  <c r="O4459" i="1"/>
  <c r="N4459" i="1"/>
  <c r="L4459" i="1"/>
  <c r="O4458" i="1"/>
  <c r="N4458" i="1"/>
  <c r="L4458" i="1"/>
  <c r="O4468" i="1"/>
  <c r="N4468" i="1"/>
  <c r="L4468" i="1"/>
  <c r="O4461" i="1"/>
  <c r="N4461" i="1"/>
  <c r="L4461" i="1"/>
  <c r="O4460" i="1"/>
  <c r="N4460" i="1"/>
  <c r="L4460" i="1"/>
  <c r="O4431" i="1"/>
  <c r="N4431" i="1"/>
  <c r="L4431" i="1"/>
  <c r="R4679" i="1"/>
  <c r="O4443" i="1"/>
  <c r="N4443" i="1"/>
  <c r="L4443" i="1"/>
  <c r="O4442" i="1"/>
  <c r="N4442" i="1"/>
  <c r="L4442" i="1"/>
  <c r="O4441" i="1"/>
  <c r="N4441" i="1"/>
  <c r="L4441" i="1"/>
  <c r="O4440" i="1"/>
  <c r="N4440" i="1"/>
  <c r="L4440" i="1"/>
  <c r="O4439" i="1"/>
  <c r="N4439" i="1"/>
  <c r="L4439" i="1"/>
  <c r="R4674" i="1"/>
  <c r="O4436" i="1"/>
  <c r="N4436" i="1"/>
  <c r="L4436" i="1"/>
  <c r="O4430" i="1"/>
  <c r="N4430" i="1"/>
  <c r="L4430" i="1"/>
  <c r="R4672" i="1"/>
  <c r="O4429" i="1"/>
  <c r="N4429" i="1"/>
  <c r="L4429" i="1"/>
  <c r="O4457" i="1"/>
  <c r="N4457" i="1"/>
  <c r="L4457" i="1"/>
  <c r="O4428" i="1"/>
  <c r="N4428" i="1"/>
  <c r="L4428" i="1"/>
  <c r="S4669" i="1"/>
  <c r="O4427" i="1"/>
  <c r="N4427" i="1"/>
  <c r="L4427" i="1"/>
  <c r="O4467" i="1"/>
  <c r="N4467" i="1"/>
  <c r="L4467" i="1"/>
  <c r="O4466" i="1"/>
  <c r="N4466" i="1"/>
  <c r="L4466" i="1"/>
  <c r="O4465" i="1"/>
  <c r="N4465" i="1"/>
  <c r="L4465" i="1"/>
  <c r="R4665" i="1"/>
  <c r="O4464" i="1"/>
  <c r="N4464" i="1"/>
  <c r="L4464" i="1"/>
  <c r="O4456" i="1"/>
  <c r="N4456" i="1"/>
  <c r="L4456" i="1"/>
  <c r="O4455" i="1"/>
  <c r="N4455" i="1"/>
  <c r="L4455" i="1"/>
  <c r="O4438" i="1"/>
  <c r="N4438" i="1"/>
  <c r="L4438" i="1"/>
  <c r="O4437" i="1"/>
  <c r="N4437" i="1"/>
  <c r="L4437" i="1"/>
  <c r="O4435" i="1"/>
  <c r="N4435" i="1"/>
  <c r="L4435" i="1"/>
  <c r="O4434" i="1"/>
  <c r="N4434" i="1"/>
  <c r="L4434" i="1"/>
  <c r="O4418" i="1"/>
  <c r="N4418" i="1"/>
  <c r="L4418" i="1"/>
  <c r="O4417" i="1"/>
  <c r="N4417" i="1"/>
  <c r="L4417" i="1"/>
  <c r="O4424" i="1"/>
  <c r="N4424" i="1"/>
  <c r="L4424" i="1"/>
  <c r="O4423" i="1"/>
  <c r="N4423" i="1"/>
  <c r="L4423" i="1"/>
  <c r="O4420" i="1"/>
  <c r="N4420" i="1"/>
  <c r="L4420" i="1"/>
  <c r="O4419" i="1"/>
  <c r="N4419" i="1"/>
  <c r="L4419" i="1"/>
  <c r="O4433" i="1"/>
  <c r="N4433" i="1"/>
  <c r="L4433" i="1"/>
  <c r="O4432" i="1"/>
  <c r="N4432" i="1"/>
  <c r="L4432" i="1"/>
  <c r="O4416" i="1"/>
  <c r="N4416" i="1"/>
  <c r="L4416" i="1"/>
  <c r="O4415" i="1"/>
  <c r="N4415" i="1"/>
  <c r="L4415" i="1"/>
  <c r="O4413" i="1"/>
  <c r="N4413" i="1"/>
  <c r="L4413" i="1"/>
  <c r="O4414" i="1"/>
  <c r="N4414" i="1"/>
  <c r="L4414" i="1"/>
  <c r="O4393" i="1"/>
  <c r="N4393" i="1"/>
  <c r="L4393" i="1"/>
  <c r="O4392" i="1"/>
  <c r="N4392" i="1"/>
  <c r="L4392" i="1"/>
  <c r="O4406" i="1"/>
  <c r="N4406" i="1"/>
  <c r="L4406" i="1"/>
  <c r="O4405" i="1"/>
  <c r="N4405" i="1"/>
  <c r="L4405" i="1"/>
  <c r="O4398" i="1"/>
  <c r="N4398" i="1"/>
  <c r="L4398" i="1"/>
  <c r="O4390" i="1"/>
  <c r="N4390" i="1"/>
  <c r="L4390" i="1"/>
  <c r="O4410" i="1"/>
  <c r="N4410" i="1"/>
  <c r="L4410" i="1"/>
  <c r="O4412" i="1"/>
  <c r="N4412" i="1"/>
  <c r="L4412" i="1"/>
  <c r="O4411" i="1"/>
  <c r="N4411" i="1"/>
  <c r="L4411" i="1"/>
  <c r="O4397" i="1"/>
  <c r="N4397" i="1"/>
  <c r="L4397" i="1"/>
  <c r="O4396" i="1"/>
  <c r="N4396" i="1"/>
  <c r="L4396" i="1"/>
  <c r="O4395" i="1"/>
  <c r="N4395" i="1"/>
  <c r="L4395" i="1"/>
  <c r="O4394" i="1"/>
  <c r="N4394" i="1"/>
  <c r="L4394" i="1"/>
  <c r="O4388" i="1"/>
  <c r="N4388" i="1"/>
  <c r="L4388" i="1"/>
  <c r="O4391" i="1"/>
  <c r="N4391" i="1"/>
  <c r="L4391" i="1"/>
  <c r="O4379" i="1"/>
  <c r="N4379" i="1"/>
  <c r="L4379" i="1"/>
  <c r="O4378" i="1"/>
  <c r="N4378" i="1"/>
  <c r="L4378" i="1"/>
  <c r="O4384" i="1"/>
  <c r="N4384" i="1"/>
  <c r="L4384" i="1"/>
  <c r="O4383" i="1"/>
  <c r="N4383" i="1"/>
  <c r="L4383" i="1"/>
  <c r="O4387" i="1"/>
  <c r="N4387" i="1"/>
  <c r="L4387" i="1"/>
  <c r="O4386" i="1"/>
  <c r="N4386" i="1"/>
  <c r="L4386" i="1"/>
  <c r="O4368" i="1"/>
  <c r="N4368" i="1"/>
  <c r="L4368" i="1"/>
  <c r="O4367" i="1"/>
  <c r="N4367" i="1"/>
  <c r="L4367" i="1"/>
  <c r="O4194" i="1"/>
  <c r="N4194" i="1"/>
  <c r="L4194" i="1"/>
  <c r="O4193" i="1"/>
  <c r="N4193" i="1"/>
  <c r="L4193" i="1"/>
  <c r="O4353" i="1"/>
  <c r="N4353" i="1"/>
  <c r="L4353" i="1"/>
  <c r="O4352" i="1"/>
  <c r="N4352" i="1"/>
  <c r="L4352" i="1"/>
  <c r="O4374" i="1"/>
  <c r="N4374" i="1"/>
  <c r="L4374" i="1"/>
  <c r="O4373" i="1"/>
  <c r="N4373" i="1"/>
  <c r="L4373" i="1"/>
  <c r="O4372" i="1"/>
  <c r="N4372" i="1"/>
  <c r="L4372" i="1"/>
  <c r="O4371" i="1"/>
  <c r="N4371" i="1"/>
  <c r="L4371" i="1"/>
  <c r="O4370" i="1"/>
  <c r="N4370" i="1"/>
  <c r="L4370" i="1"/>
  <c r="O4369" i="1"/>
  <c r="N4369" i="1"/>
  <c r="L4369" i="1"/>
  <c r="O4366" i="1"/>
  <c r="N4366" i="1"/>
  <c r="L4366" i="1"/>
  <c r="O4365" i="1"/>
  <c r="N4365" i="1"/>
  <c r="L4365" i="1"/>
  <c r="O4382" i="1"/>
  <c r="N4382" i="1"/>
  <c r="L4382" i="1"/>
  <c r="O4381" i="1"/>
  <c r="N4381" i="1"/>
  <c r="L4381" i="1"/>
  <c r="O4635" i="1"/>
  <c r="N4635" i="1"/>
  <c r="L4635" i="1"/>
  <c r="O4634" i="1"/>
  <c r="N4634" i="1"/>
  <c r="L4634" i="1"/>
  <c r="O4593" i="1"/>
  <c r="N4593" i="1"/>
  <c r="L4593" i="1"/>
  <c r="O4592" i="1"/>
  <c r="N4592" i="1"/>
  <c r="L4592" i="1"/>
  <c r="O4557" i="1"/>
  <c r="N4557" i="1"/>
  <c r="L4557" i="1"/>
  <c r="O4556" i="1"/>
  <c r="N4556" i="1"/>
  <c r="L4556" i="1"/>
  <c r="O4527" i="1"/>
  <c r="N4527" i="1"/>
  <c r="L4527" i="1"/>
  <c r="O4526" i="1"/>
  <c r="N4526" i="1"/>
  <c r="L4526" i="1"/>
  <c r="O4490" i="1"/>
  <c r="N4490" i="1"/>
  <c r="L4490" i="1"/>
  <c r="O4489" i="1"/>
  <c r="N4489" i="1"/>
  <c r="L4489" i="1"/>
  <c r="O4449" i="1"/>
  <c r="N4449" i="1"/>
  <c r="L4449" i="1"/>
  <c r="O4448" i="1"/>
  <c r="N4448" i="1"/>
  <c r="L4448" i="1"/>
  <c r="O4404" i="1"/>
  <c r="N4404" i="1"/>
  <c r="L4404" i="1"/>
  <c r="O4403" i="1"/>
  <c r="N4403" i="1"/>
  <c r="L4403" i="1"/>
  <c r="O4359" i="1"/>
  <c r="N4359" i="1"/>
  <c r="L4359" i="1"/>
  <c r="O4358" i="1"/>
  <c r="N4358" i="1"/>
  <c r="L4358" i="1"/>
  <c r="O4591" i="1"/>
  <c r="N4591" i="1"/>
  <c r="L4591" i="1"/>
  <c r="O4590" i="1"/>
  <c r="N4590" i="1"/>
  <c r="L4590" i="1"/>
  <c r="O4555" i="1"/>
  <c r="N4555" i="1"/>
  <c r="L4555" i="1"/>
  <c r="O4554" i="1"/>
  <c r="N4554" i="1"/>
  <c r="L4554" i="1"/>
  <c r="O4525" i="1"/>
  <c r="N4525" i="1"/>
  <c r="L4525" i="1"/>
  <c r="O4524" i="1"/>
  <c r="N4524" i="1"/>
  <c r="L4524" i="1"/>
  <c r="O4488" i="1"/>
  <c r="N4488" i="1"/>
  <c r="L4488" i="1"/>
  <c r="O4487" i="1"/>
  <c r="N4487" i="1"/>
  <c r="L4487" i="1"/>
  <c r="O4447" i="1"/>
  <c r="N4447" i="1"/>
  <c r="L4447" i="1"/>
  <c r="O4446" i="1"/>
  <c r="N4446" i="1"/>
  <c r="L4446" i="1"/>
  <c r="O4402" i="1"/>
  <c r="N4402" i="1"/>
  <c r="L4402" i="1"/>
  <c r="O4401" i="1"/>
  <c r="N4401" i="1"/>
  <c r="L4401" i="1"/>
  <c r="O4357" i="1"/>
  <c r="N4357" i="1"/>
  <c r="L4357" i="1"/>
  <c r="O4356" i="1"/>
  <c r="N4356" i="1"/>
  <c r="L4356" i="1"/>
  <c r="O4376" i="1"/>
  <c r="N4376" i="1"/>
  <c r="L4376" i="1"/>
  <c r="O4375" i="1"/>
  <c r="N4375" i="1"/>
  <c r="L4375" i="1"/>
  <c r="O4364" i="1"/>
  <c r="N4364" i="1"/>
  <c r="L4364" i="1"/>
  <c r="O4363" i="1"/>
  <c r="N4363" i="1"/>
  <c r="L4363" i="1"/>
  <c r="O4349" i="1"/>
  <c r="N4349" i="1"/>
  <c r="L4349" i="1"/>
  <c r="O4348" i="1"/>
  <c r="N4348" i="1"/>
  <c r="L4348" i="1"/>
  <c r="O4347" i="1"/>
  <c r="N4347" i="1"/>
  <c r="L4347" i="1"/>
  <c r="O4346" i="1"/>
  <c r="N4346" i="1"/>
  <c r="L4346" i="1"/>
  <c r="O4351" i="1"/>
  <c r="N4351" i="1"/>
  <c r="L4351" i="1"/>
  <c r="O4350" i="1"/>
  <c r="N4350" i="1"/>
  <c r="L4350" i="1"/>
  <c r="O4342" i="1"/>
  <c r="N4342" i="1"/>
  <c r="L4342" i="1"/>
  <c r="O4341" i="1"/>
  <c r="N4341" i="1"/>
  <c r="L4341" i="1"/>
  <c r="O4340" i="1"/>
  <c r="N4340" i="1"/>
  <c r="L4340" i="1"/>
  <c r="O4336" i="1"/>
  <c r="N4336" i="1"/>
  <c r="L4336" i="1"/>
  <c r="O4328" i="1"/>
  <c r="N4328" i="1"/>
  <c r="L4328" i="1"/>
  <c r="O4307" i="1"/>
  <c r="N4307" i="1"/>
  <c r="L4307" i="1"/>
  <c r="O4306" i="1"/>
  <c r="N4306" i="1"/>
  <c r="L4306" i="1"/>
  <c r="O4327" i="1"/>
  <c r="N4327" i="1"/>
  <c r="L4327" i="1"/>
  <c r="O4326" i="1"/>
  <c r="N4326" i="1"/>
  <c r="L4326" i="1"/>
  <c r="O4319" i="1"/>
  <c r="N4319" i="1"/>
  <c r="L4319" i="1"/>
  <c r="O4318" i="1"/>
  <c r="N4318" i="1"/>
  <c r="L4318" i="1"/>
  <c r="O4325" i="1"/>
  <c r="N4325" i="1"/>
  <c r="L4325" i="1"/>
  <c r="O4324" i="1"/>
  <c r="N4324" i="1"/>
  <c r="L4324" i="1"/>
  <c r="O4294" i="1"/>
  <c r="N4294" i="1"/>
  <c r="L4294" i="1"/>
  <c r="O4293" i="1"/>
  <c r="N4293" i="1"/>
  <c r="L4293" i="1"/>
  <c r="O4292" i="1"/>
  <c r="N4292" i="1"/>
  <c r="L4292" i="1"/>
  <c r="O4291" i="1"/>
  <c r="N4291" i="1"/>
  <c r="L4291" i="1"/>
  <c r="O4290" i="1"/>
  <c r="N4290" i="1"/>
  <c r="L4290" i="1"/>
  <c r="O4289" i="1"/>
  <c r="N4289" i="1"/>
  <c r="L4289" i="1"/>
  <c r="O4288" i="1"/>
  <c r="N4288" i="1"/>
  <c r="L4288" i="1"/>
  <c r="O4323" i="1"/>
  <c r="N4323" i="1"/>
  <c r="L4323" i="1"/>
  <c r="S4548" i="1"/>
  <c r="O4322" i="1"/>
  <c r="N4322" i="1"/>
  <c r="L4322" i="1"/>
  <c r="O4316" i="1"/>
  <c r="N4316" i="1"/>
  <c r="L4316" i="1"/>
  <c r="O4315" i="1"/>
  <c r="N4315" i="1"/>
  <c r="L4315" i="1"/>
  <c r="O4331" i="1"/>
  <c r="N4331" i="1"/>
  <c r="L4331" i="1"/>
  <c r="O4330" i="1"/>
  <c r="N4330" i="1"/>
  <c r="L4330" i="1"/>
  <c r="O4329" i="1"/>
  <c r="N4329" i="1"/>
  <c r="L4329" i="1"/>
  <c r="O4333" i="1"/>
  <c r="N4333" i="1"/>
  <c r="L4333" i="1"/>
  <c r="O4332" i="1"/>
  <c r="N4332" i="1"/>
  <c r="L4332" i="1"/>
  <c r="O4305" i="1"/>
  <c r="N4305" i="1"/>
  <c r="L4305" i="1"/>
  <c r="O4304" i="1"/>
  <c r="N4304" i="1"/>
  <c r="L4304" i="1"/>
  <c r="O4317" i="1"/>
  <c r="N4317" i="1"/>
  <c r="L4317" i="1"/>
  <c r="O4338" i="1"/>
  <c r="N4338" i="1"/>
  <c r="L4338" i="1"/>
  <c r="O4337" i="1"/>
  <c r="N4337" i="1"/>
  <c r="L4337" i="1"/>
  <c r="O4321" i="1"/>
  <c r="N4321" i="1"/>
  <c r="L4321" i="1"/>
  <c r="O4320" i="1"/>
  <c r="N4320" i="1"/>
  <c r="L4320" i="1"/>
  <c r="O4309" i="1"/>
  <c r="N4309" i="1"/>
  <c r="L4309" i="1"/>
  <c r="O4308" i="1"/>
  <c r="N4308" i="1"/>
  <c r="L4308" i="1"/>
  <c r="O4303" i="1"/>
  <c r="N4303" i="1"/>
  <c r="L4303" i="1"/>
  <c r="O4302" i="1"/>
  <c r="N4302" i="1"/>
  <c r="L4302" i="1"/>
  <c r="O4301" i="1"/>
  <c r="N4301" i="1"/>
  <c r="L4301" i="1"/>
  <c r="O4300" i="1"/>
  <c r="N4300" i="1"/>
  <c r="L4300" i="1"/>
  <c r="O4287" i="1"/>
  <c r="N4287" i="1"/>
  <c r="L4287" i="1"/>
  <c r="O4286" i="1"/>
  <c r="N4286" i="1"/>
  <c r="L4286" i="1"/>
  <c r="O4298" i="1"/>
  <c r="N4298" i="1"/>
  <c r="L4298" i="1"/>
  <c r="O4275" i="1"/>
  <c r="N4275" i="1"/>
  <c r="L4275" i="1"/>
  <c r="O4274" i="1"/>
  <c r="N4274" i="1"/>
  <c r="L4274" i="1"/>
  <c r="O4273" i="1"/>
  <c r="N4273" i="1"/>
  <c r="L4273" i="1"/>
  <c r="O4297" i="1"/>
  <c r="N4297" i="1"/>
  <c r="L4297" i="1"/>
  <c r="O4296" i="1"/>
  <c r="N4296" i="1"/>
  <c r="L4296" i="1"/>
  <c r="O4242" i="1"/>
  <c r="N4242" i="1"/>
  <c r="L4242" i="1"/>
  <c r="O4241" i="1"/>
  <c r="N4241" i="1"/>
  <c r="L4241" i="1"/>
  <c r="O4281" i="1"/>
  <c r="N4281" i="1"/>
  <c r="L4281" i="1"/>
  <c r="O4280" i="1"/>
  <c r="N4280" i="1"/>
  <c r="L4280" i="1"/>
  <c r="O4285" i="1"/>
  <c r="N4285" i="1"/>
  <c r="L4285" i="1"/>
  <c r="O4284" i="1"/>
  <c r="N4284" i="1"/>
  <c r="L4284" i="1"/>
  <c r="O4279" i="1"/>
  <c r="N4279" i="1"/>
  <c r="L4279" i="1"/>
  <c r="O4278" i="1"/>
  <c r="N4278" i="1"/>
  <c r="L4278" i="1"/>
  <c r="O4263" i="1"/>
  <c r="N4263" i="1"/>
  <c r="L4263" i="1"/>
  <c r="O4262" i="1"/>
  <c r="N4262" i="1"/>
  <c r="L4262" i="1"/>
  <c r="O4261" i="1"/>
  <c r="N4261" i="1"/>
  <c r="L4261" i="1"/>
  <c r="O4260" i="1"/>
  <c r="N4260" i="1"/>
  <c r="L4260" i="1"/>
  <c r="O4240" i="1"/>
  <c r="N4240" i="1"/>
  <c r="L4240" i="1"/>
  <c r="O4244" i="1"/>
  <c r="N4244" i="1"/>
  <c r="L4244" i="1"/>
  <c r="O4272" i="1"/>
  <c r="N4272" i="1"/>
  <c r="L4272" i="1"/>
  <c r="O4271" i="1"/>
  <c r="N4271" i="1"/>
  <c r="L4271" i="1"/>
  <c r="O4277" i="1"/>
  <c r="N4277" i="1"/>
  <c r="L4277" i="1"/>
  <c r="O4276" i="1"/>
  <c r="N4276" i="1"/>
  <c r="L4276" i="1"/>
  <c r="O4270" i="1"/>
  <c r="N4270" i="1"/>
  <c r="L4270" i="1"/>
  <c r="O4269" i="1"/>
  <c r="N4269" i="1"/>
  <c r="L4269" i="1"/>
  <c r="O4256" i="1"/>
  <c r="N4256" i="1"/>
  <c r="L4256" i="1"/>
  <c r="O4243" i="1"/>
  <c r="N4243" i="1"/>
  <c r="L4243" i="1"/>
  <c r="O4251" i="1"/>
  <c r="N4251" i="1"/>
  <c r="L4251" i="1"/>
  <c r="O4250" i="1"/>
  <c r="N4250" i="1"/>
  <c r="L4250" i="1"/>
  <c r="O4224" i="1"/>
  <c r="N4224" i="1"/>
  <c r="L4224" i="1"/>
  <c r="O4223" i="1"/>
  <c r="N4223" i="1"/>
  <c r="L4223" i="1"/>
  <c r="O4222" i="1"/>
  <c r="N4222" i="1"/>
  <c r="L4222" i="1"/>
  <c r="O4249" i="1"/>
  <c r="N4249" i="1"/>
  <c r="L4249" i="1"/>
  <c r="O4248" i="1"/>
  <c r="N4248" i="1"/>
  <c r="L4248" i="1"/>
  <c r="O4247" i="1"/>
  <c r="N4247" i="1"/>
  <c r="L4247" i="1"/>
  <c r="O4246" i="1"/>
  <c r="N4246" i="1"/>
  <c r="L4246" i="1"/>
  <c r="O4255" i="1"/>
  <c r="N4255" i="1"/>
  <c r="L4255" i="1"/>
  <c r="O4254" i="1"/>
  <c r="N4254" i="1"/>
  <c r="L4254" i="1"/>
  <c r="O4259" i="1"/>
  <c r="N4259" i="1"/>
  <c r="L4259" i="1"/>
  <c r="O4258" i="1"/>
  <c r="N4258" i="1"/>
  <c r="L4258" i="1"/>
  <c r="O4239" i="1"/>
  <c r="N4239" i="1"/>
  <c r="L4239" i="1"/>
  <c r="O4238" i="1"/>
  <c r="N4238" i="1"/>
  <c r="L4238" i="1"/>
  <c r="O4237" i="1"/>
  <c r="N4237" i="1"/>
  <c r="L4237" i="1"/>
  <c r="O4234" i="1"/>
  <c r="N4234" i="1"/>
  <c r="L4234" i="1"/>
  <c r="O4233" i="1"/>
  <c r="N4233" i="1"/>
  <c r="L4233" i="1"/>
  <c r="O4203" i="1"/>
  <c r="N4203" i="1"/>
  <c r="L4203" i="1"/>
  <c r="O4202" i="1"/>
  <c r="N4202" i="1"/>
  <c r="L4202" i="1"/>
  <c r="O4221" i="1"/>
  <c r="N4221" i="1"/>
  <c r="L4221" i="1"/>
  <c r="O4220" i="1"/>
  <c r="N4220" i="1"/>
  <c r="L4220" i="1"/>
  <c r="O4226" i="1"/>
  <c r="N4226" i="1"/>
  <c r="L4226" i="1"/>
  <c r="O4225" i="1"/>
  <c r="N4225" i="1"/>
  <c r="L4225" i="1"/>
  <c r="O4232" i="1"/>
  <c r="N4232" i="1"/>
  <c r="L4232" i="1"/>
  <c r="O4214" i="1"/>
  <c r="N4214" i="1"/>
  <c r="L4214" i="1"/>
  <c r="O4219" i="1"/>
  <c r="N4219" i="1"/>
  <c r="L4219" i="1"/>
  <c r="O4218" i="1"/>
  <c r="N4218" i="1"/>
  <c r="L4218" i="1"/>
  <c r="O4200" i="1"/>
  <c r="N4200" i="1"/>
  <c r="L4200" i="1"/>
  <c r="O4217" i="1"/>
  <c r="N4217" i="1"/>
  <c r="L4217" i="1"/>
  <c r="O4199" i="1"/>
  <c r="N4199" i="1"/>
  <c r="L4199" i="1"/>
  <c r="O4236" i="1"/>
  <c r="N4236" i="1"/>
  <c r="L4236" i="1"/>
  <c r="O4235" i="1"/>
  <c r="N4235" i="1"/>
  <c r="L4235" i="1"/>
  <c r="O4211" i="1"/>
  <c r="N4211" i="1"/>
  <c r="L4211" i="1"/>
  <c r="O4210" i="1"/>
  <c r="N4210" i="1"/>
  <c r="L4210" i="1"/>
  <c r="O4209" i="1"/>
  <c r="N4209" i="1"/>
  <c r="L4209" i="1"/>
  <c r="O4208" i="1"/>
  <c r="N4208" i="1"/>
  <c r="L4208" i="1"/>
  <c r="O4677" i="1"/>
  <c r="N4677" i="1"/>
  <c r="L4677" i="1"/>
  <c r="O4676" i="1"/>
  <c r="N4676" i="1"/>
  <c r="L4676" i="1"/>
  <c r="O4216" i="1"/>
  <c r="N4216" i="1"/>
  <c r="L4216" i="1"/>
  <c r="O4666" i="1"/>
  <c r="N4666" i="1"/>
  <c r="L4666" i="1"/>
  <c r="O4616" i="1"/>
  <c r="N4616" i="1"/>
  <c r="L4616" i="1"/>
  <c r="O4572" i="1"/>
  <c r="N4572" i="1"/>
  <c r="L4572" i="1"/>
  <c r="O4540" i="1"/>
  <c r="N4540" i="1"/>
  <c r="L4540" i="1"/>
  <c r="O4504" i="1"/>
  <c r="N4504" i="1"/>
  <c r="L4504" i="1"/>
  <c r="O4472" i="1"/>
  <c r="N4472" i="1"/>
  <c r="L4472" i="1"/>
  <c r="O4422" i="1"/>
  <c r="N4422" i="1"/>
  <c r="L4422" i="1"/>
  <c r="O4380" i="1"/>
  <c r="N4380" i="1"/>
  <c r="L4380" i="1"/>
  <c r="O4335" i="1"/>
  <c r="N4335" i="1"/>
  <c r="L4335" i="1"/>
  <c r="O4283" i="1"/>
  <c r="N4283" i="1"/>
  <c r="L4283" i="1"/>
  <c r="O4252" i="1"/>
  <c r="N4252" i="1"/>
  <c r="L4252" i="1"/>
  <c r="O4201" i="1"/>
  <c r="N4201" i="1"/>
  <c r="L4201" i="1"/>
  <c r="O4207" i="1"/>
  <c r="N4207" i="1"/>
  <c r="L4207" i="1"/>
  <c r="O4192" i="1"/>
  <c r="N4192" i="1"/>
  <c r="L4192" i="1"/>
  <c r="O4191" i="1"/>
  <c r="N4191" i="1"/>
  <c r="L4191" i="1"/>
  <c r="O4198" i="1"/>
  <c r="N4198" i="1"/>
  <c r="L4198" i="1"/>
  <c r="O4197" i="1"/>
  <c r="N4197" i="1"/>
  <c r="L4197" i="1"/>
  <c r="O4195" i="1"/>
  <c r="N4195" i="1"/>
  <c r="L4195" i="1"/>
  <c r="O4190" i="1"/>
  <c r="N4190" i="1"/>
  <c r="L4190" i="1"/>
  <c r="O4189" i="1"/>
  <c r="N4189" i="1"/>
  <c r="L4189" i="1"/>
  <c r="O4205" i="1"/>
  <c r="N4205" i="1"/>
  <c r="L4205" i="1"/>
  <c r="O4204" i="1"/>
  <c r="N4204" i="1"/>
  <c r="L4204" i="1"/>
  <c r="O4582" i="1"/>
  <c r="N4582" i="1"/>
  <c r="L4582" i="1"/>
  <c r="R4434" i="1"/>
  <c r="O4545" i="1"/>
  <c r="N4545" i="1"/>
  <c r="L4545" i="1"/>
  <c r="O4508" i="1"/>
  <c r="N4508" i="1"/>
  <c r="L4508" i="1"/>
  <c r="O4482" i="1"/>
  <c r="N4482" i="1"/>
  <c r="L4482" i="1"/>
  <c r="O4426" i="1"/>
  <c r="N4426" i="1"/>
  <c r="L4426" i="1"/>
  <c r="O4389" i="1"/>
  <c r="N4389" i="1"/>
  <c r="L4389" i="1"/>
  <c r="O4345" i="1"/>
  <c r="N4345" i="1"/>
  <c r="L4345" i="1"/>
  <c r="O4299" i="1"/>
  <c r="N4299" i="1"/>
  <c r="L4299" i="1"/>
  <c r="O4257" i="1"/>
  <c r="N4257" i="1"/>
  <c r="L4257" i="1"/>
  <c r="O4215" i="1"/>
  <c r="N4215" i="1"/>
  <c r="L4215" i="1"/>
  <c r="O4188" i="1"/>
  <c r="N4188" i="1"/>
  <c r="L4188" i="1"/>
  <c r="O4187" i="1"/>
  <c r="N4187" i="1"/>
  <c r="L4187" i="1"/>
  <c r="O4589" i="1"/>
  <c r="N4589" i="1"/>
  <c r="L4589" i="1"/>
  <c r="O4553" i="1"/>
  <c r="N4553" i="1"/>
  <c r="L4553" i="1"/>
  <c r="O4523" i="1"/>
  <c r="N4523" i="1"/>
  <c r="L4523" i="1"/>
  <c r="O4486" i="1"/>
  <c r="N4486" i="1"/>
  <c r="L4486" i="1"/>
  <c r="O4445" i="1"/>
  <c r="N4445" i="1"/>
  <c r="L4445" i="1"/>
  <c r="O4400" i="1"/>
  <c r="N4400" i="1"/>
  <c r="L4400" i="1"/>
  <c r="O4355" i="1"/>
  <c r="N4355" i="1"/>
  <c r="L4355" i="1"/>
  <c r="O4311" i="1"/>
  <c r="N4311" i="1"/>
  <c r="L4311" i="1"/>
  <c r="O4265" i="1"/>
  <c r="N4265" i="1"/>
  <c r="L4265" i="1"/>
  <c r="O4228" i="1"/>
  <c r="N4228" i="1"/>
  <c r="L4228" i="1"/>
  <c r="O4581" i="1"/>
  <c r="N4581" i="1"/>
  <c r="L4581" i="1"/>
  <c r="O4478" i="1"/>
  <c r="N4478" i="1"/>
  <c r="L4478" i="1"/>
  <c r="O4344" i="1"/>
  <c r="N4344" i="1"/>
  <c r="L4344" i="1"/>
  <c r="O4213" i="1"/>
  <c r="N4213" i="1"/>
  <c r="L4213" i="1"/>
  <c r="O4186" i="1"/>
  <c r="N4186" i="1"/>
  <c r="L4186" i="1"/>
  <c r="O4185" i="1"/>
  <c r="N4185" i="1"/>
  <c r="L4185" i="1"/>
  <c r="O4580" i="1"/>
  <c r="N4580" i="1"/>
  <c r="L4580" i="1"/>
  <c r="O4477" i="1"/>
  <c r="N4477" i="1"/>
  <c r="L4477" i="1"/>
  <c r="O4343" i="1"/>
  <c r="N4343" i="1"/>
  <c r="L4343" i="1"/>
  <c r="O4212" i="1"/>
  <c r="N4212" i="1"/>
  <c r="L4212" i="1"/>
  <c r="O4588" i="1"/>
  <c r="N4588" i="1"/>
  <c r="L4588" i="1"/>
  <c r="O4552" i="1"/>
  <c r="N4552" i="1"/>
  <c r="L4552" i="1"/>
  <c r="O4522" i="1"/>
  <c r="N4522" i="1"/>
  <c r="L4522" i="1"/>
  <c r="O4485" i="1"/>
  <c r="N4485" i="1"/>
  <c r="L4485" i="1"/>
  <c r="O4444" i="1"/>
  <c r="N4444" i="1"/>
  <c r="L4444" i="1"/>
  <c r="O4399" i="1"/>
  <c r="N4399" i="1"/>
  <c r="L4399" i="1"/>
  <c r="O4354" i="1"/>
  <c r="N4354" i="1"/>
  <c r="L4354" i="1"/>
  <c r="O4310" i="1"/>
  <c r="N4310" i="1"/>
  <c r="L4310" i="1"/>
  <c r="O4264" i="1"/>
  <c r="N4264" i="1"/>
  <c r="L4264" i="1"/>
  <c r="O4227" i="1"/>
  <c r="N4227" i="1"/>
  <c r="L4227" i="1"/>
  <c r="O4184" i="1"/>
  <c r="N4184" i="1"/>
  <c r="L4184" i="1"/>
  <c r="O4183" i="1"/>
  <c r="N4183" i="1"/>
  <c r="L4183" i="1"/>
  <c r="O4182" i="1"/>
  <c r="N4182" i="1"/>
  <c r="L4182" i="1"/>
  <c r="O4181" i="1"/>
  <c r="N4181" i="1"/>
  <c r="L4181" i="1"/>
  <c r="O4180" i="1"/>
  <c r="N4180" i="1"/>
  <c r="L4180" i="1"/>
  <c r="O4179" i="1"/>
  <c r="N4179" i="1"/>
  <c r="L4179" i="1"/>
  <c r="O4178" i="1"/>
  <c r="N4178" i="1"/>
  <c r="L4178" i="1"/>
  <c r="O4177" i="1"/>
  <c r="N4177" i="1"/>
  <c r="L4177" i="1"/>
  <c r="O4173" i="1"/>
  <c r="N4173" i="1"/>
  <c r="L4173" i="1"/>
  <c r="O4172" i="1"/>
  <c r="N4172" i="1"/>
  <c r="L4172" i="1"/>
  <c r="O4171" i="1"/>
  <c r="N4171" i="1"/>
  <c r="L4171" i="1"/>
  <c r="O4168" i="1"/>
  <c r="N4168" i="1"/>
  <c r="L4168" i="1"/>
  <c r="O4167" i="1"/>
  <c r="N4167" i="1"/>
  <c r="L4167" i="1"/>
  <c r="O4166" i="1"/>
  <c r="N4166" i="1"/>
  <c r="L4166" i="1"/>
  <c r="O4165" i="1"/>
  <c r="N4165" i="1"/>
  <c r="L4165" i="1"/>
  <c r="O4170" i="1"/>
  <c r="N4170" i="1"/>
  <c r="L4170" i="1"/>
  <c r="O4169" i="1"/>
  <c r="N4169" i="1"/>
  <c r="L4169" i="1"/>
  <c r="O4158" i="1"/>
  <c r="N4158" i="1"/>
  <c r="L4158" i="1"/>
  <c r="O4164" i="1"/>
  <c r="N4164" i="1"/>
  <c r="L4164" i="1"/>
  <c r="O4163" i="1"/>
  <c r="N4163" i="1"/>
  <c r="L4163" i="1"/>
  <c r="O4162" i="1"/>
  <c r="N4162" i="1"/>
  <c r="L4162" i="1"/>
  <c r="O4161" i="1"/>
  <c r="N4161" i="1"/>
  <c r="L4161" i="1"/>
  <c r="O4160" i="1"/>
  <c r="N4160" i="1"/>
  <c r="L4160" i="1"/>
  <c r="O4153" i="1"/>
  <c r="N4153" i="1"/>
  <c r="L4153" i="1"/>
  <c r="O4144" i="1"/>
  <c r="N4144" i="1"/>
  <c r="L4144" i="1"/>
  <c r="O4143" i="1"/>
  <c r="N4143" i="1"/>
  <c r="L4143" i="1"/>
  <c r="O4157" i="1"/>
  <c r="N4157" i="1"/>
  <c r="L4157" i="1"/>
  <c r="O4156" i="1"/>
  <c r="N4156" i="1"/>
  <c r="L4156" i="1"/>
  <c r="O4150" i="1"/>
  <c r="N4150" i="1"/>
  <c r="L4150" i="1"/>
  <c r="O4149" i="1"/>
  <c r="N4149" i="1"/>
  <c r="L4149" i="1"/>
  <c r="O4147" i="1"/>
  <c r="N4147" i="1"/>
  <c r="L4147" i="1"/>
  <c r="O4146" i="1"/>
  <c r="N4146" i="1"/>
  <c r="L4146" i="1"/>
  <c r="O4155" i="1"/>
  <c r="N4155" i="1"/>
  <c r="L4155" i="1"/>
  <c r="O4148" i="1"/>
  <c r="N4148" i="1"/>
  <c r="L4148" i="1"/>
  <c r="O4159" i="1"/>
  <c r="N4159" i="1"/>
  <c r="L4159" i="1"/>
  <c r="O4140" i="1"/>
  <c r="N4140" i="1"/>
  <c r="L4140" i="1"/>
  <c r="O4139" i="1"/>
  <c r="N4139" i="1"/>
  <c r="L4139" i="1"/>
  <c r="O4142" i="1"/>
  <c r="N4142" i="1"/>
  <c r="L4142" i="1"/>
  <c r="O4141" i="1"/>
  <c r="N4141" i="1"/>
  <c r="L4141" i="1"/>
  <c r="O4145" i="1"/>
  <c r="N4145" i="1"/>
  <c r="L4145" i="1"/>
  <c r="O4138" i="1"/>
  <c r="N4138" i="1"/>
  <c r="L4138" i="1"/>
  <c r="O4137" i="1"/>
  <c r="N4137" i="1"/>
  <c r="L4137" i="1"/>
  <c r="O4136" i="1"/>
  <c r="N4136" i="1"/>
  <c r="L4136" i="1"/>
  <c r="O4135" i="1"/>
  <c r="N4135" i="1"/>
  <c r="L4135" i="1"/>
  <c r="O4134" i="1"/>
  <c r="N4134" i="1"/>
  <c r="L4134" i="1"/>
  <c r="O4133" i="1"/>
  <c r="N4133" i="1"/>
  <c r="L4133" i="1"/>
  <c r="O4132" i="1"/>
  <c r="N4132" i="1"/>
  <c r="L4132" i="1"/>
  <c r="O4125" i="1"/>
  <c r="N4125" i="1"/>
  <c r="L4125" i="1"/>
  <c r="O4124" i="1"/>
  <c r="N4124" i="1"/>
  <c r="L4124" i="1"/>
  <c r="O4123" i="1"/>
  <c r="N4123" i="1"/>
  <c r="L4123" i="1"/>
  <c r="O4122" i="1"/>
  <c r="N4122" i="1"/>
  <c r="L4122" i="1"/>
  <c r="O4121" i="1"/>
  <c r="N4121" i="1"/>
  <c r="L4121" i="1"/>
  <c r="O4120" i="1"/>
  <c r="N4120" i="1"/>
  <c r="L4120" i="1"/>
  <c r="O4126" i="1"/>
  <c r="N4126" i="1"/>
  <c r="L4126" i="1"/>
  <c r="O4108" i="1"/>
  <c r="N4108" i="1"/>
  <c r="L4108" i="1"/>
  <c r="O4107" i="1"/>
  <c r="N4107" i="1"/>
  <c r="L4107" i="1"/>
  <c r="O4100" i="1"/>
  <c r="N4100" i="1"/>
  <c r="L4100" i="1"/>
  <c r="O4099" i="1"/>
  <c r="N4099" i="1"/>
  <c r="L4099" i="1"/>
  <c r="O4104" i="1"/>
  <c r="N4104" i="1"/>
  <c r="L4104" i="1"/>
  <c r="O4103" i="1"/>
  <c r="N4103" i="1"/>
  <c r="L4103" i="1"/>
  <c r="O4102" i="1"/>
  <c r="N4102" i="1"/>
  <c r="L4102" i="1"/>
  <c r="O4101" i="1"/>
  <c r="N4101" i="1"/>
  <c r="L4101" i="1"/>
  <c r="O4113" i="1"/>
  <c r="N4113" i="1"/>
  <c r="L4113" i="1"/>
  <c r="O4112" i="1"/>
  <c r="N4112" i="1"/>
  <c r="L4112" i="1"/>
  <c r="O4098" i="1"/>
  <c r="N4098" i="1"/>
  <c r="L4098" i="1"/>
  <c r="O4097" i="1"/>
  <c r="N4097" i="1"/>
  <c r="L4097" i="1"/>
  <c r="O4118" i="1"/>
  <c r="N4118" i="1"/>
  <c r="L4118" i="1"/>
  <c r="O4117" i="1"/>
  <c r="N4117" i="1"/>
  <c r="L4117" i="1"/>
  <c r="O4111" i="1"/>
  <c r="N4111" i="1"/>
  <c r="L4111" i="1"/>
  <c r="O4110" i="1"/>
  <c r="N4110" i="1"/>
  <c r="L4110" i="1"/>
  <c r="O4116" i="1"/>
  <c r="N4116" i="1"/>
  <c r="L4116" i="1"/>
  <c r="O4115" i="1"/>
  <c r="N4115" i="1"/>
  <c r="L4115" i="1"/>
  <c r="O4106" i="1"/>
  <c r="N4106" i="1"/>
  <c r="L4106" i="1"/>
  <c r="O4105" i="1"/>
  <c r="N4105" i="1"/>
  <c r="L4105" i="1"/>
  <c r="O4088" i="1"/>
  <c r="N4088" i="1"/>
  <c r="L4088" i="1"/>
  <c r="O4087" i="1"/>
  <c r="N4087" i="1"/>
  <c r="L4087" i="1"/>
  <c r="O4086" i="1"/>
  <c r="N4086" i="1"/>
  <c r="L4086" i="1"/>
  <c r="O4085" i="1"/>
  <c r="N4085" i="1"/>
  <c r="L4085" i="1"/>
  <c r="O4080" i="1"/>
  <c r="N4080" i="1"/>
  <c r="L4080" i="1"/>
  <c r="O4081" i="1"/>
  <c r="N4081" i="1"/>
  <c r="L4081" i="1"/>
  <c r="O4070" i="1"/>
  <c r="N4070" i="1"/>
  <c r="L4070" i="1"/>
  <c r="O4069" i="1"/>
  <c r="N4069" i="1"/>
  <c r="L4069" i="1"/>
  <c r="O4073" i="1"/>
  <c r="N4073" i="1"/>
  <c r="L4073" i="1"/>
  <c r="O4072" i="1"/>
  <c r="N4072" i="1"/>
  <c r="L4072" i="1"/>
  <c r="O4071" i="1"/>
  <c r="N4071" i="1"/>
  <c r="L4071" i="1"/>
  <c r="O4049" i="1"/>
  <c r="N4049" i="1"/>
  <c r="L4049" i="1"/>
  <c r="O4048" i="1"/>
  <c r="N4048" i="1"/>
  <c r="L4048" i="1"/>
  <c r="O4047" i="1"/>
  <c r="N4047" i="1"/>
  <c r="L4047" i="1"/>
  <c r="O4066" i="1"/>
  <c r="N4066" i="1"/>
  <c r="L4066" i="1"/>
  <c r="O4056" i="1"/>
  <c r="N4056" i="1"/>
  <c r="L4056" i="1"/>
  <c r="O4055" i="1"/>
  <c r="N4055" i="1"/>
  <c r="L4055" i="1"/>
  <c r="O4077" i="1"/>
  <c r="N4077" i="1"/>
  <c r="L4077" i="1"/>
  <c r="O4076" i="1"/>
  <c r="N4076" i="1"/>
  <c r="L4076" i="1"/>
  <c r="O4075" i="1"/>
  <c r="N4075" i="1"/>
  <c r="L4075" i="1"/>
  <c r="O4074" i="1"/>
  <c r="N4074" i="1"/>
  <c r="L4074" i="1"/>
  <c r="O4068" i="1"/>
  <c r="N4068" i="1"/>
  <c r="L4068" i="1"/>
  <c r="O4067" i="1"/>
  <c r="N4067" i="1"/>
  <c r="L4067" i="1"/>
  <c r="O4065" i="1"/>
  <c r="N4065" i="1"/>
  <c r="L4065" i="1"/>
  <c r="O4064" i="1"/>
  <c r="N4064" i="1"/>
  <c r="L4064" i="1"/>
  <c r="O4054" i="1"/>
  <c r="N4054" i="1"/>
  <c r="L4054" i="1"/>
  <c r="O4053" i="1"/>
  <c r="N4053" i="1"/>
  <c r="L4053" i="1"/>
  <c r="O4052" i="1"/>
  <c r="N4052" i="1"/>
  <c r="L4052" i="1"/>
  <c r="O4051" i="1"/>
  <c r="N4051" i="1"/>
  <c r="L4051" i="1"/>
  <c r="S4290" i="1"/>
  <c r="S4291" i="1" s="1"/>
  <c r="T4291" i="1" s="1"/>
  <c r="T4293" i="1" s="1"/>
  <c r="O4046" i="1"/>
  <c r="N4046" i="1"/>
  <c r="L4046" i="1"/>
  <c r="O4045" i="1"/>
  <c r="N4045" i="1"/>
  <c r="L4045" i="1"/>
  <c r="O4040" i="1"/>
  <c r="N4040" i="1"/>
  <c r="L4040" i="1"/>
  <c r="O4039" i="1"/>
  <c r="N4039" i="1"/>
  <c r="L4039" i="1"/>
  <c r="S4286" i="1"/>
  <c r="O4038" i="1"/>
  <c r="N4038" i="1"/>
  <c r="L4038" i="1"/>
  <c r="S4285" i="1"/>
  <c r="O4037" i="1"/>
  <c r="N4037" i="1"/>
  <c r="L4037" i="1"/>
  <c r="O4036" i="1"/>
  <c r="N4036" i="1"/>
  <c r="L4036" i="1"/>
  <c r="O4035" i="1"/>
  <c r="N4035" i="1"/>
  <c r="L4035" i="1"/>
  <c r="O4034" i="1"/>
  <c r="N4034" i="1"/>
  <c r="L4034" i="1"/>
  <c r="O4033" i="1"/>
  <c r="N4033" i="1"/>
  <c r="L4033" i="1"/>
  <c r="O4043" i="1"/>
  <c r="N4043" i="1"/>
  <c r="L4043" i="1"/>
  <c r="O4042" i="1"/>
  <c r="N4042" i="1"/>
  <c r="L4042" i="1"/>
  <c r="O4020" i="1"/>
  <c r="N4020" i="1"/>
  <c r="L4020" i="1"/>
  <c r="O4019" i="1"/>
  <c r="N4019" i="1"/>
  <c r="L4019" i="1"/>
  <c r="O4022" i="1"/>
  <c r="N4022" i="1"/>
  <c r="L4022" i="1"/>
  <c r="O4017" i="1"/>
  <c r="N4017" i="1"/>
  <c r="L4017" i="1"/>
  <c r="O4016" i="1"/>
  <c r="N4016" i="1"/>
  <c r="L4016" i="1"/>
  <c r="O4011" i="1"/>
  <c r="N4011" i="1"/>
  <c r="L4011" i="1"/>
  <c r="O4010" i="1"/>
  <c r="N4010" i="1"/>
  <c r="L4010" i="1"/>
  <c r="O4025" i="1"/>
  <c r="N4025" i="1"/>
  <c r="L4025" i="1"/>
  <c r="O4024" i="1"/>
  <c r="N4024" i="1"/>
  <c r="L4024" i="1"/>
  <c r="O4002" i="1"/>
  <c r="N4002" i="1"/>
  <c r="L4002" i="1"/>
  <c r="O4001" i="1"/>
  <c r="N4001" i="1"/>
  <c r="L4001" i="1"/>
  <c r="O4013" i="1"/>
  <c r="N4013" i="1"/>
  <c r="L4013" i="1"/>
  <c r="O4012" i="1"/>
  <c r="N4012" i="1"/>
  <c r="L4012" i="1"/>
  <c r="O3999" i="1"/>
  <c r="N3999" i="1"/>
  <c r="L3999" i="1"/>
  <c r="O3998" i="1"/>
  <c r="N3998" i="1"/>
  <c r="L3998" i="1"/>
  <c r="O3997" i="1"/>
  <c r="N3997" i="1"/>
  <c r="L3997" i="1"/>
  <c r="O3994" i="1"/>
  <c r="N3994" i="1"/>
  <c r="L3994" i="1"/>
  <c r="O3993" i="1"/>
  <c r="N3993" i="1"/>
  <c r="L3993" i="1"/>
  <c r="O4128" i="1"/>
  <c r="N4128" i="1"/>
  <c r="L4128" i="1"/>
  <c r="O4127" i="1"/>
  <c r="N4127" i="1"/>
  <c r="L4127" i="1"/>
  <c r="O4092" i="1"/>
  <c r="N4092" i="1"/>
  <c r="L4092" i="1"/>
  <c r="O4091" i="1"/>
  <c r="N4091" i="1"/>
  <c r="L4091" i="1"/>
  <c r="O4059" i="1"/>
  <c r="N4059" i="1"/>
  <c r="L4059" i="1"/>
  <c r="O4058" i="1"/>
  <c r="N4058" i="1"/>
  <c r="L4058" i="1"/>
  <c r="O4028" i="1"/>
  <c r="N4028" i="1"/>
  <c r="L4028" i="1"/>
  <c r="O4027" i="1"/>
  <c r="N4027" i="1"/>
  <c r="L4027" i="1"/>
  <c r="O4005" i="1"/>
  <c r="N4005" i="1"/>
  <c r="L4005" i="1"/>
  <c r="O4004" i="1"/>
  <c r="N4004" i="1"/>
  <c r="L4004" i="1"/>
  <c r="O3989" i="1"/>
  <c r="N3989" i="1"/>
  <c r="L3989" i="1"/>
  <c r="O3988" i="1"/>
  <c r="N3988" i="1"/>
  <c r="L3988" i="1"/>
  <c r="O3991" i="1"/>
  <c r="N3991" i="1"/>
  <c r="L3991" i="1"/>
  <c r="O3987" i="1"/>
  <c r="N3987" i="1"/>
  <c r="L3987" i="1"/>
  <c r="O3986" i="1"/>
  <c r="N3986" i="1"/>
  <c r="L3986" i="1"/>
  <c r="O3966" i="1"/>
  <c r="N3966" i="1"/>
  <c r="L3966" i="1"/>
  <c r="O3965" i="1"/>
  <c r="N3965" i="1"/>
  <c r="L3965" i="1"/>
  <c r="O3984" i="1"/>
  <c r="N3984" i="1"/>
  <c r="L3984" i="1"/>
  <c r="O3983" i="1"/>
  <c r="N3983" i="1"/>
  <c r="L3983" i="1"/>
  <c r="O3982" i="1"/>
  <c r="N3982" i="1"/>
  <c r="L3982" i="1"/>
  <c r="O4015" i="1"/>
  <c r="N4015" i="1"/>
  <c r="L4015" i="1"/>
  <c r="O4014" i="1"/>
  <c r="N4014" i="1"/>
  <c r="L4014" i="1"/>
  <c r="O3968" i="1"/>
  <c r="N3968" i="1"/>
  <c r="L3968" i="1"/>
  <c r="O3967" i="1"/>
  <c r="N3967" i="1"/>
  <c r="L3967" i="1"/>
  <c r="O3975" i="1"/>
  <c r="N3975" i="1"/>
  <c r="L3975" i="1"/>
  <c r="O3974" i="1"/>
  <c r="N3974" i="1"/>
  <c r="L3974" i="1"/>
  <c r="O3959" i="1"/>
  <c r="N3959" i="1"/>
  <c r="L3959" i="1"/>
  <c r="O3979" i="1"/>
  <c r="N3979" i="1"/>
  <c r="L3979" i="1"/>
  <c r="O3978" i="1"/>
  <c r="N3978" i="1"/>
  <c r="L3978" i="1"/>
  <c r="O3977" i="1"/>
  <c r="N3977" i="1"/>
  <c r="L3977" i="1"/>
  <c r="O3976" i="1"/>
  <c r="N3976" i="1"/>
  <c r="L3976" i="1"/>
  <c r="O3956" i="1"/>
  <c r="N3956" i="1"/>
  <c r="L3956" i="1"/>
  <c r="O3955" i="1"/>
  <c r="N3955" i="1"/>
  <c r="L3955" i="1"/>
  <c r="O3964" i="1"/>
  <c r="N3964" i="1"/>
  <c r="L3964" i="1"/>
  <c r="O3963" i="1"/>
  <c r="N3963" i="1"/>
  <c r="L3963" i="1"/>
  <c r="O3962" i="1"/>
  <c r="N3962" i="1"/>
  <c r="L3962" i="1"/>
  <c r="O3954" i="1"/>
  <c r="N3954" i="1"/>
  <c r="L3954" i="1"/>
  <c r="O3953" i="1"/>
  <c r="N3953" i="1"/>
  <c r="L3953" i="1"/>
  <c r="O3981" i="1"/>
  <c r="N3981" i="1"/>
  <c r="L3981" i="1"/>
  <c r="O3980" i="1"/>
  <c r="N3980" i="1"/>
  <c r="L3980" i="1"/>
  <c r="O3950" i="1"/>
  <c r="N3950" i="1"/>
  <c r="L3950" i="1"/>
  <c r="O3949" i="1"/>
  <c r="N3949" i="1"/>
  <c r="L3949" i="1"/>
  <c r="O3952" i="1"/>
  <c r="N3952" i="1"/>
  <c r="L3952" i="1"/>
  <c r="O3951" i="1"/>
  <c r="N3951" i="1"/>
  <c r="L3951" i="1"/>
  <c r="O3939" i="1"/>
  <c r="N3939" i="1"/>
  <c r="L3939" i="1"/>
  <c r="O3938" i="1"/>
  <c r="N3938" i="1"/>
  <c r="L3938" i="1"/>
  <c r="O3948" i="1"/>
  <c r="N3948" i="1"/>
  <c r="L3948" i="1"/>
  <c r="O3947" i="1"/>
  <c r="N3947" i="1"/>
  <c r="L3947" i="1"/>
  <c r="O3941" i="1"/>
  <c r="N3941" i="1"/>
  <c r="L3941" i="1"/>
  <c r="O3940" i="1"/>
  <c r="N3940" i="1"/>
  <c r="L3940" i="1"/>
  <c r="O3934" i="1"/>
  <c r="N3934" i="1"/>
  <c r="L3934" i="1"/>
  <c r="O3913" i="1"/>
  <c r="N3913" i="1"/>
  <c r="L3913" i="1"/>
  <c r="O3912" i="1"/>
  <c r="N3912" i="1"/>
  <c r="L3912" i="1"/>
  <c r="O3914" i="1"/>
  <c r="N3914" i="1"/>
  <c r="L3914" i="1"/>
  <c r="O3899" i="1"/>
  <c r="N3899" i="1"/>
  <c r="L3899" i="1"/>
  <c r="O3924" i="1"/>
  <c r="N3924" i="1"/>
  <c r="L3924" i="1"/>
  <c r="O3923" i="1"/>
  <c r="N3923" i="1"/>
  <c r="L3923" i="1"/>
  <c r="O3930" i="1"/>
  <c r="N3930" i="1"/>
  <c r="L3930" i="1"/>
  <c r="O3929" i="1"/>
  <c r="N3929" i="1"/>
  <c r="L3929" i="1"/>
  <c r="O3926" i="1"/>
  <c r="N3926" i="1"/>
  <c r="L3926" i="1"/>
  <c r="O3925" i="1"/>
  <c r="N3925" i="1"/>
  <c r="L3925" i="1"/>
  <c r="O3928" i="1"/>
  <c r="N3928" i="1"/>
  <c r="L3928" i="1"/>
  <c r="O3927" i="1"/>
  <c r="N3927" i="1"/>
  <c r="L3927" i="1"/>
  <c r="O3922" i="1"/>
  <c r="N3922" i="1"/>
  <c r="L3922" i="1"/>
  <c r="O3921" i="1"/>
  <c r="N3921" i="1"/>
  <c r="L3921" i="1"/>
  <c r="O3920" i="1"/>
  <c r="N3920" i="1"/>
  <c r="L3920" i="1"/>
  <c r="O3911" i="1"/>
  <c r="N3911" i="1"/>
  <c r="L3911" i="1"/>
  <c r="O3910" i="1"/>
  <c r="N3910" i="1"/>
  <c r="L3910" i="1"/>
  <c r="O3932" i="1"/>
  <c r="N3932" i="1"/>
  <c r="L3932" i="1"/>
  <c r="O3931" i="1"/>
  <c r="N3931" i="1"/>
  <c r="L3931" i="1"/>
  <c r="O3905" i="1"/>
  <c r="N3905" i="1"/>
  <c r="L3905" i="1"/>
  <c r="O3898" i="1"/>
  <c r="N3898" i="1"/>
  <c r="L3898" i="1"/>
  <c r="O3897" i="1"/>
  <c r="N3897" i="1"/>
  <c r="L3897" i="1"/>
  <c r="O3893" i="1"/>
  <c r="N3893" i="1"/>
  <c r="L3893" i="1"/>
  <c r="O3892" i="1"/>
  <c r="N3892" i="1"/>
  <c r="L3892" i="1"/>
  <c r="O3896" i="1"/>
  <c r="N3896" i="1"/>
  <c r="L3896" i="1"/>
  <c r="O3895" i="1"/>
  <c r="N3895" i="1"/>
  <c r="L3895" i="1"/>
  <c r="O3894" i="1"/>
  <c r="N3894" i="1"/>
  <c r="L3894" i="1"/>
  <c r="O3880" i="1"/>
  <c r="N3880" i="1"/>
  <c r="L3880" i="1"/>
  <c r="O3879" i="1"/>
  <c r="N3879" i="1"/>
  <c r="L3879" i="1"/>
  <c r="O3903" i="1"/>
  <c r="N3903" i="1"/>
  <c r="L3903" i="1"/>
  <c r="O3902" i="1"/>
  <c r="N3902" i="1"/>
  <c r="L3902" i="1"/>
  <c r="O3901" i="1"/>
  <c r="N3901" i="1"/>
  <c r="L3901" i="1"/>
  <c r="O3882" i="1"/>
  <c r="N3882" i="1"/>
  <c r="L3882" i="1"/>
  <c r="O3881" i="1"/>
  <c r="N3881" i="1"/>
  <c r="L3881" i="1"/>
  <c r="O3884" i="1"/>
  <c r="N3884" i="1"/>
  <c r="L3884" i="1"/>
  <c r="O3883" i="1"/>
  <c r="N3883" i="1"/>
  <c r="L3883" i="1"/>
  <c r="O3891" i="1"/>
  <c r="N3891" i="1"/>
  <c r="L3891" i="1"/>
  <c r="O3890" i="1"/>
  <c r="N3890" i="1"/>
  <c r="L3890" i="1"/>
  <c r="O3878" i="1"/>
  <c r="N3878" i="1"/>
  <c r="L3878" i="1"/>
  <c r="O3877" i="1"/>
  <c r="N3877" i="1"/>
  <c r="L3877" i="1"/>
  <c r="O3867" i="1"/>
  <c r="N3867" i="1"/>
  <c r="L3867" i="1"/>
  <c r="O3866" i="1"/>
  <c r="N3866" i="1"/>
  <c r="L3866" i="1"/>
  <c r="O3875" i="1"/>
  <c r="N3875" i="1"/>
  <c r="L3875" i="1"/>
  <c r="O3874" i="1"/>
  <c r="N3874" i="1"/>
  <c r="L3874" i="1"/>
  <c r="O3873" i="1"/>
  <c r="N3873" i="1"/>
  <c r="L3873" i="1"/>
  <c r="O3872" i="1"/>
  <c r="N3872" i="1"/>
  <c r="L3872" i="1"/>
  <c r="O3871" i="1"/>
  <c r="N3871" i="1"/>
  <c r="L3871" i="1"/>
  <c r="O3869" i="1"/>
  <c r="N3869" i="1"/>
  <c r="L3869" i="1"/>
  <c r="O3868" i="1"/>
  <c r="N3868" i="1"/>
  <c r="L3868" i="1"/>
  <c r="O3865" i="1"/>
  <c r="N3865" i="1"/>
  <c r="L3865" i="1"/>
  <c r="O3864" i="1"/>
  <c r="N3864" i="1"/>
  <c r="L3864" i="1"/>
  <c r="O3817" i="1"/>
  <c r="N3817" i="1"/>
  <c r="L3817" i="1"/>
  <c r="O3816" i="1"/>
  <c r="N3816" i="1"/>
  <c r="L3816" i="1"/>
  <c r="O3861" i="1"/>
  <c r="N3861" i="1"/>
  <c r="L3861" i="1"/>
  <c r="O3860" i="1"/>
  <c r="N3860" i="1"/>
  <c r="L3860" i="1"/>
  <c r="O3840" i="1"/>
  <c r="N3840" i="1"/>
  <c r="L3840" i="1"/>
  <c r="O3839" i="1"/>
  <c r="N3839" i="1"/>
  <c r="L3839" i="1"/>
  <c r="O3838" i="1"/>
  <c r="N3838" i="1"/>
  <c r="L3838" i="1"/>
  <c r="O3859" i="1"/>
  <c r="N3859" i="1"/>
  <c r="L3859" i="1"/>
  <c r="O3858" i="1"/>
  <c r="N3858" i="1"/>
  <c r="L3858" i="1"/>
  <c r="O3846" i="1"/>
  <c r="N3846" i="1"/>
  <c r="L3846" i="1"/>
  <c r="O3845" i="1"/>
  <c r="N3845" i="1"/>
  <c r="L3845" i="1"/>
  <c r="O3857" i="1"/>
  <c r="N3857" i="1"/>
  <c r="L3857" i="1"/>
  <c r="O3856" i="1"/>
  <c r="N3856" i="1"/>
  <c r="L3856" i="1"/>
  <c r="O3855" i="1"/>
  <c r="N3855" i="1"/>
  <c r="L3855" i="1"/>
  <c r="O3844" i="1"/>
  <c r="N3844" i="1"/>
  <c r="L3844" i="1"/>
  <c r="O3843" i="1"/>
  <c r="N3843" i="1"/>
  <c r="L3843" i="1"/>
  <c r="O3837" i="1"/>
  <c r="N3837" i="1"/>
  <c r="L3837" i="1"/>
  <c r="O3836" i="1"/>
  <c r="N3836" i="1"/>
  <c r="L3836" i="1"/>
  <c r="O3854" i="1"/>
  <c r="N3854" i="1"/>
  <c r="L3854" i="1"/>
  <c r="O3835" i="1"/>
  <c r="N3835" i="1"/>
  <c r="L3835" i="1"/>
  <c r="O3834" i="1"/>
  <c r="N3834" i="1"/>
  <c r="L3834" i="1"/>
  <c r="O3833" i="1"/>
  <c r="N3833" i="1"/>
  <c r="L3833" i="1"/>
  <c r="O3821" i="1"/>
  <c r="N3821" i="1"/>
  <c r="L3821" i="1"/>
  <c r="O3820" i="1"/>
  <c r="N3820" i="1"/>
  <c r="L3820" i="1"/>
  <c r="O3832" i="1"/>
  <c r="N3832" i="1"/>
  <c r="L3832" i="1"/>
  <c r="O3831" i="1"/>
  <c r="N3831" i="1"/>
  <c r="L3831" i="1"/>
  <c r="O3829" i="1"/>
  <c r="N3829" i="1"/>
  <c r="L3829" i="1"/>
  <c r="O3827" i="1"/>
  <c r="N3827" i="1"/>
  <c r="L3827" i="1"/>
  <c r="O3826" i="1"/>
  <c r="N3826" i="1"/>
  <c r="L3826" i="1"/>
  <c r="O3819" i="1"/>
  <c r="N3819" i="1"/>
  <c r="L3819" i="1"/>
  <c r="O3818" i="1"/>
  <c r="N3818" i="1"/>
  <c r="L3818" i="1"/>
  <c r="O3793" i="1"/>
  <c r="N3793" i="1"/>
  <c r="L3793" i="1"/>
  <c r="O3800" i="1"/>
  <c r="N3800" i="1"/>
  <c r="L3800" i="1"/>
  <c r="O3799" i="1"/>
  <c r="N3799" i="1"/>
  <c r="L3799" i="1"/>
  <c r="O3807" i="1"/>
  <c r="N3807" i="1"/>
  <c r="L3807" i="1"/>
  <c r="O3806" i="1"/>
  <c r="N3806" i="1"/>
  <c r="L3806" i="1"/>
  <c r="O3824" i="1"/>
  <c r="N3824" i="1"/>
  <c r="L3824" i="1"/>
  <c r="O3823" i="1"/>
  <c r="N3823" i="1"/>
  <c r="L3823" i="1"/>
  <c r="O3805" i="1"/>
  <c r="N3805" i="1"/>
  <c r="L3805" i="1"/>
  <c r="O3804" i="1"/>
  <c r="N3804" i="1"/>
  <c r="L3804" i="1"/>
  <c r="O3803" i="1"/>
  <c r="N3803" i="1"/>
  <c r="L3803" i="1"/>
  <c r="O4096" i="1"/>
  <c r="N4096" i="1"/>
  <c r="L4096" i="1"/>
  <c r="O4063" i="1"/>
  <c r="N4063" i="1"/>
  <c r="L4063" i="1"/>
  <c r="O4032" i="1"/>
  <c r="N4032" i="1"/>
  <c r="L4032" i="1"/>
  <c r="O4009" i="1"/>
  <c r="N4009" i="1"/>
  <c r="L4009" i="1"/>
  <c r="O3973" i="1"/>
  <c r="N3973" i="1"/>
  <c r="L3973" i="1"/>
  <c r="O3946" i="1"/>
  <c r="N3946" i="1"/>
  <c r="L3946" i="1"/>
  <c r="O3919" i="1"/>
  <c r="N3919" i="1"/>
  <c r="L3919" i="1"/>
  <c r="O3889" i="1"/>
  <c r="N3889" i="1"/>
  <c r="L3889" i="1"/>
  <c r="O3851" i="1"/>
  <c r="N3851" i="1"/>
  <c r="L3851" i="1"/>
  <c r="O3812" i="1"/>
  <c r="N3812" i="1"/>
  <c r="L3812" i="1"/>
  <c r="O3815" i="1"/>
  <c r="N3815" i="1"/>
  <c r="L3815" i="1"/>
  <c r="O3814" i="1"/>
  <c r="N3814" i="1"/>
  <c r="L3814" i="1"/>
  <c r="O3813" i="1"/>
  <c r="N3813" i="1"/>
  <c r="L3813" i="1"/>
  <c r="O3802" i="1"/>
  <c r="N3802" i="1"/>
  <c r="L3802" i="1"/>
  <c r="O3801" i="1"/>
  <c r="N3801" i="1"/>
  <c r="L3801" i="1"/>
  <c r="O3798" i="1"/>
  <c r="N3798" i="1"/>
  <c r="L3798" i="1"/>
  <c r="O3790" i="1"/>
  <c r="N3790" i="1"/>
  <c r="L3790" i="1"/>
  <c r="O3789" i="1"/>
  <c r="N3789" i="1"/>
  <c r="L3789" i="1"/>
  <c r="O3788" i="1"/>
  <c r="N3788" i="1"/>
  <c r="L3788" i="1"/>
  <c r="O3787" i="1"/>
  <c r="N3787" i="1"/>
  <c r="L3787" i="1"/>
  <c r="O3773" i="1"/>
  <c r="N3773" i="1"/>
  <c r="L3773" i="1"/>
  <c r="O3772" i="1"/>
  <c r="N3772" i="1"/>
  <c r="L3772" i="1"/>
  <c r="O3771" i="1"/>
  <c r="N3771" i="1"/>
  <c r="L3771" i="1"/>
  <c r="O3770" i="1"/>
  <c r="N3770" i="1"/>
  <c r="L3770" i="1"/>
  <c r="O4084" i="1"/>
  <c r="N4084" i="1"/>
  <c r="L4084" i="1"/>
  <c r="O3996" i="1"/>
  <c r="N3996" i="1"/>
  <c r="L3996" i="1"/>
  <c r="O3961" i="1"/>
  <c r="N3961" i="1"/>
  <c r="L3961" i="1"/>
  <c r="O3937" i="1"/>
  <c r="N3937" i="1"/>
  <c r="L3937" i="1"/>
  <c r="O3908" i="1"/>
  <c r="N3908" i="1"/>
  <c r="L3908" i="1"/>
  <c r="O3876" i="1"/>
  <c r="N3876" i="1"/>
  <c r="L3876" i="1"/>
  <c r="O3830" i="1"/>
  <c r="N3830" i="1"/>
  <c r="L3830" i="1"/>
  <c r="O3797" i="1"/>
  <c r="N3797" i="1"/>
  <c r="L3797" i="1"/>
  <c r="O3786" i="1"/>
  <c r="N3786" i="1"/>
  <c r="L3786" i="1"/>
  <c r="O3785" i="1"/>
  <c r="N3785" i="1"/>
  <c r="L3785" i="1"/>
  <c r="O3784" i="1"/>
  <c r="N3784" i="1"/>
  <c r="L3784" i="1"/>
  <c r="O3783" i="1"/>
  <c r="N3783" i="1"/>
  <c r="L3783" i="1"/>
  <c r="O3782" i="1"/>
  <c r="N3782" i="1"/>
  <c r="L3782" i="1"/>
  <c r="O3762" i="1"/>
  <c r="N3762" i="1"/>
  <c r="L3762" i="1"/>
  <c r="O3761" i="1"/>
  <c r="N3761" i="1"/>
  <c r="L3761" i="1"/>
  <c r="O4083" i="1"/>
  <c r="N4083" i="1"/>
  <c r="L4083" i="1"/>
  <c r="O3995" i="1"/>
  <c r="N3995" i="1"/>
  <c r="L3995" i="1"/>
  <c r="O3907" i="1"/>
  <c r="N3907" i="1"/>
  <c r="L3907" i="1"/>
  <c r="O3796" i="1"/>
  <c r="N3796" i="1"/>
  <c r="L3796" i="1"/>
  <c r="O3780" i="1"/>
  <c r="N3780" i="1"/>
  <c r="L3780" i="1"/>
  <c r="O3779" i="1"/>
  <c r="N3779" i="1"/>
  <c r="L3779" i="1"/>
  <c r="O4089" i="1"/>
  <c r="N4089" i="1"/>
  <c r="L4089" i="1"/>
  <c r="O4000" i="1"/>
  <c r="N4000" i="1"/>
  <c r="L4000" i="1"/>
  <c r="O3909" i="1"/>
  <c r="N3909" i="1"/>
  <c r="L3909" i="1"/>
  <c r="O3795" i="1"/>
  <c r="N3795" i="1"/>
  <c r="L3795" i="1"/>
  <c r="O3764" i="1"/>
  <c r="N3764" i="1"/>
  <c r="L3764" i="1"/>
  <c r="O3775" i="1"/>
  <c r="N3775" i="1"/>
  <c r="L3775" i="1"/>
  <c r="O3774" i="1"/>
  <c r="N3774" i="1"/>
  <c r="L3774" i="1"/>
  <c r="O4090" i="1"/>
  <c r="N4090" i="1"/>
  <c r="L4090" i="1"/>
  <c r="O4057" i="1"/>
  <c r="N4057" i="1"/>
  <c r="L4057" i="1"/>
  <c r="O4026" i="1"/>
  <c r="N4026" i="1"/>
  <c r="L4026" i="1"/>
  <c r="O4003" i="1"/>
  <c r="N4003" i="1"/>
  <c r="L4003" i="1"/>
  <c r="O3969" i="1"/>
  <c r="N3969" i="1"/>
  <c r="L3969" i="1"/>
  <c r="O3942" i="1"/>
  <c r="N3942" i="1"/>
  <c r="L3942" i="1"/>
  <c r="O3915" i="1"/>
  <c r="N3915" i="1"/>
  <c r="L3915" i="1"/>
  <c r="O3885" i="1"/>
  <c r="N3885" i="1"/>
  <c r="L3885" i="1"/>
  <c r="O3847" i="1"/>
  <c r="N3847" i="1"/>
  <c r="L3847" i="1"/>
  <c r="O3808" i="1"/>
  <c r="N3808" i="1"/>
  <c r="L3808" i="1"/>
  <c r="O3769" i="1"/>
  <c r="N3769" i="1"/>
  <c r="L3769" i="1"/>
  <c r="O3768" i="1"/>
  <c r="N3768" i="1"/>
  <c r="L3768" i="1"/>
  <c r="O3685" i="1"/>
  <c r="N3685" i="1"/>
  <c r="L3685" i="1"/>
  <c r="O3696" i="1"/>
  <c r="N3696" i="1"/>
  <c r="L3696" i="1"/>
  <c r="O3684" i="1"/>
  <c r="N3684" i="1"/>
  <c r="L3684" i="1"/>
  <c r="O3742" i="1"/>
  <c r="N3742" i="1"/>
  <c r="L3742" i="1"/>
  <c r="O3741" i="1"/>
  <c r="N3741" i="1"/>
  <c r="L3741" i="1"/>
  <c r="O3740" i="1"/>
  <c r="N3740" i="1"/>
  <c r="L3740" i="1"/>
  <c r="O3739" i="1"/>
  <c r="N3739" i="1"/>
  <c r="L3739" i="1"/>
  <c r="O3683" i="1"/>
  <c r="N3683" i="1"/>
  <c r="L3683" i="1"/>
  <c r="O3705" i="1"/>
  <c r="N3705" i="1"/>
  <c r="L3705" i="1"/>
  <c r="O3704" i="1"/>
  <c r="N3704" i="1"/>
  <c r="L3704" i="1"/>
  <c r="O3703" i="1"/>
  <c r="N3703" i="1"/>
  <c r="L3703" i="1"/>
  <c r="O3682" i="1"/>
  <c r="N3682" i="1"/>
  <c r="L3682" i="1"/>
  <c r="O3759" i="1"/>
  <c r="N3759" i="1"/>
  <c r="L3759" i="1"/>
  <c r="O3758" i="1"/>
  <c r="N3758" i="1"/>
  <c r="L3758" i="1"/>
  <c r="O3724" i="1"/>
  <c r="N3724" i="1"/>
  <c r="L3724" i="1"/>
  <c r="O3723" i="1"/>
  <c r="N3723" i="1"/>
  <c r="L3723" i="1"/>
  <c r="O3767" i="1"/>
  <c r="N3767" i="1"/>
  <c r="L3767" i="1"/>
  <c r="O3766" i="1"/>
  <c r="N3766" i="1"/>
  <c r="L3766" i="1"/>
  <c r="O3757" i="1"/>
  <c r="N3757" i="1"/>
  <c r="L3757" i="1"/>
  <c r="O3756" i="1"/>
  <c r="N3756" i="1"/>
  <c r="L3756" i="1"/>
  <c r="O3721" i="1"/>
  <c r="N3721" i="1"/>
  <c r="L3721" i="1"/>
  <c r="O3720" i="1"/>
  <c r="N3720" i="1"/>
  <c r="L3720" i="1"/>
  <c r="O3754" i="1"/>
  <c r="N3754" i="1"/>
  <c r="L3754" i="1"/>
  <c r="O3753" i="1"/>
  <c r="N3753" i="1"/>
  <c r="L3753" i="1"/>
  <c r="O3765" i="1"/>
  <c r="N3765" i="1"/>
  <c r="L3765" i="1"/>
  <c r="O3752" i="1"/>
  <c r="N3752" i="1"/>
  <c r="L3752" i="1"/>
  <c r="O3751" i="1"/>
  <c r="N3751" i="1"/>
  <c r="L3751" i="1"/>
  <c r="O3747" i="1"/>
  <c r="N3747" i="1"/>
  <c r="L3747" i="1"/>
  <c r="O3743" i="1"/>
  <c r="N3743" i="1"/>
  <c r="L3743" i="1"/>
  <c r="O3748" i="1"/>
  <c r="N3748" i="1"/>
  <c r="L3748" i="1"/>
  <c r="O3738" i="1"/>
  <c r="N3738" i="1"/>
  <c r="L3738" i="1"/>
  <c r="O3737" i="1"/>
  <c r="N3737" i="1"/>
  <c r="L3737" i="1"/>
  <c r="O3732" i="1"/>
  <c r="N3732" i="1"/>
  <c r="L3732" i="1"/>
  <c r="O3731" i="1"/>
  <c r="N3731" i="1"/>
  <c r="L3731" i="1"/>
  <c r="O3736" i="1"/>
  <c r="N3736" i="1"/>
  <c r="L3736" i="1"/>
  <c r="O3735" i="1"/>
  <c r="N3735" i="1"/>
  <c r="L3735" i="1"/>
  <c r="O3730" i="1"/>
  <c r="N3730" i="1"/>
  <c r="L3730" i="1"/>
  <c r="O3729" i="1"/>
  <c r="N3729" i="1"/>
  <c r="L3729" i="1"/>
  <c r="O3734" i="1"/>
  <c r="N3734" i="1"/>
  <c r="L3734" i="1"/>
  <c r="O3733" i="1"/>
  <c r="N3733" i="1"/>
  <c r="L3733" i="1"/>
  <c r="O3727" i="1"/>
  <c r="N3727" i="1"/>
  <c r="L3727" i="1"/>
  <c r="O3726" i="1"/>
  <c r="N3726" i="1"/>
  <c r="L3726" i="1"/>
  <c r="O3719" i="1"/>
  <c r="N3719" i="1"/>
  <c r="L3719" i="1"/>
  <c r="O3718" i="1"/>
  <c r="N3718" i="1"/>
  <c r="L3718" i="1"/>
  <c r="O3711" i="1"/>
  <c r="N3711" i="1"/>
  <c r="L3711" i="1"/>
  <c r="O3710" i="1"/>
  <c r="N3710" i="1"/>
  <c r="L3710" i="1"/>
  <c r="O3717" i="1"/>
  <c r="N3717" i="1"/>
  <c r="L3717" i="1"/>
  <c r="O3716" i="1"/>
  <c r="N3716" i="1"/>
  <c r="L3716" i="1"/>
  <c r="O3715" i="1"/>
  <c r="N3715" i="1"/>
  <c r="L3715" i="1"/>
  <c r="O3714" i="1"/>
  <c r="N3714" i="1"/>
  <c r="L3714" i="1"/>
  <c r="O3702" i="1"/>
  <c r="N3702" i="1"/>
  <c r="L3702" i="1"/>
  <c r="O3701" i="1"/>
  <c r="N3701" i="1"/>
  <c r="L3701" i="1"/>
  <c r="O2258" i="1"/>
  <c r="N2258" i="1"/>
  <c r="L2258" i="1"/>
  <c r="O3695" i="1"/>
  <c r="N3695" i="1"/>
  <c r="L3695" i="1"/>
  <c r="O3681" i="1"/>
  <c r="N3681" i="1"/>
  <c r="L3681" i="1"/>
  <c r="O3680" i="1"/>
  <c r="N3680" i="1"/>
  <c r="L3680" i="1"/>
  <c r="O3693" i="1"/>
  <c r="N3693" i="1"/>
  <c r="L3693" i="1"/>
  <c r="O3692" i="1"/>
  <c r="N3692" i="1"/>
  <c r="L3692" i="1"/>
  <c r="O3679" i="1"/>
  <c r="N3679" i="1"/>
  <c r="L3679" i="1"/>
  <c r="O3678" i="1"/>
  <c r="N3678" i="1"/>
  <c r="L3678" i="1"/>
  <c r="O3700" i="1"/>
  <c r="N3700" i="1"/>
  <c r="L3700" i="1"/>
  <c r="O3687" i="1"/>
  <c r="N3687" i="1"/>
  <c r="L3687" i="1"/>
  <c r="O3686" i="1"/>
  <c r="N3686" i="1"/>
  <c r="L3686" i="1"/>
  <c r="O3665" i="1"/>
  <c r="N3665" i="1"/>
  <c r="L3665" i="1"/>
  <c r="O3664" i="1"/>
  <c r="N3664" i="1"/>
  <c r="L3664" i="1"/>
  <c r="O3688" i="1"/>
  <c r="N3688" i="1"/>
  <c r="L3688" i="1"/>
  <c r="O3675" i="1"/>
  <c r="N3675" i="1"/>
  <c r="L3675" i="1"/>
  <c r="O3674" i="1"/>
  <c r="N3674" i="1"/>
  <c r="L3674" i="1"/>
  <c r="O3673" i="1"/>
  <c r="N3673" i="1"/>
  <c r="L3673" i="1"/>
  <c r="O3672" i="1"/>
  <c r="N3672" i="1"/>
  <c r="L3672" i="1"/>
  <c r="O3671" i="1"/>
  <c r="N3671" i="1"/>
  <c r="L3671" i="1"/>
  <c r="O3691" i="1"/>
  <c r="N3691" i="1"/>
  <c r="L3691" i="1"/>
  <c r="O3690" i="1"/>
  <c r="N3690" i="1"/>
  <c r="L3690" i="1"/>
  <c r="O3654" i="1"/>
  <c r="N3654" i="1"/>
  <c r="L3654" i="1"/>
  <c r="O3653" i="1"/>
  <c r="N3653" i="1"/>
  <c r="L3653" i="1"/>
  <c r="O3658" i="1"/>
  <c r="N3658" i="1"/>
  <c r="L3658" i="1"/>
  <c r="O3657" i="1"/>
  <c r="N3657" i="1"/>
  <c r="L3657" i="1"/>
  <c r="O3656" i="1"/>
  <c r="N3656" i="1"/>
  <c r="L3656" i="1"/>
  <c r="O3660" i="1"/>
  <c r="N3660" i="1"/>
  <c r="L3660" i="1"/>
  <c r="O3659" i="1"/>
  <c r="N3659" i="1"/>
  <c r="L3659" i="1"/>
  <c r="O3651" i="1"/>
  <c r="N3651" i="1"/>
  <c r="L3651" i="1"/>
  <c r="O3650" i="1"/>
  <c r="N3650" i="1"/>
  <c r="L3650" i="1"/>
  <c r="O3662" i="1"/>
  <c r="N3662" i="1"/>
  <c r="L3662" i="1"/>
  <c r="O3661" i="1"/>
  <c r="N3661" i="1"/>
  <c r="L3661" i="1"/>
  <c r="O3853" i="1"/>
  <c r="N3853" i="1"/>
  <c r="L3853" i="1"/>
  <c r="O3852" i="1"/>
  <c r="N3852" i="1"/>
  <c r="L3852" i="1"/>
  <c r="O3638" i="1"/>
  <c r="N3638" i="1"/>
  <c r="L3638" i="1"/>
  <c r="O3637" i="1"/>
  <c r="N3637" i="1"/>
  <c r="L3637" i="1"/>
  <c r="O3842" i="1"/>
  <c r="N3842" i="1"/>
  <c r="L3842" i="1"/>
  <c r="O3841" i="1"/>
  <c r="N3841" i="1"/>
  <c r="L3841" i="1"/>
  <c r="O3636" i="1"/>
  <c r="N3636" i="1"/>
  <c r="L3636" i="1"/>
  <c r="O3635" i="1"/>
  <c r="N3635" i="1"/>
  <c r="L3635" i="1"/>
  <c r="O3781" i="1"/>
  <c r="N3781" i="1"/>
  <c r="L3781" i="1"/>
  <c r="O3670" i="1"/>
  <c r="N3670" i="1"/>
  <c r="L3670" i="1"/>
  <c r="O3649" i="1"/>
  <c r="N3649" i="1"/>
  <c r="L3649" i="1"/>
  <c r="O3648" i="1"/>
  <c r="N3648" i="1"/>
  <c r="L3648" i="1"/>
  <c r="O3645" i="1"/>
  <c r="N3645" i="1"/>
  <c r="L3645" i="1"/>
  <c r="O3644" i="1"/>
  <c r="N3644" i="1"/>
  <c r="L3644" i="1"/>
  <c r="O3612" i="1"/>
  <c r="N3612" i="1"/>
  <c r="L3612" i="1"/>
  <c r="O3611" i="1"/>
  <c r="N3611" i="1"/>
  <c r="L3611" i="1"/>
  <c r="O3627" i="1"/>
  <c r="N3627" i="1"/>
  <c r="L3627" i="1"/>
  <c r="O3632" i="1"/>
  <c r="N3632" i="1"/>
  <c r="L3632" i="1"/>
  <c r="O3631" i="1"/>
  <c r="N3631" i="1"/>
  <c r="L3631" i="1"/>
  <c r="O3595" i="1"/>
  <c r="N3595" i="1"/>
  <c r="L3595" i="1"/>
  <c r="O3594" i="1"/>
  <c r="N3594" i="1"/>
  <c r="L3594" i="1"/>
  <c r="O3610" i="1"/>
  <c r="N3610" i="1"/>
  <c r="L3610" i="1"/>
  <c r="O3609" i="1"/>
  <c r="N3609" i="1"/>
  <c r="L3609" i="1"/>
  <c r="O3608" i="1"/>
  <c r="N3608" i="1"/>
  <c r="L3608" i="1"/>
  <c r="O3607" i="1"/>
  <c r="N3607" i="1"/>
  <c r="L3607" i="1"/>
  <c r="O3606" i="1"/>
  <c r="N3606" i="1"/>
  <c r="L3606" i="1"/>
  <c r="O3605" i="1"/>
  <c r="N3605" i="1"/>
  <c r="L3605" i="1"/>
  <c r="O3629" i="1"/>
  <c r="N3629" i="1"/>
  <c r="L3629" i="1"/>
  <c r="O3628" i="1"/>
  <c r="N3628" i="1"/>
  <c r="L3628" i="1"/>
  <c r="O3592" i="1"/>
  <c r="N3592" i="1"/>
  <c r="L3592" i="1"/>
  <c r="O3615" i="1"/>
  <c r="N3615" i="1"/>
  <c r="L3615" i="1"/>
  <c r="O3614" i="1"/>
  <c r="N3614" i="1"/>
  <c r="L3614" i="1"/>
  <c r="O3604" i="1"/>
  <c r="N3604" i="1"/>
  <c r="L3604" i="1"/>
  <c r="O3603" i="1"/>
  <c r="N3603" i="1"/>
  <c r="L3603" i="1"/>
  <c r="O3601" i="1"/>
  <c r="N3601" i="1"/>
  <c r="L3601" i="1"/>
  <c r="O3600" i="1"/>
  <c r="N3600" i="1"/>
  <c r="L3600" i="1"/>
  <c r="O3589" i="1"/>
  <c r="N3589" i="1"/>
  <c r="L3589" i="1"/>
  <c r="O3613" i="1"/>
  <c r="N3613" i="1"/>
  <c r="L3613" i="1"/>
  <c r="O3624" i="1"/>
  <c r="N3624" i="1"/>
  <c r="L3624" i="1"/>
  <c r="O3623" i="1"/>
  <c r="N3623" i="1"/>
  <c r="L3623" i="1"/>
  <c r="O3602" i="1"/>
  <c r="N3602" i="1"/>
  <c r="L3602" i="1"/>
  <c r="O3622" i="1"/>
  <c r="N3622" i="1"/>
  <c r="L3622" i="1"/>
  <c r="O3621" i="1"/>
  <c r="N3621" i="1"/>
  <c r="L3621" i="1"/>
  <c r="O3574" i="1"/>
  <c r="N3574" i="1"/>
  <c r="L3574" i="1"/>
  <c r="O3573" i="1"/>
  <c r="N3573" i="1"/>
  <c r="L3573" i="1"/>
  <c r="O3588" i="1"/>
  <c r="N3588" i="1"/>
  <c r="L3588" i="1"/>
  <c r="O3587" i="1"/>
  <c r="N3587" i="1"/>
  <c r="L3587" i="1"/>
  <c r="O3580" i="1"/>
  <c r="N3580" i="1"/>
  <c r="L3580" i="1"/>
  <c r="O3579" i="1"/>
  <c r="N3579" i="1"/>
  <c r="L3579" i="1"/>
  <c r="O3578" i="1"/>
  <c r="N3578" i="1"/>
  <c r="L3578" i="1"/>
  <c r="O3577" i="1"/>
  <c r="N3577" i="1"/>
  <c r="L3577" i="1"/>
  <c r="O3750" i="1"/>
  <c r="N3750" i="1"/>
  <c r="L3750" i="1"/>
  <c r="O3749" i="1"/>
  <c r="N3749" i="1"/>
  <c r="L3749" i="1"/>
  <c r="O3713" i="1"/>
  <c r="N3713" i="1"/>
  <c r="L3713" i="1"/>
  <c r="O3712" i="1"/>
  <c r="N3712" i="1"/>
  <c r="L3712" i="1"/>
  <c r="O3677" i="1"/>
  <c r="N3677" i="1"/>
  <c r="L3677" i="1"/>
  <c r="O3676" i="1"/>
  <c r="N3676" i="1"/>
  <c r="L3676" i="1"/>
  <c r="O3647" i="1"/>
  <c r="N3647" i="1"/>
  <c r="L3647" i="1"/>
  <c r="O3646" i="1"/>
  <c r="N3646" i="1"/>
  <c r="L3646" i="1"/>
  <c r="O3626" i="1"/>
  <c r="N3626" i="1"/>
  <c r="L3626" i="1"/>
  <c r="O3625" i="1"/>
  <c r="N3625" i="1"/>
  <c r="L3625" i="1"/>
  <c r="O3591" i="1"/>
  <c r="N3591" i="1"/>
  <c r="L3591" i="1"/>
  <c r="O3590" i="1"/>
  <c r="N3590" i="1"/>
  <c r="L3590" i="1"/>
  <c r="O3572" i="1"/>
  <c r="N3572" i="1"/>
  <c r="L3572" i="1"/>
  <c r="O3571" i="1"/>
  <c r="N3571" i="1"/>
  <c r="L3571" i="1"/>
  <c r="O3550" i="1"/>
  <c r="N3550" i="1"/>
  <c r="L3550" i="1"/>
  <c r="O3549" i="1"/>
  <c r="N3549" i="1"/>
  <c r="L3549" i="1"/>
  <c r="O3576" i="1"/>
  <c r="N3576" i="1"/>
  <c r="L3576" i="1"/>
  <c r="O3575" i="1"/>
  <c r="N3575" i="1"/>
  <c r="L3575" i="1"/>
  <c r="O3570" i="1"/>
  <c r="N3570" i="1"/>
  <c r="L3570" i="1"/>
  <c r="O3569" i="1"/>
  <c r="N3569" i="1"/>
  <c r="L3569" i="1"/>
  <c r="O3552" i="1"/>
  <c r="N3552" i="1"/>
  <c r="L3552" i="1"/>
  <c r="O3551" i="1"/>
  <c r="N3551" i="1"/>
  <c r="L3551" i="1"/>
  <c r="O3560" i="1"/>
  <c r="N3560" i="1"/>
  <c r="L3560" i="1"/>
  <c r="O3559" i="1"/>
  <c r="N3559" i="1"/>
  <c r="L3559" i="1"/>
  <c r="O3555" i="1"/>
  <c r="N3555" i="1"/>
  <c r="L3555" i="1"/>
  <c r="O3562" i="1"/>
  <c r="N3562" i="1"/>
  <c r="L3562" i="1"/>
  <c r="O3561" i="1"/>
  <c r="N3561" i="1"/>
  <c r="L3561" i="1"/>
  <c r="O3548" i="1"/>
  <c r="N3548" i="1"/>
  <c r="L3548" i="1"/>
  <c r="O3547" i="1"/>
  <c r="N3547" i="1"/>
  <c r="L3547" i="1"/>
  <c r="O3526" i="1"/>
  <c r="N3526" i="1"/>
  <c r="L3526" i="1"/>
  <c r="O3525" i="1"/>
  <c r="N3525" i="1"/>
  <c r="L3525" i="1"/>
  <c r="O3524" i="1"/>
  <c r="N3524" i="1"/>
  <c r="L3524" i="1"/>
  <c r="O3563" i="1"/>
  <c r="N3563" i="1"/>
  <c r="L3563" i="1"/>
  <c r="O3531" i="1"/>
  <c r="N3531" i="1"/>
  <c r="L3531" i="1"/>
  <c r="O3541" i="1"/>
  <c r="N3541" i="1"/>
  <c r="L3541" i="1"/>
  <c r="O3540" i="1"/>
  <c r="N3540" i="1"/>
  <c r="L3540" i="1"/>
  <c r="O3523" i="1"/>
  <c r="N3523" i="1"/>
  <c r="L3523" i="1"/>
  <c r="O3522" i="1"/>
  <c r="N3522" i="1"/>
  <c r="L3522" i="1"/>
  <c r="O3530" i="1"/>
  <c r="N3530" i="1"/>
  <c r="L3530" i="1"/>
  <c r="O3529" i="1"/>
  <c r="N3529" i="1"/>
  <c r="L3529" i="1"/>
  <c r="O3539" i="1"/>
  <c r="N3539" i="1"/>
  <c r="L3539" i="1"/>
  <c r="O3538" i="1"/>
  <c r="N3538" i="1"/>
  <c r="L3538" i="1"/>
  <c r="O3537" i="1"/>
  <c r="N3537" i="1"/>
  <c r="L3537" i="1"/>
  <c r="O3536" i="1"/>
  <c r="N3536" i="1"/>
  <c r="L3536" i="1"/>
  <c r="O3516" i="1"/>
  <c r="N3516" i="1"/>
  <c r="L3516" i="1"/>
  <c r="O3521" i="1"/>
  <c r="N3521" i="1"/>
  <c r="L3521" i="1"/>
  <c r="O3535" i="1"/>
  <c r="N3535" i="1"/>
  <c r="L3535" i="1"/>
  <c r="O3566" i="1"/>
  <c r="N3566" i="1"/>
  <c r="L3566" i="1"/>
  <c r="O3565" i="1"/>
  <c r="N3565" i="1"/>
  <c r="L3565" i="1"/>
  <c r="O3544" i="1"/>
  <c r="N3544" i="1"/>
  <c r="L3544" i="1"/>
  <c r="O3543" i="1"/>
  <c r="N3543" i="1"/>
  <c r="L3543" i="1"/>
  <c r="O3512" i="1"/>
  <c r="N3512" i="1"/>
  <c r="L3512" i="1"/>
  <c r="O3511" i="1"/>
  <c r="N3511" i="1"/>
  <c r="L3511" i="1"/>
  <c r="O3518" i="1"/>
  <c r="N3518" i="1"/>
  <c r="L3518" i="1"/>
  <c r="O3520" i="1"/>
  <c r="N3520" i="1"/>
  <c r="L3520" i="1"/>
  <c r="O3519" i="1"/>
  <c r="N3519" i="1"/>
  <c r="L3519" i="1"/>
  <c r="O3509" i="1"/>
  <c r="N3509" i="1"/>
  <c r="L3509" i="1"/>
  <c r="O3496" i="1"/>
  <c r="N3496" i="1"/>
  <c r="L3496" i="1"/>
  <c r="O3495" i="1"/>
  <c r="N3495" i="1"/>
  <c r="L3495" i="1"/>
  <c r="O3498" i="1"/>
  <c r="N3498" i="1"/>
  <c r="L3498" i="1"/>
  <c r="O3497" i="1"/>
  <c r="N3497" i="1"/>
  <c r="L3497" i="1"/>
  <c r="O3506" i="1"/>
  <c r="N3506" i="1"/>
  <c r="L3506" i="1"/>
  <c r="O3505" i="1"/>
  <c r="N3505" i="1"/>
  <c r="L3505" i="1"/>
  <c r="O3494" i="1"/>
  <c r="N3494" i="1"/>
  <c r="L3494" i="1"/>
  <c r="O3493" i="1"/>
  <c r="N3493" i="1"/>
  <c r="L3493" i="1"/>
  <c r="O3492" i="1"/>
  <c r="N3492" i="1"/>
  <c r="L3492" i="1"/>
  <c r="O3491" i="1"/>
  <c r="N3491" i="1"/>
  <c r="L3491" i="1"/>
  <c r="O3490" i="1"/>
  <c r="N3490" i="1"/>
  <c r="L3490" i="1"/>
  <c r="O3489" i="1"/>
  <c r="N3489" i="1"/>
  <c r="L3489" i="1"/>
  <c r="O3484" i="1"/>
  <c r="N3484" i="1"/>
  <c r="L3484" i="1"/>
  <c r="O3483" i="1"/>
  <c r="N3483" i="1"/>
  <c r="L3483" i="1"/>
  <c r="O3482" i="1"/>
  <c r="N3482" i="1"/>
  <c r="L3482" i="1"/>
  <c r="O3488" i="1"/>
  <c r="N3488" i="1"/>
  <c r="L3488" i="1"/>
  <c r="O3487" i="1"/>
  <c r="N3487" i="1"/>
  <c r="L3487" i="1"/>
  <c r="O3486" i="1"/>
  <c r="N3486" i="1"/>
  <c r="L3486" i="1"/>
  <c r="O3485" i="1"/>
  <c r="N3485" i="1"/>
  <c r="L3485" i="1"/>
  <c r="O3508" i="1"/>
  <c r="N3508" i="1"/>
  <c r="L3508" i="1"/>
  <c r="O3507" i="1"/>
  <c r="N3507" i="1"/>
  <c r="L3507" i="1"/>
  <c r="O3478" i="1"/>
  <c r="N3478" i="1"/>
  <c r="L3478" i="1"/>
  <c r="O3477" i="1"/>
  <c r="N3477" i="1"/>
  <c r="L3477" i="1"/>
  <c r="O3476" i="1"/>
  <c r="N3476" i="1"/>
  <c r="L3476" i="1"/>
  <c r="O3475" i="1"/>
  <c r="N3475" i="1"/>
  <c r="L3475" i="1"/>
  <c r="O3474" i="1"/>
  <c r="N3474" i="1"/>
  <c r="L3474" i="1"/>
  <c r="O3473" i="1"/>
  <c r="N3473" i="1"/>
  <c r="L3473" i="1"/>
  <c r="O3455" i="1"/>
  <c r="N3455" i="1"/>
  <c r="L3455" i="1"/>
  <c r="O3454" i="1"/>
  <c r="N3454" i="1"/>
  <c r="L3454" i="1"/>
  <c r="O3410" i="1"/>
  <c r="N3410" i="1"/>
  <c r="L3410" i="1"/>
  <c r="O3409" i="1"/>
  <c r="N3409" i="1"/>
  <c r="L3409" i="1"/>
  <c r="O3428" i="1"/>
  <c r="N3428" i="1"/>
  <c r="L3428" i="1"/>
  <c r="O3427" i="1"/>
  <c r="N3427" i="1"/>
  <c r="L3427" i="1"/>
  <c r="O3426" i="1"/>
  <c r="N3426" i="1"/>
  <c r="L3426" i="1"/>
  <c r="O3459" i="1"/>
  <c r="N3459" i="1"/>
  <c r="L3459" i="1"/>
  <c r="O3458" i="1"/>
  <c r="N3458" i="1"/>
  <c r="L3458" i="1"/>
  <c r="O3457" i="1"/>
  <c r="N3457" i="1"/>
  <c r="L3457" i="1"/>
  <c r="O3456" i="1"/>
  <c r="N3456" i="1"/>
  <c r="L3456" i="1"/>
  <c r="O3451" i="1"/>
  <c r="N3451" i="1"/>
  <c r="L3451" i="1"/>
  <c r="O3450" i="1"/>
  <c r="N3450" i="1"/>
  <c r="L3450" i="1"/>
  <c r="O3452" i="1"/>
  <c r="N3452" i="1"/>
  <c r="L3452" i="1"/>
  <c r="O3586" i="1"/>
  <c r="N3586" i="1"/>
  <c r="L3586" i="1"/>
  <c r="O3504" i="1"/>
  <c r="N3504" i="1"/>
  <c r="L3504" i="1"/>
  <c r="O3417" i="1"/>
  <c r="N3417" i="1"/>
  <c r="L3417" i="1"/>
  <c r="O3430" i="1"/>
  <c r="N3430" i="1"/>
  <c r="L3430" i="1"/>
  <c r="O3429" i="1"/>
  <c r="N3429" i="1"/>
  <c r="L3429" i="1"/>
  <c r="O3472" i="1"/>
  <c r="N3472" i="1"/>
  <c r="L3472" i="1"/>
  <c r="O3471" i="1"/>
  <c r="N3471" i="1"/>
  <c r="L3471" i="1"/>
  <c r="O3440" i="1"/>
  <c r="N3440" i="1"/>
  <c r="L3440" i="1"/>
  <c r="O3439" i="1"/>
  <c r="N3439" i="1"/>
  <c r="L3439" i="1"/>
  <c r="O3463" i="1"/>
  <c r="N3463" i="1"/>
  <c r="L3463" i="1"/>
  <c r="O3462" i="1"/>
  <c r="N3462" i="1"/>
  <c r="L3462" i="1"/>
  <c r="O3425" i="1"/>
  <c r="N3425" i="1"/>
  <c r="L3425" i="1"/>
  <c r="O3424" i="1"/>
  <c r="N3424" i="1"/>
  <c r="L3424" i="1"/>
  <c r="O3470" i="1"/>
  <c r="N3470" i="1"/>
  <c r="L3470" i="1"/>
  <c r="O3469" i="1"/>
  <c r="N3469" i="1"/>
  <c r="L3469" i="1"/>
  <c r="O3414" i="1"/>
  <c r="N3414" i="1"/>
  <c r="L3414" i="1"/>
  <c r="O3413" i="1"/>
  <c r="N3413" i="1"/>
  <c r="L3413" i="1"/>
  <c r="O3461" i="1"/>
  <c r="N3461" i="1"/>
  <c r="L3461" i="1"/>
  <c r="O3460" i="1"/>
  <c r="N3460" i="1"/>
  <c r="L3460" i="1"/>
  <c r="O3438" i="1"/>
  <c r="N3438" i="1"/>
  <c r="L3438" i="1"/>
  <c r="O3437" i="1"/>
  <c r="N3437" i="1"/>
  <c r="L3437" i="1"/>
  <c r="O3436" i="1"/>
  <c r="N3436" i="1"/>
  <c r="L3436" i="1"/>
  <c r="O3449" i="1"/>
  <c r="N3449" i="1"/>
  <c r="L3449" i="1"/>
  <c r="O3448" i="1"/>
  <c r="N3448" i="1"/>
  <c r="L3448" i="1"/>
  <c r="O3408" i="1"/>
  <c r="N3408" i="1"/>
  <c r="L3408" i="1"/>
  <c r="O3447" i="1"/>
  <c r="N3447" i="1"/>
  <c r="L3447" i="1"/>
  <c r="O3446" i="1"/>
  <c r="N3446" i="1"/>
  <c r="L3446" i="1"/>
  <c r="O3445" i="1"/>
  <c r="N3445" i="1"/>
  <c r="L3445" i="1"/>
  <c r="O3444" i="1"/>
  <c r="N3444" i="1"/>
  <c r="L3444" i="1"/>
  <c r="O3443" i="1"/>
  <c r="N3443" i="1"/>
  <c r="L3443" i="1"/>
  <c r="O3420" i="1"/>
  <c r="N3420" i="1"/>
  <c r="L3420" i="1"/>
  <c r="O3640" i="1"/>
  <c r="N3640" i="1"/>
  <c r="L3640" i="1"/>
  <c r="O3617" i="1"/>
  <c r="N3617" i="1"/>
  <c r="L3617" i="1"/>
  <c r="O3582" i="1"/>
  <c r="N3582" i="1"/>
  <c r="L3582" i="1"/>
  <c r="O3554" i="1"/>
  <c r="N3554" i="1"/>
  <c r="L3554" i="1"/>
  <c r="O3528" i="1"/>
  <c r="N3528" i="1"/>
  <c r="L3528" i="1"/>
  <c r="O3500" i="1"/>
  <c r="N3500" i="1"/>
  <c r="L3500" i="1"/>
  <c r="O3465" i="1"/>
  <c r="N3465" i="1"/>
  <c r="L3465" i="1"/>
  <c r="O3432" i="1"/>
  <c r="N3432" i="1"/>
  <c r="L3432" i="1"/>
  <c r="O3412" i="1"/>
  <c r="N3412" i="1"/>
  <c r="L3412" i="1"/>
  <c r="O3411" i="1"/>
  <c r="N3411" i="1"/>
  <c r="L3411" i="1"/>
  <c r="O3402" i="1"/>
  <c r="N3402" i="1"/>
  <c r="L3402" i="1"/>
  <c r="O3401" i="1"/>
  <c r="N3401" i="1"/>
  <c r="L3401" i="1"/>
  <c r="O3387" i="1"/>
  <c r="N3387" i="1"/>
  <c r="L3387" i="1"/>
  <c r="O3386" i="1"/>
  <c r="N3386" i="1"/>
  <c r="L3386" i="1"/>
  <c r="O3400" i="1"/>
  <c r="N3400" i="1"/>
  <c r="L3400" i="1"/>
  <c r="O3399" i="1"/>
  <c r="N3399" i="1"/>
  <c r="L3399" i="1"/>
  <c r="O3706" i="1"/>
  <c r="N3706" i="1"/>
  <c r="L3706" i="1"/>
  <c r="O3666" i="1"/>
  <c r="N3666" i="1"/>
  <c r="L3666" i="1"/>
  <c r="O3639" i="1"/>
  <c r="N3639" i="1"/>
  <c r="L3639" i="1"/>
  <c r="O3616" i="1"/>
  <c r="N3616" i="1"/>
  <c r="L3616" i="1"/>
  <c r="O3581" i="1"/>
  <c r="N3581" i="1"/>
  <c r="L3581" i="1"/>
  <c r="O3553" i="1"/>
  <c r="N3553" i="1"/>
  <c r="L3553" i="1"/>
  <c r="O3527" i="1"/>
  <c r="N3527" i="1"/>
  <c r="L3527" i="1"/>
  <c r="O3499" i="1"/>
  <c r="N3499" i="1"/>
  <c r="L3499" i="1"/>
  <c r="O3464" i="1"/>
  <c r="N3464" i="1"/>
  <c r="L3464" i="1"/>
  <c r="O3431" i="1"/>
  <c r="N3431" i="1"/>
  <c r="L3431" i="1"/>
  <c r="O3698" i="1"/>
  <c r="N3698" i="1"/>
  <c r="L3698" i="1"/>
  <c r="O3598" i="1"/>
  <c r="N3598" i="1"/>
  <c r="L3598" i="1"/>
  <c r="O3515" i="1"/>
  <c r="N3515" i="1"/>
  <c r="L3515" i="1"/>
  <c r="O3422" i="1"/>
  <c r="N3422" i="1"/>
  <c r="L3422" i="1"/>
  <c r="O3419" i="1"/>
  <c r="N3419" i="1"/>
  <c r="L3419" i="1"/>
  <c r="O3418" i="1"/>
  <c r="N3418" i="1"/>
  <c r="L3418" i="1"/>
  <c r="O3405" i="1"/>
  <c r="N3405" i="1"/>
  <c r="L3405" i="1"/>
  <c r="O3404" i="1"/>
  <c r="N3404" i="1"/>
  <c r="L3404" i="1"/>
  <c r="O3403" i="1"/>
  <c r="N3403" i="1"/>
  <c r="L3403" i="1"/>
  <c r="O3398" i="1"/>
  <c r="N3398" i="1"/>
  <c r="L3398" i="1"/>
  <c r="O3397" i="1"/>
  <c r="N3397" i="1"/>
  <c r="L3397" i="1"/>
  <c r="O3396" i="1"/>
  <c r="N3396" i="1"/>
  <c r="L3396" i="1"/>
  <c r="O3395" i="1"/>
  <c r="N3395" i="1"/>
  <c r="L3395" i="1"/>
  <c r="O3385" i="1"/>
  <c r="N3385" i="1"/>
  <c r="L3385" i="1"/>
  <c r="O3384" i="1"/>
  <c r="N3384" i="1"/>
  <c r="L3384" i="1"/>
  <c r="O3383" i="1"/>
  <c r="N3383" i="1"/>
  <c r="L3383" i="1"/>
  <c r="O3382" i="1"/>
  <c r="N3382" i="1"/>
  <c r="L3382" i="1"/>
  <c r="O3407" i="1"/>
  <c r="N3407" i="1"/>
  <c r="L3407" i="1"/>
  <c r="O3406" i="1"/>
  <c r="N3406" i="1"/>
  <c r="L3406" i="1"/>
  <c r="O3371" i="1"/>
  <c r="N3371" i="1"/>
  <c r="L3371" i="1"/>
  <c r="O3370" i="1"/>
  <c r="N3370" i="1"/>
  <c r="L3370" i="1"/>
  <c r="O3378" i="1"/>
  <c r="N3378" i="1"/>
  <c r="L3378" i="1"/>
  <c r="O3377" i="1"/>
  <c r="N3377" i="1"/>
  <c r="L3377" i="1"/>
  <c r="O3376" i="1"/>
  <c r="N3376" i="1"/>
  <c r="L3376" i="1"/>
  <c r="O3375" i="1"/>
  <c r="N3375" i="1"/>
  <c r="L3375" i="1"/>
  <c r="O3369" i="1"/>
  <c r="N3369" i="1"/>
  <c r="L3369" i="1"/>
  <c r="O3368" i="1"/>
  <c r="N3368" i="1"/>
  <c r="L3368" i="1"/>
  <c r="O3367" i="1"/>
  <c r="N3367" i="1"/>
  <c r="L3367" i="1"/>
  <c r="O3389" i="1"/>
  <c r="N3389" i="1"/>
  <c r="L3389" i="1"/>
  <c r="O3388" i="1"/>
  <c r="N3388" i="1"/>
  <c r="L3388" i="1"/>
  <c r="O3697" i="1"/>
  <c r="N3697" i="1"/>
  <c r="L3697" i="1"/>
  <c r="O3597" i="1"/>
  <c r="N3597" i="1"/>
  <c r="L3597" i="1"/>
  <c r="O3514" i="1"/>
  <c r="N3514" i="1"/>
  <c r="L3514" i="1"/>
  <c r="O3421" i="1"/>
  <c r="N3421" i="1"/>
  <c r="L3421" i="1"/>
  <c r="O3338" i="1"/>
  <c r="N3338" i="1"/>
  <c r="L3338" i="1"/>
  <c r="O3337" i="1"/>
  <c r="N3337" i="1"/>
  <c r="L3337" i="1"/>
  <c r="O3374" i="1"/>
  <c r="N3374" i="1"/>
  <c r="L3374" i="1"/>
  <c r="O3358" i="1"/>
  <c r="N3358" i="1"/>
  <c r="L3358" i="1"/>
  <c r="O3357" i="1"/>
  <c r="N3357" i="1"/>
  <c r="L3357" i="1"/>
  <c r="O3344" i="1"/>
  <c r="N3344" i="1"/>
  <c r="L3344" i="1"/>
  <c r="O3343" i="1"/>
  <c r="N3343" i="1"/>
  <c r="L3343" i="1"/>
  <c r="O3342" i="1"/>
  <c r="N3342" i="1"/>
  <c r="L3342" i="1"/>
  <c r="O3341" i="1"/>
  <c r="N3341" i="1"/>
  <c r="L3341" i="1"/>
  <c r="O3326" i="1"/>
  <c r="N3326" i="1"/>
  <c r="L3326" i="1"/>
  <c r="O3325" i="1"/>
  <c r="N3325" i="1"/>
  <c r="L3325" i="1"/>
  <c r="O3324" i="1"/>
  <c r="N3324" i="1"/>
  <c r="L3324" i="1"/>
  <c r="O3334" i="1"/>
  <c r="N3334" i="1"/>
  <c r="L3334" i="1"/>
  <c r="O3333" i="1"/>
  <c r="N3333" i="1"/>
  <c r="L3333" i="1"/>
  <c r="O3373" i="1"/>
  <c r="N3373" i="1"/>
  <c r="L3373" i="1"/>
  <c r="O3372" i="1"/>
  <c r="N3372" i="1"/>
  <c r="L3372" i="1"/>
  <c r="O3366" i="1"/>
  <c r="N3366" i="1"/>
  <c r="L3366" i="1"/>
  <c r="O3365" i="1"/>
  <c r="N3365" i="1"/>
  <c r="L3365" i="1"/>
  <c r="O3355" i="1"/>
  <c r="N3355" i="1"/>
  <c r="L3355" i="1"/>
  <c r="O3354" i="1"/>
  <c r="N3354" i="1"/>
  <c r="L3354" i="1"/>
  <c r="O3353" i="1"/>
  <c r="N3353" i="1"/>
  <c r="L3353" i="1"/>
  <c r="O3352" i="1"/>
  <c r="N3352" i="1"/>
  <c r="L3352" i="1"/>
  <c r="O3364" i="1"/>
  <c r="N3364" i="1"/>
  <c r="L3364" i="1"/>
  <c r="O3363" i="1"/>
  <c r="N3363" i="1"/>
  <c r="L3363" i="1"/>
  <c r="O3349" i="1"/>
  <c r="N3349" i="1"/>
  <c r="L3349" i="1"/>
  <c r="O3348" i="1"/>
  <c r="N3348" i="1"/>
  <c r="L3348" i="1"/>
  <c r="O3323" i="1"/>
  <c r="N3323" i="1"/>
  <c r="L3323" i="1"/>
  <c r="O3322" i="1"/>
  <c r="N3322" i="1"/>
  <c r="L3322" i="1"/>
  <c r="O3346" i="1"/>
  <c r="N3346" i="1"/>
  <c r="L3346" i="1"/>
  <c r="O3345" i="1"/>
  <c r="N3345" i="1"/>
  <c r="L3345" i="1"/>
  <c r="O3336" i="1"/>
  <c r="N3336" i="1"/>
  <c r="L3336" i="1"/>
  <c r="O3335" i="1"/>
  <c r="N3335" i="1"/>
  <c r="L3335" i="1"/>
  <c r="O3380" i="1"/>
  <c r="N3380" i="1"/>
  <c r="L3380" i="1"/>
  <c r="O3351" i="1"/>
  <c r="N3351" i="1"/>
  <c r="L3351" i="1"/>
  <c r="O3391" i="1"/>
  <c r="N3391" i="1"/>
  <c r="L3391" i="1"/>
  <c r="O3359" i="1"/>
  <c r="N3359" i="1"/>
  <c r="L3359" i="1"/>
  <c r="O3340" i="1"/>
  <c r="N3340" i="1"/>
  <c r="L3340" i="1"/>
  <c r="O3339" i="1"/>
  <c r="N3339" i="1"/>
  <c r="L3339" i="1"/>
  <c r="O3332" i="1"/>
  <c r="N3332" i="1"/>
  <c r="L3332" i="1"/>
  <c r="O3321" i="1"/>
  <c r="N3321" i="1"/>
  <c r="L3321" i="1"/>
  <c r="O3320" i="1"/>
  <c r="N3320" i="1"/>
  <c r="L3320" i="1"/>
  <c r="O3328" i="1"/>
  <c r="N3328" i="1"/>
  <c r="L3328" i="1"/>
  <c r="O3327" i="1"/>
  <c r="N3327" i="1"/>
  <c r="L3327" i="1"/>
  <c r="O3313" i="1"/>
  <c r="N3313" i="1"/>
  <c r="L3313" i="1"/>
  <c r="O3312" i="1"/>
  <c r="N3312" i="1"/>
  <c r="L3312" i="1"/>
  <c r="O3310" i="1"/>
  <c r="N3310" i="1"/>
  <c r="L3310" i="1"/>
  <c r="O3309" i="1"/>
  <c r="N3309" i="1"/>
  <c r="L3309" i="1"/>
  <c r="O3301" i="1"/>
  <c r="N3301" i="1"/>
  <c r="L3301" i="1"/>
  <c r="O3300" i="1"/>
  <c r="N3300" i="1"/>
  <c r="L3300" i="1"/>
  <c r="O3299" i="1"/>
  <c r="N3299" i="1"/>
  <c r="L3299" i="1"/>
  <c r="O3304" i="1"/>
  <c r="N3304" i="1"/>
  <c r="L3304" i="1"/>
  <c r="O3303" i="1"/>
  <c r="N3303" i="1"/>
  <c r="L3303" i="1"/>
  <c r="O3308" i="1"/>
  <c r="N3308" i="1"/>
  <c r="L3308" i="1"/>
  <c r="O3307" i="1"/>
  <c r="N3307" i="1"/>
  <c r="L3307" i="1"/>
  <c r="O3306" i="1"/>
  <c r="N3306" i="1"/>
  <c r="L3306" i="1"/>
  <c r="O3305" i="1"/>
  <c r="N3305" i="1"/>
  <c r="L3305" i="1"/>
  <c r="O3298" i="1"/>
  <c r="N3298" i="1"/>
  <c r="L3298" i="1"/>
  <c r="O3297" i="1"/>
  <c r="N3297" i="1"/>
  <c r="L3297" i="1"/>
  <c r="O3290" i="1"/>
  <c r="N3290" i="1"/>
  <c r="L3290" i="1"/>
  <c r="O3289" i="1"/>
  <c r="N3289" i="1"/>
  <c r="L3289" i="1"/>
  <c r="O3291" i="1"/>
  <c r="N3291" i="1"/>
  <c r="L3291" i="1"/>
  <c r="O3296" i="1"/>
  <c r="N3296" i="1"/>
  <c r="L3296" i="1"/>
  <c r="O3295" i="1"/>
  <c r="N3295" i="1"/>
  <c r="L3295" i="1"/>
  <c r="O3288" i="1"/>
  <c r="N3288" i="1"/>
  <c r="L3288" i="1"/>
  <c r="O3287" i="1"/>
  <c r="N3287" i="1"/>
  <c r="L3287" i="1"/>
  <c r="O3284" i="1"/>
  <c r="N3284" i="1"/>
  <c r="L3284" i="1"/>
  <c r="O3283" i="1"/>
  <c r="N3283" i="1"/>
  <c r="L3283" i="1"/>
  <c r="O3278" i="1"/>
  <c r="N3278" i="1"/>
  <c r="L3278" i="1"/>
  <c r="O3277" i="1"/>
  <c r="N3277" i="1"/>
  <c r="L3277" i="1"/>
  <c r="O3275" i="1"/>
  <c r="N3275" i="1"/>
  <c r="L3275" i="1"/>
  <c r="O3274" i="1"/>
  <c r="N3274" i="1"/>
  <c r="L3274" i="1"/>
  <c r="O3273" i="1"/>
  <c r="N3273" i="1"/>
  <c r="L3273" i="1"/>
  <c r="O3272" i="1"/>
  <c r="N3272" i="1"/>
  <c r="L3272" i="1"/>
  <c r="O3271" i="1"/>
  <c r="N3271" i="1"/>
  <c r="L3271" i="1"/>
  <c r="O3270" i="1"/>
  <c r="N3270" i="1"/>
  <c r="L3270" i="1"/>
  <c r="O3267" i="1"/>
  <c r="N3267" i="1"/>
  <c r="L3267" i="1"/>
  <c r="O3266" i="1"/>
  <c r="N3266" i="1"/>
  <c r="L3266" i="1"/>
  <c r="O3265" i="1"/>
  <c r="N3265" i="1"/>
  <c r="L3265" i="1"/>
  <c r="O3264" i="1"/>
  <c r="N3264" i="1"/>
  <c r="L3264" i="1"/>
  <c r="O3269" i="1"/>
  <c r="N3269" i="1"/>
  <c r="L3269" i="1"/>
  <c r="O3268" i="1"/>
  <c r="N3268" i="1"/>
  <c r="L3268" i="1"/>
  <c r="O3254" i="1"/>
  <c r="N3254" i="1"/>
  <c r="L3254" i="1"/>
  <c r="O3253" i="1"/>
  <c r="N3253" i="1"/>
  <c r="L3253" i="1"/>
  <c r="O3243" i="1"/>
  <c r="N3243" i="1"/>
  <c r="L3243" i="1"/>
  <c r="O3242" i="1"/>
  <c r="N3242" i="1"/>
  <c r="L3242" i="1"/>
  <c r="O3247" i="1"/>
  <c r="N3247" i="1"/>
  <c r="L3247" i="1"/>
  <c r="O3246" i="1"/>
  <c r="N3246" i="1"/>
  <c r="L3246" i="1"/>
  <c r="O3245" i="1"/>
  <c r="N3245" i="1"/>
  <c r="L3245" i="1"/>
  <c r="O3244" i="1"/>
  <c r="N3244" i="1"/>
  <c r="L3244" i="1"/>
  <c r="O3249" i="1"/>
  <c r="N3249" i="1"/>
  <c r="L3249" i="1"/>
  <c r="O3248" i="1"/>
  <c r="N3248" i="1"/>
  <c r="L3248" i="1"/>
  <c r="O3241" i="1"/>
  <c r="N3241" i="1"/>
  <c r="L3241" i="1"/>
  <c r="O3240" i="1"/>
  <c r="N3240" i="1"/>
  <c r="L3240" i="1"/>
  <c r="O3286" i="1"/>
  <c r="N3286" i="1"/>
  <c r="L3286" i="1"/>
  <c r="O3285" i="1"/>
  <c r="N3285" i="1"/>
  <c r="L3285" i="1"/>
  <c r="O3260" i="1"/>
  <c r="N3260" i="1"/>
  <c r="L3260" i="1"/>
  <c r="O3259" i="1"/>
  <c r="N3259" i="1"/>
  <c r="L3259" i="1"/>
  <c r="O3390" i="1"/>
  <c r="N3390" i="1"/>
  <c r="L3390" i="1"/>
  <c r="O3302" i="1"/>
  <c r="N3302" i="1"/>
  <c r="L3302" i="1"/>
  <c r="O3251" i="1"/>
  <c r="N3251" i="1"/>
  <c r="L3251" i="1"/>
  <c r="O3250" i="1"/>
  <c r="N3250" i="1"/>
  <c r="L3250" i="1"/>
  <c r="O3234" i="1"/>
  <c r="N3234" i="1"/>
  <c r="L3234" i="1"/>
  <c r="O3233" i="1"/>
  <c r="N3233" i="1"/>
  <c r="L3233" i="1"/>
  <c r="O3236" i="1"/>
  <c r="N3236" i="1"/>
  <c r="L3236" i="1"/>
  <c r="O3235" i="1"/>
  <c r="N3235" i="1"/>
  <c r="L3235" i="1"/>
  <c r="O3219" i="1"/>
  <c r="N3219" i="1"/>
  <c r="L3219" i="1"/>
  <c r="O3218" i="1"/>
  <c r="N3218" i="1"/>
  <c r="L3218" i="1"/>
  <c r="O3231" i="1"/>
  <c r="N3231" i="1"/>
  <c r="L3231" i="1"/>
  <c r="O3230" i="1"/>
  <c r="N3230" i="1"/>
  <c r="L3230" i="1"/>
  <c r="O3229" i="1"/>
  <c r="N3229" i="1"/>
  <c r="L3229" i="1"/>
  <c r="O3232" i="1"/>
  <c r="N3232" i="1"/>
  <c r="L3232" i="1"/>
  <c r="O3183" i="1"/>
  <c r="N3183" i="1"/>
  <c r="L3183" i="1"/>
  <c r="O3182" i="1"/>
  <c r="N3182" i="1"/>
  <c r="L3182" i="1"/>
  <c r="O3181" i="1"/>
  <c r="N3181" i="1"/>
  <c r="L3181" i="1"/>
  <c r="O3180" i="1"/>
  <c r="N3180" i="1"/>
  <c r="L3180" i="1"/>
  <c r="O3214" i="1"/>
  <c r="N3214" i="1"/>
  <c r="L3214" i="1"/>
  <c r="O3213" i="1"/>
  <c r="N3213" i="1"/>
  <c r="L3213" i="1"/>
  <c r="O3206" i="1"/>
  <c r="N3206" i="1"/>
  <c r="L3206" i="1"/>
  <c r="O3205" i="1"/>
  <c r="N3205" i="1"/>
  <c r="L3205" i="1"/>
  <c r="O3192" i="1"/>
  <c r="N3192" i="1"/>
  <c r="L3192" i="1"/>
  <c r="O3191" i="1"/>
  <c r="N3191" i="1"/>
  <c r="L3191" i="1"/>
  <c r="O3217" i="1"/>
  <c r="N3217" i="1"/>
  <c r="L3217" i="1"/>
  <c r="O3179" i="1"/>
  <c r="N3179" i="1"/>
  <c r="L3179" i="1"/>
  <c r="O3178" i="1"/>
  <c r="N3178" i="1"/>
  <c r="L3178" i="1"/>
  <c r="O3177" i="1"/>
  <c r="N3177" i="1"/>
  <c r="L3177" i="1"/>
  <c r="O3176" i="1"/>
  <c r="N3176" i="1"/>
  <c r="L3176" i="1"/>
  <c r="O3186" i="1"/>
  <c r="N3186" i="1"/>
  <c r="L3186" i="1"/>
  <c r="O3185" i="1"/>
  <c r="N3185" i="1"/>
  <c r="L3185" i="1"/>
  <c r="O3216" i="1"/>
  <c r="N3216" i="1"/>
  <c r="L3216" i="1"/>
  <c r="O3215" i="1"/>
  <c r="N3215" i="1"/>
  <c r="L3215" i="1"/>
  <c r="O3203" i="1"/>
  <c r="N3203" i="1"/>
  <c r="L3203" i="1"/>
  <c r="O3202" i="1"/>
  <c r="N3202" i="1"/>
  <c r="L3202" i="1"/>
  <c r="O3222" i="1"/>
  <c r="N3222" i="1"/>
  <c r="L3222" i="1"/>
  <c r="O3221" i="1"/>
  <c r="N3221" i="1"/>
  <c r="L3221" i="1"/>
  <c r="O3175" i="1"/>
  <c r="N3175" i="1"/>
  <c r="L3175" i="1"/>
  <c r="O3174" i="1"/>
  <c r="N3174" i="1"/>
  <c r="L3174" i="1"/>
  <c r="O3166" i="1"/>
  <c r="N3166" i="1"/>
  <c r="L3166" i="1"/>
  <c r="O3165" i="1"/>
  <c r="N3165" i="1"/>
  <c r="L3165" i="1"/>
  <c r="O3153" i="1"/>
  <c r="N3153" i="1"/>
  <c r="L3153" i="1"/>
  <c r="O3152" i="1"/>
  <c r="N3152" i="1"/>
  <c r="L3152" i="1"/>
  <c r="O3151" i="1"/>
  <c r="N3151" i="1"/>
  <c r="L3151" i="1"/>
  <c r="O3150" i="1"/>
  <c r="N3150" i="1"/>
  <c r="L3150" i="1"/>
  <c r="O3149" i="1"/>
  <c r="N3149" i="1"/>
  <c r="L3149" i="1"/>
  <c r="O3148" i="1"/>
  <c r="N3148" i="1"/>
  <c r="L3148" i="1"/>
  <c r="O3139" i="1"/>
  <c r="N3139" i="1"/>
  <c r="L3139" i="1"/>
  <c r="O3138" i="1"/>
  <c r="N3138" i="1"/>
  <c r="L3138" i="1"/>
  <c r="O3123" i="1"/>
  <c r="N3123" i="1"/>
  <c r="L3123" i="1"/>
  <c r="O3122" i="1"/>
  <c r="N3122" i="1"/>
  <c r="L3122" i="1"/>
  <c r="O3155" i="1"/>
  <c r="N3155" i="1"/>
  <c r="L3155" i="1"/>
  <c r="O3154" i="1"/>
  <c r="N3154" i="1"/>
  <c r="L3154" i="1"/>
  <c r="O3212" i="1"/>
  <c r="N3212" i="1"/>
  <c r="L3212" i="1"/>
  <c r="O3211" i="1"/>
  <c r="N3211" i="1"/>
  <c r="L3211" i="1"/>
  <c r="O3210" i="1"/>
  <c r="N3210" i="1"/>
  <c r="L3210" i="1"/>
  <c r="O3209" i="1"/>
  <c r="N3209" i="1"/>
  <c r="L3209" i="1"/>
  <c r="O3163" i="1"/>
  <c r="N3163" i="1"/>
  <c r="L3163" i="1"/>
  <c r="O3162" i="1"/>
  <c r="N3162" i="1"/>
  <c r="L3162" i="1"/>
  <c r="O3161" i="1"/>
  <c r="N3161" i="1"/>
  <c r="L3161" i="1"/>
  <c r="O3208" i="1"/>
  <c r="N3208" i="1"/>
  <c r="L3208" i="1"/>
  <c r="O3207" i="1"/>
  <c r="N3207" i="1"/>
  <c r="L3207" i="1"/>
  <c r="O3171" i="1"/>
  <c r="N3171" i="1"/>
  <c r="L3171" i="1"/>
  <c r="O3170" i="1"/>
  <c r="N3170" i="1"/>
  <c r="L3170" i="1"/>
  <c r="O3173" i="1"/>
  <c r="N3173" i="1"/>
  <c r="L3173" i="1"/>
  <c r="O3172" i="1"/>
  <c r="N3172" i="1"/>
  <c r="L3172" i="1"/>
  <c r="O3157" i="1"/>
  <c r="N3157" i="1"/>
  <c r="L3157" i="1"/>
  <c r="O3194" i="1"/>
  <c r="N3194" i="1"/>
  <c r="L3194" i="1"/>
  <c r="O3193" i="1"/>
  <c r="N3193" i="1"/>
  <c r="L3193" i="1"/>
  <c r="O3198" i="1"/>
  <c r="N3198" i="1"/>
  <c r="L3198" i="1"/>
  <c r="O3197" i="1"/>
  <c r="N3197" i="1"/>
  <c r="L3197" i="1"/>
  <c r="O3196" i="1"/>
  <c r="N3196" i="1"/>
  <c r="L3196" i="1"/>
  <c r="O3195" i="1"/>
  <c r="N3195" i="1"/>
  <c r="L3195" i="1"/>
  <c r="O3137" i="1"/>
  <c r="N3137" i="1"/>
  <c r="L3137" i="1"/>
  <c r="O3136" i="1"/>
  <c r="N3136" i="1"/>
  <c r="L3136" i="1"/>
  <c r="O3121" i="1"/>
  <c r="N3121" i="1"/>
  <c r="L3121" i="1"/>
  <c r="O3120" i="1"/>
  <c r="N3120" i="1"/>
  <c r="L3120" i="1"/>
  <c r="O3135" i="1"/>
  <c r="N3135" i="1"/>
  <c r="L3135" i="1"/>
  <c r="O3134" i="1"/>
  <c r="N3134" i="1"/>
  <c r="L3134" i="1"/>
  <c r="O3133" i="1"/>
  <c r="N3133" i="1"/>
  <c r="L3133" i="1"/>
  <c r="O3132" i="1"/>
  <c r="N3132" i="1"/>
  <c r="L3132" i="1"/>
  <c r="O3141" i="1"/>
  <c r="N3141" i="1"/>
  <c r="L3141" i="1"/>
  <c r="O3140" i="1"/>
  <c r="N3140" i="1"/>
  <c r="L3140" i="1"/>
  <c r="O3147" i="1"/>
  <c r="N3147" i="1"/>
  <c r="L3147" i="1"/>
  <c r="O3146" i="1"/>
  <c r="N3146" i="1"/>
  <c r="L3146" i="1"/>
  <c r="O3145" i="1"/>
  <c r="N3145" i="1"/>
  <c r="L3145" i="1"/>
  <c r="O3131" i="1"/>
  <c r="N3131" i="1"/>
  <c r="L3131" i="1"/>
  <c r="O3117" i="1"/>
  <c r="N3117" i="1"/>
  <c r="L3117" i="1"/>
  <c r="O3116" i="1"/>
  <c r="N3116" i="1"/>
  <c r="L3116" i="1"/>
  <c r="O3119" i="1"/>
  <c r="N3119" i="1"/>
  <c r="L3119" i="1"/>
  <c r="O3118" i="1"/>
  <c r="N3118" i="1"/>
  <c r="L3118" i="1"/>
  <c r="O3106" i="1"/>
  <c r="N3106" i="1"/>
  <c r="L3106" i="1"/>
  <c r="O3105" i="1"/>
  <c r="N3105" i="1"/>
  <c r="L3105" i="1"/>
  <c r="O3204" i="1"/>
  <c r="N3204" i="1"/>
  <c r="L3204" i="1"/>
  <c r="O3115" i="1"/>
  <c r="N3115" i="1"/>
  <c r="L3115" i="1"/>
  <c r="O3109" i="1"/>
  <c r="N3109" i="1"/>
  <c r="L3109" i="1"/>
  <c r="O3108" i="1"/>
  <c r="N3108" i="1"/>
  <c r="L3108" i="1"/>
  <c r="O3107" i="1"/>
  <c r="N3107" i="1"/>
  <c r="L3107" i="1"/>
  <c r="O3104" i="1"/>
  <c r="N3104" i="1"/>
  <c r="L3104" i="1"/>
  <c r="O3103" i="1"/>
  <c r="N3103" i="1"/>
  <c r="L3103" i="1"/>
  <c r="O3114" i="1"/>
  <c r="N3114" i="1"/>
  <c r="L3114" i="1"/>
  <c r="O3113" i="1"/>
  <c r="N3113" i="1"/>
  <c r="L3113" i="1"/>
  <c r="O3095" i="1"/>
  <c r="N3095" i="1"/>
  <c r="L3095" i="1"/>
  <c r="O3094" i="1"/>
  <c r="N3094" i="1"/>
  <c r="L3094" i="1"/>
  <c r="O3088" i="1"/>
  <c r="N3088" i="1"/>
  <c r="L3088" i="1"/>
  <c r="O3087" i="1"/>
  <c r="N3087" i="1"/>
  <c r="L3087" i="1"/>
  <c r="O3086" i="1"/>
  <c r="N3086" i="1"/>
  <c r="L3086" i="1"/>
  <c r="O3085" i="1"/>
  <c r="N3085" i="1"/>
  <c r="L3085" i="1"/>
  <c r="O3097" i="1"/>
  <c r="N3097" i="1"/>
  <c r="L3097" i="1"/>
  <c r="O3096" i="1"/>
  <c r="N3096" i="1"/>
  <c r="L3096" i="1"/>
  <c r="O3092" i="1"/>
  <c r="N3092" i="1"/>
  <c r="L3092" i="1"/>
  <c r="O3091" i="1"/>
  <c r="N3091" i="1"/>
  <c r="L3091" i="1"/>
  <c r="O3090" i="1"/>
  <c r="N3090" i="1"/>
  <c r="L3090" i="1"/>
  <c r="O3089" i="1"/>
  <c r="N3089" i="1"/>
  <c r="L3089" i="1"/>
  <c r="O3081" i="1"/>
  <c r="N3081" i="1"/>
  <c r="L3081" i="1"/>
  <c r="O3080" i="1"/>
  <c r="N3080" i="1"/>
  <c r="L3080" i="1"/>
  <c r="O3079" i="1"/>
  <c r="N3079" i="1"/>
  <c r="L3079" i="1"/>
  <c r="O3078" i="1"/>
  <c r="N3078" i="1"/>
  <c r="L3078" i="1"/>
  <c r="O3102" i="1"/>
  <c r="N3102" i="1"/>
  <c r="L3102" i="1"/>
  <c r="O3101" i="1"/>
  <c r="N3101" i="1"/>
  <c r="L3101" i="1"/>
  <c r="O3069" i="1"/>
  <c r="N3069" i="1"/>
  <c r="L3069" i="1"/>
  <c r="O3053" i="1"/>
  <c r="N3053" i="1"/>
  <c r="L3053" i="1"/>
  <c r="O3052" i="1"/>
  <c r="N3052" i="1"/>
  <c r="L3052" i="1"/>
  <c r="O3074" i="1"/>
  <c r="N3074" i="1"/>
  <c r="L3074" i="1"/>
  <c r="O3073" i="1"/>
  <c r="N3073" i="1"/>
  <c r="L3073" i="1"/>
  <c r="O3077" i="1"/>
  <c r="N3077" i="1"/>
  <c r="L3077" i="1"/>
  <c r="O3076" i="1"/>
  <c r="N3076" i="1"/>
  <c r="L3076" i="1"/>
  <c r="O3013" i="1"/>
  <c r="N3013" i="1"/>
  <c r="L3013" i="1"/>
  <c r="O3067" i="1"/>
  <c r="N3067" i="1"/>
  <c r="L3067" i="1"/>
  <c r="O3066" i="1"/>
  <c r="N3066" i="1"/>
  <c r="L3066" i="1"/>
  <c r="O3065" i="1"/>
  <c r="N3065" i="1"/>
  <c r="L3065" i="1"/>
  <c r="O3064" i="1"/>
  <c r="N3064" i="1"/>
  <c r="L3064" i="1"/>
  <c r="O3063" i="1"/>
  <c r="N3063" i="1"/>
  <c r="L3063" i="1"/>
  <c r="O3062" i="1"/>
  <c r="N3062" i="1"/>
  <c r="L3062" i="1"/>
  <c r="O3059" i="1"/>
  <c r="N3059" i="1"/>
  <c r="L3059" i="1"/>
  <c r="O3058" i="1"/>
  <c r="N3058" i="1"/>
  <c r="L3058" i="1"/>
  <c r="O3061" i="1"/>
  <c r="N3061" i="1"/>
  <c r="L3061" i="1"/>
  <c r="O3060" i="1"/>
  <c r="N3060" i="1"/>
  <c r="L3060" i="1"/>
  <c r="O3057" i="1"/>
  <c r="N3057" i="1"/>
  <c r="L3057" i="1"/>
  <c r="O3051" i="1"/>
  <c r="N3051" i="1"/>
  <c r="L3051" i="1"/>
  <c r="O3050" i="1"/>
  <c r="N3050" i="1"/>
  <c r="L3050" i="1"/>
  <c r="O3049" i="1"/>
  <c r="N3049" i="1"/>
  <c r="L3049" i="1"/>
  <c r="O3048" i="1"/>
  <c r="N3048" i="1"/>
  <c r="L3048" i="1"/>
  <c r="O3047" i="1"/>
  <c r="N3047" i="1"/>
  <c r="L3047" i="1"/>
  <c r="O3038" i="1"/>
  <c r="N3038" i="1"/>
  <c r="L3038" i="1"/>
  <c r="O3046" i="1"/>
  <c r="N3046" i="1"/>
  <c r="L3046" i="1"/>
  <c r="O3036" i="1"/>
  <c r="N3036" i="1"/>
  <c r="L3036" i="1"/>
  <c r="O3035" i="1"/>
  <c r="N3035" i="1"/>
  <c r="L3035" i="1"/>
  <c r="O3034" i="1"/>
  <c r="N3034" i="1"/>
  <c r="L3034" i="1"/>
  <c r="O3033" i="1"/>
  <c r="N3033" i="1"/>
  <c r="L3033" i="1"/>
  <c r="O3032" i="1"/>
  <c r="N3032" i="1"/>
  <c r="L3032" i="1"/>
  <c r="O3031" i="1"/>
  <c r="N3031" i="1"/>
  <c r="L3031" i="1"/>
  <c r="O3030" i="1"/>
  <c r="N3030" i="1"/>
  <c r="L3030" i="1"/>
  <c r="O3029" i="1"/>
  <c r="N3029" i="1"/>
  <c r="L3029" i="1"/>
  <c r="O3028" i="1"/>
  <c r="N3028" i="1"/>
  <c r="L3028" i="1"/>
  <c r="O3027" i="1"/>
  <c r="N3027" i="1"/>
  <c r="L3027" i="1"/>
  <c r="O3023" i="1"/>
  <c r="N3023" i="1"/>
  <c r="L3023" i="1"/>
  <c r="O3022" i="1"/>
  <c r="N3022" i="1"/>
  <c r="L3022" i="1"/>
  <c r="O3024" i="1"/>
  <c r="N3024" i="1"/>
  <c r="L3024" i="1"/>
  <c r="O3026" i="1"/>
  <c r="N3026" i="1"/>
  <c r="L3026" i="1"/>
  <c r="O3025" i="1"/>
  <c r="N3025" i="1"/>
  <c r="L3025" i="1"/>
  <c r="O3318" i="1"/>
  <c r="N3318" i="1"/>
  <c r="L3318" i="1"/>
  <c r="O3281" i="1"/>
  <c r="N3281" i="1"/>
  <c r="L3281" i="1"/>
  <c r="O3257" i="1"/>
  <c r="N3257" i="1"/>
  <c r="L3257" i="1"/>
  <c r="O3227" i="1"/>
  <c r="N3227" i="1"/>
  <c r="L3227" i="1"/>
  <c r="O3189" i="1"/>
  <c r="N3189" i="1"/>
  <c r="L3189" i="1"/>
  <c r="O3160" i="1"/>
  <c r="N3160" i="1"/>
  <c r="L3160" i="1"/>
  <c r="O3129" i="1"/>
  <c r="N3129" i="1"/>
  <c r="L3129" i="1"/>
  <c r="O3100" i="1"/>
  <c r="N3100" i="1"/>
  <c r="L3100" i="1"/>
  <c r="O3072" i="1"/>
  <c r="N3072" i="1"/>
  <c r="L3072" i="1"/>
  <c r="O3043" i="1"/>
  <c r="N3043" i="1"/>
  <c r="L3043" i="1"/>
  <c r="O3020" i="1"/>
  <c r="N3020" i="1"/>
  <c r="L3020" i="1"/>
  <c r="O3317" i="1"/>
  <c r="N3317" i="1"/>
  <c r="L3317" i="1"/>
  <c r="O3280" i="1"/>
  <c r="N3280" i="1"/>
  <c r="L3280" i="1"/>
  <c r="O3256" i="1"/>
  <c r="N3256" i="1"/>
  <c r="L3256" i="1"/>
  <c r="O3226" i="1"/>
  <c r="N3226" i="1"/>
  <c r="L3226" i="1"/>
  <c r="O3188" i="1"/>
  <c r="N3188" i="1"/>
  <c r="L3188" i="1"/>
  <c r="O3159" i="1"/>
  <c r="N3159" i="1"/>
  <c r="L3159" i="1"/>
  <c r="O3128" i="1"/>
  <c r="N3128" i="1"/>
  <c r="L3128" i="1"/>
  <c r="O3099" i="1"/>
  <c r="N3099" i="1"/>
  <c r="L3099" i="1"/>
  <c r="O3071" i="1"/>
  <c r="N3071" i="1"/>
  <c r="L3071" i="1"/>
  <c r="O3042" i="1"/>
  <c r="N3042" i="1"/>
  <c r="L3042" i="1"/>
  <c r="O3019" i="1"/>
  <c r="N3019" i="1"/>
  <c r="L3019" i="1"/>
  <c r="O3018" i="1"/>
  <c r="N3018" i="1"/>
  <c r="L3018" i="1"/>
  <c r="O3316" i="1"/>
  <c r="N3316" i="1"/>
  <c r="L3316" i="1"/>
  <c r="O3225" i="1"/>
  <c r="N3225" i="1"/>
  <c r="L3225" i="1"/>
  <c r="O3127" i="1"/>
  <c r="N3127" i="1"/>
  <c r="L3127" i="1"/>
  <c r="O3041" i="1"/>
  <c r="N3041" i="1"/>
  <c r="L3041" i="1"/>
  <c r="O3315" i="1"/>
  <c r="N3315" i="1"/>
  <c r="L3315" i="1"/>
  <c r="O3224" i="1"/>
  <c r="N3224" i="1"/>
  <c r="L3224" i="1"/>
  <c r="O3126" i="1"/>
  <c r="N3126" i="1"/>
  <c r="L3126" i="1"/>
  <c r="O3040" i="1"/>
  <c r="N3040" i="1"/>
  <c r="L3040" i="1"/>
  <c r="O3012" i="1"/>
  <c r="N3012" i="1"/>
  <c r="L3012" i="1"/>
  <c r="O2999" i="1"/>
  <c r="N2999" i="1"/>
  <c r="L2999" i="1"/>
  <c r="O3005" i="1"/>
  <c r="N3005" i="1"/>
  <c r="L3005" i="1"/>
  <c r="O3004" i="1"/>
  <c r="N3004" i="1"/>
  <c r="L3004" i="1"/>
  <c r="O4152" i="1"/>
  <c r="N4152" i="1"/>
  <c r="L4152" i="1"/>
  <c r="O4114" i="1"/>
  <c r="N4114" i="1"/>
  <c r="L4114" i="1"/>
  <c r="O4079" i="1"/>
  <c r="N4079" i="1"/>
  <c r="L4079" i="1"/>
  <c r="O4044" i="1"/>
  <c r="N4044" i="1"/>
  <c r="L4044" i="1"/>
  <c r="O4021" i="1"/>
  <c r="N4021" i="1"/>
  <c r="L4021" i="1"/>
  <c r="O3990" i="1"/>
  <c r="N3990" i="1"/>
  <c r="L3990" i="1"/>
  <c r="O3958" i="1"/>
  <c r="N3958" i="1"/>
  <c r="L3958" i="1"/>
  <c r="O3935" i="1"/>
  <c r="N3935" i="1"/>
  <c r="L3935" i="1"/>
  <c r="O3904" i="1"/>
  <c r="N3904" i="1"/>
  <c r="L3904" i="1"/>
  <c r="O3863" i="1"/>
  <c r="N3863" i="1"/>
  <c r="L3863" i="1"/>
  <c r="O3825" i="1"/>
  <c r="N3825" i="1"/>
  <c r="L3825" i="1"/>
  <c r="O3792" i="1"/>
  <c r="N3792" i="1"/>
  <c r="L3792" i="1"/>
  <c r="O3760" i="1"/>
  <c r="N3760" i="1"/>
  <c r="L3760" i="1"/>
  <c r="O3725" i="1"/>
  <c r="N3725" i="1"/>
  <c r="L3725" i="1"/>
  <c r="O3694" i="1"/>
  <c r="N3694" i="1"/>
  <c r="L3694" i="1"/>
  <c r="O3655" i="1"/>
  <c r="N3655" i="1"/>
  <c r="L3655" i="1"/>
  <c r="O3633" i="1"/>
  <c r="N3633" i="1"/>
  <c r="L3633" i="1"/>
  <c r="O3596" i="1"/>
  <c r="N3596" i="1"/>
  <c r="L3596" i="1"/>
  <c r="O3567" i="1"/>
  <c r="N3567" i="1"/>
  <c r="L3567" i="1"/>
  <c r="O3545" i="1"/>
  <c r="N3545" i="1"/>
  <c r="L3545" i="1"/>
  <c r="O3513" i="1"/>
  <c r="N3513" i="1"/>
  <c r="L3513" i="1"/>
  <c r="O3480" i="1"/>
  <c r="N3480" i="1"/>
  <c r="L3480" i="1"/>
  <c r="O3442" i="1"/>
  <c r="N3442" i="1"/>
  <c r="L3442" i="1"/>
  <c r="O3416" i="1"/>
  <c r="N3416" i="1"/>
  <c r="L3416" i="1"/>
  <c r="O3379" i="1"/>
  <c r="N3379" i="1"/>
  <c r="L3379" i="1"/>
  <c r="O3347" i="1"/>
  <c r="N3347" i="1"/>
  <c r="L3347" i="1"/>
  <c r="O3311" i="1"/>
  <c r="N3311" i="1"/>
  <c r="L3311" i="1"/>
  <c r="O3276" i="1"/>
  <c r="N3276" i="1"/>
  <c r="L3276" i="1"/>
  <c r="O3252" i="1"/>
  <c r="N3252" i="1"/>
  <c r="L3252" i="1"/>
  <c r="O3220" i="1"/>
  <c r="N3220" i="1"/>
  <c r="L3220" i="1"/>
  <c r="O3184" i="1"/>
  <c r="N3184" i="1"/>
  <c r="L3184" i="1"/>
  <c r="O3156" i="1"/>
  <c r="N3156" i="1"/>
  <c r="L3156" i="1"/>
  <c r="O3124" i="1"/>
  <c r="N3124" i="1"/>
  <c r="L3124" i="1"/>
  <c r="O3093" i="1"/>
  <c r="N3093" i="1"/>
  <c r="L3093" i="1"/>
  <c r="O3068" i="1"/>
  <c r="N3068" i="1"/>
  <c r="L3068" i="1"/>
  <c r="O3037" i="1"/>
  <c r="N3037" i="1"/>
  <c r="L3037" i="1"/>
  <c r="O3003" i="1"/>
  <c r="N3003" i="1"/>
  <c r="L3003" i="1"/>
  <c r="O2988" i="1"/>
  <c r="N2988" i="1"/>
  <c r="L2988" i="1"/>
  <c r="O2985" i="1"/>
  <c r="N2985" i="1"/>
  <c r="L2985" i="1"/>
  <c r="O2984" i="1"/>
  <c r="N2984" i="1"/>
  <c r="L2984" i="1"/>
  <c r="O2983" i="1"/>
  <c r="N2983" i="1"/>
  <c r="L2983" i="1"/>
  <c r="O2982" i="1"/>
  <c r="N2982" i="1"/>
  <c r="L2982" i="1"/>
  <c r="O2981" i="1"/>
  <c r="N2981" i="1"/>
  <c r="L2981" i="1"/>
  <c r="O2980" i="1"/>
  <c r="N2980" i="1"/>
  <c r="L2980" i="1"/>
  <c r="O2950" i="1"/>
  <c r="N2950" i="1"/>
  <c r="L2950" i="1"/>
  <c r="O2949" i="1"/>
  <c r="N2949" i="1"/>
  <c r="L2949" i="1"/>
  <c r="O2948" i="1"/>
  <c r="N2948" i="1"/>
  <c r="L2948" i="1"/>
  <c r="O2947" i="1"/>
  <c r="N2947" i="1"/>
  <c r="L2947" i="1"/>
  <c r="O2943" i="1"/>
  <c r="N2943" i="1"/>
  <c r="L2943" i="1"/>
  <c r="O5190" i="1"/>
  <c r="N5190" i="1"/>
  <c r="L5190" i="1"/>
  <c r="O5147" i="1"/>
  <c r="N5147" i="1"/>
  <c r="L5147" i="1"/>
  <c r="O5109" i="1"/>
  <c r="N5109" i="1"/>
  <c r="L5109" i="1"/>
  <c r="O5070" i="1"/>
  <c r="N5070" i="1"/>
  <c r="L5070" i="1"/>
  <c r="O5025" i="1"/>
  <c r="N5025" i="1"/>
  <c r="L5025" i="1"/>
  <c r="O4982" i="1"/>
  <c r="N4982" i="1"/>
  <c r="L4982" i="1"/>
  <c r="O4931" i="1"/>
  <c r="N4931" i="1"/>
  <c r="L4931" i="1"/>
  <c r="O4894" i="1"/>
  <c r="N4894" i="1"/>
  <c r="L4894" i="1"/>
  <c r="O4852" i="1"/>
  <c r="N4852" i="1"/>
  <c r="L4852" i="1"/>
  <c r="O4806" i="1"/>
  <c r="N4806" i="1"/>
  <c r="L4806" i="1"/>
  <c r="O4776" i="1"/>
  <c r="N4776" i="1"/>
  <c r="L4776" i="1"/>
  <c r="O4750" i="1"/>
  <c r="N4750" i="1"/>
  <c r="L4750" i="1"/>
  <c r="O4715" i="1"/>
  <c r="N4715" i="1"/>
  <c r="L4715" i="1"/>
  <c r="O4674" i="1"/>
  <c r="N4674" i="1"/>
  <c r="L4674" i="1"/>
  <c r="O4621" i="1"/>
  <c r="N4621" i="1"/>
  <c r="L4621" i="1"/>
  <c r="O4579" i="1"/>
  <c r="N4579" i="1"/>
  <c r="L4579" i="1"/>
  <c r="O4543" i="1"/>
  <c r="N4543" i="1"/>
  <c r="L4543" i="1"/>
  <c r="O4507" i="1"/>
  <c r="N4507" i="1"/>
  <c r="L4507" i="1"/>
  <c r="O4475" i="1"/>
  <c r="N4475" i="1"/>
  <c r="L4475" i="1"/>
  <c r="O4425" i="1"/>
  <c r="N4425" i="1"/>
  <c r="L4425" i="1"/>
  <c r="O4385" i="1"/>
  <c r="N4385" i="1"/>
  <c r="L4385" i="1"/>
  <c r="O4339" i="1"/>
  <c r="N4339" i="1"/>
  <c r="L4339" i="1"/>
  <c r="O4295" i="1"/>
  <c r="N4295" i="1"/>
  <c r="L4295" i="1"/>
  <c r="O4253" i="1"/>
  <c r="N4253" i="1"/>
  <c r="L4253" i="1"/>
  <c r="O4206" i="1"/>
  <c r="N4206" i="1"/>
  <c r="L4206" i="1"/>
  <c r="O4154" i="1"/>
  <c r="N4154" i="1"/>
  <c r="L4154" i="1"/>
  <c r="O4119" i="1"/>
  <c r="N4119" i="1"/>
  <c r="L4119" i="1"/>
  <c r="O4082" i="1"/>
  <c r="N4082" i="1"/>
  <c r="L4082" i="1"/>
  <c r="O4050" i="1"/>
  <c r="N4050" i="1"/>
  <c r="L4050" i="1"/>
  <c r="O4023" i="1"/>
  <c r="N4023" i="1"/>
  <c r="L4023" i="1"/>
  <c r="O3992" i="1"/>
  <c r="N3992" i="1"/>
  <c r="L3992" i="1"/>
  <c r="O3960" i="1"/>
  <c r="N3960" i="1"/>
  <c r="L3960" i="1"/>
  <c r="O3936" i="1"/>
  <c r="N3936" i="1"/>
  <c r="L3936" i="1"/>
  <c r="O3906" i="1"/>
  <c r="N3906" i="1"/>
  <c r="L3906" i="1"/>
  <c r="O3870" i="1"/>
  <c r="N3870" i="1"/>
  <c r="L3870" i="1"/>
  <c r="O3828" i="1"/>
  <c r="N3828" i="1"/>
  <c r="L3828" i="1"/>
  <c r="O3794" i="1"/>
  <c r="N3794" i="1"/>
  <c r="L3794" i="1"/>
  <c r="O3763" i="1"/>
  <c r="N3763" i="1"/>
  <c r="L3763" i="1"/>
  <c r="O3728" i="1"/>
  <c r="N3728" i="1"/>
  <c r="L3728" i="1"/>
  <c r="O3699" i="1"/>
  <c r="N3699" i="1"/>
  <c r="L3699" i="1"/>
  <c r="O3663" i="1"/>
  <c r="N3663" i="1"/>
  <c r="L3663" i="1"/>
  <c r="O3634" i="1"/>
  <c r="N3634" i="1"/>
  <c r="L3634" i="1"/>
  <c r="O3599" i="1"/>
  <c r="N3599" i="1"/>
  <c r="L3599" i="1"/>
  <c r="O3568" i="1"/>
  <c r="N3568" i="1"/>
  <c r="L3568" i="1"/>
  <c r="O3517" i="1"/>
  <c r="N3517" i="1"/>
  <c r="L3517" i="1"/>
  <c r="O3481" i="1"/>
  <c r="N3481" i="1"/>
  <c r="L3481" i="1"/>
  <c r="O3453" i="1"/>
  <c r="N3453" i="1"/>
  <c r="L3453" i="1"/>
  <c r="O3423" i="1"/>
  <c r="N3423" i="1"/>
  <c r="L3423" i="1"/>
  <c r="O3381" i="1"/>
  <c r="N3381" i="1"/>
  <c r="L3381" i="1"/>
  <c r="O3356" i="1"/>
  <c r="N3356" i="1"/>
  <c r="L3356" i="1"/>
  <c r="O3319" i="1"/>
  <c r="N3319" i="1"/>
  <c r="L3319" i="1"/>
  <c r="O3282" i="1"/>
  <c r="N3282" i="1"/>
  <c r="L3282" i="1"/>
  <c r="O3258" i="1"/>
  <c r="N3258" i="1"/>
  <c r="L3258" i="1"/>
  <c r="O3228" i="1"/>
  <c r="N3228" i="1"/>
  <c r="L3228" i="1"/>
  <c r="O3190" i="1"/>
  <c r="N3190" i="1"/>
  <c r="L3190" i="1"/>
  <c r="O3546" i="1"/>
  <c r="N3546" i="1"/>
  <c r="L3546" i="1"/>
  <c r="O3164" i="1"/>
  <c r="N3164" i="1"/>
  <c r="L3164" i="1"/>
  <c r="O3130" i="1"/>
  <c r="N3130" i="1"/>
  <c r="L3130" i="1"/>
  <c r="O3075" i="1"/>
  <c r="N3075" i="1"/>
  <c r="L3075" i="1"/>
  <c r="O3045" i="1"/>
  <c r="N3045" i="1"/>
  <c r="L3045" i="1"/>
  <c r="O3044" i="1"/>
  <c r="N3044" i="1"/>
  <c r="L3044" i="1"/>
  <c r="O2998" i="1"/>
  <c r="N2998" i="1"/>
  <c r="L2998" i="1"/>
  <c r="O2960" i="1"/>
  <c r="N2960" i="1"/>
  <c r="L2960" i="1"/>
  <c r="O2927" i="1"/>
  <c r="N2927" i="1"/>
  <c r="L2927" i="1"/>
  <c r="O2965" i="1"/>
  <c r="N2965" i="1"/>
  <c r="L2965" i="1"/>
  <c r="O2964" i="1"/>
  <c r="N2964" i="1"/>
  <c r="L2964" i="1"/>
  <c r="O3008" i="1"/>
  <c r="N3008" i="1"/>
  <c r="L3008" i="1"/>
  <c r="O3007" i="1"/>
  <c r="N3007" i="1"/>
  <c r="L3007" i="1"/>
  <c r="O3002" i="1"/>
  <c r="N3002" i="1"/>
  <c r="L3002" i="1"/>
  <c r="O2979" i="1"/>
  <c r="N2979" i="1"/>
  <c r="L2979" i="1"/>
  <c r="O2978" i="1"/>
  <c r="N2978" i="1"/>
  <c r="L2978" i="1"/>
  <c r="O2977" i="1"/>
  <c r="N2977" i="1"/>
  <c r="L2977" i="1"/>
  <c r="O2976" i="1"/>
  <c r="N2976" i="1"/>
  <c r="L2976" i="1"/>
  <c r="O2946" i="1"/>
  <c r="N2946" i="1"/>
  <c r="L2946" i="1"/>
  <c r="O2945" i="1"/>
  <c r="N2945" i="1"/>
  <c r="L2945" i="1"/>
  <c r="O2944" i="1"/>
  <c r="N2944" i="1"/>
  <c r="L2944" i="1"/>
  <c r="O2921" i="1"/>
  <c r="N2921" i="1"/>
  <c r="L2921" i="1"/>
  <c r="O3006" i="1"/>
  <c r="N3006" i="1"/>
  <c r="L3006" i="1"/>
  <c r="O2938" i="1"/>
  <c r="N2938" i="1"/>
  <c r="L2938" i="1"/>
  <c r="O2937" i="1"/>
  <c r="N2937" i="1"/>
  <c r="L2937" i="1"/>
  <c r="O2936" i="1"/>
  <c r="N2936" i="1"/>
  <c r="L2936" i="1"/>
  <c r="O2963" i="1"/>
  <c r="N2963" i="1"/>
  <c r="L2963" i="1"/>
  <c r="O2962" i="1"/>
  <c r="N2962" i="1"/>
  <c r="L2962" i="1"/>
  <c r="O5042" i="1"/>
  <c r="N5042" i="1"/>
  <c r="L5042" i="1"/>
  <c r="O5041" i="1"/>
  <c r="N5041" i="1"/>
  <c r="L5041" i="1"/>
  <c r="O5040" i="1"/>
  <c r="N5040" i="1"/>
  <c r="L5040" i="1"/>
  <c r="O4997" i="1"/>
  <c r="N4997" i="1"/>
  <c r="L4997" i="1"/>
  <c r="O4996" i="1"/>
  <c r="N4996" i="1"/>
  <c r="L4996" i="1"/>
  <c r="O4995" i="1"/>
  <c r="N4995" i="1"/>
  <c r="L4995" i="1"/>
  <c r="O4958" i="1"/>
  <c r="N4958" i="1"/>
  <c r="L4958" i="1"/>
  <c r="O4957" i="1"/>
  <c r="N4957" i="1"/>
  <c r="L4957" i="1"/>
  <c r="O4956" i="1"/>
  <c r="N4956" i="1"/>
  <c r="L4956" i="1"/>
  <c r="O4907" i="1"/>
  <c r="N4907" i="1"/>
  <c r="L4907" i="1"/>
  <c r="O4906" i="1"/>
  <c r="N4906" i="1"/>
  <c r="L4906" i="1"/>
  <c r="O4905" i="1"/>
  <c r="N4905" i="1"/>
  <c r="L4905" i="1"/>
  <c r="O4866" i="1"/>
  <c r="N4866" i="1"/>
  <c r="L4866" i="1"/>
  <c r="O4865" i="1"/>
  <c r="N4865" i="1"/>
  <c r="L4865" i="1"/>
  <c r="O4864" i="1"/>
  <c r="N4864" i="1"/>
  <c r="L4864" i="1"/>
  <c r="O4825" i="1"/>
  <c r="N4825" i="1"/>
  <c r="L4825" i="1"/>
  <c r="O4824" i="1"/>
  <c r="N4824" i="1"/>
  <c r="L4824" i="1"/>
  <c r="O4823" i="1"/>
  <c r="N4823" i="1"/>
  <c r="L4823" i="1"/>
  <c r="O4790" i="1"/>
  <c r="N4790" i="1"/>
  <c r="L4790" i="1"/>
  <c r="O4789" i="1"/>
  <c r="N4789" i="1"/>
  <c r="L4789" i="1"/>
  <c r="O4788" i="1"/>
  <c r="N4788" i="1"/>
  <c r="L4788" i="1"/>
  <c r="O4762" i="1"/>
  <c r="N4762" i="1"/>
  <c r="L4762" i="1"/>
  <c r="O4761" i="1"/>
  <c r="N4761" i="1"/>
  <c r="L4761" i="1"/>
  <c r="O4760" i="1"/>
  <c r="N4760" i="1"/>
  <c r="L4760" i="1"/>
  <c r="O4733" i="1"/>
  <c r="N4733" i="1"/>
  <c r="L4733" i="1"/>
  <c r="O4732" i="1"/>
  <c r="N4732" i="1"/>
  <c r="L4732" i="1"/>
  <c r="O4731" i="1"/>
  <c r="N4731" i="1"/>
  <c r="L4731" i="1"/>
  <c r="O4692" i="1"/>
  <c r="N4692" i="1"/>
  <c r="L4692" i="1"/>
  <c r="O4691" i="1"/>
  <c r="N4691" i="1"/>
  <c r="L4691" i="1"/>
  <c r="O4690" i="1"/>
  <c r="N4690" i="1"/>
  <c r="L4690" i="1"/>
  <c r="O4640" i="1"/>
  <c r="N4640" i="1"/>
  <c r="L4640" i="1"/>
  <c r="O4639" i="1"/>
  <c r="N4639" i="1"/>
  <c r="L4639" i="1"/>
  <c r="O4638" i="1"/>
  <c r="N4638" i="1"/>
  <c r="L4638" i="1"/>
  <c r="O4596" i="1"/>
  <c r="N4596" i="1"/>
  <c r="L4596" i="1"/>
  <c r="O4595" i="1"/>
  <c r="N4595" i="1"/>
  <c r="L4595" i="1"/>
  <c r="O4594" i="1"/>
  <c r="N4594" i="1"/>
  <c r="L4594" i="1"/>
  <c r="O4560" i="1"/>
  <c r="N4560" i="1"/>
  <c r="L4560" i="1"/>
  <c r="O4559" i="1"/>
  <c r="N4559" i="1"/>
  <c r="L4559" i="1"/>
  <c r="O4558" i="1"/>
  <c r="N4558" i="1"/>
  <c r="L4558" i="1"/>
  <c r="O4530" i="1"/>
  <c r="N4530" i="1"/>
  <c r="L4530" i="1"/>
  <c r="O4529" i="1"/>
  <c r="N4529" i="1"/>
  <c r="L4529" i="1"/>
  <c r="O4528" i="1"/>
  <c r="N4528" i="1"/>
  <c r="L4528" i="1"/>
  <c r="O4493" i="1"/>
  <c r="N4493" i="1"/>
  <c r="L4493" i="1"/>
  <c r="O4492" i="1"/>
  <c r="N4492" i="1"/>
  <c r="L4492" i="1"/>
  <c r="O4491" i="1"/>
  <c r="N4491" i="1"/>
  <c r="L4491" i="1"/>
  <c r="O4452" i="1"/>
  <c r="N4452" i="1"/>
  <c r="L4452" i="1"/>
  <c r="O4451" i="1"/>
  <c r="N4451" i="1"/>
  <c r="L4451" i="1"/>
  <c r="O4450" i="1"/>
  <c r="N4450" i="1"/>
  <c r="L4450" i="1"/>
  <c r="O4409" i="1"/>
  <c r="N4409" i="1"/>
  <c r="L4409" i="1"/>
  <c r="O4408" i="1"/>
  <c r="N4408" i="1"/>
  <c r="L4408" i="1"/>
  <c r="O4407" i="1"/>
  <c r="N4407" i="1"/>
  <c r="L4407" i="1"/>
  <c r="O4362" i="1"/>
  <c r="N4362" i="1"/>
  <c r="L4362" i="1"/>
  <c r="O4361" i="1"/>
  <c r="N4361" i="1"/>
  <c r="L4361" i="1"/>
  <c r="O4360" i="1"/>
  <c r="N4360" i="1"/>
  <c r="L4360" i="1"/>
  <c r="O4314" i="1"/>
  <c r="N4314" i="1"/>
  <c r="L4314" i="1"/>
  <c r="O4313" i="1"/>
  <c r="N4313" i="1"/>
  <c r="L4313" i="1"/>
  <c r="O4312" i="1"/>
  <c r="N4312" i="1"/>
  <c r="L4312" i="1"/>
  <c r="O4268" i="1"/>
  <c r="N4268" i="1"/>
  <c r="L4268" i="1"/>
  <c r="O4267" i="1"/>
  <c r="N4267" i="1"/>
  <c r="L4267" i="1"/>
  <c r="O4266" i="1"/>
  <c r="N4266" i="1"/>
  <c r="L4266" i="1"/>
  <c r="O4231" i="1"/>
  <c r="N4231" i="1"/>
  <c r="L4231" i="1"/>
  <c r="O4230" i="1"/>
  <c r="N4230" i="1"/>
  <c r="L4230" i="1"/>
  <c r="O4229" i="1"/>
  <c r="N4229" i="1"/>
  <c r="L4229" i="1"/>
  <c r="O4176" i="1"/>
  <c r="N4176" i="1"/>
  <c r="L4176" i="1"/>
  <c r="O4175" i="1"/>
  <c r="N4175" i="1"/>
  <c r="L4175" i="1"/>
  <c r="O4174" i="1"/>
  <c r="N4174" i="1"/>
  <c r="L4174" i="1"/>
  <c r="O4131" i="1"/>
  <c r="N4131" i="1"/>
  <c r="L4131" i="1"/>
  <c r="O4130" i="1"/>
  <c r="N4130" i="1"/>
  <c r="L4130" i="1"/>
  <c r="O4129" i="1"/>
  <c r="N4129" i="1"/>
  <c r="L4129" i="1"/>
  <c r="O4095" i="1"/>
  <c r="N4095" i="1"/>
  <c r="L4095" i="1"/>
  <c r="O4094" i="1"/>
  <c r="N4094" i="1"/>
  <c r="L4094" i="1"/>
  <c r="O4093" i="1"/>
  <c r="N4093" i="1"/>
  <c r="L4093" i="1"/>
  <c r="O4062" i="1"/>
  <c r="N4062" i="1"/>
  <c r="L4062" i="1"/>
  <c r="O4061" i="1"/>
  <c r="N4061" i="1"/>
  <c r="L4061" i="1"/>
  <c r="O4060" i="1"/>
  <c r="N4060" i="1"/>
  <c r="L4060" i="1"/>
  <c r="O4031" i="1"/>
  <c r="N4031" i="1"/>
  <c r="L4031" i="1"/>
  <c r="O4030" i="1"/>
  <c r="N4030" i="1"/>
  <c r="L4030" i="1"/>
  <c r="O4029" i="1"/>
  <c r="N4029" i="1"/>
  <c r="L4029" i="1"/>
  <c r="O4008" i="1"/>
  <c r="N4008" i="1"/>
  <c r="L4008" i="1"/>
  <c r="O4007" i="1"/>
  <c r="N4007" i="1"/>
  <c r="L4007" i="1"/>
  <c r="O4006" i="1"/>
  <c r="N4006" i="1"/>
  <c r="L4006" i="1"/>
  <c r="O3972" i="1"/>
  <c r="N3972" i="1"/>
  <c r="L3972" i="1"/>
  <c r="O3971" i="1"/>
  <c r="N3971" i="1"/>
  <c r="L3971" i="1"/>
  <c r="O3970" i="1"/>
  <c r="N3970" i="1"/>
  <c r="L3970" i="1"/>
  <c r="O3945" i="1"/>
  <c r="N3945" i="1"/>
  <c r="L3945" i="1"/>
  <c r="O3944" i="1"/>
  <c r="N3944" i="1"/>
  <c r="L3944" i="1"/>
  <c r="O3943" i="1"/>
  <c r="N3943" i="1"/>
  <c r="L3943" i="1"/>
  <c r="O3918" i="1"/>
  <c r="N3918" i="1"/>
  <c r="L3918" i="1"/>
  <c r="O3917" i="1"/>
  <c r="N3917" i="1"/>
  <c r="L3917" i="1"/>
  <c r="O3916" i="1"/>
  <c r="N3916" i="1"/>
  <c r="L3916" i="1"/>
  <c r="O3888" i="1"/>
  <c r="N3888" i="1"/>
  <c r="L3888" i="1"/>
  <c r="O3887" i="1"/>
  <c r="N3887" i="1"/>
  <c r="L3887" i="1"/>
  <c r="O3886" i="1"/>
  <c r="N3886" i="1"/>
  <c r="L3886" i="1"/>
  <c r="O3850" i="1"/>
  <c r="N3850" i="1"/>
  <c r="L3850" i="1"/>
  <c r="O3849" i="1"/>
  <c r="N3849" i="1"/>
  <c r="L3849" i="1"/>
  <c r="O3848" i="1"/>
  <c r="N3848" i="1"/>
  <c r="L3848" i="1"/>
  <c r="O3811" i="1"/>
  <c r="N3811" i="1"/>
  <c r="L3811" i="1"/>
  <c r="O3810" i="1"/>
  <c r="N3810" i="1"/>
  <c r="L3810" i="1"/>
  <c r="O3809" i="1"/>
  <c r="N3809" i="1"/>
  <c r="L3809" i="1"/>
  <c r="O3778" i="1"/>
  <c r="N3778" i="1"/>
  <c r="L3778" i="1"/>
  <c r="O3777" i="1"/>
  <c r="N3777" i="1"/>
  <c r="L3777" i="1"/>
  <c r="O3776" i="1"/>
  <c r="N3776" i="1"/>
  <c r="L3776" i="1"/>
  <c r="O3746" i="1"/>
  <c r="N3746" i="1"/>
  <c r="L3746" i="1"/>
  <c r="O3745" i="1"/>
  <c r="N3745" i="1"/>
  <c r="L3745" i="1"/>
  <c r="O3744" i="1"/>
  <c r="N3744" i="1"/>
  <c r="L3744" i="1"/>
  <c r="O3709" i="1"/>
  <c r="N3709" i="1"/>
  <c r="L3709" i="1"/>
  <c r="O3708" i="1"/>
  <c r="N3708" i="1"/>
  <c r="L3708" i="1"/>
  <c r="O3707" i="1"/>
  <c r="N3707" i="1"/>
  <c r="L3707" i="1"/>
  <c r="O3669" i="1"/>
  <c r="N3669" i="1"/>
  <c r="L3669" i="1"/>
  <c r="O3668" i="1"/>
  <c r="N3668" i="1"/>
  <c r="L3668" i="1"/>
  <c r="O3667" i="1"/>
  <c r="N3667" i="1"/>
  <c r="L3667" i="1"/>
  <c r="O3643" i="1"/>
  <c r="N3643" i="1"/>
  <c r="L3643" i="1"/>
  <c r="O3642" i="1"/>
  <c r="N3642" i="1"/>
  <c r="L3642" i="1"/>
  <c r="O3641" i="1"/>
  <c r="N3641" i="1"/>
  <c r="L3641" i="1"/>
  <c r="O3620" i="1"/>
  <c r="N3620" i="1"/>
  <c r="L3620" i="1"/>
  <c r="O3619" i="1"/>
  <c r="N3619" i="1"/>
  <c r="L3619" i="1"/>
  <c r="O3618" i="1"/>
  <c r="N3618" i="1"/>
  <c r="L3618" i="1"/>
  <c r="O3585" i="1"/>
  <c r="N3585" i="1"/>
  <c r="L3585" i="1"/>
  <c r="O3584" i="1"/>
  <c r="N3584" i="1"/>
  <c r="L3584" i="1"/>
  <c r="O3583" i="1"/>
  <c r="N3583" i="1"/>
  <c r="L3583" i="1"/>
  <c r="O3558" i="1"/>
  <c r="N3558" i="1"/>
  <c r="L3558" i="1"/>
  <c r="O3557" i="1"/>
  <c r="N3557" i="1"/>
  <c r="L3557" i="1"/>
  <c r="O3556" i="1"/>
  <c r="N3556" i="1"/>
  <c r="L3556" i="1"/>
  <c r="O3534" i="1"/>
  <c r="N3534" i="1"/>
  <c r="L3534" i="1"/>
  <c r="O3533" i="1"/>
  <c r="N3533" i="1"/>
  <c r="L3533" i="1"/>
  <c r="O3532" i="1"/>
  <c r="N3532" i="1"/>
  <c r="L3532" i="1"/>
  <c r="O3503" i="1"/>
  <c r="N3503" i="1"/>
  <c r="L3503" i="1"/>
  <c r="O3502" i="1"/>
  <c r="N3502" i="1"/>
  <c r="L3502" i="1"/>
  <c r="O3501" i="1"/>
  <c r="N3501" i="1"/>
  <c r="L3501" i="1"/>
  <c r="O3468" i="1"/>
  <c r="N3468" i="1"/>
  <c r="L3468" i="1"/>
  <c r="O3467" i="1"/>
  <c r="N3467" i="1"/>
  <c r="L3467" i="1"/>
  <c r="O3466" i="1"/>
  <c r="N3466" i="1"/>
  <c r="L3466" i="1"/>
  <c r="O3435" i="1"/>
  <c r="N3435" i="1"/>
  <c r="L3435" i="1"/>
  <c r="O3434" i="1"/>
  <c r="N3434" i="1"/>
  <c r="L3434" i="1"/>
  <c r="O3433" i="1"/>
  <c r="N3433" i="1"/>
  <c r="L3433" i="1"/>
  <c r="O3394" i="1"/>
  <c r="N3394" i="1"/>
  <c r="L3394" i="1"/>
  <c r="O3393" i="1"/>
  <c r="N3393" i="1"/>
  <c r="L3393" i="1"/>
  <c r="O3392" i="1"/>
  <c r="N3392" i="1"/>
  <c r="L3392" i="1"/>
  <c r="O3362" i="1"/>
  <c r="N3362" i="1"/>
  <c r="L3362" i="1"/>
  <c r="O3361" i="1"/>
  <c r="N3361" i="1"/>
  <c r="L3361" i="1"/>
  <c r="O3360" i="1"/>
  <c r="N3360" i="1"/>
  <c r="L3360" i="1"/>
  <c r="O3331" i="1"/>
  <c r="N3331" i="1"/>
  <c r="L3331" i="1"/>
  <c r="O3330" i="1"/>
  <c r="N3330" i="1"/>
  <c r="L3330" i="1"/>
  <c r="O3329" i="1"/>
  <c r="N3329" i="1"/>
  <c r="L3329" i="1"/>
  <c r="O3294" i="1"/>
  <c r="N3294" i="1"/>
  <c r="L3294" i="1"/>
  <c r="O3293" i="1"/>
  <c r="N3293" i="1"/>
  <c r="L3293" i="1"/>
  <c r="O3292" i="1"/>
  <c r="N3292" i="1"/>
  <c r="L3292" i="1"/>
  <c r="O3263" i="1"/>
  <c r="N3263" i="1"/>
  <c r="L3263" i="1"/>
  <c r="O3262" i="1"/>
  <c r="N3262" i="1"/>
  <c r="L3262" i="1"/>
  <c r="O3261" i="1"/>
  <c r="N3261" i="1"/>
  <c r="L3261" i="1"/>
  <c r="O3239" i="1"/>
  <c r="N3239" i="1"/>
  <c r="L3239" i="1"/>
  <c r="O3238" i="1"/>
  <c r="N3238" i="1"/>
  <c r="L3238" i="1"/>
  <c r="O3237" i="1"/>
  <c r="N3237" i="1"/>
  <c r="L3237" i="1"/>
  <c r="O3201" i="1"/>
  <c r="N3201" i="1"/>
  <c r="L3201" i="1"/>
  <c r="O3200" i="1"/>
  <c r="N3200" i="1"/>
  <c r="L3200" i="1"/>
  <c r="O3199" i="1"/>
  <c r="N3199" i="1"/>
  <c r="L3199" i="1"/>
  <c r="O3169" i="1"/>
  <c r="N3169" i="1"/>
  <c r="L3169" i="1"/>
  <c r="O3168" i="1"/>
  <c r="N3168" i="1"/>
  <c r="L3168" i="1"/>
  <c r="O3167" i="1"/>
  <c r="N3167" i="1"/>
  <c r="L3167" i="1"/>
  <c r="O3144" i="1"/>
  <c r="N3144" i="1"/>
  <c r="L3144" i="1"/>
  <c r="O3143" i="1"/>
  <c r="N3143" i="1"/>
  <c r="L3143" i="1"/>
  <c r="O3142" i="1"/>
  <c r="N3142" i="1"/>
  <c r="L3142" i="1"/>
  <c r="O3112" i="1"/>
  <c r="N3112" i="1"/>
  <c r="L3112" i="1"/>
  <c r="O3111" i="1"/>
  <c r="N3111" i="1"/>
  <c r="L3111" i="1"/>
  <c r="O3110" i="1"/>
  <c r="N3110" i="1"/>
  <c r="L3110" i="1"/>
  <c r="O3084" i="1"/>
  <c r="N3084" i="1"/>
  <c r="L3084" i="1"/>
  <c r="O3083" i="1"/>
  <c r="N3083" i="1"/>
  <c r="L3083" i="1"/>
  <c r="O3082" i="1"/>
  <c r="N3082" i="1"/>
  <c r="L3082" i="1"/>
  <c r="O3056" i="1"/>
  <c r="N3056" i="1"/>
  <c r="L3056" i="1"/>
  <c r="O3055" i="1"/>
  <c r="N3055" i="1"/>
  <c r="L3055" i="1"/>
  <c r="O3054" i="1"/>
  <c r="N3054" i="1"/>
  <c r="L3054" i="1"/>
  <c r="O3017" i="1"/>
  <c r="N3017" i="1"/>
  <c r="L3017" i="1"/>
  <c r="O3016" i="1"/>
  <c r="N3016" i="1"/>
  <c r="L3016" i="1"/>
  <c r="O3015" i="1"/>
  <c r="N3015" i="1"/>
  <c r="L3015" i="1"/>
  <c r="O2973" i="1"/>
  <c r="N2973" i="1"/>
  <c r="L2973" i="1"/>
  <c r="O2972" i="1"/>
  <c r="N2972" i="1"/>
  <c r="L2972" i="1"/>
  <c r="O2969" i="1"/>
  <c r="N2969" i="1"/>
  <c r="L2969" i="1"/>
  <c r="O2968" i="1"/>
  <c r="N2968" i="1"/>
  <c r="L2968" i="1"/>
  <c r="O2967" i="1"/>
  <c r="N2967" i="1"/>
  <c r="L2967" i="1"/>
  <c r="O2942" i="1"/>
  <c r="N2942" i="1"/>
  <c r="L2942" i="1"/>
  <c r="O2941" i="1"/>
  <c r="N2941" i="1"/>
  <c r="L2941" i="1"/>
  <c r="O2940" i="1"/>
  <c r="N2940" i="1"/>
  <c r="L2940" i="1"/>
  <c r="O2956" i="1"/>
  <c r="N2956" i="1"/>
  <c r="L2956" i="1"/>
  <c r="O2955" i="1"/>
  <c r="N2955" i="1"/>
  <c r="L2955" i="1"/>
  <c r="O2954" i="1"/>
  <c r="N2954" i="1"/>
  <c r="L2954" i="1"/>
  <c r="O2953" i="1"/>
  <c r="N2953" i="1"/>
  <c r="L2953" i="1"/>
  <c r="O2952" i="1"/>
  <c r="N2952" i="1"/>
  <c r="L2952" i="1"/>
  <c r="O2997" i="1"/>
  <c r="N2997" i="1"/>
  <c r="L2997" i="1"/>
  <c r="O2996" i="1"/>
  <c r="N2996" i="1"/>
  <c r="L2996" i="1"/>
  <c r="O3011" i="1"/>
  <c r="N3011" i="1"/>
  <c r="L3011" i="1"/>
  <c r="O3010" i="1"/>
  <c r="N3010" i="1"/>
  <c r="L3010" i="1"/>
  <c r="O3009" i="1"/>
  <c r="N3009" i="1"/>
  <c r="L3009" i="1"/>
  <c r="O2990" i="1"/>
  <c r="N2990" i="1"/>
  <c r="L2990" i="1"/>
  <c r="O2989" i="1"/>
  <c r="N2989" i="1"/>
  <c r="L2989" i="1"/>
  <c r="O2971" i="1"/>
  <c r="N2971" i="1"/>
  <c r="L2971" i="1"/>
  <c r="O2970" i="1"/>
  <c r="N2970" i="1"/>
  <c r="L2970" i="1"/>
  <c r="O2975" i="1"/>
  <c r="N2975" i="1"/>
  <c r="L2975" i="1"/>
  <c r="O2974" i="1"/>
  <c r="N2974" i="1"/>
  <c r="L2974" i="1"/>
  <c r="O2987" i="1"/>
  <c r="N2987" i="1"/>
  <c r="L2987" i="1"/>
  <c r="O2986" i="1"/>
  <c r="N2986" i="1"/>
  <c r="L2986" i="1"/>
  <c r="O3001" i="1"/>
  <c r="N3001" i="1"/>
  <c r="L3001" i="1"/>
  <c r="O3000" i="1"/>
  <c r="N3000" i="1"/>
  <c r="L3000" i="1"/>
  <c r="O2995" i="1"/>
  <c r="N2995" i="1"/>
  <c r="L2995" i="1"/>
  <c r="O2994" i="1"/>
  <c r="N2994" i="1"/>
  <c r="L2994" i="1"/>
  <c r="O2961" i="1"/>
  <c r="N2961" i="1"/>
  <c r="L2961" i="1"/>
  <c r="O2959" i="1"/>
  <c r="N2959" i="1"/>
  <c r="L2959" i="1"/>
  <c r="O2958" i="1"/>
  <c r="N2958" i="1"/>
  <c r="L2958" i="1"/>
  <c r="O3014" i="1"/>
  <c r="N3014" i="1"/>
  <c r="L3014" i="1"/>
  <c r="O2966" i="1"/>
  <c r="N2966" i="1"/>
  <c r="L2966" i="1"/>
  <c r="O2931" i="1"/>
  <c r="N2931" i="1"/>
  <c r="L2931" i="1"/>
  <c r="O2930" i="1"/>
  <c r="N2930" i="1"/>
  <c r="L2930" i="1"/>
  <c r="O2912" i="1"/>
  <c r="N2912" i="1"/>
  <c r="L2912" i="1"/>
  <c r="O2911" i="1"/>
  <c r="N2911" i="1"/>
  <c r="L2911" i="1"/>
  <c r="O2933" i="1"/>
  <c r="N2933" i="1"/>
  <c r="L2933" i="1"/>
  <c r="O2932" i="1"/>
  <c r="N2932" i="1"/>
  <c r="L2932" i="1"/>
  <c r="O2935" i="1"/>
  <c r="N2935" i="1"/>
  <c r="L2935" i="1"/>
  <c r="O2934" i="1"/>
  <c r="N2934" i="1"/>
  <c r="L2934" i="1"/>
  <c r="O2939" i="1"/>
  <c r="N2939" i="1"/>
  <c r="L2939" i="1"/>
  <c r="O2993" i="1"/>
  <c r="N2993" i="1"/>
  <c r="L2993" i="1"/>
  <c r="O2957" i="1"/>
  <c r="N2957" i="1"/>
  <c r="L2957" i="1"/>
  <c r="O2929" i="1"/>
  <c r="N2929" i="1"/>
  <c r="L2929" i="1"/>
  <c r="O2917" i="1"/>
  <c r="N2917" i="1"/>
  <c r="L2917" i="1"/>
  <c r="O2916" i="1"/>
  <c r="N2916" i="1"/>
  <c r="L2916" i="1"/>
  <c r="O2915" i="1"/>
  <c r="N2915" i="1"/>
  <c r="L2915" i="1"/>
  <c r="O2914" i="1"/>
  <c r="N2914" i="1"/>
  <c r="L2914" i="1"/>
  <c r="O2893" i="1"/>
  <c r="N2893" i="1"/>
  <c r="L2893" i="1"/>
  <c r="O2892" i="1"/>
  <c r="N2892" i="1"/>
  <c r="L2892" i="1"/>
  <c r="O2889" i="1"/>
  <c r="N2889" i="1"/>
  <c r="L2889" i="1"/>
  <c r="O2887" i="1"/>
  <c r="N2887" i="1"/>
  <c r="L2887" i="1"/>
  <c r="O2886" i="1"/>
  <c r="N2886" i="1"/>
  <c r="L2886" i="1"/>
  <c r="O2885" i="1"/>
  <c r="N2885" i="1"/>
  <c r="L2885" i="1"/>
  <c r="O2884" i="1"/>
  <c r="N2884" i="1"/>
  <c r="L2884" i="1"/>
  <c r="O2905" i="1"/>
  <c r="N2905" i="1"/>
  <c r="L2905" i="1"/>
  <c r="O2904" i="1"/>
  <c r="N2904" i="1"/>
  <c r="L2904" i="1"/>
  <c r="O2877" i="1"/>
  <c r="N2877" i="1"/>
  <c r="L2877" i="1"/>
  <c r="O2919" i="1"/>
  <c r="N2919" i="1"/>
  <c r="L2919" i="1"/>
  <c r="O2918" i="1"/>
  <c r="N2918" i="1"/>
  <c r="L2918" i="1"/>
  <c r="O2928" i="1"/>
  <c r="N2928" i="1"/>
  <c r="L2928" i="1"/>
  <c r="O2901" i="1"/>
  <c r="N2901" i="1"/>
  <c r="L2901" i="1"/>
  <c r="O2900" i="1"/>
  <c r="N2900" i="1"/>
  <c r="L2900" i="1"/>
  <c r="O3021" i="1"/>
  <c r="N3021" i="1"/>
  <c r="L3021" i="1"/>
  <c r="O2910" i="1"/>
  <c r="N2910" i="1"/>
  <c r="L2910" i="1"/>
  <c r="O2899" i="1"/>
  <c r="N2899" i="1"/>
  <c r="L2899" i="1"/>
  <c r="O2898" i="1"/>
  <c r="N2898" i="1"/>
  <c r="L2898" i="1"/>
  <c r="O2903" i="1"/>
  <c r="N2903" i="1"/>
  <c r="L2903" i="1"/>
  <c r="O2902" i="1"/>
  <c r="N2902" i="1"/>
  <c r="L2902" i="1"/>
  <c r="O2883" i="1"/>
  <c r="N2883" i="1"/>
  <c r="L2883" i="1"/>
  <c r="O2882" i="1"/>
  <c r="N2882" i="1"/>
  <c r="L2882" i="1"/>
  <c r="O2881" i="1"/>
  <c r="N2881" i="1"/>
  <c r="L2881" i="1"/>
  <c r="O2909" i="1"/>
  <c r="N2909" i="1"/>
  <c r="L2909" i="1"/>
  <c r="O2908" i="1"/>
  <c r="N2908" i="1"/>
  <c r="L2908" i="1"/>
  <c r="O2907" i="1"/>
  <c r="N2907" i="1"/>
  <c r="L2907" i="1"/>
  <c r="O2906" i="1"/>
  <c r="N2906" i="1"/>
  <c r="L2906" i="1"/>
  <c r="O2926" i="1"/>
  <c r="N2926" i="1"/>
  <c r="L2926" i="1"/>
  <c r="O2925" i="1"/>
  <c r="N2925" i="1"/>
  <c r="L2925" i="1"/>
  <c r="O2873" i="1"/>
  <c r="N2873" i="1"/>
  <c r="L2873" i="1"/>
  <c r="O2872" i="1"/>
  <c r="N2872" i="1"/>
  <c r="L2872" i="1"/>
  <c r="O2880" i="1"/>
  <c r="N2880" i="1"/>
  <c r="L2880" i="1"/>
  <c r="O2879" i="1"/>
  <c r="N2879" i="1"/>
  <c r="L2879" i="1"/>
  <c r="O2878" i="1"/>
  <c r="N2878" i="1"/>
  <c r="L2878" i="1"/>
  <c r="O2897" i="1"/>
  <c r="N2897" i="1"/>
  <c r="L2897" i="1"/>
  <c r="O2896" i="1"/>
  <c r="N2896" i="1"/>
  <c r="L2896" i="1"/>
  <c r="O2868" i="1"/>
  <c r="N2868" i="1"/>
  <c r="L2868" i="1"/>
  <c r="O2867" i="1"/>
  <c r="N2867" i="1"/>
  <c r="L2867" i="1"/>
  <c r="O2874" i="1"/>
  <c r="N2874" i="1"/>
  <c r="L2874" i="1"/>
  <c r="O2869" i="1"/>
  <c r="N2869" i="1"/>
  <c r="L2869" i="1"/>
  <c r="O2876" i="1"/>
  <c r="N2876" i="1"/>
  <c r="L2876" i="1"/>
  <c r="O2875" i="1"/>
  <c r="N2875" i="1"/>
  <c r="L2875" i="1"/>
  <c r="O2866" i="1"/>
  <c r="N2866" i="1"/>
  <c r="L2866" i="1"/>
  <c r="O2865" i="1"/>
  <c r="N2865" i="1"/>
  <c r="L2865" i="1"/>
  <c r="O2860" i="1"/>
  <c r="N2860" i="1"/>
  <c r="L2860" i="1"/>
  <c r="O2859" i="1"/>
  <c r="N2859" i="1"/>
  <c r="L2859" i="1"/>
  <c r="O2856" i="1"/>
  <c r="N2856" i="1"/>
  <c r="L2856" i="1"/>
  <c r="O2855" i="1"/>
  <c r="N2855" i="1"/>
  <c r="L2855" i="1"/>
  <c r="O2871" i="1"/>
  <c r="N2871" i="1"/>
  <c r="L2871" i="1"/>
  <c r="O2870" i="1"/>
  <c r="N2870" i="1"/>
  <c r="L2870" i="1"/>
  <c r="O2851" i="1"/>
  <c r="N2851" i="1"/>
  <c r="L2851" i="1"/>
  <c r="O2850" i="1"/>
  <c r="N2850" i="1"/>
  <c r="L2850" i="1"/>
  <c r="O2864" i="1"/>
  <c r="N2864" i="1"/>
  <c r="L2864" i="1"/>
  <c r="O2849" i="1"/>
  <c r="N2849" i="1"/>
  <c r="L2849" i="1"/>
  <c r="O2848" i="1"/>
  <c r="N2848" i="1"/>
  <c r="L2848" i="1"/>
  <c r="O2821" i="1"/>
  <c r="N2821" i="1"/>
  <c r="L2821" i="1"/>
  <c r="O2820" i="1"/>
  <c r="N2820" i="1"/>
  <c r="L2820" i="1"/>
  <c r="O2854" i="1"/>
  <c r="N2854" i="1"/>
  <c r="L2854" i="1"/>
  <c r="O2853" i="1"/>
  <c r="N2853" i="1"/>
  <c r="L2853" i="1"/>
  <c r="O2852" i="1"/>
  <c r="N2852" i="1"/>
  <c r="L2852" i="1"/>
  <c r="O2844" i="1"/>
  <c r="N2844" i="1"/>
  <c r="L2844" i="1"/>
  <c r="O2843" i="1"/>
  <c r="N2843" i="1"/>
  <c r="L2843" i="1"/>
  <c r="O2847" i="1"/>
  <c r="N2847" i="1"/>
  <c r="L2847" i="1"/>
  <c r="O2846" i="1"/>
  <c r="N2846" i="1"/>
  <c r="L2846" i="1"/>
  <c r="O2845" i="1"/>
  <c r="N2845" i="1"/>
  <c r="L2845" i="1"/>
  <c r="O2835" i="1"/>
  <c r="N2835" i="1"/>
  <c r="L2835" i="1"/>
  <c r="O2834" i="1"/>
  <c r="N2834" i="1"/>
  <c r="L2834" i="1"/>
  <c r="O2842" i="1"/>
  <c r="N2842" i="1"/>
  <c r="L2842" i="1"/>
  <c r="O2833" i="1"/>
  <c r="N2833" i="1"/>
  <c r="L2833" i="1"/>
  <c r="O2832" i="1"/>
  <c r="N2832" i="1"/>
  <c r="L2832" i="1"/>
  <c r="O2838" i="1"/>
  <c r="N2838" i="1"/>
  <c r="L2838" i="1"/>
  <c r="O2837" i="1"/>
  <c r="N2837" i="1"/>
  <c r="L2837" i="1"/>
  <c r="O2831" i="1"/>
  <c r="N2831" i="1"/>
  <c r="L2831" i="1"/>
  <c r="O2830" i="1"/>
  <c r="N2830" i="1"/>
  <c r="L2830" i="1"/>
  <c r="O2814" i="1"/>
  <c r="N2814" i="1"/>
  <c r="L2814" i="1"/>
  <c r="O2813" i="1"/>
  <c r="N2813" i="1"/>
  <c r="L2813" i="1"/>
  <c r="O2808" i="1"/>
  <c r="N2808" i="1"/>
  <c r="L2808" i="1"/>
  <c r="O2807" i="1"/>
  <c r="N2807" i="1"/>
  <c r="L2807" i="1"/>
  <c r="O2806" i="1"/>
  <c r="N2806" i="1"/>
  <c r="L2806" i="1"/>
  <c r="O2891" i="1"/>
  <c r="N2891" i="1"/>
  <c r="L2891" i="1"/>
  <c r="O2890" i="1"/>
  <c r="N2890" i="1"/>
  <c r="L2890" i="1"/>
  <c r="O2826" i="1"/>
  <c r="N2826" i="1"/>
  <c r="L2826" i="1"/>
  <c r="O2825" i="1"/>
  <c r="N2825" i="1"/>
  <c r="L2825" i="1"/>
  <c r="O2815" i="1"/>
  <c r="N2815" i="1"/>
  <c r="L2815" i="1"/>
  <c r="O2804" i="1"/>
  <c r="N2804" i="1"/>
  <c r="L2804" i="1"/>
  <c r="O2803" i="1"/>
  <c r="N2803" i="1"/>
  <c r="L2803" i="1"/>
  <c r="O2824" i="1"/>
  <c r="N2824" i="1"/>
  <c r="L2824" i="1"/>
  <c r="O2823" i="1"/>
  <c r="N2823" i="1"/>
  <c r="L2823" i="1"/>
  <c r="O2822" i="1"/>
  <c r="N2822" i="1"/>
  <c r="L2822" i="1"/>
  <c r="O2817" i="1"/>
  <c r="N2817" i="1"/>
  <c r="L2817" i="1"/>
  <c r="O2863" i="1"/>
  <c r="N2863" i="1"/>
  <c r="L2863" i="1"/>
  <c r="O2862" i="1"/>
  <c r="N2862" i="1"/>
  <c r="L2862" i="1"/>
  <c r="O2829" i="1"/>
  <c r="N2829" i="1"/>
  <c r="L2829" i="1"/>
  <c r="O2828" i="1"/>
  <c r="N2828" i="1"/>
  <c r="L2828" i="1"/>
  <c r="O2819" i="1"/>
  <c r="N2819" i="1"/>
  <c r="L2819" i="1"/>
  <c r="O2818" i="1"/>
  <c r="N2818" i="1"/>
  <c r="L2818" i="1"/>
  <c r="O2816" i="1"/>
  <c r="N2816" i="1"/>
  <c r="L2816" i="1"/>
  <c r="O2805" i="1"/>
  <c r="N2805" i="1"/>
  <c r="L2805" i="1"/>
  <c r="O2812" i="1"/>
  <c r="N2812" i="1"/>
  <c r="L2812" i="1"/>
  <c r="O2811" i="1"/>
  <c r="N2811" i="1"/>
  <c r="L2811" i="1"/>
  <c r="O2810" i="1"/>
  <c r="N2810" i="1"/>
  <c r="L2810" i="1"/>
  <c r="O2809" i="1"/>
  <c r="N2809" i="1"/>
  <c r="L2809" i="1"/>
  <c r="O2792" i="1"/>
  <c r="N2792" i="1"/>
  <c r="L2792" i="1"/>
  <c r="O2791" i="1"/>
  <c r="N2791" i="1"/>
  <c r="L2791" i="1"/>
  <c r="O2794" i="1"/>
  <c r="N2794" i="1"/>
  <c r="L2794" i="1"/>
  <c r="O2793" i="1"/>
  <c r="N2793" i="1"/>
  <c r="L2793" i="1"/>
  <c r="O2790" i="1"/>
  <c r="N2790" i="1"/>
  <c r="L2790" i="1"/>
  <c r="O2789" i="1"/>
  <c r="N2789" i="1"/>
  <c r="L2789" i="1"/>
  <c r="O2797" i="1"/>
  <c r="N2797" i="1"/>
  <c r="L2797" i="1"/>
  <c r="O2796" i="1"/>
  <c r="N2796" i="1"/>
  <c r="L2796" i="1"/>
  <c r="O2786" i="1"/>
  <c r="N2786" i="1"/>
  <c r="L2786" i="1"/>
  <c r="O2785" i="1"/>
  <c r="N2785" i="1"/>
  <c r="L2785" i="1"/>
  <c r="O2781" i="1"/>
  <c r="N2781" i="1"/>
  <c r="L2781" i="1"/>
  <c r="O2774" i="1"/>
  <c r="N2774" i="1"/>
  <c r="L2774" i="1"/>
  <c r="O2777" i="1"/>
  <c r="N2777" i="1"/>
  <c r="L2777" i="1"/>
  <c r="O2776" i="1"/>
  <c r="N2776" i="1"/>
  <c r="L2776" i="1"/>
  <c r="O2769" i="1"/>
  <c r="N2769" i="1"/>
  <c r="L2769" i="1"/>
  <c r="O2768" i="1"/>
  <c r="N2768" i="1"/>
  <c r="L2768" i="1"/>
  <c r="O2773" i="1"/>
  <c r="N2773" i="1"/>
  <c r="L2773" i="1"/>
  <c r="O2772" i="1"/>
  <c r="N2772" i="1"/>
  <c r="L2772" i="1"/>
  <c r="O2767" i="1"/>
  <c r="N2767" i="1"/>
  <c r="L2767" i="1"/>
  <c r="O2788" i="1"/>
  <c r="N2788" i="1"/>
  <c r="L2788" i="1"/>
  <c r="O2787" i="1"/>
  <c r="N2787" i="1"/>
  <c r="L2787" i="1"/>
  <c r="O2754" i="1"/>
  <c r="N2754" i="1"/>
  <c r="L2754" i="1"/>
  <c r="O2753" i="1"/>
  <c r="N2753" i="1"/>
  <c r="L2753" i="1"/>
  <c r="O2763" i="1"/>
  <c r="N2763" i="1"/>
  <c r="L2763" i="1"/>
  <c r="O2762" i="1"/>
  <c r="N2762" i="1"/>
  <c r="L2762" i="1"/>
  <c r="O2761" i="1"/>
  <c r="N2761" i="1"/>
  <c r="L2761" i="1"/>
  <c r="O2760" i="1"/>
  <c r="N2760" i="1"/>
  <c r="L2760" i="1"/>
  <c r="O2759" i="1"/>
  <c r="N2759" i="1"/>
  <c r="L2759" i="1"/>
  <c r="O2758" i="1"/>
  <c r="N2758" i="1"/>
  <c r="L2758" i="1"/>
  <c r="O2752" i="1"/>
  <c r="N2752" i="1"/>
  <c r="L2752" i="1"/>
  <c r="O2766" i="1"/>
  <c r="N2766" i="1"/>
  <c r="L2766" i="1"/>
  <c r="O2765" i="1"/>
  <c r="N2765" i="1"/>
  <c r="L2765" i="1"/>
  <c r="O2764" i="1"/>
  <c r="N2764" i="1"/>
  <c r="L2764" i="1"/>
  <c r="O2757" i="1"/>
  <c r="N2757" i="1"/>
  <c r="L2757" i="1"/>
  <c r="O2756" i="1"/>
  <c r="N2756" i="1"/>
  <c r="L2756" i="1"/>
  <c r="O2779" i="1"/>
  <c r="N2779" i="1"/>
  <c r="L2779" i="1"/>
  <c r="O2778" i="1"/>
  <c r="N2778" i="1"/>
  <c r="L2778" i="1"/>
  <c r="O2784" i="1"/>
  <c r="N2784" i="1"/>
  <c r="L2784" i="1"/>
  <c r="O2783" i="1"/>
  <c r="N2783" i="1"/>
  <c r="L2783" i="1"/>
  <c r="O2780" i="1"/>
  <c r="N2780" i="1"/>
  <c r="L2780" i="1"/>
  <c r="O2775" i="1"/>
  <c r="N2775" i="1"/>
  <c r="L2775" i="1"/>
  <c r="O2782" i="1"/>
  <c r="N2782" i="1"/>
  <c r="L2782" i="1"/>
  <c r="O2800" i="1"/>
  <c r="N2800" i="1"/>
  <c r="L2800" i="1"/>
  <c r="O2799" i="1"/>
  <c r="N2799" i="1"/>
  <c r="L2799" i="1"/>
  <c r="O2798" i="1"/>
  <c r="N2798" i="1"/>
  <c r="L2798" i="1"/>
  <c r="O2751" i="1"/>
  <c r="N2751" i="1"/>
  <c r="L2751" i="1"/>
  <c r="O2750" i="1"/>
  <c r="N2750" i="1"/>
  <c r="L2750" i="1"/>
  <c r="O2748" i="1"/>
  <c r="N2748" i="1"/>
  <c r="L2748" i="1"/>
  <c r="O2749" i="1"/>
  <c r="N2749" i="1"/>
  <c r="L2749" i="1"/>
  <c r="O2747" i="1"/>
  <c r="N2747" i="1"/>
  <c r="L2747" i="1"/>
  <c r="O2746" i="1"/>
  <c r="N2746" i="1"/>
  <c r="L2746" i="1"/>
  <c r="O2745" i="1"/>
  <c r="N2745" i="1"/>
  <c r="L2745" i="1"/>
  <c r="O2744" i="1"/>
  <c r="N2744" i="1"/>
  <c r="L2744" i="1"/>
  <c r="O2743" i="1"/>
  <c r="N2743" i="1"/>
  <c r="L2743" i="1"/>
  <c r="O2736" i="1"/>
  <c r="N2736" i="1"/>
  <c r="L2736" i="1"/>
  <c r="O2735" i="1"/>
  <c r="N2735" i="1"/>
  <c r="L2735" i="1"/>
  <c r="O2734" i="1"/>
  <c r="N2734" i="1"/>
  <c r="L2734" i="1"/>
  <c r="O2733" i="1"/>
  <c r="N2733" i="1"/>
  <c r="L2733" i="1"/>
  <c r="O2728" i="1"/>
  <c r="N2728" i="1"/>
  <c r="L2728" i="1"/>
  <c r="O2727" i="1"/>
  <c r="N2727" i="1"/>
  <c r="L2727" i="1"/>
  <c r="O2704" i="1"/>
  <c r="N2704" i="1"/>
  <c r="L2704" i="1"/>
  <c r="O2703" i="1"/>
  <c r="N2703" i="1"/>
  <c r="L2703" i="1"/>
  <c r="O2726" i="1"/>
  <c r="N2726" i="1"/>
  <c r="L2726" i="1"/>
  <c r="O2725" i="1"/>
  <c r="N2725" i="1"/>
  <c r="L2725" i="1"/>
  <c r="O2724" i="1"/>
  <c r="N2724" i="1"/>
  <c r="L2724" i="1"/>
  <c r="O2723" i="1"/>
  <c r="N2723" i="1"/>
  <c r="L2723" i="1"/>
  <c r="O2722" i="1"/>
  <c r="N2722" i="1"/>
  <c r="L2722" i="1"/>
  <c r="O2718" i="1"/>
  <c r="N2718" i="1"/>
  <c r="L2718" i="1"/>
  <c r="O2721" i="1"/>
  <c r="N2721" i="1"/>
  <c r="L2721" i="1"/>
  <c r="O2720" i="1"/>
  <c r="N2720" i="1"/>
  <c r="L2720" i="1"/>
  <c r="O2719" i="1"/>
  <c r="N2719" i="1"/>
  <c r="L2719" i="1"/>
  <c r="O2732" i="1"/>
  <c r="N2732" i="1"/>
  <c r="L2732" i="1"/>
  <c r="O2731" i="1"/>
  <c r="N2731" i="1"/>
  <c r="L2731" i="1"/>
  <c r="O2730" i="1"/>
  <c r="N2730" i="1"/>
  <c r="L2730" i="1"/>
  <c r="O2681" i="1"/>
  <c r="N2681" i="1"/>
  <c r="L2681" i="1"/>
  <c r="O2680" i="1"/>
  <c r="N2680" i="1"/>
  <c r="L2680" i="1"/>
  <c r="O2689" i="1"/>
  <c r="N2689" i="1"/>
  <c r="L2689" i="1"/>
  <c r="O2688" i="1"/>
  <c r="N2688" i="1"/>
  <c r="L2688" i="1"/>
  <c r="O2706" i="1"/>
  <c r="N2706" i="1"/>
  <c r="L2706" i="1"/>
  <c r="O2705" i="1"/>
  <c r="N2705" i="1"/>
  <c r="L2705" i="1"/>
  <c r="O2682" i="1"/>
  <c r="N2682" i="1"/>
  <c r="L2682" i="1"/>
  <c r="O2687" i="1"/>
  <c r="N2687" i="1"/>
  <c r="L2687" i="1"/>
  <c r="O2686" i="1"/>
  <c r="N2686" i="1"/>
  <c r="L2686" i="1"/>
  <c r="O2685" i="1"/>
  <c r="N2685" i="1"/>
  <c r="L2685" i="1"/>
  <c r="O2695" i="1"/>
  <c r="N2695" i="1"/>
  <c r="L2695" i="1"/>
  <c r="O2694" i="1"/>
  <c r="N2694" i="1"/>
  <c r="L2694" i="1"/>
  <c r="O2693" i="1"/>
  <c r="N2693" i="1"/>
  <c r="L2693" i="1"/>
  <c r="O2709" i="1"/>
  <c r="N2709" i="1"/>
  <c r="L2709" i="1"/>
  <c r="O2708" i="1"/>
  <c r="N2708" i="1"/>
  <c r="L2708" i="1"/>
  <c r="O2713" i="1"/>
  <c r="N2713" i="1"/>
  <c r="L2713" i="1"/>
  <c r="O2712" i="1"/>
  <c r="N2712" i="1"/>
  <c r="L2712" i="1"/>
  <c r="O2707" i="1"/>
  <c r="N2707" i="1"/>
  <c r="L2707" i="1"/>
  <c r="O2739" i="1"/>
  <c r="N2739" i="1"/>
  <c r="L2739" i="1"/>
  <c r="O2738" i="1"/>
  <c r="N2738" i="1"/>
  <c r="L2738" i="1"/>
  <c r="O2702" i="1"/>
  <c r="N2702" i="1"/>
  <c r="L2702" i="1"/>
  <c r="O2701" i="1"/>
  <c r="N2701" i="1"/>
  <c r="L2701" i="1"/>
  <c r="O2711" i="1"/>
  <c r="N2711" i="1"/>
  <c r="L2711" i="1"/>
  <c r="O2710" i="1"/>
  <c r="N2710" i="1"/>
  <c r="L2710" i="1"/>
  <c r="O2692" i="1"/>
  <c r="N2692" i="1"/>
  <c r="L2692" i="1"/>
  <c r="O2691" i="1"/>
  <c r="N2691" i="1"/>
  <c r="L2691" i="1"/>
  <c r="O2715" i="1"/>
  <c r="N2715" i="1"/>
  <c r="L2715" i="1"/>
  <c r="O2716" i="1"/>
  <c r="N2716" i="1"/>
  <c r="L2716" i="1"/>
  <c r="O2664" i="1"/>
  <c r="N2664" i="1"/>
  <c r="L2664" i="1"/>
  <c r="O2663" i="1"/>
  <c r="N2663" i="1"/>
  <c r="L2663" i="1"/>
  <c r="O2714" i="1"/>
  <c r="N2714" i="1"/>
  <c r="L2714" i="1"/>
  <c r="O2659" i="1"/>
  <c r="N2659" i="1"/>
  <c r="L2659" i="1"/>
  <c r="O2658" i="1"/>
  <c r="N2658" i="1"/>
  <c r="L2658" i="1"/>
  <c r="O2717" i="1"/>
  <c r="N2717" i="1"/>
  <c r="L2717" i="1"/>
  <c r="O2670" i="1"/>
  <c r="N2670" i="1"/>
  <c r="L2670" i="1"/>
  <c r="O2669" i="1"/>
  <c r="N2669" i="1"/>
  <c r="L2669" i="1"/>
  <c r="O2668" i="1"/>
  <c r="N2668" i="1"/>
  <c r="L2668" i="1"/>
  <c r="O2662" i="1"/>
  <c r="N2662" i="1"/>
  <c r="L2662" i="1"/>
  <c r="O2679" i="1"/>
  <c r="N2679" i="1"/>
  <c r="L2679" i="1"/>
  <c r="O2678" i="1"/>
  <c r="N2678" i="1"/>
  <c r="L2678" i="1"/>
  <c r="O2661" i="1"/>
  <c r="N2661" i="1"/>
  <c r="L2661" i="1"/>
  <c r="O2660" i="1"/>
  <c r="N2660" i="1"/>
  <c r="L2660" i="1"/>
  <c r="O2673" i="1"/>
  <c r="N2673" i="1"/>
  <c r="L2673" i="1"/>
  <c r="O2672" i="1"/>
  <c r="N2672" i="1"/>
  <c r="L2672" i="1"/>
  <c r="O2677" i="1"/>
  <c r="N2677" i="1"/>
  <c r="L2677" i="1"/>
  <c r="O2676" i="1"/>
  <c r="N2676" i="1"/>
  <c r="L2676" i="1"/>
  <c r="O2684" i="1"/>
  <c r="N2684" i="1"/>
  <c r="L2684" i="1"/>
  <c r="O2683" i="1"/>
  <c r="N2683" i="1"/>
  <c r="L2683" i="1"/>
  <c r="O2675" i="1"/>
  <c r="N2675" i="1"/>
  <c r="L2675" i="1"/>
  <c r="O2667" i="1"/>
  <c r="N2667" i="1"/>
  <c r="L2667" i="1"/>
  <c r="O2666" i="1"/>
  <c r="N2666" i="1"/>
  <c r="L2666" i="1"/>
  <c r="O2657" i="1"/>
  <c r="N2657" i="1"/>
  <c r="L2657" i="1"/>
  <c r="O2645" i="1"/>
  <c r="N2645" i="1"/>
  <c r="L2645" i="1"/>
  <c r="O2699" i="1"/>
  <c r="N2699" i="1"/>
  <c r="L2699" i="1"/>
  <c r="O2698" i="1"/>
  <c r="N2698" i="1"/>
  <c r="L2698" i="1"/>
  <c r="O2697" i="1"/>
  <c r="N2697" i="1"/>
  <c r="L2697" i="1"/>
  <c r="O2651" i="1"/>
  <c r="N2651" i="1"/>
  <c r="L2651" i="1"/>
  <c r="O2648" i="1"/>
  <c r="N2648" i="1"/>
  <c r="L2648" i="1"/>
  <c r="O2650" i="1"/>
  <c r="N2650" i="1"/>
  <c r="L2650" i="1"/>
  <c r="O2649" i="1"/>
  <c r="N2649" i="1"/>
  <c r="L2649" i="1"/>
  <c r="O2654" i="1"/>
  <c r="N2654" i="1"/>
  <c r="L2654" i="1"/>
  <c r="O2653" i="1"/>
  <c r="N2653" i="1"/>
  <c r="L2653" i="1"/>
  <c r="O2652" i="1"/>
  <c r="N2652" i="1"/>
  <c r="L2652" i="1"/>
  <c r="O2644" i="1"/>
  <c r="N2644" i="1"/>
  <c r="L2644" i="1"/>
  <c r="O2647" i="1"/>
  <c r="N2647" i="1"/>
  <c r="L2647" i="1"/>
  <c r="O2646" i="1"/>
  <c r="N2646" i="1"/>
  <c r="L2646" i="1"/>
  <c r="O2656" i="1"/>
  <c r="N2656" i="1"/>
  <c r="L2656" i="1"/>
  <c r="O2655" i="1"/>
  <c r="N2655" i="1"/>
  <c r="L2655" i="1"/>
  <c r="O2627" i="1"/>
  <c r="N2627" i="1"/>
  <c r="L2627" i="1"/>
  <c r="O2626" i="1"/>
  <c r="N2626" i="1"/>
  <c r="L2626" i="1"/>
  <c r="O2630" i="1"/>
  <c r="N2630" i="1"/>
  <c r="L2630" i="1"/>
  <c r="O2629" i="1"/>
  <c r="N2629" i="1"/>
  <c r="L2629" i="1"/>
  <c r="O2625" i="1"/>
  <c r="N2625" i="1"/>
  <c r="L2625" i="1"/>
  <c r="O2624" i="1"/>
  <c r="N2624" i="1"/>
  <c r="L2624" i="1"/>
  <c r="O2619" i="1"/>
  <c r="N2619" i="1"/>
  <c r="L2619" i="1"/>
  <c r="O2632" i="1"/>
  <c r="N2632" i="1"/>
  <c r="L2632" i="1"/>
  <c r="O2631" i="1"/>
  <c r="N2631" i="1"/>
  <c r="L2631" i="1"/>
  <c r="O2589" i="1"/>
  <c r="N2589" i="1"/>
  <c r="L2589" i="1"/>
  <c r="O2588" i="1"/>
  <c r="N2588" i="1"/>
  <c r="L2588" i="1"/>
  <c r="O2593" i="1"/>
  <c r="N2593" i="1"/>
  <c r="L2593" i="1"/>
  <c r="O2609" i="1"/>
  <c r="N2609" i="1"/>
  <c r="L2609" i="1"/>
  <c r="O2608" i="1"/>
  <c r="N2608" i="1"/>
  <c r="L2608" i="1"/>
  <c r="O2607" i="1"/>
  <c r="N2607" i="1"/>
  <c r="L2607" i="1"/>
  <c r="O2606" i="1"/>
  <c r="N2606" i="1"/>
  <c r="L2606" i="1"/>
  <c r="O2621" i="1"/>
  <c r="N2621" i="1"/>
  <c r="L2621" i="1"/>
  <c r="O2620" i="1"/>
  <c r="N2620" i="1"/>
  <c r="L2620" i="1"/>
  <c r="O2643" i="1"/>
  <c r="N2643" i="1"/>
  <c r="L2643" i="1"/>
  <c r="O2642" i="1"/>
  <c r="N2642" i="1"/>
  <c r="L2642" i="1"/>
  <c r="O2635" i="1"/>
  <c r="N2635" i="1"/>
  <c r="L2635" i="1"/>
  <c r="O2634" i="1"/>
  <c r="N2634" i="1"/>
  <c r="L2634" i="1"/>
  <c r="O2633" i="1"/>
  <c r="N2633" i="1"/>
  <c r="L2633" i="1"/>
  <c r="O2623" i="1"/>
  <c r="N2623" i="1"/>
  <c r="L2623" i="1"/>
  <c r="O2622" i="1"/>
  <c r="N2622" i="1"/>
  <c r="L2622" i="1"/>
  <c r="O2913" i="1"/>
  <c r="N2913" i="1"/>
  <c r="L2913" i="1"/>
  <c r="O2888" i="1"/>
  <c r="N2888" i="1"/>
  <c r="L2888" i="1"/>
  <c r="O2857" i="1"/>
  <c r="N2857" i="1"/>
  <c r="L2857" i="1"/>
  <c r="O2827" i="1"/>
  <c r="N2827" i="1"/>
  <c r="L2827" i="1"/>
  <c r="O2795" i="1"/>
  <c r="N2795" i="1"/>
  <c r="L2795" i="1"/>
  <c r="O2755" i="1"/>
  <c r="N2755" i="1"/>
  <c r="L2755" i="1"/>
  <c r="O2729" i="1"/>
  <c r="N2729" i="1"/>
  <c r="L2729" i="1"/>
  <c r="O2690" i="1"/>
  <c r="N2690" i="1"/>
  <c r="L2690" i="1"/>
  <c r="O2665" i="1"/>
  <c r="N2665" i="1"/>
  <c r="L2665" i="1"/>
  <c r="O2628" i="1"/>
  <c r="N2628" i="1"/>
  <c r="L2628" i="1"/>
  <c r="O2637" i="1"/>
  <c r="N2637" i="1"/>
  <c r="L2637" i="1"/>
  <c r="O2636" i="1"/>
  <c r="N2636" i="1"/>
  <c r="L2636" i="1"/>
  <c r="O2616" i="1"/>
  <c r="N2616" i="1"/>
  <c r="L2616" i="1"/>
  <c r="O2618" i="1"/>
  <c r="N2618" i="1"/>
  <c r="L2618" i="1"/>
  <c r="O2924" i="1"/>
  <c r="N2924" i="1"/>
  <c r="L2924" i="1"/>
  <c r="O2841" i="1"/>
  <c r="N2841" i="1"/>
  <c r="L2841" i="1"/>
  <c r="O2742" i="1"/>
  <c r="N2742" i="1"/>
  <c r="L2742" i="1"/>
  <c r="O2641" i="1"/>
  <c r="N2641" i="1"/>
  <c r="L2641" i="1"/>
  <c r="O2923" i="1"/>
  <c r="N2923" i="1"/>
  <c r="L2923" i="1"/>
  <c r="O2895" i="1"/>
  <c r="N2895" i="1"/>
  <c r="L2895" i="1"/>
  <c r="O2861" i="1"/>
  <c r="N2861" i="1"/>
  <c r="L2861" i="1"/>
  <c r="O2839" i="1"/>
  <c r="N2839" i="1"/>
  <c r="L2839" i="1"/>
  <c r="O2802" i="1"/>
  <c r="N2802" i="1"/>
  <c r="L2802" i="1"/>
  <c r="O2771" i="1"/>
  <c r="N2771" i="1"/>
  <c r="L2771" i="1"/>
  <c r="O2740" i="1"/>
  <c r="N2740" i="1"/>
  <c r="L2740" i="1"/>
  <c r="O2700" i="1"/>
  <c r="N2700" i="1"/>
  <c r="L2700" i="1"/>
  <c r="O2674" i="1"/>
  <c r="N2674" i="1"/>
  <c r="L2674" i="1"/>
  <c r="O2640" i="1"/>
  <c r="N2640" i="1"/>
  <c r="L2640" i="1"/>
  <c r="O2605" i="1"/>
  <c r="N2605" i="1"/>
  <c r="L2605" i="1"/>
  <c r="O2604" i="1"/>
  <c r="N2604" i="1"/>
  <c r="L2604" i="1"/>
  <c r="O2603" i="1"/>
  <c r="N2603" i="1"/>
  <c r="L2603" i="1"/>
  <c r="O2613" i="1"/>
  <c r="N2613" i="1"/>
  <c r="L2613" i="1"/>
  <c r="O2612" i="1"/>
  <c r="N2612" i="1"/>
  <c r="L2612" i="1"/>
  <c r="O2614" i="1"/>
  <c r="N2614" i="1"/>
  <c r="L2614" i="1"/>
  <c r="O2592" i="1"/>
  <c r="N2592" i="1"/>
  <c r="L2592" i="1"/>
  <c r="O2591" i="1"/>
  <c r="N2591" i="1"/>
  <c r="L2591" i="1"/>
  <c r="O2590" i="1"/>
  <c r="N2590" i="1"/>
  <c r="L2590" i="1"/>
  <c r="O2587" i="1"/>
  <c r="N2587" i="1"/>
  <c r="L2587" i="1"/>
  <c r="O2586" i="1"/>
  <c r="N2586" i="1"/>
  <c r="L2586" i="1"/>
  <c r="O2585" i="1"/>
  <c r="N2585" i="1"/>
  <c r="L2585" i="1"/>
  <c r="O2584" i="1"/>
  <c r="N2584" i="1"/>
  <c r="L2584" i="1"/>
  <c r="O2583" i="1"/>
  <c r="N2583" i="1"/>
  <c r="L2583" i="1"/>
  <c r="O2582" i="1"/>
  <c r="N2582" i="1"/>
  <c r="L2582" i="1"/>
  <c r="O2581" i="1"/>
  <c r="N2581" i="1"/>
  <c r="L2581" i="1"/>
  <c r="O2922" i="1"/>
  <c r="N2922" i="1"/>
  <c r="L2922" i="1"/>
  <c r="O2840" i="1"/>
  <c r="N2840" i="1"/>
  <c r="L2840" i="1"/>
  <c r="O2741" i="1"/>
  <c r="N2741" i="1"/>
  <c r="L2741" i="1"/>
  <c r="O2639" i="1"/>
  <c r="N2639" i="1"/>
  <c r="L2639" i="1"/>
  <c r="O2599" i="1"/>
  <c r="N2599" i="1"/>
  <c r="L2599" i="1"/>
  <c r="O2598" i="1"/>
  <c r="N2598" i="1"/>
  <c r="L2598" i="1"/>
  <c r="O2597" i="1"/>
  <c r="N2597" i="1"/>
  <c r="L2597" i="1"/>
  <c r="O2596" i="1"/>
  <c r="N2596" i="1"/>
  <c r="L2596" i="1"/>
  <c r="O2594" i="1"/>
  <c r="N2594" i="1"/>
  <c r="L2594" i="1"/>
  <c r="O2602" i="1"/>
  <c r="N2602" i="1"/>
  <c r="L2602" i="1"/>
  <c r="O2601" i="1"/>
  <c r="N2601" i="1"/>
  <c r="L2601" i="1"/>
  <c r="O2600" i="1"/>
  <c r="N2600" i="1"/>
  <c r="L2600" i="1"/>
  <c r="O2611" i="1"/>
  <c r="N2611" i="1"/>
  <c r="L2611" i="1"/>
  <c r="O2610" i="1"/>
  <c r="N2610" i="1"/>
  <c r="L2610" i="1"/>
  <c r="O2580" i="1"/>
  <c r="N2580" i="1"/>
  <c r="L2580" i="1"/>
  <c r="O2579" i="1"/>
  <c r="N2579" i="1"/>
  <c r="L2579" i="1"/>
  <c r="O2567" i="1"/>
  <c r="N2567" i="1"/>
  <c r="L2567" i="1"/>
  <c r="O2566" i="1"/>
  <c r="N2566" i="1"/>
  <c r="L2566" i="1"/>
  <c r="O2565" i="1"/>
  <c r="N2565" i="1"/>
  <c r="L2565" i="1"/>
  <c r="O2577" i="1"/>
  <c r="N2577" i="1"/>
  <c r="L2577" i="1"/>
  <c r="O2576" i="1"/>
  <c r="N2576" i="1"/>
  <c r="L2576" i="1"/>
  <c r="O2575" i="1"/>
  <c r="N2575" i="1"/>
  <c r="L2575" i="1"/>
  <c r="O2574" i="1"/>
  <c r="N2574" i="1"/>
  <c r="L2574" i="1"/>
  <c r="O2571" i="1"/>
  <c r="N2571" i="1"/>
  <c r="L2571" i="1"/>
  <c r="O2570" i="1"/>
  <c r="N2570" i="1"/>
  <c r="L2570" i="1"/>
  <c r="O2569" i="1"/>
  <c r="N2569" i="1"/>
  <c r="L2569" i="1"/>
  <c r="O2568" i="1"/>
  <c r="N2568" i="1"/>
  <c r="L2568" i="1"/>
  <c r="O2558" i="1"/>
  <c r="N2558" i="1"/>
  <c r="L2558" i="1"/>
  <c r="O2557" i="1"/>
  <c r="N2557" i="1"/>
  <c r="L2557" i="1"/>
  <c r="O2556" i="1"/>
  <c r="N2556" i="1"/>
  <c r="L2556" i="1"/>
  <c r="O2555" i="1"/>
  <c r="N2555" i="1"/>
  <c r="L2555" i="1"/>
  <c r="O2546" i="1"/>
  <c r="N2546" i="1"/>
  <c r="L2546" i="1"/>
  <c r="O2544" i="1"/>
  <c r="N2544" i="1"/>
  <c r="L2544" i="1"/>
  <c r="O2543" i="1"/>
  <c r="N2543" i="1"/>
  <c r="L2543" i="1"/>
  <c r="O2542" i="1"/>
  <c r="N2542" i="1"/>
  <c r="L2542" i="1"/>
  <c r="O2525" i="1"/>
  <c r="N2525" i="1"/>
  <c r="L2525" i="1"/>
  <c r="O2524" i="1"/>
  <c r="N2524" i="1"/>
  <c r="L2524" i="1"/>
  <c r="O2526" i="1"/>
  <c r="N2526" i="1"/>
  <c r="L2526" i="1"/>
  <c r="O2516" i="1"/>
  <c r="N2516" i="1"/>
  <c r="L2516" i="1"/>
  <c r="O2515" i="1"/>
  <c r="N2515" i="1"/>
  <c r="L2515" i="1"/>
  <c r="O2573" i="1"/>
  <c r="N2573" i="1"/>
  <c r="L2573" i="1"/>
  <c r="O2572" i="1"/>
  <c r="N2572" i="1"/>
  <c r="L2572" i="1"/>
  <c r="O2553" i="1"/>
  <c r="N2553" i="1"/>
  <c r="L2553" i="1"/>
  <c r="O2615" i="1"/>
  <c r="N2615" i="1"/>
  <c r="L2615" i="1"/>
  <c r="O2578" i="1"/>
  <c r="N2578" i="1"/>
  <c r="L2578" i="1"/>
  <c r="O2561" i="1"/>
  <c r="N2561" i="1"/>
  <c r="L2561" i="1"/>
  <c r="O2560" i="1"/>
  <c r="N2560" i="1"/>
  <c r="L2560" i="1"/>
  <c r="O2548" i="1"/>
  <c r="N2548" i="1"/>
  <c r="L2548" i="1"/>
  <c r="O2547" i="1"/>
  <c r="N2547" i="1"/>
  <c r="L2547" i="1"/>
  <c r="O2536" i="1"/>
  <c r="N2536" i="1"/>
  <c r="L2536" i="1"/>
  <c r="O2535" i="1"/>
  <c r="N2535" i="1"/>
  <c r="L2535" i="1"/>
  <c r="O2559" i="1"/>
  <c r="N2559" i="1"/>
  <c r="L2559" i="1"/>
  <c r="O2533" i="1"/>
  <c r="N2533" i="1"/>
  <c r="L2533" i="1"/>
  <c r="O2532" i="1"/>
  <c r="N2532" i="1"/>
  <c r="L2532" i="1"/>
  <c r="O2531" i="1"/>
  <c r="N2531" i="1"/>
  <c r="L2531" i="1"/>
  <c r="O2540" i="1"/>
  <c r="N2540" i="1"/>
  <c r="L2540" i="1"/>
  <c r="O2539" i="1"/>
  <c r="N2539" i="1"/>
  <c r="L2539" i="1"/>
  <c r="O2534" i="1"/>
  <c r="N2534" i="1"/>
  <c r="L2534" i="1"/>
  <c r="O2538" i="1"/>
  <c r="N2538" i="1"/>
  <c r="L2538" i="1"/>
  <c r="O2528" i="1"/>
  <c r="N2528" i="1"/>
  <c r="L2528" i="1"/>
  <c r="O2541" i="1"/>
  <c r="N2541" i="1"/>
  <c r="L2541" i="1"/>
  <c r="O2509" i="1"/>
  <c r="N2509" i="1"/>
  <c r="L2509" i="1"/>
  <c r="O2554" i="1"/>
  <c r="N2554" i="1"/>
  <c r="L2554" i="1"/>
  <c r="O2563" i="1"/>
  <c r="N2563" i="1"/>
  <c r="L2563" i="1"/>
  <c r="O2562" i="1"/>
  <c r="N2562" i="1"/>
  <c r="L2562" i="1"/>
  <c r="O2552" i="1"/>
  <c r="N2552" i="1"/>
  <c r="L2552" i="1"/>
  <c r="O2551" i="1"/>
  <c r="N2551" i="1"/>
  <c r="L2551" i="1"/>
  <c r="O2550" i="1"/>
  <c r="N2550" i="1"/>
  <c r="L2550" i="1"/>
  <c r="O2549" i="1"/>
  <c r="N2549" i="1"/>
  <c r="L2549" i="1"/>
  <c r="O2506" i="1"/>
  <c r="N2506" i="1"/>
  <c r="L2506" i="1"/>
  <c r="O2505" i="1"/>
  <c r="N2505" i="1"/>
  <c r="L2505" i="1"/>
  <c r="O2504" i="1"/>
  <c r="N2504" i="1"/>
  <c r="L2504" i="1"/>
  <c r="O2514" i="1"/>
  <c r="N2514" i="1"/>
  <c r="L2514" i="1"/>
  <c r="O2513" i="1"/>
  <c r="N2513" i="1"/>
  <c r="L2513" i="1"/>
  <c r="O2522" i="1"/>
  <c r="N2522" i="1"/>
  <c r="L2522" i="1"/>
  <c r="O2521" i="1"/>
  <c r="N2521" i="1"/>
  <c r="L2521" i="1"/>
  <c r="O2520" i="1"/>
  <c r="N2520" i="1"/>
  <c r="L2520" i="1"/>
  <c r="O2519" i="1"/>
  <c r="N2519" i="1"/>
  <c r="L2519" i="1"/>
  <c r="O2518" i="1"/>
  <c r="N2518" i="1"/>
  <c r="L2518" i="1"/>
  <c r="O2517" i="1"/>
  <c r="N2517" i="1"/>
  <c r="L2517" i="1"/>
  <c r="O2511" i="1"/>
  <c r="N2511" i="1"/>
  <c r="L2511" i="1"/>
  <c r="O2510" i="1"/>
  <c r="N2510" i="1"/>
  <c r="L2510" i="1"/>
  <c r="O2523" i="1"/>
  <c r="N2523" i="1"/>
  <c r="L2523" i="1"/>
  <c r="O2507" i="1"/>
  <c r="N2507" i="1"/>
  <c r="L2507" i="1"/>
  <c r="O2453" i="1"/>
  <c r="N2453" i="1"/>
  <c r="L2453" i="1"/>
  <c r="O2537" i="1"/>
  <c r="N2537" i="1"/>
  <c r="L2537" i="1"/>
  <c r="O2503" i="1"/>
  <c r="N2503" i="1"/>
  <c r="L2503" i="1"/>
  <c r="O2502" i="1"/>
  <c r="N2502" i="1"/>
  <c r="L2502" i="1"/>
  <c r="O2496" i="1"/>
  <c r="N2496" i="1"/>
  <c r="L2496" i="1"/>
  <c r="O2489" i="1"/>
  <c r="N2489" i="1"/>
  <c r="L2489" i="1"/>
  <c r="O2488" i="1"/>
  <c r="N2488" i="1"/>
  <c r="L2488" i="1"/>
  <c r="O2499" i="1"/>
  <c r="N2499" i="1"/>
  <c r="L2499" i="1"/>
  <c r="O2498" i="1"/>
  <c r="N2498" i="1"/>
  <c r="L2498" i="1"/>
  <c r="O2495" i="1"/>
  <c r="N2495" i="1"/>
  <c r="L2495" i="1"/>
  <c r="O2494" i="1"/>
  <c r="N2494" i="1"/>
  <c r="L2494" i="1"/>
  <c r="O2493" i="1"/>
  <c r="N2493" i="1"/>
  <c r="L2493" i="1"/>
  <c r="O2492" i="1"/>
  <c r="N2492" i="1"/>
  <c r="L2492" i="1"/>
  <c r="O2491" i="1"/>
  <c r="N2491" i="1"/>
  <c r="L2491" i="1"/>
  <c r="O2490" i="1"/>
  <c r="N2490" i="1"/>
  <c r="L2490" i="1"/>
  <c r="O2485" i="1"/>
  <c r="N2485" i="1"/>
  <c r="L2485" i="1"/>
  <c r="O2501" i="1"/>
  <c r="N2501" i="1"/>
  <c r="L2501" i="1"/>
  <c r="O2500" i="1"/>
  <c r="N2500" i="1"/>
  <c r="L2500" i="1"/>
  <c r="O2487" i="1"/>
  <c r="N2487" i="1"/>
  <c r="L2487" i="1"/>
  <c r="O2486" i="1"/>
  <c r="N2486" i="1"/>
  <c r="L2486" i="1"/>
  <c r="O2481" i="1"/>
  <c r="N2481" i="1"/>
  <c r="L2481" i="1"/>
  <c r="O2480" i="1"/>
  <c r="N2480" i="1"/>
  <c r="L2480" i="1"/>
  <c r="O2617" i="1"/>
  <c r="N2617" i="1"/>
  <c r="L2617" i="1"/>
  <c r="O2512" i="1"/>
  <c r="N2512" i="1"/>
  <c r="L2512" i="1"/>
  <c r="O2484" i="1"/>
  <c r="N2484" i="1"/>
  <c r="L2484" i="1"/>
  <c r="O2483" i="1"/>
  <c r="N2483" i="1"/>
  <c r="L2483" i="1"/>
  <c r="O2466" i="1"/>
  <c r="N2466" i="1"/>
  <c r="L2466" i="1"/>
  <c r="O2465" i="1"/>
  <c r="N2465" i="1"/>
  <c r="L2465" i="1"/>
  <c r="O2470" i="1"/>
  <c r="N2470" i="1"/>
  <c r="L2470" i="1"/>
  <c r="O2469" i="1"/>
  <c r="N2469" i="1"/>
  <c r="L2469" i="1"/>
  <c r="O2468" i="1"/>
  <c r="N2468" i="1"/>
  <c r="L2468" i="1"/>
  <c r="O2467" i="1"/>
  <c r="N2467" i="1"/>
  <c r="L2467" i="1"/>
  <c r="O2464" i="1"/>
  <c r="N2464" i="1"/>
  <c r="L2464" i="1"/>
  <c r="O2463" i="1"/>
  <c r="N2463" i="1"/>
  <c r="L2463" i="1"/>
  <c r="O2452" i="1"/>
  <c r="N2452" i="1"/>
  <c r="L2452" i="1"/>
  <c r="O2451" i="1"/>
  <c r="N2451" i="1"/>
  <c r="L2451" i="1"/>
  <c r="O2462" i="1"/>
  <c r="N2462" i="1"/>
  <c r="L2462" i="1"/>
  <c r="O2461" i="1"/>
  <c r="N2461" i="1"/>
  <c r="L2461" i="1"/>
  <c r="O2456" i="1"/>
  <c r="N2456" i="1"/>
  <c r="L2456" i="1"/>
  <c r="O2455" i="1"/>
  <c r="N2455" i="1"/>
  <c r="L2455" i="1"/>
  <c r="O2460" i="1"/>
  <c r="N2460" i="1"/>
  <c r="L2460" i="1"/>
  <c r="O2459" i="1"/>
  <c r="N2459" i="1"/>
  <c r="L2459" i="1"/>
  <c r="O2450" i="1"/>
  <c r="N2450" i="1"/>
  <c r="L2450" i="1"/>
  <c r="O2449" i="1"/>
  <c r="N2449" i="1"/>
  <c r="L2449" i="1"/>
  <c r="O2458" i="1"/>
  <c r="N2458" i="1"/>
  <c r="L2458" i="1"/>
  <c r="O2457" i="1"/>
  <c r="N2457" i="1"/>
  <c r="L2457" i="1"/>
  <c r="O2448" i="1"/>
  <c r="N2448" i="1"/>
  <c r="L2448" i="1"/>
  <c r="O2473" i="1"/>
  <c r="N2473" i="1"/>
  <c r="L2473" i="1"/>
  <c r="O2472" i="1"/>
  <c r="N2472" i="1"/>
  <c r="L2472" i="1"/>
  <c r="O2442" i="1"/>
  <c r="N2442" i="1"/>
  <c r="L2442" i="1"/>
  <c r="O2441" i="1"/>
  <c r="N2441" i="1"/>
  <c r="L2441" i="1"/>
  <c r="O2435" i="1"/>
  <c r="N2435" i="1"/>
  <c r="L2435" i="1"/>
  <c r="O2434" i="1"/>
  <c r="N2434" i="1"/>
  <c r="L2434" i="1"/>
  <c r="O2431" i="1"/>
  <c r="N2431" i="1"/>
  <c r="L2431" i="1"/>
  <c r="O2430" i="1"/>
  <c r="N2430" i="1"/>
  <c r="L2430" i="1"/>
  <c r="O2479" i="1"/>
  <c r="N2479" i="1"/>
  <c r="L2479" i="1"/>
  <c r="O2478" i="1"/>
  <c r="N2478" i="1"/>
  <c r="L2478" i="1"/>
  <c r="O2477" i="1"/>
  <c r="N2477" i="1"/>
  <c r="L2477" i="1"/>
  <c r="O2476" i="1"/>
  <c r="N2476" i="1"/>
  <c r="L2476" i="1"/>
  <c r="O2475" i="1"/>
  <c r="N2475" i="1"/>
  <c r="L2475" i="1"/>
  <c r="O2474" i="1"/>
  <c r="N2474" i="1"/>
  <c r="L2474" i="1"/>
  <c r="O2447" i="1"/>
  <c r="N2447" i="1"/>
  <c r="L2447" i="1"/>
  <c r="O2445" i="1"/>
  <c r="N2445" i="1"/>
  <c r="L2445" i="1"/>
  <c r="O2444" i="1"/>
  <c r="N2444" i="1"/>
  <c r="L2444" i="1"/>
  <c r="O2443" i="1"/>
  <c r="N2443" i="1"/>
  <c r="L2443" i="1"/>
  <c r="O2446" i="1"/>
  <c r="N2446" i="1"/>
  <c r="L2446" i="1"/>
  <c r="O2429" i="1"/>
  <c r="N2429" i="1"/>
  <c r="L2429" i="1"/>
  <c r="O2428" i="1"/>
  <c r="N2428" i="1"/>
  <c r="L2428" i="1"/>
  <c r="O2427" i="1"/>
  <c r="N2427" i="1"/>
  <c r="L2427" i="1"/>
  <c r="O2426" i="1"/>
  <c r="N2426" i="1"/>
  <c r="L2426" i="1"/>
  <c r="O2409" i="1"/>
  <c r="N2409" i="1"/>
  <c r="L2409" i="1"/>
  <c r="O2408" i="1"/>
  <c r="N2408" i="1"/>
  <c r="L2408" i="1"/>
  <c r="O2433" i="1"/>
  <c r="N2433" i="1"/>
  <c r="L2433" i="1"/>
  <c r="O2432" i="1"/>
  <c r="N2432" i="1"/>
  <c r="L2432" i="1"/>
  <c r="O2438" i="1"/>
  <c r="N2438" i="1"/>
  <c r="L2438" i="1"/>
  <c r="O2437" i="1"/>
  <c r="N2437" i="1"/>
  <c r="L2437" i="1"/>
  <c r="O2421" i="1"/>
  <c r="N2421" i="1"/>
  <c r="L2421" i="1"/>
  <c r="O2420" i="1"/>
  <c r="N2420" i="1"/>
  <c r="L2420" i="1"/>
  <c r="O2415" i="1"/>
  <c r="N2415" i="1"/>
  <c r="L2415" i="1"/>
  <c r="O2414" i="1"/>
  <c r="N2414" i="1"/>
  <c r="L2414" i="1"/>
  <c r="O2419" i="1"/>
  <c r="N2419" i="1"/>
  <c r="L2419" i="1"/>
  <c r="O2418" i="1"/>
  <c r="N2418" i="1"/>
  <c r="L2418" i="1"/>
  <c r="O2368" i="1"/>
  <c r="N2368" i="1"/>
  <c r="L2368" i="1"/>
  <c r="O2367" i="1"/>
  <c r="N2367" i="1"/>
  <c r="L2367" i="1"/>
  <c r="O2404" i="1"/>
  <c r="N2404" i="1"/>
  <c r="L2404" i="1"/>
  <c r="O2403" i="1"/>
  <c r="N2403" i="1"/>
  <c r="L2403" i="1"/>
  <c r="O2334" i="1"/>
  <c r="N2334" i="1"/>
  <c r="L2334" i="1"/>
  <c r="O2333" i="1"/>
  <c r="N2333" i="1"/>
  <c r="L2333" i="1"/>
  <c r="O2412" i="1"/>
  <c r="N2412" i="1"/>
  <c r="L2412" i="1"/>
  <c r="O2411" i="1"/>
  <c r="N2411" i="1"/>
  <c r="L2411" i="1"/>
  <c r="O2417" i="1"/>
  <c r="N2417" i="1"/>
  <c r="L2417" i="1"/>
  <c r="O2425" i="1"/>
  <c r="N2425" i="1"/>
  <c r="L2425" i="1"/>
  <c r="O2424" i="1"/>
  <c r="N2424" i="1"/>
  <c r="L2424" i="1"/>
  <c r="O2423" i="1"/>
  <c r="N2423" i="1"/>
  <c r="L2423" i="1"/>
  <c r="O2422" i="1"/>
  <c r="N2422" i="1"/>
  <c r="L2422" i="1"/>
  <c r="O2410" i="1"/>
  <c r="N2410" i="1"/>
  <c r="L2410" i="1"/>
  <c r="O2407" i="1"/>
  <c r="N2407" i="1"/>
  <c r="L2407" i="1"/>
  <c r="O2406" i="1"/>
  <c r="N2406" i="1"/>
  <c r="L2406" i="1"/>
  <c r="O2402" i="1"/>
  <c r="N2402" i="1"/>
  <c r="L2402" i="1"/>
  <c r="O2401" i="1"/>
  <c r="N2401" i="1"/>
  <c r="L2401" i="1"/>
  <c r="O2400" i="1"/>
  <c r="N2400" i="1"/>
  <c r="L2400" i="1"/>
  <c r="O2399" i="1"/>
  <c r="N2399" i="1"/>
  <c r="L2399" i="1"/>
  <c r="O2388" i="1"/>
  <c r="N2388" i="1"/>
  <c r="L2388" i="1"/>
  <c r="O2387" i="1"/>
  <c r="N2387" i="1"/>
  <c r="L2387" i="1"/>
  <c r="O2398" i="1"/>
  <c r="N2398" i="1"/>
  <c r="L2398" i="1"/>
  <c r="O2397" i="1"/>
  <c r="N2397" i="1"/>
  <c r="L2397" i="1"/>
  <c r="O2391" i="1"/>
  <c r="N2391" i="1"/>
  <c r="L2391" i="1"/>
  <c r="O2390" i="1"/>
  <c r="N2390" i="1"/>
  <c r="L2390" i="1"/>
  <c r="O2394" i="1"/>
  <c r="N2394" i="1"/>
  <c r="L2394" i="1"/>
  <c r="O2393" i="1"/>
  <c r="N2393" i="1"/>
  <c r="L2393" i="1"/>
  <c r="O2392" i="1"/>
  <c r="N2392" i="1"/>
  <c r="L2392" i="1"/>
  <c r="O2386" i="1"/>
  <c r="N2386" i="1"/>
  <c r="L2386" i="1"/>
  <c r="O2385" i="1"/>
  <c r="N2385" i="1"/>
  <c r="L2385" i="1"/>
  <c r="O2376" i="1"/>
  <c r="N2376" i="1"/>
  <c r="L2376" i="1"/>
  <c r="O2375" i="1"/>
  <c r="N2375" i="1"/>
  <c r="L2375" i="1"/>
  <c r="O2383" i="1"/>
  <c r="N2383" i="1"/>
  <c r="L2383" i="1"/>
  <c r="O2379" i="1"/>
  <c r="N2379" i="1"/>
  <c r="L2379" i="1"/>
  <c r="O2378" i="1"/>
  <c r="N2378" i="1"/>
  <c r="L2378" i="1"/>
  <c r="O2345" i="1"/>
  <c r="N2345" i="1"/>
  <c r="L2345" i="1"/>
  <c r="O2344" i="1"/>
  <c r="N2344" i="1"/>
  <c r="L2344" i="1"/>
  <c r="O2343" i="1"/>
  <c r="N2343" i="1"/>
  <c r="L2343" i="1"/>
  <c r="O2377" i="1"/>
  <c r="N2377" i="1"/>
  <c r="L2377" i="1"/>
  <c r="O2374" i="1"/>
  <c r="N2374" i="1"/>
  <c r="L2374" i="1"/>
  <c r="O2373" i="1"/>
  <c r="N2373" i="1"/>
  <c r="L2373" i="1"/>
  <c r="O2359" i="1"/>
  <c r="N2359" i="1"/>
  <c r="L2359" i="1"/>
  <c r="O2358" i="1"/>
  <c r="N2358" i="1"/>
  <c r="L2358" i="1"/>
  <c r="O2372" i="1"/>
  <c r="N2372" i="1"/>
  <c r="L2372" i="1"/>
  <c r="O2371" i="1"/>
  <c r="N2371" i="1"/>
  <c r="L2371" i="1"/>
  <c r="O2370" i="1"/>
  <c r="N2370" i="1"/>
  <c r="L2370" i="1"/>
  <c r="O2369" i="1"/>
  <c r="N2369" i="1"/>
  <c r="L2369" i="1"/>
  <c r="O2363" i="1"/>
  <c r="N2363" i="1"/>
  <c r="L2363" i="1"/>
  <c r="O2362" i="1"/>
  <c r="N2362" i="1"/>
  <c r="L2362" i="1"/>
  <c r="O2361" i="1"/>
  <c r="N2361" i="1"/>
  <c r="L2361" i="1"/>
  <c r="O2360" i="1"/>
  <c r="N2360" i="1"/>
  <c r="L2360" i="1"/>
  <c r="O2382" i="1"/>
  <c r="N2382" i="1"/>
  <c r="L2382" i="1"/>
  <c r="O2381" i="1"/>
  <c r="N2381" i="1"/>
  <c r="L2381" i="1"/>
  <c r="O2365" i="1"/>
  <c r="N2365" i="1"/>
  <c r="L2365" i="1"/>
  <c r="O2364" i="1"/>
  <c r="N2364" i="1"/>
  <c r="L2364" i="1"/>
  <c r="O2357" i="1"/>
  <c r="N2357" i="1"/>
  <c r="L2357" i="1"/>
  <c r="O2356" i="1"/>
  <c r="N2356" i="1"/>
  <c r="L2356" i="1"/>
  <c r="O2355" i="1"/>
  <c r="N2355" i="1"/>
  <c r="L2355" i="1"/>
  <c r="O2396" i="1"/>
  <c r="N2396" i="1"/>
  <c r="L2396" i="1"/>
  <c r="O2395" i="1"/>
  <c r="N2395" i="1"/>
  <c r="L2395" i="1"/>
  <c r="O2384" i="1"/>
  <c r="N2384" i="1"/>
  <c r="L2384" i="1"/>
  <c r="O2354" i="1"/>
  <c r="N2354" i="1"/>
  <c r="L2354" i="1"/>
  <c r="O2342" i="1"/>
  <c r="N2342" i="1"/>
  <c r="L2342" i="1"/>
  <c r="O2341" i="1"/>
  <c r="N2341" i="1"/>
  <c r="L2341" i="1"/>
  <c r="O2348" i="1"/>
  <c r="N2348" i="1"/>
  <c r="L2348" i="1"/>
  <c r="O2347" i="1"/>
  <c r="N2347" i="1"/>
  <c r="L2347" i="1"/>
  <c r="O2346" i="1"/>
  <c r="N2346" i="1"/>
  <c r="L2346" i="1"/>
  <c r="O2340" i="1"/>
  <c r="N2340" i="1"/>
  <c r="L2340" i="1"/>
  <c r="O2339" i="1"/>
  <c r="N2339" i="1"/>
  <c r="L2339" i="1"/>
  <c r="O2332" i="1"/>
  <c r="N2332" i="1"/>
  <c r="L2332" i="1"/>
  <c r="O2331" i="1"/>
  <c r="N2331" i="1"/>
  <c r="L2331" i="1"/>
  <c r="O2330" i="1"/>
  <c r="N2330" i="1"/>
  <c r="L2330" i="1"/>
  <c r="O2329" i="1"/>
  <c r="N2329" i="1"/>
  <c r="L2329" i="1"/>
  <c r="O2328" i="1"/>
  <c r="N2328" i="1"/>
  <c r="L2328" i="1"/>
  <c r="O2326" i="1"/>
  <c r="N2326" i="1"/>
  <c r="L2326" i="1"/>
  <c r="O2323" i="1"/>
  <c r="N2323" i="1"/>
  <c r="L2323" i="1"/>
  <c r="O2353" i="1"/>
  <c r="N2353" i="1"/>
  <c r="L2353" i="1"/>
  <c r="O2352" i="1"/>
  <c r="N2352" i="1"/>
  <c r="L2352" i="1"/>
  <c r="O2325" i="1"/>
  <c r="N2325" i="1"/>
  <c r="L2325" i="1"/>
  <c r="O2324" i="1"/>
  <c r="N2324" i="1"/>
  <c r="L2324" i="1"/>
  <c r="O2318" i="1"/>
  <c r="N2318" i="1"/>
  <c r="L2318" i="1"/>
  <c r="O2317" i="1"/>
  <c r="N2317" i="1"/>
  <c r="L2317" i="1"/>
  <c r="O2338" i="1"/>
  <c r="N2338" i="1"/>
  <c r="L2338" i="1"/>
  <c r="O2337" i="1"/>
  <c r="N2337" i="1"/>
  <c r="L2337" i="1"/>
  <c r="O2336" i="1"/>
  <c r="N2336" i="1"/>
  <c r="L2336" i="1"/>
  <c r="O2335" i="1"/>
  <c r="N2335" i="1"/>
  <c r="L2335" i="1"/>
  <c r="O2316" i="1"/>
  <c r="N2316" i="1"/>
  <c r="L2316" i="1"/>
  <c r="O2315" i="1"/>
  <c r="N2315" i="1"/>
  <c r="L2315" i="1"/>
  <c r="O2314" i="1"/>
  <c r="N2314" i="1"/>
  <c r="L2314" i="1"/>
  <c r="O2313" i="1"/>
  <c r="N2313" i="1"/>
  <c r="L2313" i="1"/>
  <c r="O2312" i="1"/>
  <c r="N2312" i="1"/>
  <c r="L2312" i="1"/>
  <c r="O2311" i="1"/>
  <c r="N2311" i="1"/>
  <c r="L2311" i="1"/>
  <c r="O2310" i="1"/>
  <c r="N2310" i="1"/>
  <c r="L2310" i="1"/>
  <c r="O2309" i="1"/>
  <c r="N2309" i="1"/>
  <c r="L2309" i="1"/>
  <c r="O2308" i="1"/>
  <c r="N2308" i="1"/>
  <c r="L2308" i="1"/>
  <c r="O2327" i="1"/>
  <c r="N2327" i="1"/>
  <c r="L2327" i="1"/>
  <c r="O2307" i="1"/>
  <c r="N2307" i="1"/>
  <c r="L2307" i="1"/>
  <c r="O2321" i="1"/>
  <c r="N2321" i="1"/>
  <c r="L2321" i="1"/>
  <c r="O2320" i="1"/>
  <c r="N2320" i="1"/>
  <c r="L2320" i="1"/>
  <c r="O2301" i="1"/>
  <c r="N2301" i="1"/>
  <c r="L2301" i="1"/>
  <c r="O2300" i="1"/>
  <c r="N2300" i="1"/>
  <c r="L2300" i="1"/>
  <c r="O2303" i="1"/>
  <c r="N2303" i="1"/>
  <c r="L2303" i="1"/>
  <c r="O2287" i="1"/>
  <c r="N2287" i="1"/>
  <c r="L2287" i="1"/>
  <c r="O2286" i="1"/>
  <c r="N2286" i="1"/>
  <c r="L2286" i="1"/>
  <c r="O2306" i="1"/>
  <c r="N2306" i="1"/>
  <c r="L2306" i="1"/>
  <c r="O2305" i="1"/>
  <c r="N2305" i="1"/>
  <c r="L2305" i="1"/>
  <c r="O2302" i="1"/>
  <c r="N2302" i="1"/>
  <c r="L2302" i="1"/>
  <c r="O2299" i="1"/>
  <c r="N2299" i="1"/>
  <c r="L2299" i="1"/>
  <c r="O2298" i="1"/>
  <c r="N2298" i="1"/>
  <c r="L2298" i="1"/>
  <c r="O2297" i="1"/>
  <c r="N2297" i="1"/>
  <c r="L2297" i="1"/>
  <c r="O2296" i="1"/>
  <c r="N2296" i="1"/>
  <c r="L2296" i="1"/>
  <c r="O2295" i="1"/>
  <c r="N2295" i="1"/>
  <c r="L2295" i="1"/>
  <c r="O2294" i="1"/>
  <c r="N2294" i="1"/>
  <c r="L2294" i="1"/>
  <c r="O2416" i="1"/>
  <c r="N2416" i="1"/>
  <c r="L2416" i="1"/>
  <c r="O2322" i="1"/>
  <c r="N2322" i="1"/>
  <c r="L2322" i="1"/>
  <c r="O2292" i="1"/>
  <c r="N2292" i="1"/>
  <c r="L2292" i="1"/>
  <c r="O2283" i="1"/>
  <c r="N2283" i="1"/>
  <c r="L2283" i="1"/>
  <c r="O2285" i="1"/>
  <c r="N2285" i="1"/>
  <c r="L2285" i="1"/>
  <c r="O2284" i="1"/>
  <c r="N2284" i="1"/>
  <c r="L2284" i="1"/>
  <c r="O2282" i="1"/>
  <c r="N2282" i="1"/>
  <c r="L2282" i="1"/>
  <c r="O2281" i="1"/>
  <c r="N2281" i="1"/>
  <c r="L2281" i="1"/>
  <c r="O2289" i="1"/>
  <c r="N2289" i="1"/>
  <c r="L2289" i="1"/>
  <c r="O2288" i="1"/>
  <c r="N2288" i="1"/>
  <c r="L2288" i="1"/>
  <c r="O2291" i="1"/>
  <c r="N2291" i="1"/>
  <c r="L2291" i="1"/>
  <c r="O2290" i="1"/>
  <c r="N2290" i="1"/>
  <c r="L2290" i="1"/>
  <c r="O2277" i="1"/>
  <c r="N2277" i="1"/>
  <c r="L2277" i="1"/>
  <c r="O2276" i="1"/>
  <c r="N2276" i="1"/>
  <c r="L2276" i="1"/>
  <c r="O2275" i="1"/>
  <c r="N2275" i="1"/>
  <c r="L2275" i="1"/>
  <c r="O2270" i="1"/>
  <c r="N2270" i="1"/>
  <c r="L2270" i="1"/>
  <c r="O2269" i="1"/>
  <c r="N2269" i="1"/>
  <c r="L2269" i="1"/>
  <c r="O2280" i="1"/>
  <c r="N2280" i="1"/>
  <c r="L2280" i="1"/>
  <c r="O2279" i="1"/>
  <c r="N2279" i="1"/>
  <c r="L2279" i="1"/>
  <c r="O2253" i="1"/>
  <c r="N2253" i="1"/>
  <c r="L2253" i="1"/>
  <c r="O2252" i="1"/>
  <c r="N2252" i="1"/>
  <c r="L2252" i="1"/>
  <c r="O2274" i="1"/>
  <c r="N2274" i="1"/>
  <c r="L2274" i="1"/>
  <c r="O2273" i="1"/>
  <c r="N2273" i="1"/>
  <c r="L2273" i="1"/>
  <c r="O2272" i="1"/>
  <c r="N2272" i="1"/>
  <c r="L2272" i="1"/>
  <c r="O2271" i="1"/>
  <c r="N2271" i="1"/>
  <c r="L2271" i="1"/>
  <c r="O2251" i="1"/>
  <c r="N2251" i="1"/>
  <c r="L2251" i="1"/>
  <c r="O2250" i="1"/>
  <c r="N2250" i="1"/>
  <c r="L2250" i="1"/>
  <c r="O2255" i="1"/>
  <c r="N2255" i="1"/>
  <c r="L2255" i="1"/>
  <c r="O2254" i="1"/>
  <c r="N2254" i="1"/>
  <c r="L2254" i="1"/>
  <c r="O2268" i="1"/>
  <c r="N2268" i="1"/>
  <c r="L2268" i="1"/>
  <c r="O2267" i="1"/>
  <c r="N2267" i="1"/>
  <c r="L2267" i="1"/>
  <c r="O2266" i="1"/>
  <c r="N2266" i="1"/>
  <c r="L2266" i="1"/>
  <c r="O2265" i="1"/>
  <c r="N2265" i="1"/>
  <c r="L2265" i="1"/>
  <c r="O2264" i="1"/>
  <c r="N2264" i="1"/>
  <c r="L2264" i="1"/>
  <c r="O2263" i="1"/>
  <c r="N2263" i="1"/>
  <c r="L2263" i="1"/>
  <c r="O2257" i="1"/>
  <c r="N2257" i="1"/>
  <c r="L2257" i="1"/>
  <c r="O2256" i="1"/>
  <c r="N2256" i="1"/>
  <c r="L2256" i="1"/>
  <c r="O2260" i="1"/>
  <c r="N2260" i="1"/>
  <c r="L2260" i="1"/>
  <c r="O2262" i="1"/>
  <c r="N2262" i="1"/>
  <c r="L2262" i="1"/>
  <c r="O2261" i="1"/>
  <c r="N2261" i="1"/>
  <c r="L2261" i="1"/>
  <c r="O2249" i="1"/>
  <c r="N2249" i="1"/>
  <c r="L2249" i="1"/>
  <c r="O2248" i="1"/>
  <c r="N2248" i="1"/>
  <c r="L2248" i="1"/>
  <c r="O2247" i="1"/>
  <c r="N2247" i="1"/>
  <c r="L2247" i="1"/>
  <c r="O2241" i="1"/>
  <c r="N2241" i="1"/>
  <c r="L2241" i="1"/>
  <c r="O2240" i="1"/>
  <c r="N2240" i="1"/>
  <c r="L2240" i="1"/>
  <c r="O2243" i="1"/>
  <c r="N2243" i="1"/>
  <c r="L2243" i="1"/>
  <c r="O2242" i="1"/>
  <c r="N2242" i="1"/>
  <c r="L2242" i="1"/>
  <c r="O2231" i="1"/>
  <c r="N2231" i="1"/>
  <c r="L2231" i="1"/>
  <c r="O2230" i="1"/>
  <c r="N2230" i="1"/>
  <c r="L2230" i="1"/>
  <c r="O2235" i="1"/>
  <c r="N2235" i="1"/>
  <c r="L2235" i="1"/>
  <c r="O2234" i="1"/>
  <c r="N2234" i="1"/>
  <c r="L2234" i="1"/>
  <c r="O2233" i="1"/>
  <c r="N2233" i="1"/>
  <c r="L2233" i="1"/>
  <c r="O2232" i="1"/>
  <c r="N2232" i="1"/>
  <c r="L2232" i="1"/>
  <c r="O2229" i="1"/>
  <c r="N2229" i="1"/>
  <c r="L2229" i="1"/>
  <c r="O2228" i="1"/>
  <c r="N2228" i="1"/>
  <c r="L2228" i="1"/>
  <c r="O2227" i="1"/>
  <c r="N2227" i="1"/>
  <c r="L2227" i="1"/>
  <c r="O2226" i="1"/>
  <c r="N2226" i="1"/>
  <c r="L2226" i="1"/>
  <c r="O2225" i="1"/>
  <c r="N2225" i="1"/>
  <c r="L2225" i="1"/>
  <c r="O2224" i="1"/>
  <c r="N2224" i="1"/>
  <c r="L2224" i="1"/>
  <c r="O2223" i="1"/>
  <c r="N2223" i="1"/>
  <c r="L2223" i="1"/>
  <c r="O2239" i="1"/>
  <c r="N2239" i="1"/>
  <c r="L2239" i="1"/>
  <c r="O2238" i="1"/>
  <c r="N2238" i="1"/>
  <c r="L2238" i="1"/>
  <c r="O2237" i="1"/>
  <c r="N2237" i="1"/>
  <c r="L2237" i="1"/>
  <c r="O2236" i="1"/>
  <c r="N2236" i="1"/>
  <c r="L2236" i="1"/>
  <c r="O2222" i="1"/>
  <c r="N2222" i="1"/>
  <c r="L2222" i="1"/>
  <c r="O2221" i="1"/>
  <c r="N2221" i="1"/>
  <c r="L2221" i="1"/>
  <c r="O2216" i="1"/>
  <c r="N2216" i="1"/>
  <c r="L2216" i="1"/>
  <c r="O2215" i="1"/>
  <c r="N2215" i="1"/>
  <c r="L2215" i="1"/>
  <c r="O2214" i="1"/>
  <c r="N2214" i="1"/>
  <c r="L2214" i="1"/>
  <c r="O2530" i="1"/>
  <c r="N2530" i="1"/>
  <c r="L2530" i="1"/>
  <c r="O2440" i="1"/>
  <c r="N2440" i="1"/>
  <c r="L2440" i="1"/>
  <c r="O2246" i="1"/>
  <c r="N2246" i="1"/>
  <c r="L2246" i="1"/>
  <c r="O2350" i="1"/>
  <c r="N2350" i="1"/>
  <c r="L2350" i="1"/>
  <c r="O2220" i="1"/>
  <c r="N2220" i="1"/>
  <c r="L2220" i="1"/>
  <c r="O2219" i="1"/>
  <c r="N2219" i="1"/>
  <c r="L2219" i="1"/>
  <c r="O2545" i="1"/>
  <c r="N2545" i="1"/>
  <c r="L2545" i="1"/>
  <c r="O2508" i="1"/>
  <c r="N2508" i="1"/>
  <c r="L2508" i="1"/>
  <c r="O2482" i="1"/>
  <c r="N2482" i="1"/>
  <c r="L2482" i="1"/>
  <c r="O2454" i="1"/>
  <c r="N2454" i="1"/>
  <c r="L2454" i="1"/>
  <c r="O2413" i="1"/>
  <c r="N2413" i="1"/>
  <c r="L2413" i="1"/>
  <c r="O2389" i="1"/>
  <c r="N2389" i="1"/>
  <c r="L2389" i="1"/>
  <c r="O2366" i="1"/>
  <c r="N2366" i="1"/>
  <c r="L2366" i="1"/>
  <c r="O2319" i="1"/>
  <c r="N2319" i="1"/>
  <c r="L2319" i="1"/>
  <c r="O2293" i="1"/>
  <c r="N2293" i="1"/>
  <c r="L2293" i="1"/>
  <c r="O2259" i="1"/>
  <c r="N2259" i="1"/>
  <c r="L2259" i="1"/>
  <c r="O2529" i="1"/>
  <c r="N2529" i="1"/>
  <c r="L2529" i="1"/>
  <c r="O2439" i="1"/>
  <c r="N2439" i="1"/>
  <c r="L2439" i="1"/>
  <c r="O2351" i="1"/>
  <c r="N2351" i="1"/>
  <c r="L2351" i="1"/>
  <c r="O2245" i="1"/>
  <c r="N2245" i="1"/>
  <c r="L2245" i="1"/>
  <c r="O2211" i="1"/>
  <c r="N2211" i="1"/>
  <c r="L2211" i="1"/>
  <c r="O2210" i="1"/>
  <c r="N2210" i="1"/>
  <c r="L2210" i="1"/>
  <c r="O2209" i="1"/>
  <c r="N2209" i="1"/>
  <c r="L2209" i="1"/>
  <c r="O2218" i="1"/>
  <c r="N2218" i="1"/>
  <c r="L2218" i="1"/>
  <c r="O2217" i="1"/>
  <c r="N2217" i="1"/>
  <c r="L2217" i="1"/>
  <c r="O2213" i="1"/>
  <c r="N2213" i="1"/>
  <c r="L2213" i="1"/>
  <c r="O2212" i="1"/>
  <c r="N2212" i="1"/>
  <c r="L2212" i="1"/>
  <c r="O2207" i="1"/>
  <c r="N2207" i="1"/>
  <c r="L2207" i="1"/>
  <c r="O2206" i="1"/>
  <c r="N2206" i="1"/>
  <c r="L2206" i="1"/>
  <c r="O2205" i="1"/>
  <c r="N2205" i="1"/>
  <c r="L2205" i="1"/>
  <c r="O2204" i="1"/>
  <c r="N2204" i="1"/>
  <c r="L2204" i="1"/>
  <c r="O2208" i="1"/>
  <c r="N2208" i="1"/>
  <c r="L2208" i="1"/>
  <c r="O2194" i="1"/>
  <c r="N2194" i="1"/>
  <c r="L2194" i="1"/>
  <c r="O2193" i="1"/>
  <c r="N2193" i="1"/>
  <c r="L2193" i="1"/>
  <c r="O2202" i="1"/>
  <c r="N2202" i="1"/>
  <c r="L2202" i="1"/>
  <c r="O2201" i="1"/>
  <c r="N2201" i="1"/>
  <c r="L2201" i="1"/>
  <c r="O2200" i="1"/>
  <c r="N2200" i="1"/>
  <c r="L2200" i="1"/>
  <c r="O2199" i="1"/>
  <c r="N2199" i="1"/>
  <c r="L2199" i="1"/>
  <c r="O2198" i="1"/>
  <c r="N2198" i="1"/>
  <c r="L2198" i="1"/>
  <c r="O2197" i="1"/>
  <c r="N2197" i="1"/>
  <c r="L2197" i="1"/>
  <c r="O2184" i="1"/>
  <c r="N2184" i="1"/>
  <c r="L2184" i="1"/>
  <c r="O2183" i="1"/>
  <c r="N2183" i="1"/>
  <c r="L2183" i="1"/>
  <c r="O2196" i="1"/>
  <c r="N2196" i="1"/>
  <c r="L2196" i="1"/>
  <c r="O2195" i="1"/>
  <c r="N2195" i="1"/>
  <c r="L2195" i="1"/>
  <c r="O2182" i="1"/>
  <c r="N2182" i="1"/>
  <c r="L2182" i="1"/>
  <c r="O2181" i="1"/>
  <c r="N2181" i="1"/>
  <c r="L2181" i="1"/>
  <c r="O2180" i="1"/>
  <c r="N2180" i="1"/>
  <c r="L2180" i="1"/>
  <c r="O2192" i="1"/>
  <c r="N2192" i="1"/>
  <c r="L2192" i="1"/>
  <c r="O2191" i="1"/>
  <c r="N2191" i="1"/>
  <c r="L2191" i="1"/>
  <c r="O2190" i="1"/>
  <c r="N2190" i="1"/>
  <c r="L2190" i="1"/>
  <c r="O2187" i="1"/>
  <c r="N2187" i="1"/>
  <c r="L2187" i="1"/>
  <c r="O2179" i="1"/>
  <c r="N2179" i="1"/>
  <c r="L2179" i="1"/>
  <c r="O2178" i="1"/>
  <c r="N2178" i="1"/>
  <c r="L2178" i="1"/>
  <c r="O2186" i="1"/>
  <c r="N2186" i="1"/>
  <c r="L2186" i="1"/>
  <c r="O2185" i="1"/>
  <c r="N2185" i="1"/>
  <c r="L2185" i="1"/>
  <c r="O2174" i="1"/>
  <c r="N2174" i="1"/>
  <c r="L2174" i="1"/>
  <c r="O2173" i="1"/>
  <c r="N2173" i="1"/>
  <c r="L2173" i="1"/>
  <c r="O2150" i="1"/>
  <c r="N2150" i="1"/>
  <c r="L2150" i="1"/>
  <c r="O2149" i="1"/>
  <c r="N2149" i="1"/>
  <c r="L2149" i="1"/>
  <c r="O2148" i="1"/>
  <c r="N2148" i="1"/>
  <c r="L2148" i="1"/>
  <c r="O2147" i="1"/>
  <c r="N2147" i="1"/>
  <c r="L2147" i="1"/>
  <c r="O2172" i="1"/>
  <c r="N2172" i="1"/>
  <c r="L2172" i="1"/>
  <c r="O2171" i="1"/>
  <c r="N2171" i="1"/>
  <c r="L2171" i="1"/>
  <c r="O2170" i="1"/>
  <c r="N2170" i="1"/>
  <c r="L2170" i="1"/>
  <c r="O2165" i="1"/>
  <c r="N2165" i="1"/>
  <c r="L2165" i="1"/>
  <c r="O2176" i="1"/>
  <c r="N2176" i="1"/>
  <c r="L2176" i="1"/>
  <c r="O2175" i="1"/>
  <c r="N2175" i="1"/>
  <c r="L2175" i="1"/>
  <c r="O2169" i="1"/>
  <c r="N2169" i="1"/>
  <c r="L2169" i="1"/>
  <c r="O2168" i="1"/>
  <c r="N2168" i="1"/>
  <c r="L2168" i="1"/>
  <c r="O2167" i="1"/>
  <c r="N2167" i="1"/>
  <c r="L2167" i="1"/>
  <c r="O2166" i="1"/>
  <c r="N2166" i="1"/>
  <c r="L2166" i="1"/>
  <c r="O2189" i="1"/>
  <c r="N2189" i="1"/>
  <c r="L2189" i="1"/>
  <c r="O2188" i="1"/>
  <c r="N2188" i="1"/>
  <c r="L2188" i="1"/>
  <c r="O2146" i="1"/>
  <c r="N2146" i="1"/>
  <c r="L2146" i="1"/>
  <c r="O2141" i="1"/>
  <c r="N2141" i="1"/>
  <c r="L2141" i="1"/>
  <c r="O2140" i="1"/>
  <c r="N2140" i="1"/>
  <c r="L2140" i="1"/>
  <c r="O2155" i="1"/>
  <c r="N2155" i="1"/>
  <c r="L2155" i="1"/>
  <c r="O2154" i="1"/>
  <c r="N2154" i="1"/>
  <c r="L2154" i="1"/>
  <c r="O2158" i="1"/>
  <c r="N2158" i="1"/>
  <c r="L2158" i="1"/>
  <c r="O2153" i="1"/>
  <c r="N2153" i="1"/>
  <c r="L2153" i="1"/>
  <c r="O2164" i="1"/>
  <c r="N2164" i="1"/>
  <c r="L2164" i="1"/>
  <c r="O2163" i="1"/>
  <c r="N2163" i="1"/>
  <c r="L2163" i="1"/>
  <c r="O2162" i="1"/>
  <c r="N2162" i="1"/>
  <c r="L2162" i="1"/>
  <c r="O2152" i="1"/>
  <c r="N2152" i="1"/>
  <c r="L2152" i="1"/>
  <c r="O2151" i="1"/>
  <c r="N2151" i="1"/>
  <c r="L2151" i="1"/>
  <c r="O2156" i="1"/>
  <c r="N2156" i="1"/>
  <c r="L2156" i="1"/>
  <c r="O2161" i="1"/>
  <c r="N2161" i="1"/>
  <c r="L2161" i="1"/>
  <c r="O2159" i="1"/>
  <c r="N2159" i="1"/>
  <c r="L2159" i="1"/>
  <c r="O2128" i="1"/>
  <c r="N2128" i="1"/>
  <c r="L2128" i="1"/>
  <c r="O2127" i="1"/>
  <c r="N2127" i="1"/>
  <c r="L2127" i="1"/>
  <c r="O2121" i="1"/>
  <c r="N2121" i="1"/>
  <c r="L2121" i="1"/>
  <c r="O2120" i="1"/>
  <c r="N2120" i="1"/>
  <c r="L2120" i="1"/>
  <c r="O2119" i="1"/>
  <c r="N2119" i="1"/>
  <c r="L2119" i="1"/>
  <c r="O2134" i="1"/>
  <c r="N2134" i="1"/>
  <c r="L2134" i="1"/>
  <c r="O2133" i="1"/>
  <c r="N2133" i="1"/>
  <c r="L2133" i="1"/>
  <c r="O2126" i="1"/>
  <c r="N2126" i="1"/>
  <c r="L2126" i="1"/>
  <c r="O2125" i="1"/>
  <c r="N2125" i="1"/>
  <c r="L2125" i="1"/>
  <c r="O2136" i="1"/>
  <c r="N2136" i="1"/>
  <c r="L2136" i="1"/>
  <c r="O2135" i="1"/>
  <c r="N2135" i="1"/>
  <c r="L2135" i="1"/>
  <c r="O2138" i="1"/>
  <c r="N2138" i="1"/>
  <c r="L2138" i="1"/>
  <c r="O2137" i="1"/>
  <c r="N2137" i="1"/>
  <c r="L2137" i="1"/>
  <c r="O2145" i="1"/>
  <c r="N2145" i="1"/>
  <c r="L2145" i="1"/>
  <c r="O2144" i="1"/>
  <c r="N2144" i="1"/>
  <c r="L2144" i="1"/>
  <c r="O2118" i="1"/>
  <c r="N2118" i="1"/>
  <c r="L2118" i="1"/>
  <c r="O2123" i="1"/>
  <c r="N2123" i="1"/>
  <c r="L2123" i="1"/>
  <c r="O2122" i="1"/>
  <c r="N2122" i="1"/>
  <c r="L2122" i="1"/>
  <c r="O2132" i="1"/>
  <c r="N2132" i="1"/>
  <c r="L2132" i="1"/>
  <c r="O2131" i="1"/>
  <c r="N2131" i="1"/>
  <c r="L2131" i="1"/>
  <c r="O2130" i="1"/>
  <c r="N2130" i="1"/>
  <c r="L2130" i="1"/>
  <c r="O2129" i="1"/>
  <c r="N2129" i="1"/>
  <c r="L2129" i="1"/>
  <c r="O2112" i="1"/>
  <c r="N2112" i="1"/>
  <c r="L2112" i="1"/>
  <c r="O2111" i="1"/>
  <c r="N2111" i="1"/>
  <c r="L2111" i="1"/>
  <c r="O2091" i="1"/>
  <c r="N2091" i="1"/>
  <c r="L2091" i="1"/>
  <c r="O2090" i="1"/>
  <c r="N2090" i="1"/>
  <c r="L2090" i="1"/>
  <c r="O2089" i="1"/>
  <c r="N2089" i="1"/>
  <c r="L2089" i="1"/>
  <c r="O2107" i="1"/>
  <c r="N2107" i="1"/>
  <c r="L2107" i="1"/>
  <c r="O2106" i="1"/>
  <c r="N2106" i="1"/>
  <c r="L2106" i="1"/>
  <c r="O2105" i="1"/>
  <c r="N2105" i="1"/>
  <c r="L2105" i="1"/>
  <c r="O2104" i="1"/>
  <c r="N2104" i="1"/>
  <c r="L2104" i="1"/>
  <c r="O2110" i="1"/>
  <c r="N2110" i="1"/>
  <c r="L2110" i="1"/>
  <c r="O2103" i="1"/>
  <c r="N2103" i="1"/>
  <c r="L2103" i="1"/>
  <c r="O2102" i="1"/>
  <c r="N2102" i="1"/>
  <c r="L2102" i="1"/>
  <c r="O2093" i="1"/>
  <c r="N2093" i="1"/>
  <c r="L2093" i="1"/>
  <c r="O2092" i="1"/>
  <c r="N2092" i="1"/>
  <c r="L2092" i="1"/>
  <c r="O2101" i="1"/>
  <c r="N2101" i="1"/>
  <c r="L2101" i="1"/>
  <c r="O2100" i="1"/>
  <c r="N2100" i="1"/>
  <c r="L2100" i="1"/>
  <c r="O2099" i="1"/>
  <c r="N2099" i="1"/>
  <c r="L2099" i="1"/>
  <c r="O2098" i="1"/>
  <c r="N2098" i="1"/>
  <c r="L2098" i="1"/>
  <c r="O2117" i="1"/>
  <c r="N2117" i="1"/>
  <c r="L2117" i="1"/>
  <c r="O2116" i="1"/>
  <c r="N2116" i="1"/>
  <c r="L2116" i="1"/>
  <c r="O2115" i="1"/>
  <c r="N2115" i="1"/>
  <c r="L2115" i="1"/>
  <c r="O2114" i="1"/>
  <c r="N2114" i="1"/>
  <c r="L2114" i="1"/>
  <c r="O2109" i="1"/>
  <c r="N2109" i="1"/>
  <c r="L2109" i="1"/>
  <c r="O2108" i="1"/>
  <c r="N2108" i="1"/>
  <c r="L2108" i="1"/>
  <c r="O2063" i="1"/>
  <c r="N2063" i="1"/>
  <c r="L2063" i="1"/>
  <c r="O2062" i="1"/>
  <c r="N2062" i="1"/>
  <c r="L2062" i="1"/>
  <c r="O2061" i="1"/>
  <c r="N2061" i="1"/>
  <c r="L2061" i="1"/>
  <c r="O2060" i="1"/>
  <c r="N2060" i="1"/>
  <c r="L2060" i="1"/>
  <c r="O2073" i="1"/>
  <c r="N2073" i="1"/>
  <c r="L2073" i="1"/>
  <c r="O2072" i="1"/>
  <c r="N2072" i="1"/>
  <c r="L2072" i="1"/>
  <c r="O2077" i="1"/>
  <c r="N2077" i="1"/>
  <c r="L2077" i="1"/>
  <c r="O2076" i="1"/>
  <c r="N2076" i="1"/>
  <c r="L2076" i="1"/>
  <c r="O2075" i="1"/>
  <c r="N2075" i="1"/>
  <c r="L2075" i="1"/>
  <c r="O2074" i="1"/>
  <c r="N2074" i="1"/>
  <c r="L2074" i="1"/>
  <c r="O2065" i="1"/>
  <c r="N2065" i="1"/>
  <c r="L2065" i="1"/>
  <c r="O2064" i="1"/>
  <c r="N2064" i="1"/>
  <c r="L2064" i="1"/>
  <c r="O2086" i="1"/>
  <c r="N2086" i="1"/>
  <c r="L2086" i="1"/>
  <c r="O2085" i="1"/>
  <c r="N2085" i="1"/>
  <c r="L2085" i="1"/>
  <c r="O2088" i="1"/>
  <c r="N2088" i="1"/>
  <c r="L2088" i="1"/>
  <c r="O2087" i="1"/>
  <c r="N2087" i="1"/>
  <c r="L2087" i="1"/>
  <c r="O1999" i="1"/>
  <c r="N1999" i="1"/>
  <c r="L1999" i="1"/>
  <c r="O1896" i="1"/>
  <c r="N1896" i="1"/>
  <c r="L1896" i="1"/>
  <c r="O2096" i="1"/>
  <c r="N2096" i="1"/>
  <c r="L2096" i="1"/>
  <c r="O2079" i="1"/>
  <c r="N2079" i="1"/>
  <c r="L2079" i="1"/>
  <c r="O2078" i="1"/>
  <c r="N2078" i="1"/>
  <c r="L2078" i="1"/>
  <c r="O2084" i="1"/>
  <c r="N2084" i="1"/>
  <c r="L2084" i="1"/>
  <c r="O2083" i="1"/>
  <c r="N2083" i="1"/>
  <c r="L2083" i="1"/>
  <c r="O2082" i="1"/>
  <c r="N2082" i="1"/>
  <c r="L2082" i="1"/>
  <c r="O2081" i="1"/>
  <c r="N2081" i="1"/>
  <c r="L2081" i="1"/>
  <c r="O2095" i="1"/>
  <c r="N2095" i="1"/>
  <c r="L2095" i="1"/>
  <c r="O2094" i="1"/>
  <c r="N2094" i="1"/>
  <c r="L2094" i="1"/>
  <c r="O2071" i="1"/>
  <c r="N2071" i="1"/>
  <c r="L2071" i="1"/>
  <c r="O2070" i="1"/>
  <c r="N2070" i="1"/>
  <c r="L2070" i="1"/>
  <c r="O2069" i="1"/>
  <c r="N2069" i="1"/>
  <c r="L2069" i="1"/>
  <c r="O2068" i="1"/>
  <c r="N2068" i="1"/>
  <c r="L2068" i="1"/>
  <c r="O2059" i="1"/>
  <c r="N2059" i="1"/>
  <c r="L2059" i="1"/>
  <c r="O2058" i="1"/>
  <c r="N2058" i="1"/>
  <c r="L2058" i="1"/>
  <c r="O2066" i="1"/>
  <c r="N2066" i="1"/>
  <c r="L2066" i="1"/>
  <c r="O2056" i="1"/>
  <c r="N2056" i="1"/>
  <c r="L2056" i="1"/>
  <c r="O2055" i="1"/>
  <c r="N2055" i="1"/>
  <c r="L2055" i="1"/>
  <c r="O2057" i="1"/>
  <c r="N2057" i="1"/>
  <c r="L2057" i="1"/>
  <c r="O2054" i="1"/>
  <c r="N2054" i="1"/>
  <c r="L2054" i="1"/>
  <c r="O2053" i="1"/>
  <c r="N2053" i="1"/>
  <c r="L2053" i="1"/>
  <c r="O2052" i="1"/>
  <c r="N2052" i="1"/>
  <c r="L2052" i="1"/>
  <c r="O2044" i="1"/>
  <c r="N2044" i="1"/>
  <c r="L2044" i="1"/>
  <c r="O2051" i="1"/>
  <c r="N2051" i="1"/>
  <c r="L2051" i="1"/>
  <c r="O2050" i="1"/>
  <c r="N2050" i="1"/>
  <c r="L2050" i="1"/>
  <c r="O2043" i="1"/>
  <c r="N2043" i="1"/>
  <c r="L2043" i="1"/>
  <c r="O2042" i="1"/>
  <c r="N2042" i="1"/>
  <c r="L2042" i="1"/>
  <c r="O2049" i="1"/>
  <c r="N2049" i="1"/>
  <c r="L2049" i="1"/>
  <c r="O2048" i="1"/>
  <c r="N2048" i="1"/>
  <c r="L2048" i="1"/>
  <c r="O2047" i="1"/>
  <c r="N2047" i="1"/>
  <c r="L2047" i="1"/>
  <c r="O2009" i="1"/>
  <c r="N2009" i="1"/>
  <c r="L2009" i="1"/>
  <c r="O2008" i="1"/>
  <c r="N2008" i="1"/>
  <c r="L2008" i="1"/>
  <c r="O2007" i="1"/>
  <c r="N2007" i="1"/>
  <c r="L2007" i="1"/>
  <c r="O2025" i="1"/>
  <c r="N2025" i="1"/>
  <c r="L2025" i="1"/>
  <c r="O2024" i="1"/>
  <c r="N2024" i="1"/>
  <c r="L2024" i="1"/>
  <c r="O2023" i="1"/>
  <c r="N2023" i="1"/>
  <c r="L2023" i="1"/>
  <c r="O2022" i="1"/>
  <c r="N2022" i="1"/>
  <c r="L2022" i="1"/>
  <c r="O2032" i="1"/>
  <c r="N2032" i="1"/>
  <c r="L2032" i="1"/>
  <c r="O2031" i="1"/>
  <c r="N2031" i="1"/>
  <c r="L2031" i="1"/>
  <c r="O2041" i="1"/>
  <c r="N2041" i="1"/>
  <c r="L2041" i="1"/>
  <c r="O2040" i="1"/>
  <c r="N2040" i="1"/>
  <c r="L2040" i="1"/>
  <c r="O2036" i="1"/>
  <c r="N2036" i="1"/>
  <c r="L2036" i="1"/>
  <c r="O2035" i="1"/>
  <c r="N2035" i="1"/>
  <c r="L2035" i="1"/>
  <c r="O2034" i="1"/>
  <c r="N2034" i="1"/>
  <c r="L2034" i="1"/>
  <c r="O2033" i="1"/>
  <c r="N2033" i="1"/>
  <c r="L2033" i="1"/>
  <c r="O2039" i="1"/>
  <c r="N2039" i="1"/>
  <c r="L2039" i="1"/>
  <c r="O2038" i="1"/>
  <c r="N2038" i="1"/>
  <c r="L2038" i="1"/>
  <c r="O2030" i="1"/>
  <c r="N2030" i="1"/>
  <c r="L2030" i="1"/>
  <c r="O2029" i="1"/>
  <c r="N2029" i="1"/>
  <c r="L2029" i="1"/>
  <c r="O2028" i="1"/>
  <c r="N2028" i="1"/>
  <c r="L2028" i="1"/>
  <c r="O2006" i="1"/>
  <c r="N2006" i="1"/>
  <c r="L2006" i="1"/>
  <c r="O2005" i="1"/>
  <c r="N2005" i="1"/>
  <c r="L2005" i="1"/>
  <c r="O2011" i="1"/>
  <c r="N2011" i="1"/>
  <c r="L2011" i="1"/>
  <c r="O2010" i="1"/>
  <c r="N2010" i="1"/>
  <c r="L2010" i="1"/>
  <c r="O2021" i="1"/>
  <c r="N2021" i="1"/>
  <c r="L2021" i="1"/>
  <c r="O2020" i="1"/>
  <c r="N2020" i="1"/>
  <c r="L2020" i="1"/>
  <c r="O2004" i="1"/>
  <c r="N2004" i="1"/>
  <c r="L2004" i="1"/>
  <c r="O2003" i="1"/>
  <c r="N2003" i="1"/>
  <c r="L2003" i="1"/>
  <c r="O2160" i="1"/>
  <c r="N2160" i="1"/>
  <c r="L2160" i="1"/>
  <c r="O2019" i="1"/>
  <c r="N2019" i="1"/>
  <c r="L2019" i="1"/>
  <c r="O2017" i="1"/>
  <c r="N2017" i="1"/>
  <c r="L2017" i="1"/>
  <c r="O2016" i="1"/>
  <c r="N2016" i="1"/>
  <c r="L2016" i="1"/>
  <c r="O2015" i="1"/>
  <c r="N2015" i="1"/>
  <c r="L2015" i="1"/>
  <c r="O2014" i="1"/>
  <c r="N2014" i="1"/>
  <c r="L2014" i="1"/>
  <c r="O2013" i="1"/>
  <c r="N2013" i="1"/>
  <c r="L2013" i="1"/>
  <c r="O2027" i="1"/>
  <c r="N2027" i="1"/>
  <c r="L2027" i="1"/>
  <c r="O2026" i="1"/>
  <c r="N2026" i="1"/>
  <c r="L2026" i="1"/>
  <c r="O2002" i="1"/>
  <c r="N2002" i="1"/>
  <c r="L2002" i="1"/>
  <c r="O2001" i="1"/>
  <c r="N2001" i="1"/>
  <c r="L2001" i="1"/>
  <c r="O1976" i="1"/>
  <c r="N1976" i="1"/>
  <c r="L1976" i="1"/>
  <c r="O1975" i="1"/>
  <c r="N1975" i="1"/>
  <c r="L1975" i="1"/>
  <c r="O1974" i="1"/>
  <c r="N1974" i="1"/>
  <c r="L1974" i="1"/>
  <c r="O1994" i="1"/>
  <c r="N1994" i="1"/>
  <c r="L1994" i="1"/>
  <c r="O1993" i="1"/>
  <c r="N1993" i="1"/>
  <c r="L1993" i="1"/>
  <c r="O1987" i="1"/>
  <c r="N1987" i="1"/>
  <c r="L1987" i="1"/>
  <c r="O1986" i="1"/>
  <c r="N1986" i="1"/>
  <c r="L1986" i="1"/>
  <c r="O1973" i="1"/>
  <c r="N1973" i="1"/>
  <c r="L1973" i="1"/>
  <c r="O1982" i="1"/>
  <c r="N1982" i="1"/>
  <c r="L1982" i="1"/>
  <c r="O1981" i="1"/>
  <c r="N1981" i="1"/>
  <c r="L1981" i="1"/>
  <c r="O1998" i="1"/>
  <c r="N1998" i="1"/>
  <c r="L1998" i="1"/>
  <c r="O1997" i="1"/>
  <c r="N1997" i="1"/>
  <c r="L1997" i="1"/>
  <c r="O1996" i="1"/>
  <c r="N1996" i="1"/>
  <c r="L1996" i="1"/>
  <c r="O1995" i="1"/>
  <c r="N1995" i="1"/>
  <c r="L1995" i="1"/>
  <c r="O1992" i="1"/>
  <c r="N1992" i="1"/>
  <c r="L1992" i="1"/>
  <c r="O1991" i="1"/>
  <c r="N1991" i="1"/>
  <c r="L1991" i="1"/>
  <c r="O1988" i="1"/>
  <c r="N1988" i="1"/>
  <c r="L1988" i="1"/>
  <c r="O1990" i="1"/>
  <c r="N1990" i="1"/>
  <c r="L1990" i="1"/>
  <c r="O1989" i="1"/>
  <c r="N1989" i="1"/>
  <c r="L1989" i="1"/>
  <c r="O1957" i="1"/>
  <c r="N1957" i="1"/>
  <c r="L1957" i="1"/>
  <c r="O1956" i="1"/>
  <c r="N1956" i="1"/>
  <c r="L1956" i="1"/>
  <c r="O1955" i="1"/>
  <c r="N1955" i="1"/>
  <c r="L1955" i="1"/>
  <c r="O1954" i="1"/>
  <c r="N1954" i="1"/>
  <c r="L1954" i="1"/>
  <c r="O1967" i="1"/>
  <c r="N1967" i="1"/>
  <c r="L1967" i="1"/>
  <c r="O1966" i="1"/>
  <c r="N1966" i="1"/>
  <c r="L1966" i="1"/>
  <c r="O1950" i="1"/>
  <c r="N1950" i="1"/>
  <c r="L1950" i="1"/>
  <c r="O1945" i="1"/>
  <c r="N1945" i="1"/>
  <c r="L1945" i="1"/>
  <c r="O1944" i="1"/>
  <c r="N1944" i="1"/>
  <c r="L1944" i="1"/>
  <c r="O1943" i="1"/>
  <c r="N1943" i="1"/>
  <c r="L1943" i="1"/>
  <c r="O1953" i="1"/>
  <c r="N1953" i="1"/>
  <c r="L1953" i="1"/>
  <c r="O1952" i="1"/>
  <c r="N1952" i="1"/>
  <c r="L1952" i="1"/>
  <c r="O1961" i="1"/>
  <c r="N1961" i="1"/>
  <c r="L1961" i="1"/>
  <c r="O1960" i="1"/>
  <c r="N1960" i="1"/>
  <c r="L1960" i="1"/>
  <c r="O1959" i="1"/>
  <c r="N1959" i="1"/>
  <c r="L1959" i="1"/>
  <c r="O1958" i="1"/>
  <c r="N1958" i="1"/>
  <c r="L1958" i="1"/>
  <c r="O1965" i="1"/>
  <c r="N1965" i="1"/>
  <c r="L1965" i="1"/>
  <c r="O1964" i="1"/>
  <c r="N1964" i="1"/>
  <c r="L1964" i="1"/>
  <c r="O1969" i="1"/>
  <c r="N1969" i="1"/>
  <c r="L1969" i="1"/>
  <c r="O1968" i="1"/>
  <c r="N1968" i="1"/>
  <c r="L1968" i="1"/>
  <c r="O1963" i="1"/>
  <c r="N1963" i="1"/>
  <c r="L1963" i="1"/>
  <c r="O1962" i="1"/>
  <c r="N1962" i="1"/>
  <c r="L1962" i="1"/>
  <c r="O1942" i="1"/>
  <c r="N1942" i="1"/>
  <c r="L1942" i="1"/>
  <c r="O1941" i="1"/>
  <c r="N1941" i="1"/>
  <c r="L1941" i="1"/>
  <c r="O1972" i="1"/>
  <c r="N1972" i="1"/>
  <c r="L1972" i="1"/>
  <c r="O1971" i="1"/>
  <c r="N1971" i="1"/>
  <c r="L1971" i="1"/>
  <c r="O1980" i="1"/>
  <c r="N1980" i="1"/>
  <c r="L1980" i="1"/>
  <c r="O1979" i="1"/>
  <c r="N1979" i="1"/>
  <c r="L1979" i="1"/>
  <c r="O1978" i="1"/>
  <c r="N1978" i="1"/>
  <c r="L1978" i="1"/>
  <c r="O1977" i="1"/>
  <c r="N1977" i="1"/>
  <c r="L1977" i="1"/>
  <c r="O1985" i="1"/>
  <c r="N1985" i="1"/>
  <c r="L1985" i="1"/>
  <c r="O1984" i="1"/>
  <c r="N1984" i="1"/>
  <c r="L1984" i="1"/>
  <c r="O1903" i="1"/>
  <c r="N1903" i="1"/>
  <c r="L1903" i="1"/>
  <c r="O1902" i="1"/>
  <c r="N1902" i="1"/>
  <c r="L1902" i="1"/>
  <c r="O1901" i="1"/>
  <c r="N1901" i="1"/>
  <c r="L1901" i="1"/>
  <c r="O1922" i="1"/>
  <c r="N1922" i="1"/>
  <c r="L1922" i="1"/>
  <c r="O1921" i="1"/>
  <c r="N1921" i="1"/>
  <c r="L1921" i="1"/>
  <c r="O1920" i="1"/>
  <c r="N1920" i="1"/>
  <c r="L1920" i="1"/>
  <c r="O1919" i="1"/>
  <c r="N1919" i="1"/>
  <c r="L1919" i="1"/>
  <c r="O1924" i="1"/>
  <c r="N1924" i="1"/>
  <c r="L1924" i="1"/>
  <c r="O1923" i="1"/>
  <c r="N1923" i="1"/>
  <c r="L1923" i="1"/>
  <c r="O1930" i="1"/>
  <c r="N1930" i="1"/>
  <c r="L1930" i="1"/>
  <c r="O1929" i="1"/>
  <c r="N1929" i="1"/>
  <c r="L1929" i="1"/>
  <c r="O1940" i="1"/>
  <c r="N1940" i="1"/>
  <c r="L1940" i="1"/>
  <c r="O1939" i="1"/>
  <c r="N1939" i="1"/>
  <c r="L1939" i="1"/>
  <c r="O1938" i="1"/>
  <c r="N1938" i="1"/>
  <c r="L1938" i="1"/>
  <c r="O1949" i="1"/>
  <c r="N1949" i="1"/>
  <c r="L1949" i="1"/>
  <c r="O1948" i="1"/>
  <c r="N1948" i="1"/>
  <c r="L1948" i="1"/>
  <c r="O1947" i="1"/>
  <c r="N1947" i="1"/>
  <c r="L1947" i="1"/>
  <c r="O1946" i="1"/>
  <c r="N1946" i="1"/>
  <c r="L1946" i="1"/>
  <c r="O1937" i="1"/>
  <c r="N1937" i="1"/>
  <c r="L1937" i="1"/>
  <c r="O1933" i="1"/>
  <c r="N1933" i="1"/>
  <c r="L1933" i="1"/>
  <c r="O1932" i="1"/>
  <c r="N1932" i="1"/>
  <c r="L1932" i="1"/>
  <c r="O1936" i="1"/>
  <c r="N1936" i="1"/>
  <c r="L1936" i="1"/>
  <c r="O1898" i="1"/>
  <c r="N1898" i="1"/>
  <c r="L1898" i="1"/>
  <c r="O1897" i="1"/>
  <c r="N1897" i="1"/>
  <c r="L1897" i="1"/>
  <c r="O1895" i="1"/>
  <c r="N1895" i="1"/>
  <c r="L1895" i="1"/>
  <c r="O1912" i="1"/>
  <c r="N1912" i="1"/>
  <c r="L1912" i="1"/>
  <c r="O1911" i="1"/>
  <c r="N1911" i="1"/>
  <c r="L1911" i="1"/>
  <c r="O1888" i="1"/>
  <c r="N1888" i="1"/>
  <c r="L1888" i="1"/>
  <c r="O1909" i="1"/>
  <c r="N1909" i="1"/>
  <c r="L1909" i="1"/>
  <c r="O1908" i="1"/>
  <c r="N1908" i="1"/>
  <c r="L1908" i="1"/>
  <c r="O1916" i="1"/>
  <c r="N1916" i="1"/>
  <c r="L1916" i="1"/>
  <c r="O1915" i="1"/>
  <c r="N1915" i="1"/>
  <c r="L1915" i="1"/>
  <c r="O1905" i="1"/>
  <c r="N1905" i="1"/>
  <c r="L1905" i="1"/>
  <c r="O1904" i="1"/>
  <c r="N1904" i="1"/>
  <c r="L1904" i="1"/>
  <c r="O1907" i="1"/>
  <c r="N1907" i="1"/>
  <c r="L1907" i="1"/>
  <c r="O1906" i="1"/>
  <c r="N1906" i="1"/>
  <c r="L1906" i="1"/>
  <c r="O1900" i="1"/>
  <c r="N1900" i="1"/>
  <c r="L1900" i="1"/>
  <c r="O1899" i="1"/>
  <c r="N1899" i="1"/>
  <c r="L1899" i="1"/>
  <c r="O1928" i="1"/>
  <c r="N1928" i="1"/>
  <c r="L1928" i="1"/>
  <c r="O1927" i="1"/>
  <c r="N1927" i="1"/>
  <c r="L1927" i="1"/>
  <c r="O1926" i="1"/>
  <c r="N1926" i="1"/>
  <c r="L1926" i="1"/>
  <c r="O1925" i="1"/>
  <c r="N1925" i="1"/>
  <c r="L1925" i="1"/>
  <c r="O1913" i="1"/>
  <c r="N1913" i="1"/>
  <c r="L1913" i="1"/>
  <c r="O1887" i="1"/>
  <c r="N1887" i="1"/>
  <c r="L1887" i="1"/>
  <c r="O1886" i="1"/>
  <c r="N1886" i="1"/>
  <c r="L1886" i="1"/>
  <c r="O1918" i="1"/>
  <c r="N1918" i="1"/>
  <c r="L1918" i="1"/>
  <c r="O1917" i="1"/>
  <c r="N1917" i="1"/>
  <c r="L1917" i="1"/>
  <c r="O1863" i="1"/>
  <c r="N1863" i="1"/>
  <c r="L1863" i="1"/>
  <c r="O1862" i="1"/>
  <c r="N1862" i="1"/>
  <c r="L1862" i="1"/>
  <c r="O1861" i="1"/>
  <c r="N1861" i="1"/>
  <c r="L1861" i="1"/>
  <c r="O1885" i="1"/>
  <c r="N1885" i="1"/>
  <c r="L1885" i="1"/>
  <c r="O1884" i="1"/>
  <c r="N1884" i="1"/>
  <c r="L1884" i="1"/>
  <c r="O1883" i="1"/>
  <c r="N1883" i="1"/>
  <c r="L1883" i="1"/>
  <c r="O1882" i="1"/>
  <c r="N1882" i="1"/>
  <c r="L1882" i="1"/>
  <c r="O1881" i="1"/>
  <c r="N1881" i="1"/>
  <c r="L1881" i="1"/>
  <c r="O1880" i="1"/>
  <c r="N1880" i="1"/>
  <c r="L1880" i="1"/>
  <c r="O1894" i="1"/>
  <c r="N1894" i="1"/>
  <c r="L1894" i="1"/>
  <c r="O1893" i="1"/>
  <c r="N1893" i="1"/>
  <c r="L1893" i="1"/>
  <c r="O1871" i="1"/>
  <c r="N1871" i="1"/>
  <c r="L1871" i="1"/>
  <c r="O1828" i="1"/>
  <c r="N1828" i="1"/>
  <c r="L1828" i="1"/>
  <c r="O1870" i="1"/>
  <c r="N1870" i="1"/>
  <c r="L1870" i="1"/>
  <c r="O1869" i="1"/>
  <c r="N1869" i="1"/>
  <c r="L1869" i="1"/>
  <c r="O1874" i="1"/>
  <c r="N1874" i="1"/>
  <c r="L1874" i="1"/>
  <c r="O1813" i="1"/>
  <c r="N1813" i="1"/>
  <c r="L1813" i="1"/>
  <c r="O1844" i="1"/>
  <c r="N1844" i="1"/>
  <c r="L1844" i="1"/>
  <c r="O1827" i="1"/>
  <c r="N1827" i="1"/>
  <c r="L1827" i="1"/>
  <c r="O1812" i="1"/>
  <c r="N1812" i="1"/>
  <c r="L1812" i="1"/>
  <c r="O1795" i="1"/>
  <c r="N1795" i="1"/>
  <c r="L1795" i="1"/>
  <c r="O1852" i="1"/>
  <c r="N1852" i="1"/>
  <c r="L1852" i="1"/>
  <c r="O1851" i="1"/>
  <c r="N1851" i="1"/>
  <c r="L1851" i="1"/>
  <c r="O5181" i="1"/>
  <c r="N5181" i="1"/>
  <c r="L5181" i="1"/>
  <c r="O5140" i="1"/>
  <c r="N5140" i="1"/>
  <c r="L5140" i="1"/>
  <c r="O5106" i="1"/>
  <c r="N5106" i="1"/>
  <c r="L5106" i="1"/>
  <c r="O5064" i="1"/>
  <c r="N5064" i="1"/>
  <c r="L5064" i="1"/>
  <c r="O5020" i="1"/>
  <c r="N5020" i="1"/>
  <c r="L5020" i="1"/>
  <c r="O4977" i="1"/>
  <c r="N4977" i="1"/>
  <c r="L4977" i="1"/>
  <c r="O4928" i="1"/>
  <c r="N4928" i="1"/>
  <c r="L4928" i="1"/>
  <c r="O4887" i="1"/>
  <c r="N4887" i="1"/>
  <c r="L4887" i="1"/>
  <c r="O4847" i="1"/>
  <c r="N4847" i="1"/>
  <c r="L4847" i="1"/>
  <c r="O4803" i="1"/>
  <c r="N4803" i="1"/>
  <c r="L4803" i="1"/>
  <c r="O4775" i="1"/>
  <c r="N4775" i="1"/>
  <c r="L4775" i="1"/>
  <c r="O4745" i="1"/>
  <c r="N4745" i="1"/>
  <c r="L4745" i="1"/>
  <c r="O4706" i="1"/>
  <c r="N4706" i="1"/>
  <c r="L4706" i="1"/>
  <c r="O4665" i="1"/>
  <c r="N4665" i="1"/>
  <c r="L4665" i="1"/>
  <c r="O4615" i="1"/>
  <c r="N4615" i="1"/>
  <c r="L4615" i="1"/>
  <c r="O4569" i="1"/>
  <c r="N4569" i="1"/>
  <c r="L4569" i="1"/>
  <c r="O4537" i="1"/>
  <c r="N4537" i="1"/>
  <c r="L4537" i="1"/>
  <c r="O4503" i="1"/>
  <c r="N4503" i="1"/>
  <c r="L4503" i="1"/>
  <c r="O4471" i="1"/>
  <c r="N4471" i="1"/>
  <c r="L4471" i="1"/>
  <c r="O4421" i="1"/>
  <c r="N4421" i="1"/>
  <c r="L4421" i="1"/>
  <c r="O4377" i="1"/>
  <c r="N4377" i="1"/>
  <c r="L4377" i="1"/>
  <c r="O4334" i="1"/>
  <c r="N4334" i="1"/>
  <c r="L4334" i="1"/>
  <c r="O4282" i="1"/>
  <c r="N4282" i="1"/>
  <c r="L4282" i="1"/>
  <c r="O4245" i="1"/>
  <c r="N4245" i="1"/>
  <c r="L4245" i="1"/>
  <c r="O4196" i="1"/>
  <c r="N4196" i="1"/>
  <c r="L4196" i="1"/>
  <c r="O4151" i="1"/>
  <c r="N4151" i="1"/>
  <c r="L4151" i="1"/>
  <c r="O4109" i="1"/>
  <c r="N4109" i="1"/>
  <c r="L4109" i="1"/>
  <c r="O4078" i="1"/>
  <c r="N4078" i="1"/>
  <c r="L4078" i="1"/>
  <c r="O4041" i="1"/>
  <c r="N4041" i="1"/>
  <c r="L4041" i="1"/>
  <c r="O4018" i="1"/>
  <c r="N4018" i="1"/>
  <c r="L4018" i="1"/>
  <c r="O3985" i="1"/>
  <c r="N3985" i="1"/>
  <c r="L3985" i="1"/>
  <c r="O3957" i="1"/>
  <c r="N3957" i="1"/>
  <c r="L3957" i="1"/>
  <c r="O3933" i="1"/>
  <c r="N3933" i="1"/>
  <c r="L3933" i="1"/>
  <c r="O3900" i="1"/>
  <c r="N3900" i="1"/>
  <c r="L3900" i="1"/>
  <c r="O3862" i="1"/>
  <c r="N3862" i="1"/>
  <c r="L3862" i="1"/>
  <c r="O3822" i="1"/>
  <c r="N3822" i="1"/>
  <c r="L3822" i="1"/>
  <c r="O3791" i="1"/>
  <c r="N3791" i="1"/>
  <c r="L3791" i="1"/>
  <c r="O3755" i="1"/>
  <c r="N3755" i="1"/>
  <c r="L3755" i="1"/>
  <c r="O3722" i="1"/>
  <c r="N3722" i="1"/>
  <c r="L3722" i="1"/>
  <c r="O3689" i="1"/>
  <c r="N3689" i="1"/>
  <c r="L3689" i="1"/>
  <c r="O3652" i="1"/>
  <c r="N3652" i="1"/>
  <c r="L3652" i="1"/>
  <c r="O3630" i="1"/>
  <c r="N3630" i="1"/>
  <c r="L3630" i="1"/>
  <c r="O3593" i="1"/>
  <c r="N3593" i="1"/>
  <c r="L3593" i="1"/>
  <c r="O3564" i="1"/>
  <c r="N3564" i="1"/>
  <c r="L3564" i="1"/>
  <c r="O3542" i="1"/>
  <c r="N3542" i="1"/>
  <c r="L3542" i="1"/>
  <c r="O3510" i="1"/>
  <c r="N3510" i="1"/>
  <c r="L3510" i="1"/>
  <c r="O3479" i="1"/>
  <c r="N3479" i="1"/>
  <c r="L3479" i="1"/>
  <c r="O3441" i="1"/>
  <c r="N3441" i="1"/>
  <c r="L3441" i="1"/>
  <c r="O3415" i="1"/>
  <c r="N3415" i="1"/>
  <c r="L3415" i="1"/>
  <c r="O3314" i="1"/>
  <c r="N3314" i="1"/>
  <c r="L3314" i="1"/>
  <c r="O3350" i="1"/>
  <c r="N3350" i="1"/>
  <c r="L3350" i="1"/>
  <c r="O3255" i="1"/>
  <c r="N3255" i="1"/>
  <c r="L3255" i="1"/>
  <c r="O3279" i="1"/>
  <c r="N3279" i="1"/>
  <c r="L3279" i="1"/>
  <c r="O3223" i="1"/>
  <c r="N3223" i="1"/>
  <c r="L3223" i="1"/>
  <c r="O3187" i="1"/>
  <c r="N3187" i="1"/>
  <c r="L3187" i="1"/>
  <c r="O3158" i="1"/>
  <c r="N3158" i="1"/>
  <c r="L3158" i="1"/>
  <c r="O3125" i="1"/>
  <c r="N3125" i="1"/>
  <c r="L3125" i="1"/>
  <c r="O3098" i="1"/>
  <c r="N3098" i="1"/>
  <c r="L3098" i="1"/>
  <c r="O3070" i="1"/>
  <c r="N3070" i="1"/>
  <c r="L3070" i="1"/>
  <c r="O3039" i="1"/>
  <c r="N3039" i="1"/>
  <c r="L3039" i="1"/>
  <c r="O2992" i="1"/>
  <c r="N2992" i="1"/>
  <c r="L2992" i="1"/>
  <c r="O2991" i="1"/>
  <c r="N2991" i="1"/>
  <c r="L2991" i="1"/>
  <c r="O2951" i="1"/>
  <c r="N2951" i="1"/>
  <c r="L2951" i="1"/>
  <c r="O2920" i="1"/>
  <c r="N2920" i="1"/>
  <c r="L2920" i="1"/>
  <c r="O2894" i="1"/>
  <c r="N2894" i="1"/>
  <c r="L2894" i="1"/>
  <c r="O2858" i="1"/>
  <c r="N2858" i="1"/>
  <c r="L2858" i="1"/>
  <c r="O2836" i="1"/>
  <c r="N2836" i="1"/>
  <c r="L2836" i="1"/>
  <c r="O2801" i="1"/>
  <c r="N2801" i="1"/>
  <c r="L2801" i="1"/>
  <c r="O2770" i="1"/>
  <c r="N2770" i="1"/>
  <c r="L2770" i="1"/>
  <c r="O2737" i="1"/>
  <c r="N2737" i="1"/>
  <c r="L2737" i="1"/>
  <c r="O2696" i="1"/>
  <c r="N2696" i="1"/>
  <c r="L2696" i="1"/>
  <c r="O2671" i="1"/>
  <c r="N2671" i="1"/>
  <c r="L2671" i="1"/>
  <c r="O2638" i="1"/>
  <c r="N2638" i="1"/>
  <c r="L2638" i="1"/>
  <c r="O2595" i="1"/>
  <c r="N2595" i="1"/>
  <c r="L2595" i="1"/>
  <c r="O2564" i="1"/>
  <c r="N2564" i="1"/>
  <c r="L2564" i="1"/>
  <c r="O2527" i="1"/>
  <c r="N2527" i="1"/>
  <c r="L2527" i="1"/>
  <c r="O2497" i="1"/>
  <c r="N2497" i="1"/>
  <c r="L2497" i="1"/>
  <c r="O2471" i="1"/>
  <c r="N2471" i="1"/>
  <c r="L2471" i="1"/>
  <c r="O2436" i="1"/>
  <c r="N2436" i="1"/>
  <c r="L2436" i="1"/>
  <c r="O2405" i="1"/>
  <c r="N2405" i="1"/>
  <c r="L2405" i="1"/>
  <c r="O2380" i="1"/>
  <c r="N2380" i="1"/>
  <c r="L2380" i="1"/>
  <c r="O2349" i="1"/>
  <c r="N2349" i="1"/>
  <c r="L2349" i="1"/>
  <c r="O2304" i="1"/>
  <c r="N2304" i="1"/>
  <c r="L2304" i="1"/>
  <c r="O2278" i="1"/>
  <c r="N2278" i="1"/>
  <c r="L2278" i="1"/>
  <c r="O2244" i="1"/>
  <c r="N2244" i="1"/>
  <c r="L2244" i="1"/>
  <c r="O2203" i="1"/>
  <c r="N2203" i="1"/>
  <c r="L2203" i="1"/>
  <c r="O2177" i="1"/>
  <c r="N2177" i="1"/>
  <c r="L2177" i="1"/>
  <c r="O2139" i="1"/>
  <c r="N2139" i="1"/>
  <c r="L2139" i="1"/>
  <c r="O2113" i="1"/>
  <c r="N2113" i="1"/>
  <c r="L2113" i="1"/>
  <c r="O2080" i="1"/>
  <c r="N2080" i="1"/>
  <c r="L2080" i="1"/>
  <c r="O2037" i="1"/>
  <c r="N2037" i="1"/>
  <c r="L2037" i="1"/>
  <c r="O2000" i="1"/>
  <c r="N2000" i="1"/>
  <c r="L2000" i="1"/>
  <c r="O1970" i="1"/>
  <c r="N1970" i="1"/>
  <c r="L1970" i="1"/>
  <c r="O1931" i="1"/>
  <c r="N1931" i="1"/>
  <c r="L1931" i="1"/>
  <c r="O1889" i="1"/>
  <c r="N1889" i="1"/>
  <c r="L1889" i="1"/>
  <c r="O1854" i="1"/>
  <c r="N1854" i="1"/>
  <c r="L1854" i="1"/>
  <c r="O1809" i="1"/>
  <c r="N1809" i="1"/>
  <c r="L1809" i="1"/>
  <c r="O1892" i="1"/>
  <c r="N1892" i="1"/>
  <c r="L1892" i="1"/>
  <c r="O1891" i="1"/>
  <c r="N1891" i="1"/>
  <c r="L1891" i="1"/>
  <c r="O1843" i="1"/>
  <c r="N1843" i="1"/>
  <c r="L1843" i="1"/>
  <c r="O1842" i="1"/>
  <c r="N1842" i="1"/>
  <c r="L1842" i="1"/>
  <c r="O1867" i="1"/>
  <c r="N1867" i="1"/>
  <c r="L1867" i="1"/>
  <c r="O1866" i="1"/>
  <c r="N1866" i="1"/>
  <c r="L1866" i="1"/>
  <c r="O1873" i="1"/>
  <c r="N1873" i="1"/>
  <c r="L1873" i="1"/>
  <c r="O1872" i="1"/>
  <c r="N1872" i="1"/>
  <c r="L1872" i="1"/>
  <c r="O1850" i="1"/>
  <c r="N1850" i="1"/>
  <c r="L1850" i="1"/>
  <c r="O1849" i="1"/>
  <c r="N1849" i="1"/>
  <c r="L1849" i="1"/>
  <c r="O1841" i="1"/>
  <c r="N1841" i="1"/>
  <c r="L1841" i="1"/>
  <c r="O1840" i="1"/>
  <c r="N1840" i="1"/>
  <c r="L1840" i="1"/>
  <c r="O1856" i="1"/>
  <c r="N1856" i="1"/>
  <c r="L1856" i="1"/>
  <c r="O1855" i="1"/>
  <c r="N1855" i="1"/>
  <c r="L1855" i="1"/>
  <c r="O1860" i="1"/>
  <c r="N1860" i="1"/>
  <c r="L1860" i="1"/>
  <c r="O1859" i="1"/>
  <c r="N1859" i="1"/>
  <c r="L1859" i="1"/>
  <c r="O1858" i="1"/>
  <c r="N1858" i="1"/>
  <c r="L1858" i="1"/>
  <c r="O1857" i="1"/>
  <c r="N1857" i="1"/>
  <c r="L1857" i="1"/>
  <c r="O1865" i="1"/>
  <c r="N1865" i="1"/>
  <c r="L1865" i="1"/>
  <c r="O1864" i="1"/>
  <c r="N1864" i="1"/>
  <c r="L1864" i="1"/>
  <c r="O1875" i="1"/>
  <c r="N1875" i="1"/>
  <c r="L1875" i="1"/>
  <c r="O2018" i="1"/>
  <c r="N2018" i="1"/>
  <c r="L2018" i="1"/>
  <c r="O1914" i="1"/>
  <c r="N1914" i="1"/>
  <c r="L1914" i="1"/>
  <c r="O1890" i="1"/>
  <c r="N1890" i="1"/>
  <c r="L1890" i="1"/>
  <c r="O1839" i="1"/>
  <c r="N1839" i="1"/>
  <c r="L1839" i="1"/>
  <c r="O1879" i="1"/>
  <c r="N1879" i="1"/>
  <c r="L1879" i="1"/>
  <c r="O1878" i="1"/>
  <c r="N1878" i="1"/>
  <c r="L1878" i="1"/>
  <c r="O1877" i="1"/>
  <c r="N1877" i="1"/>
  <c r="L1877" i="1"/>
  <c r="O1876" i="1"/>
  <c r="N1876" i="1"/>
  <c r="L1876" i="1"/>
  <c r="O1853" i="1"/>
  <c r="N1853" i="1"/>
  <c r="L1853" i="1"/>
  <c r="O1838" i="1"/>
  <c r="N1838" i="1"/>
  <c r="L1838" i="1"/>
  <c r="O1837" i="1"/>
  <c r="N1837" i="1"/>
  <c r="L1837" i="1"/>
  <c r="O1823" i="1"/>
  <c r="N1823" i="1"/>
  <c r="L1823" i="1"/>
  <c r="O1822" i="1"/>
  <c r="N1822" i="1"/>
  <c r="L1822" i="1"/>
  <c r="O1808" i="1"/>
  <c r="N1808" i="1"/>
  <c r="L1808" i="1"/>
  <c r="O1807" i="1"/>
  <c r="N1807" i="1"/>
  <c r="L1807" i="1"/>
  <c r="O1792" i="1"/>
  <c r="N1792" i="1"/>
  <c r="L1792" i="1"/>
  <c r="O1791" i="1"/>
  <c r="N1791" i="1"/>
  <c r="L1791" i="1"/>
  <c r="O1848" i="1"/>
  <c r="N1848" i="1"/>
  <c r="L1848" i="1"/>
  <c r="O1847" i="1"/>
  <c r="N1847" i="1"/>
  <c r="L1847" i="1"/>
  <c r="O1846" i="1"/>
  <c r="N1846" i="1"/>
  <c r="L1846" i="1"/>
  <c r="O1845" i="1"/>
  <c r="N1845" i="1"/>
  <c r="L1845" i="1"/>
  <c r="O1836" i="1"/>
  <c r="N1836" i="1"/>
  <c r="L1836" i="1"/>
  <c r="O1835" i="1"/>
  <c r="N1835" i="1"/>
  <c r="L1835" i="1"/>
  <c r="O1833" i="1"/>
  <c r="N1833" i="1"/>
  <c r="L1833" i="1"/>
  <c r="O1832" i="1"/>
  <c r="N1832" i="1"/>
  <c r="L1832" i="1"/>
  <c r="O1834" i="1"/>
  <c r="N1834" i="1"/>
  <c r="L1834" i="1"/>
  <c r="O1831" i="1"/>
  <c r="N1831" i="1"/>
  <c r="L1831" i="1"/>
  <c r="O1830" i="1"/>
  <c r="N1830" i="1"/>
  <c r="L1830" i="1"/>
  <c r="O1829" i="1"/>
  <c r="N1829" i="1"/>
  <c r="L1829" i="1"/>
  <c r="O1825" i="1"/>
  <c r="N1825" i="1"/>
  <c r="L1825" i="1"/>
  <c r="O1824" i="1"/>
  <c r="N1824" i="1"/>
  <c r="L1824" i="1"/>
  <c r="O1806" i="1"/>
  <c r="N1806" i="1"/>
  <c r="L1806" i="1"/>
  <c r="O2157" i="1"/>
  <c r="N2157" i="1"/>
  <c r="L2157" i="1"/>
  <c r="O2124" i="1"/>
  <c r="N2124" i="1"/>
  <c r="L2124" i="1"/>
  <c r="O2097" i="1"/>
  <c r="N2097" i="1"/>
  <c r="L2097" i="1"/>
  <c r="O2067" i="1"/>
  <c r="N2067" i="1"/>
  <c r="L2067" i="1"/>
  <c r="O2012" i="1"/>
  <c r="N2012" i="1"/>
  <c r="L2012" i="1"/>
  <c r="O1983" i="1"/>
  <c r="N1983" i="1"/>
  <c r="L1983" i="1"/>
  <c r="O1951" i="1"/>
  <c r="N1951" i="1"/>
  <c r="L1951" i="1"/>
  <c r="O1910" i="1"/>
  <c r="N1910" i="1"/>
  <c r="L1910" i="1"/>
  <c r="O1868" i="1"/>
  <c r="N1868" i="1"/>
  <c r="L1868" i="1"/>
  <c r="O1826" i="1"/>
  <c r="N1826" i="1"/>
  <c r="L1826" i="1"/>
  <c r="O1819" i="1"/>
  <c r="N1819" i="1"/>
  <c r="L1819" i="1"/>
  <c r="O1818" i="1"/>
  <c r="N1818" i="1"/>
  <c r="L1818" i="1"/>
  <c r="O1811" i="1"/>
  <c r="N1811" i="1"/>
  <c r="L1811" i="1"/>
  <c r="O1810" i="1"/>
  <c r="N1810" i="1"/>
  <c r="L1810" i="1"/>
  <c r="O1821" i="1"/>
  <c r="N1821" i="1"/>
  <c r="L1821" i="1"/>
  <c r="O1820" i="1"/>
  <c r="N1820" i="1"/>
  <c r="L1820" i="1"/>
  <c r="O1817" i="1"/>
  <c r="N1817" i="1"/>
  <c r="L1817" i="1"/>
  <c r="O1816" i="1"/>
  <c r="N1816" i="1"/>
  <c r="L1816" i="1"/>
  <c r="O1790" i="1"/>
  <c r="N1790" i="1"/>
  <c r="L1790" i="1"/>
  <c r="O1789" i="1"/>
  <c r="N1789" i="1"/>
  <c r="L1789" i="1"/>
  <c r="O1805" i="1"/>
  <c r="N1805" i="1"/>
  <c r="L1805" i="1"/>
  <c r="O1804" i="1"/>
  <c r="N1804" i="1"/>
  <c r="L1804" i="1"/>
  <c r="O1794" i="1"/>
  <c r="N1794" i="1"/>
  <c r="L1794" i="1"/>
  <c r="O1793" i="1"/>
  <c r="N1793" i="1"/>
  <c r="L1793" i="1"/>
  <c r="O1788" i="1"/>
  <c r="N1788" i="1"/>
  <c r="L1788" i="1"/>
  <c r="O1787" i="1"/>
  <c r="N1787" i="1"/>
  <c r="L1787" i="1"/>
  <c r="O1778" i="1"/>
  <c r="N1778" i="1"/>
  <c r="L1778" i="1"/>
  <c r="O1783" i="1"/>
  <c r="N1783" i="1"/>
  <c r="L1783" i="1"/>
  <c r="O1782" i="1"/>
  <c r="N1782" i="1"/>
  <c r="L1782" i="1"/>
  <c r="O1765" i="1"/>
  <c r="N1765" i="1"/>
  <c r="L1765" i="1"/>
  <c r="O1764" i="1"/>
  <c r="N1764" i="1"/>
  <c r="L1764" i="1"/>
  <c r="O1763" i="1"/>
  <c r="N1763" i="1"/>
  <c r="L1763" i="1"/>
  <c r="O1744" i="1"/>
  <c r="N1744" i="1"/>
  <c r="L1744" i="1"/>
  <c r="O1743" i="1"/>
  <c r="N1743" i="1"/>
  <c r="L1743" i="1"/>
  <c r="O1803" i="1"/>
  <c r="N1803" i="1"/>
  <c r="L1803" i="1"/>
  <c r="O1802" i="1"/>
  <c r="N1802" i="1"/>
  <c r="L1802" i="1"/>
  <c r="O1801" i="1"/>
  <c r="N1801" i="1"/>
  <c r="L1801" i="1"/>
  <c r="O1800" i="1"/>
  <c r="N1800" i="1"/>
  <c r="L1800" i="1"/>
  <c r="O1799" i="1"/>
  <c r="N1799" i="1"/>
  <c r="L1799" i="1"/>
  <c r="O1798" i="1"/>
  <c r="N1798" i="1"/>
  <c r="L1798" i="1"/>
  <c r="O1797" i="1"/>
  <c r="N1797" i="1"/>
  <c r="L1797" i="1"/>
  <c r="O1796" i="1"/>
  <c r="N1796" i="1"/>
  <c r="L1796" i="1"/>
  <c r="O1762" i="1"/>
  <c r="N1762" i="1"/>
  <c r="L1762" i="1"/>
  <c r="O1761" i="1"/>
  <c r="N1761" i="1"/>
  <c r="L1761" i="1"/>
  <c r="O1719" i="1"/>
  <c r="N1719" i="1"/>
  <c r="L1719" i="1"/>
  <c r="O1755" i="1"/>
  <c r="N1755" i="1"/>
  <c r="L1755" i="1"/>
  <c r="O1786" i="1"/>
  <c r="N1786" i="1"/>
  <c r="L1786" i="1"/>
  <c r="O1785" i="1"/>
  <c r="N1785" i="1"/>
  <c r="L1785" i="1"/>
  <c r="O1784" i="1"/>
  <c r="N1784" i="1"/>
  <c r="L1784" i="1"/>
  <c r="O1756" i="1"/>
  <c r="N1756" i="1"/>
  <c r="L1756" i="1"/>
  <c r="O1742" i="1"/>
  <c r="N1742" i="1"/>
  <c r="L1742" i="1"/>
  <c r="O1741" i="1"/>
  <c r="N1741" i="1"/>
  <c r="L1741" i="1"/>
  <c r="O1728" i="1"/>
  <c r="N1728" i="1"/>
  <c r="L1728" i="1"/>
  <c r="O1727" i="1"/>
  <c r="N1727" i="1"/>
  <c r="L1727" i="1"/>
  <c r="O1754" i="1"/>
  <c r="N1754" i="1"/>
  <c r="L1754" i="1"/>
  <c r="O1720" i="1"/>
  <c r="N1720" i="1"/>
  <c r="L1720" i="1"/>
  <c r="O1748" i="1"/>
  <c r="N1748" i="1"/>
  <c r="L1748" i="1"/>
  <c r="O1747" i="1"/>
  <c r="N1747" i="1"/>
  <c r="L1747" i="1"/>
  <c r="O1746" i="1"/>
  <c r="N1746" i="1"/>
  <c r="L1746" i="1"/>
  <c r="O1745" i="1"/>
  <c r="N1745" i="1"/>
  <c r="L1745" i="1"/>
  <c r="O1724" i="1"/>
  <c r="N1724" i="1"/>
  <c r="L1724" i="1"/>
  <c r="O1723" i="1"/>
  <c r="N1723" i="1"/>
  <c r="L1723" i="1"/>
  <c r="O1753" i="1"/>
  <c r="N1753" i="1"/>
  <c r="L1753" i="1"/>
  <c r="O1716" i="1"/>
  <c r="N1716" i="1"/>
  <c r="L1716" i="1"/>
  <c r="O1715" i="1"/>
  <c r="N1715" i="1"/>
  <c r="L1715" i="1"/>
  <c r="O1714" i="1"/>
  <c r="N1714" i="1"/>
  <c r="L1714" i="1"/>
  <c r="O1711" i="1"/>
  <c r="N1711" i="1"/>
  <c r="L1711" i="1"/>
  <c r="O1687" i="1"/>
  <c r="N1687" i="1"/>
  <c r="L1687" i="1"/>
  <c r="O1686" i="1"/>
  <c r="N1686" i="1"/>
  <c r="L1686" i="1"/>
  <c r="O1722" i="1"/>
  <c r="N1722" i="1"/>
  <c r="L1722" i="1"/>
  <c r="O1721" i="1"/>
  <c r="N1721" i="1"/>
  <c r="L1721" i="1"/>
  <c r="O1780" i="1"/>
  <c r="N1780" i="1"/>
  <c r="L1780" i="1"/>
  <c r="O1779" i="1"/>
  <c r="N1779" i="1"/>
  <c r="L1779" i="1"/>
  <c r="O1777" i="1"/>
  <c r="N1777" i="1"/>
  <c r="L1777" i="1"/>
  <c r="O1776" i="1"/>
  <c r="N1776" i="1"/>
  <c r="L1776" i="1"/>
  <c r="O1760" i="1"/>
  <c r="N1760" i="1"/>
  <c r="L1760" i="1"/>
  <c r="O1759" i="1"/>
  <c r="N1759" i="1"/>
  <c r="L1759" i="1"/>
  <c r="O1680" i="1"/>
  <c r="N1680" i="1"/>
  <c r="L1680" i="1"/>
  <c r="O1679" i="1"/>
  <c r="N1679" i="1"/>
  <c r="L1679" i="1"/>
  <c r="O1740" i="1"/>
  <c r="N1740" i="1"/>
  <c r="L1740" i="1"/>
  <c r="O1739" i="1"/>
  <c r="N1739" i="1"/>
  <c r="L1739" i="1"/>
  <c r="O1738" i="1"/>
  <c r="N1738" i="1"/>
  <c r="L1738" i="1"/>
  <c r="O1737" i="1"/>
  <c r="N1737" i="1"/>
  <c r="L1737" i="1"/>
  <c r="O1736" i="1"/>
  <c r="N1736" i="1"/>
  <c r="L1736" i="1"/>
  <c r="O1735" i="1"/>
  <c r="N1735" i="1"/>
  <c r="L1735" i="1"/>
  <c r="O1734" i="1"/>
  <c r="N1734" i="1"/>
  <c r="L1734" i="1"/>
  <c r="O1733" i="1"/>
  <c r="N1733" i="1"/>
  <c r="L1733" i="1"/>
  <c r="O1726" i="1"/>
  <c r="N1726" i="1"/>
  <c r="L1726" i="1"/>
  <c r="O1725" i="1"/>
  <c r="N1725" i="1"/>
  <c r="L1725" i="1"/>
  <c r="O1758" i="1"/>
  <c r="N1758" i="1"/>
  <c r="L1758" i="1"/>
  <c r="O1757" i="1"/>
  <c r="N1757" i="1"/>
  <c r="L1757" i="1"/>
  <c r="O2143" i="1"/>
  <c r="N2143" i="1"/>
  <c r="L2143" i="1"/>
  <c r="O2046" i="1"/>
  <c r="N2046" i="1"/>
  <c r="L2046" i="1"/>
  <c r="O1935" i="1"/>
  <c r="N1935" i="1"/>
  <c r="L1935" i="1"/>
  <c r="O1815" i="1"/>
  <c r="N1815" i="1"/>
  <c r="L1815" i="1"/>
  <c r="O1769" i="1"/>
  <c r="N1769" i="1"/>
  <c r="L1769" i="1"/>
  <c r="O1768" i="1"/>
  <c r="N1768" i="1"/>
  <c r="L1768" i="1"/>
  <c r="O1683" i="1"/>
  <c r="N1683" i="1"/>
  <c r="L1683" i="1"/>
  <c r="O1682" i="1"/>
  <c r="N1682" i="1"/>
  <c r="L1682" i="1"/>
  <c r="O1561" i="1"/>
  <c r="N1561" i="1"/>
  <c r="L1561" i="1"/>
  <c r="O1685" i="1"/>
  <c r="N1685" i="1"/>
  <c r="L1685" i="1"/>
  <c r="O1684" i="1"/>
  <c r="N1684" i="1"/>
  <c r="L1684" i="1"/>
  <c r="O1710" i="1"/>
  <c r="N1710" i="1"/>
  <c r="L1710" i="1"/>
  <c r="O1689" i="1"/>
  <c r="N1689" i="1"/>
  <c r="L1689" i="1"/>
  <c r="O1688" i="1"/>
  <c r="N1688" i="1"/>
  <c r="L1688" i="1"/>
  <c r="O1713" i="1"/>
  <c r="N1713" i="1"/>
  <c r="L1713" i="1"/>
  <c r="O1712" i="1"/>
  <c r="N1712" i="1"/>
  <c r="L1712" i="1"/>
  <c r="O1718" i="1"/>
  <c r="N1718" i="1"/>
  <c r="L1718" i="1"/>
  <c r="O1717" i="1"/>
  <c r="N1717" i="1"/>
  <c r="L1717" i="1"/>
  <c r="O2142" i="1"/>
  <c r="N2142" i="1"/>
  <c r="L2142" i="1"/>
  <c r="O2045" i="1"/>
  <c r="N2045" i="1"/>
  <c r="L2045" i="1"/>
  <c r="O1934" i="1"/>
  <c r="N1934" i="1"/>
  <c r="L1934" i="1"/>
  <c r="O1814" i="1"/>
  <c r="N1814" i="1"/>
  <c r="L1814" i="1"/>
  <c r="O1730" i="1"/>
  <c r="N1730" i="1"/>
  <c r="L1730" i="1"/>
  <c r="O1729" i="1"/>
  <c r="N1729" i="1"/>
  <c r="L1729" i="1"/>
  <c r="O1752" i="1"/>
  <c r="N1752" i="1"/>
  <c r="L1752" i="1"/>
  <c r="O1751" i="1"/>
  <c r="N1751" i="1"/>
  <c r="L1751" i="1"/>
  <c r="O1750" i="1"/>
  <c r="N1750" i="1"/>
  <c r="L1750" i="1"/>
  <c r="O1749" i="1"/>
  <c r="N1749" i="1"/>
  <c r="L1749" i="1"/>
  <c r="O1732" i="1"/>
  <c r="N1732" i="1"/>
  <c r="L1732" i="1"/>
  <c r="O1731" i="1"/>
  <c r="N1731" i="1"/>
  <c r="L1731" i="1"/>
  <c r="O1767" i="1"/>
  <c r="N1767" i="1"/>
  <c r="L1767" i="1"/>
  <c r="O1766" i="1"/>
  <c r="N1766" i="1"/>
  <c r="L1766" i="1"/>
  <c r="O1772" i="1"/>
  <c r="N1772" i="1"/>
  <c r="L1772" i="1"/>
  <c r="O1771" i="1"/>
  <c r="N1771" i="1"/>
  <c r="L1771" i="1"/>
  <c r="O1770" i="1"/>
  <c r="N1770" i="1"/>
  <c r="L1770" i="1"/>
  <c r="O1775" i="1"/>
  <c r="N1775" i="1"/>
  <c r="L1775" i="1"/>
  <c r="O1774" i="1"/>
  <c r="N1774" i="1"/>
  <c r="L1774" i="1"/>
  <c r="O1773" i="1"/>
  <c r="N1773" i="1"/>
  <c r="L1773" i="1"/>
  <c r="O1674" i="1"/>
  <c r="N1674" i="1"/>
  <c r="L1674" i="1"/>
  <c r="O1673" i="1"/>
  <c r="N1673" i="1"/>
  <c r="L1673" i="1"/>
  <c r="O1672" i="1"/>
  <c r="N1672" i="1"/>
  <c r="L1672" i="1"/>
  <c r="O1671" i="1"/>
  <c r="N1671" i="1"/>
  <c r="L1671" i="1"/>
  <c r="O1705" i="1"/>
  <c r="N1705" i="1"/>
  <c r="L1705" i="1"/>
  <c r="O1704" i="1"/>
  <c r="N1704" i="1"/>
  <c r="L1704" i="1"/>
  <c r="O1708" i="1"/>
  <c r="N1708" i="1"/>
  <c r="L1708" i="1"/>
  <c r="O1694" i="1"/>
  <c r="N1694" i="1"/>
  <c r="L1694" i="1"/>
  <c r="O1693" i="1"/>
  <c r="N1693" i="1"/>
  <c r="L1693" i="1"/>
  <c r="O1692" i="1"/>
  <c r="N1692" i="1"/>
  <c r="L1692" i="1"/>
  <c r="O1691" i="1"/>
  <c r="N1691" i="1"/>
  <c r="L1691" i="1"/>
  <c r="O1702" i="1"/>
  <c r="N1702" i="1"/>
  <c r="L1702" i="1"/>
  <c r="O1701" i="1"/>
  <c r="N1701" i="1"/>
  <c r="L1701" i="1"/>
  <c r="O1700" i="1"/>
  <c r="N1700" i="1"/>
  <c r="L1700" i="1"/>
  <c r="O1699" i="1"/>
  <c r="N1699" i="1"/>
  <c r="L1699" i="1"/>
  <c r="O1698" i="1"/>
  <c r="N1698" i="1"/>
  <c r="L1698" i="1"/>
  <c r="O1697" i="1"/>
  <c r="N1697" i="1"/>
  <c r="L1697" i="1"/>
  <c r="O1696" i="1"/>
  <c r="N1696" i="1"/>
  <c r="L1696" i="1"/>
  <c r="O1695" i="1"/>
  <c r="N1695" i="1"/>
  <c r="L1695" i="1"/>
  <c r="O1709" i="1"/>
  <c r="N1709" i="1"/>
  <c r="L1709" i="1"/>
  <c r="O1678" i="1"/>
  <c r="N1678" i="1"/>
  <c r="L1678" i="1"/>
  <c r="O1677" i="1"/>
  <c r="N1677" i="1"/>
  <c r="L1677" i="1"/>
  <c r="O1707" i="1"/>
  <c r="N1707" i="1"/>
  <c r="L1707" i="1"/>
  <c r="O1706" i="1"/>
  <c r="N1706" i="1"/>
  <c r="L1706" i="1"/>
  <c r="O1703" i="1"/>
  <c r="N1703" i="1"/>
  <c r="L1703" i="1"/>
  <c r="O1663" i="1"/>
  <c r="N1663" i="1"/>
  <c r="L1663" i="1"/>
  <c r="O1669" i="1"/>
  <c r="N1669" i="1"/>
  <c r="L1669" i="1"/>
  <c r="O1668" i="1"/>
  <c r="N1668" i="1"/>
  <c r="L1668" i="1"/>
  <c r="O1667" i="1"/>
  <c r="N1667" i="1"/>
  <c r="L1667" i="1"/>
  <c r="O1666" i="1"/>
  <c r="N1666" i="1"/>
  <c r="L1666" i="1"/>
  <c r="O1676" i="1"/>
  <c r="N1676" i="1"/>
  <c r="L1676" i="1"/>
  <c r="O1675" i="1"/>
  <c r="N1675" i="1"/>
  <c r="L1675" i="1"/>
  <c r="O1670" i="1"/>
  <c r="N1670" i="1"/>
  <c r="L1670" i="1"/>
  <c r="O1649" i="1"/>
  <c r="N1649" i="1"/>
  <c r="L1649" i="1"/>
  <c r="O1648" i="1"/>
  <c r="N1648" i="1"/>
  <c r="L1648" i="1"/>
  <c r="O1662" i="1"/>
  <c r="N1662" i="1"/>
  <c r="L1662" i="1"/>
  <c r="O1661" i="1"/>
  <c r="N1661" i="1"/>
  <c r="L1661" i="1"/>
  <c r="O1660" i="1"/>
  <c r="N1660" i="1"/>
  <c r="L1660" i="1"/>
  <c r="O1659" i="1"/>
  <c r="N1659" i="1"/>
  <c r="L1659" i="1"/>
  <c r="O1647" i="1"/>
  <c r="N1647" i="1"/>
  <c r="L1647" i="1"/>
  <c r="O1646" i="1"/>
  <c r="N1646" i="1"/>
  <c r="L1646" i="1"/>
  <c r="O1658" i="1"/>
  <c r="N1658" i="1"/>
  <c r="L1658" i="1"/>
  <c r="O1627" i="1"/>
  <c r="N1627" i="1"/>
  <c r="L1627" i="1"/>
  <c r="O1626" i="1"/>
  <c r="N1626" i="1"/>
  <c r="L1626" i="1"/>
  <c r="O1625" i="1"/>
  <c r="N1625" i="1"/>
  <c r="L1625" i="1"/>
  <c r="O1624" i="1"/>
  <c r="N1624" i="1"/>
  <c r="L1624" i="1"/>
  <c r="O1637" i="1"/>
  <c r="N1637" i="1"/>
  <c r="L1637" i="1"/>
  <c r="O1636" i="1"/>
  <c r="N1636" i="1"/>
  <c r="L1636" i="1"/>
  <c r="O1645" i="1"/>
  <c r="N1645" i="1"/>
  <c r="L1645" i="1"/>
  <c r="O1644" i="1"/>
  <c r="N1644" i="1"/>
  <c r="L1644" i="1"/>
  <c r="O1642" i="1"/>
  <c r="N1642" i="1"/>
  <c r="L1642" i="1"/>
  <c r="O1641" i="1"/>
  <c r="N1641" i="1"/>
  <c r="L1641" i="1"/>
  <c r="O1635" i="1"/>
  <c r="N1635" i="1"/>
  <c r="L1635" i="1"/>
  <c r="O1634" i="1"/>
  <c r="N1634" i="1"/>
  <c r="L1634" i="1"/>
  <c r="O1633" i="1"/>
  <c r="N1633" i="1"/>
  <c r="L1633" i="1"/>
  <c r="O1632" i="1"/>
  <c r="N1632" i="1"/>
  <c r="L1632" i="1"/>
  <c r="O1631" i="1"/>
  <c r="N1631" i="1"/>
  <c r="L1631" i="1"/>
  <c r="O1630" i="1"/>
  <c r="N1630" i="1"/>
  <c r="L1630" i="1"/>
  <c r="O1657" i="1"/>
  <c r="N1657" i="1"/>
  <c r="L1657" i="1"/>
  <c r="O1656" i="1"/>
  <c r="N1656" i="1"/>
  <c r="L1656" i="1"/>
  <c r="O1655" i="1"/>
  <c r="N1655" i="1"/>
  <c r="L1655" i="1"/>
  <c r="O1654" i="1"/>
  <c r="N1654" i="1"/>
  <c r="L1654" i="1"/>
  <c r="O1653" i="1"/>
  <c r="N1653" i="1"/>
  <c r="L1653" i="1"/>
  <c r="O1652" i="1"/>
  <c r="N1652" i="1"/>
  <c r="L1652" i="1"/>
  <c r="O1651" i="1"/>
  <c r="N1651" i="1"/>
  <c r="L1651" i="1"/>
  <c r="O1650" i="1"/>
  <c r="N1650" i="1"/>
  <c r="L1650" i="1"/>
  <c r="O1629" i="1"/>
  <c r="N1629" i="1"/>
  <c r="L1629" i="1"/>
  <c r="O1628" i="1"/>
  <c r="N1628" i="1"/>
  <c r="L1628" i="1"/>
  <c r="O1599" i="1"/>
  <c r="N1599" i="1"/>
  <c r="L1599" i="1"/>
  <c r="O1598" i="1"/>
  <c r="N1598" i="1"/>
  <c r="L1598" i="1"/>
  <c r="O1597" i="1"/>
  <c r="N1597" i="1"/>
  <c r="L1597" i="1"/>
  <c r="O1621" i="1"/>
  <c r="N1621" i="1"/>
  <c r="L1621" i="1"/>
  <c r="O1586" i="1"/>
  <c r="N1586" i="1"/>
  <c r="L1586" i="1"/>
  <c r="O1620" i="1"/>
  <c r="N1620" i="1"/>
  <c r="L1620" i="1"/>
  <c r="O1619" i="1"/>
  <c r="N1619" i="1"/>
  <c r="L1619" i="1"/>
  <c r="O1605" i="1"/>
  <c r="N1605" i="1"/>
  <c r="L1605" i="1"/>
  <c r="O1618" i="1"/>
  <c r="N1618" i="1"/>
  <c r="L1618" i="1"/>
  <c r="O1617" i="1"/>
  <c r="N1617" i="1"/>
  <c r="L1617" i="1"/>
  <c r="O1604" i="1"/>
  <c r="N1604" i="1"/>
  <c r="L1604" i="1"/>
  <c r="O1781" i="1"/>
  <c r="N1781" i="1"/>
  <c r="L1781" i="1"/>
  <c r="O1643" i="1"/>
  <c r="N1643" i="1"/>
  <c r="L1643" i="1"/>
  <c r="O1603" i="1"/>
  <c r="N1603" i="1"/>
  <c r="L1603" i="1"/>
  <c r="O1602" i="1"/>
  <c r="N1602" i="1"/>
  <c r="L1602" i="1"/>
  <c r="O1616" i="1"/>
  <c r="N1616" i="1"/>
  <c r="L1616" i="1"/>
  <c r="O1615" i="1"/>
  <c r="N1615" i="1"/>
  <c r="L1615" i="1"/>
  <c r="O1614" i="1"/>
  <c r="N1614" i="1"/>
  <c r="L1614" i="1"/>
  <c r="O1613" i="1"/>
  <c r="N1613" i="1"/>
  <c r="L1613" i="1"/>
  <c r="O1612" i="1"/>
  <c r="N1612" i="1"/>
  <c r="L1612" i="1"/>
  <c r="O1611" i="1"/>
  <c r="N1611" i="1"/>
  <c r="L1611" i="1"/>
  <c r="O1610" i="1"/>
  <c r="N1610" i="1"/>
  <c r="L1610" i="1"/>
  <c r="O1609" i="1"/>
  <c r="N1609" i="1"/>
  <c r="L1609" i="1"/>
  <c r="O1601" i="1"/>
  <c r="N1601" i="1"/>
  <c r="L1601" i="1"/>
  <c r="O1600" i="1"/>
  <c r="N1600" i="1"/>
  <c r="L1600" i="1"/>
  <c r="O1550" i="1"/>
  <c r="N1550" i="1"/>
  <c r="L1550" i="1"/>
  <c r="O1549" i="1"/>
  <c r="N1549" i="1"/>
  <c r="L1549" i="1"/>
  <c r="O1548" i="1"/>
  <c r="N1548" i="1"/>
  <c r="L1548" i="1"/>
  <c r="O1547" i="1"/>
  <c r="N1547" i="1"/>
  <c r="L1547" i="1"/>
  <c r="O1568" i="1"/>
  <c r="N1568" i="1"/>
  <c r="L1568" i="1"/>
  <c r="O1594" i="1"/>
  <c r="N1594" i="1"/>
  <c r="L1594" i="1"/>
  <c r="O1593" i="1"/>
  <c r="N1593" i="1"/>
  <c r="L1593" i="1"/>
  <c r="O1579" i="1"/>
  <c r="N1579" i="1"/>
  <c r="L1579" i="1"/>
  <c r="O1578" i="1"/>
  <c r="N1578" i="1"/>
  <c r="L1578" i="1"/>
  <c r="O1585" i="1"/>
  <c r="N1585" i="1"/>
  <c r="L1585" i="1"/>
  <c r="O1584" i="1"/>
  <c r="N1584" i="1"/>
  <c r="L1584" i="1"/>
  <c r="O1592" i="1"/>
  <c r="N1592" i="1"/>
  <c r="L1592" i="1"/>
  <c r="O1591" i="1"/>
  <c r="N1591" i="1"/>
  <c r="L1591" i="1"/>
  <c r="O1607" i="1"/>
  <c r="N1607" i="1"/>
  <c r="L1607" i="1"/>
  <c r="O1606" i="1"/>
  <c r="N1606" i="1"/>
  <c r="L1606" i="1"/>
  <c r="O1552" i="1"/>
  <c r="N1552" i="1"/>
  <c r="L1552" i="1"/>
  <c r="O1551" i="1"/>
  <c r="N1551" i="1"/>
  <c r="L1551" i="1"/>
  <c r="O1577" i="1"/>
  <c r="N1577" i="1"/>
  <c r="L1577" i="1"/>
  <c r="O1576" i="1"/>
  <c r="N1576" i="1"/>
  <c r="L1576" i="1"/>
  <c r="O1575" i="1"/>
  <c r="N1575" i="1"/>
  <c r="L1575" i="1"/>
  <c r="O1574" i="1"/>
  <c r="N1574" i="1"/>
  <c r="L1574" i="1"/>
  <c r="O1573" i="1"/>
  <c r="N1573" i="1"/>
  <c r="L1573" i="1"/>
  <c r="O1572" i="1"/>
  <c r="N1572" i="1"/>
  <c r="L1572" i="1"/>
  <c r="O1571" i="1"/>
  <c r="N1571" i="1"/>
  <c r="L1571" i="1"/>
  <c r="O1570" i="1"/>
  <c r="N1570" i="1"/>
  <c r="L1570" i="1"/>
  <c r="O1569" i="1"/>
  <c r="N1569" i="1"/>
  <c r="L1569" i="1"/>
  <c r="O1563" i="1"/>
  <c r="N1563" i="1"/>
  <c r="L1563" i="1"/>
  <c r="O1562" i="1"/>
  <c r="N1562" i="1"/>
  <c r="L1562" i="1"/>
  <c r="O1623" i="1"/>
  <c r="N1623" i="1"/>
  <c r="L1623" i="1"/>
  <c r="O1622" i="1"/>
  <c r="N1622" i="1"/>
  <c r="L1622" i="1"/>
  <c r="O1590" i="1"/>
  <c r="N1590" i="1"/>
  <c r="L1590" i="1"/>
  <c r="O1589" i="1"/>
  <c r="N1589" i="1"/>
  <c r="L1589" i="1"/>
  <c r="O1587" i="1"/>
  <c r="N1587" i="1"/>
  <c r="L1587" i="1"/>
  <c r="O1588" i="1"/>
  <c r="N1588" i="1"/>
  <c r="L1588" i="1"/>
  <c r="O1583" i="1"/>
  <c r="N1583" i="1"/>
  <c r="L1583" i="1"/>
  <c r="O1582" i="1"/>
  <c r="N1582" i="1"/>
  <c r="L1582" i="1"/>
  <c r="O1560" i="1"/>
  <c r="N1560" i="1"/>
  <c r="L1560" i="1"/>
  <c r="O1559" i="1"/>
  <c r="N1559" i="1"/>
  <c r="L1559" i="1"/>
  <c r="O1639" i="1"/>
  <c r="N1639" i="1"/>
  <c r="L1639" i="1"/>
  <c r="O1638" i="1"/>
  <c r="N1638" i="1"/>
  <c r="L1638" i="1"/>
  <c r="O1581" i="1"/>
  <c r="N1581" i="1"/>
  <c r="L1581" i="1"/>
  <c r="O1580" i="1"/>
  <c r="N1580" i="1"/>
  <c r="L1580" i="1"/>
  <c r="O1567" i="1"/>
  <c r="N1567" i="1"/>
  <c r="L1567" i="1"/>
  <c r="O1566" i="1"/>
  <c r="N1566" i="1"/>
  <c r="L1566" i="1"/>
  <c r="O1565" i="1"/>
  <c r="N1565" i="1"/>
  <c r="L1565" i="1"/>
  <c r="O1564" i="1"/>
  <c r="N1564" i="1"/>
  <c r="L1564" i="1"/>
  <c r="O1558" i="1"/>
  <c r="N1558" i="1"/>
  <c r="L1558" i="1"/>
  <c r="O1557" i="1"/>
  <c r="N1557" i="1"/>
  <c r="L1557" i="1"/>
  <c r="O1556" i="1"/>
  <c r="N1556" i="1"/>
  <c r="L1556" i="1"/>
  <c r="O1596" i="1"/>
  <c r="N1596" i="1"/>
  <c r="L1596" i="1"/>
  <c r="O1595" i="1"/>
  <c r="N1595" i="1"/>
  <c r="L1595" i="1"/>
  <c r="O1554" i="1"/>
  <c r="N1554" i="1"/>
  <c r="L1554" i="1"/>
  <c r="O1553" i="1"/>
  <c r="N1553" i="1"/>
  <c r="L1553" i="1"/>
  <c r="O1546" i="1"/>
  <c r="N1546" i="1"/>
  <c r="L1546" i="1"/>
  <c r="O1545" i="1"/>
  <c r="N1545" i="1"/>
  <c r="L1545" i="1"/>
  <c r="O1544" i="1"/>
  <c r="N1544" i="1"/>
  <c r="L1544" i="1"/>
  <c r="O1543" i="1"/>
  <c r="N1543" i="1"/>
  <c r="L1543" i="1"/>
  <c r="O1542" i="1"/>
  <c r="N1542" i="1"/>
  <c r="L1542" i="1"/>
  <c r="O1541" i="1"/>
  <c r="N1541" i="1"/>
  <c r="L1541" i="1"/>
  <c r="O1540" i="1"/>
  <c r="N1540" i="1"/>
  <c r="L1540" i="1"/>
  <c r="O1539" i="1"/>
  <c r="N1539" i="1"/>
  <c r="L1539" i="1"/>
  <c r="O1511" i="1"/>
  <c r="N1511" i="1"/>
  <c r="L1511" i="1"/>
  <c r="O1499" i="1"/>
  <c r="N1499" i="1"/>
  <c r="L1499" i="1"/>
  <c r="O1455" i="1"/>
  <c r="N1455" i="1"/>
  <c r="L1455" i="1"/>
  <c r="O1538" i="1"/>
  <c r="N1538" i="1"/>
  <c r="L1538" i="1"/>
  <c r="O1537" i="1"/>
  <c r="N1537" i="1"/>
  <c r="L1537" i="1"/>
  <c r="O1536" i="1"/>
  <c r="N1536" i="1"/>
  <c r="L1536" i="1"/>
  <c r="O1535" i="1"/>
  <c r="N1535" i="1"/>
  <c r="L1535" i="1"/>
  <c r="O1534" i="1"/>
  <c r="N1534" i="1"/>
  <c r="L1534" i="1"/>
  <c r="O1490" i="1"/>
  <c r="N1490" i="1"/>
  <c r="L1490" i="1"/>
  <c r="O1489" i="1"/>
  <c r="N1489" i="1"/>
  <c r="L1489" i="1"/>
  <c r="O1488" i="1"/>
  <c r="N1488" i="1"/>
  <c r="L1488" i="1"/>
  <c r="O1487" i="1"/>
  <c r="N1487" i="1"/>
  <c r="L1487" i="1"/>
  <c r="O1529" i="1"/>
  <c r="N1529" i="1"/>
  <c r="L1529" i="1"/>
  <c r="O1528" i="1"/>
  <c r="N1528" i="1"/>
  <c r="L1528" i="1"/>
  <c r="O1527" i="1"/>
  <c r="N1527" i="1"/>
  <c r="L1527" i="1"/>
  <c r="O1526" i="1"/>
  <c r="N1526" i="1"/>
  <c r="L1526" i="1"/>
  <c r="O1515" i="1"/>
  <c r="N1515" i="1"/>
  <c r="L1515" i="1"/>
  <c r="O1514" i="1"/>
  <c r="N1514" i="1"/>
  <c r="L1514" i="1"/>
  <c r="O1530" i="1"/>
  <c r="N1530" i="1"/>
  <c r="L1530" i="1"/>
  <c r="O1525" i="1"/>
  <c r="N1525" i="1"/>
  <c r="L1525" i="1"/>
  <c r="O1524" i="1"/>
  <c r="N1524" i="1"/>
  <c r="L1524" i="1"/>
  <c r="O1496" i="1"/>
  <c r="N1496" i="1"/>
  <c r="L1496" i="1"/>
  <c r="O1532" i="1"/>
  <c r="N1532" i="1"/>
  <c r="L1532" i="1"/>
  <c r="O1531" i="1"/>
  <c r="N1531" i="1"/>
  <c r="L1531" i="1"/>
  <c r="O1476" i="1"/>
  <c r="N1476" i="1"/>
  <c r="L1476" i="1"/>
  <c r="O1475" i="1"/>
  <c r="N1475" i="1"/>
  <c r="L1475" i="1"/>
  <c r="O1429" i="1"/>
  <c r="N1429" i="1"/>
  <c r="L1429" i="1"/>
  <c r="O1428" i="1"/>
  <c r="N1428" i="1"/>
  <c r="L1428" i="1"/>
  <c r="O1427" i="1"/>
  <c r="N1427" i="1"/>
  <c r="L1427" i="1"/>
  <c r="O1510" i="1"/>
  <c r="N1510" i="1"/>
  <c r="L1510" i="1"/>
  <c r="O1509" i="1"/>
  <c r="N1509" i="1"/>
  <c r="L1509" i="1"/>
  <c r="O1523" i="1"/>
  <c r="N1523" i="1"/>
  <c r="L1523" i="1"/>
  <c r="O1522" i="1"/>
  <c r="N1522" i="1"/>
  <c r="L1522" i="1"/>
  <c r="O1521" i="1"/>
  <c r="N1521" i="1"/>
  <c r="L1521" i="1"/>
  <c r="O1520" i="1"/>
  <c r="N1520" i="1"/>
  <c r="L1520" i="1"/>
  <c r="O1519" i="1"/>
  <c r="N1519" i="1"/>
  <c r="L1519" i="1"/>
  <c r="O1518" i="1"/>
  <c r="N1518" i="1"/>
  <c r="L1518" i="1"/>
  <c r="O1517" i="1"/>
  <c r="N1517" i="1"/>
  <c r="L1517" i="1"/>
  <c r="O1516" i="1"/>
  <c r="N1516" i="1"/>
  <c r="L1516" i="1"/>
  <c r="O1513" i="1"/>
  <c r="N1513" i="1"/>
  <c r="L1513" i="1"/>
  <c r="O1512" i="1"/>
  <c r="N1512" i="1"/>
  <c r="L1512" i="1"/>
  <c r="O1471" i="1"/>
  <c r="N1471" i="1"/>
  <c r="L1471" i="1"/>
  <c r="O1467" i="1"/>
  <c r="N1467" i="1"/>
  <c r="L1467" i="1"/>
  <c r="O1466" i="1"/>
  <c r="N1466" i="1"/>
  <c r="L1466" i="1"/>
  <c r="O1448" i="1"/>
  <c r="N1448" i="1"/>
  <c r="L1448" i="1"/>
  <c r="O1447" i="1"/>
  <c r="N1447" i="1"/>
  <c r="L1447" i="1"/>
  <c r="O1506" i="1"/>
  <c r="N1506" i="1"/>
  <c r="L1506" i="1"/>
  <c r="O1505" i="1"/>
  <c r="N1505" i="1"/>
  <c r="L1505" i="1"/>
  <c r="O1504" i="1"/>
  <c r="N1504" i="1"/>
  <c r="L1504" i="1"/>
  <c r="O1503" i="1"/>
  <c r="N1503" i="1"/>
  <c r="L1503" i="1"/>
  <c r="O1501" i="1"/>
  <c r="N1501" i="1"/>
  <c r="L1501" i="1"/>
  <c r="O1502" i="1"/>
  <c r="N1502" i="1"/>
  <c r="L1502" i="1"/>
  <c r="O1482" i="1"/>
  <c r="N1482" i="1"/>
  <c r="L1482" i="1"/>
  <c r="O1484" i="1"/>
  <c r="N1484" i="1"/>
  <c r="L1484" i="1"/>
  <c r="O1507" i="1"/>
  <c r="N1507" i="1"/>
  <c r="L1507" i="1"/>
  <c r="O1483" i="1"/>
  <c r="N1483" i="1"/>
  <c r="L1483" i="1"/>
  <c r="O1495" i="1"/>
  <c r="N1495" i="1"/>
  <c r="L1495" i="1"/>
  <c r="O1498" i="1"/>
  <c r="N1498" i="1"/>
  <c r="L1498" i="1"/>
  <c r="O1497" i="1"/>
  <c r="N1497" i="1"/>
  <c r="L1497" i="1"/>
  <c r="O1494" i="1"/>
  <c r="N1494" i="1"/>
  <c r="L1494" i="1"/>
  <c r="O1493" i="1"/>
  <c r="N1493" i="1"/>
  <c r="L1493" i="1"/>
  <c r="O1492" i="1"/>
  <c r="N1492" i="1"/>
  <c r="L1492" i="1"/>
  <c r="O1491" i="1"/>
  <c r="N1491" i="1"/>
  <c r="L1491" i="1"/>
  <c r="O1486" i="1"/>
  <c r="N1486" i="1"/>
  <c r="L1486" i="1"/>
  <c r="O1485" i="1"/>
  <c r="N1485" i="1"/>
  <c r="L1485" i="1"/>
  <c r="O1481" i="1"/>
  <c r="N1481" i="1"/>
  <c r="L1481" i="1"/>
  <c r="O1480" i="1"/>
  <c r="N1480" i="1"/>
  <c r="L1480" i="1"/>
  <c r="O1479" i="1"/>
  <c r="N1479" i="1"/>
  <c r="L1479" i="1"/>
  <c r="O1474" i="1"/>
  <c r="N1474" i="1"/>
  <c r="L1474" i="1"/>
  <c r="O1473" i="1"/>
  <c r="N1473" i="1"/>
  <c r="L1473" i="1"/>
  <c r="O1472" i="1"/>
  <c r="N1472" i="1"/>
  <c r="L1472" i="1"/>
  <c r="O1478" i="1"/>
  <c r="N1478" i="1"/>
  <c r="L1478" i="1"/>
  <c r="O1477" i="1"/>
  <c r="N1477" i="1"/>
  <c r="L1477" i="1"/>
  <c r="O1457" i="1"/>
  <c r="N1457" i="1"/>
  <c r="L1457" i="1"/>
  <c r="O1456" i="1"/>
  <c r="N1456" i="1"/>
  <c r="L1456" i="1"/>
  <c r="O1454" i="1"/>
  <c r="N1454" i="1"/>
  <c r="L1454" i="1"/>
  <c r="O1453" i="1"/>
  <c r="N1453" i="1"/>
  <c r="L1453" i="1"/>
  <c r="O1452" i="1"/>
  <c r="N1452" i="1"/>
  <c r="L1452" i="1"/>
  <c r="O1451" i="1"/>
  <c r="N1451" i="1"/>
  <c r="L1451" i="1"/>
  <c r="O1470" i="1"/>
  <c r="N1470" i="1"/>
  <c r="L1470" i="1"/>
  <c r="O1469" i="1"/>
  <c r="N1469" i="1"/>
  <c r="L1469" i="1"/>
  <c r="O1468" i="1"/>
  <c r="N1468" i="1"/>
  <c r="L1468" i="1"/>
  <c r="O1441" i="1"/>
  <c r="N1441" i="1"/>
  <c r="L1441" i="1"/>
  <c r="O1440" i="1"/>
  <c r="N1440" i="1"/>
  <c r="L1440" i="1"/>
  <c r="O1445" i="1"/>
  <c r="N1445" i="1"/>
  <c r="L1445" i="1"/>
  <c r="O1444" i="1"/>
  <c r="N1444" i="1"/>
  <c r="L1444" i="1"/>
  <c r="O1446" i="1"/>
  <c r="N1446" i="1"/>
  <c r="L1446" i="1"/>
  <c r="O1450" i="1"/>
  <c r="N1450" i="1"/>
  <c r="L1450" i="1"/>
  <c r="O1465" i="1"/>
  <c r="N1465" i="1"/>
  <c r="L1465" i="1"/>
  <c r="O1464" i="1"/>
  <c r="N1464" i="1"/>
  <c r="L1464" i="1"/>
  <c r="O1463" i="1"/>
  <c r="N1463" i="1"/>
  <c r="L1463" i="1"/>
  <c r="O1462" i="1"/>
  <c r="N1462" i="1"/>
  <c r="L1462" i="1"/>
  <c r="O1461" i="1"/>
  <c r="N1461" i="1"/>
  <c r="L1461" i="1"/>
  <c r="O1460" i="1"/>
  <c r="N1460" i="1"/>
  <c r="L1460" i="1"/>
  <c r="O1459" i="1"/>
  <c r="N1459" i="1"/>
  <c r="L1459" i="1"/>
  <c r="O1458" i="1"/>
  <c r="N1458" i="1"/>
  <c r="L1458" i="1"/>
  <c r="O1449" i="1"/>
  <c r="N1449" i="1"/>
  <c r="L1449" i="1"/>
  <c r="O1439" i="1"/>
  <c r="N1439" i="1"/>
  <c r="L1439" i="1"/>
  <c r="O1438" i="1"/>
  <c r="N1438" i="1"/>
  <c r="L1438" i="1"/>
  <c r="O1443" i="1"/>
  <c r="N1443" i="1"/>
  <c r="L1443" i="1"/>
  <c r="O1442" i="1"/>
  <c r="N1442" i="1"/>
  <c r="L1442" i="1"/>
  <c r="O1437" i="1"/>
  <c r="N1437" i="1"/>
  <c r="L1437" i="1"/>
  <c r="O1436" i="1"/>
  <c r="N1436" i="1"/>
  <c r="L1436" i="1"/>
  <c r="O1395" i="1"/>
  <c r="N1395" i="1"/>
  <c r="L1395" i="1"/>
  <c r="O1394" i="1"/>
  <c r="N1394" i="1"/>
  <c r="L1394" i="1"/>
  <c r="O1434" i="1"/>
  <c r="N1434" i="1"/>
  <c r="L1434" i="1"/>
  <c r="O1424" i="1"/>
  <c r="N1424" i="1"/>
  <c r="L1424" i="1"/>
  <c r="O1423" i="1"/>
  <c r="N1423" i="1"/>
  <c r="L1423" i="1"/>
  <c r="O1433" i="1"/>
  <c r="N1433" i="1"/>
  <c r="L1433" i="1"/>
  <c r="O1432" i="1"/>
  <c r="N1432" i="1"/>
  <c r="L1432" i="1"/>
  <c r="O1393" i="1"/>
  <c r="N1393" i="1"/>
  <c r="L1393" i="1"/>
  <c r="O1379" i="1"/>
  <c r="N1379" i="1"/>
  <c r="L1379" i="1"/>
  <c r="O1255" i="1"/>
  <c r="N1255" i="1"/>
  <c r="L1255" i="1"/>
  <c r="O1254" i="1"/>
  <c r="N1254" i="1"/>
  <c r="L1254" i="1"/>
  <c r="O1390" i="1"/>
  <c r="N1390" i="1"/>
  <c r="L1390" i="1"/>
  <c r="O1389" i="1"/>
  <c r="N1389" i="1"/>
  <c r="L1389" i="1"/>
  <c r="O1388" i="1"/>
  <c r="N1388" i="1"/>
  <c r="L1388" i="1"/>
  <c r="O1378" i="1"/>
  <c r="N1378" i="1"/>
  <c r="L1378" i="1"/>
  <c r="O1420" i="1"/>
  <c r="N1420" i="1"/>
  <c r="L1420" i="1"/>
  <c r="O1419" i="1"/>
  <c r="N1419" i="1"/>
  <c r="L1419" i="1"/>
  <c r="O1403" i="1"/>
  <c r="N1403" i="1"/>
  <c r="L1403" i="1"/>
  <c r="O1402" i="1"/>
  <c r="N1402" i="1"/>
  <c r="L1402" i="1"/>
  <c r="O1422" i="1"/>
  <c r="N1422" i="1"/>
  <c r="L1422" i="1"/>
  <c r="O1421" i="1"/>
  <c r="N1421" i="1"/>
  <c r="L1421" i="1"/>
  <c r="O1407" i="1"/>
  <c r="N1407" i="1"/>
  <c r="L1407" i="1"/>
  <c r="O1406" i="1"/>
  <c r="N1406" i="1"/>
  <c r="L1406" i="1"/>
  <c r="O1690" i="1"/>
  <c r="N1690" i="1"/>
  <c r="L1690" i="1"/>
  <c r="O1404" i="1"/>
  <c r="N1404" i="1"/>
  <c r="L1404" i="1"/>
  <c r="O1405" i="1"/>
  <c r="N1405" i="1"/>
  <c r="L1405" i="1"/>
  <c r="O1418" i="1"/>
  <c r="N1418" i="1"/>
  <c r="L1418" i="1"/>
  <c r="O1426" i="1"/>
  <c r="N1426" i="1"/>
  <c r="L1426" i="1"/>
  <c r="O1425" i="1"/>
  <c r="N1425" i="1"/>
  <c r="L1425" i="1"/>
  <c r="O1431" i="1"/>
  <c r="N1431" i="1"/>
  <c r="L1431" i="1"/>
  <c r="O1430" i="1"/>
  <c r="N1430" i="1"/>
  <c r="L1430" i="1"/>
  <c r="O1417" i="1"/>
  <c r="N1417" i="1"/>
  <c r="L1417" i="1"/>
  <c r="O1416" i="1"/>
  <c r="N1416" i="1"/>
  <c r="L1416" i="1"/>
  <c r="O1371" i="1"/>
  <c r="N1371" i="1"/>
  <c r="L1371" i="1"/>
  <c r="O1370" i="1"/>
  <c r="N1370" i="1"/>
  <c r="L1370" i="1"/>
  <c r="O1387" i="1"/>
  <c r="N1387" i="1"/>
  <c r="L1387" i="1"/>
  <c r="O1377" i="1"/>
  <c r="N1377" i="1"/>
  <c r="L1377" i="1"/>
  <c r="O1415" i="1"/>
  <c r="N1415" i="1"/>
  <c r="L1415" i="1"/>
  <c r="O1414" i="1"/>
  <c r="N1414" i="1"/>
  <c r="L1414" i="1"/>
  <c r="O1413" i="1"/>
  <c r="N1413" i="1"/>
  <c r="L1413" i="1"/>
  <c r="O1412" i="1"/>
  <c r="N1412" i="1"/>
  <c r="L1412" i="1"/>
  <c r="O1411" i="1"/>
  <c r="N1411" i="1"/>
  <c r="L1411" i="1"/>
  <c r="O1410" i="1"/>
  <c r="N1410" i="1"/>
  <c r="L1410" i="1"/>
  <c r="O1409" i="1"/>
  <c r="N1409" i="1"/>
  <c r="L1409" i="1"/>
  <c r="O1408" i="1"/>
  <c r="N1408" i="1"/>
  <c r="L1408" i="1"/>
  <c r="O1392" i="1"/>
  <c r="N1392" i="1"/>
  <c r="L1392" i="1"/>
  <c r="O1391" i="1"/>
  <c r="N1391" i="1"/>
  <c r="L1391" i="1"/>
  <c r="O1399" i="1"/>
  <c r="N1399" i="1"/>
  <c r="L1399" i="1"/>
  <c r="O1398" i="1"/>
  <c r="N1398" i="1"/>
  <c r="L1398" i="1"/>
  <c r="O1386" i="1"/>
  <c r="N1386" i="1"/>
  <c r="L1386" i="1"/>
  <c r="O1385" i="1"/>
  <c r="N1385" i="1"/>
  <c r="L1385" i="1"/>
  <c r="O1401" i="1"/>
  <c r="N1401" i="1"/>
  <c r="L1401" i="1"/>
  <c r="O1397" i="1"/>
  <c r="N1397" i="1"/>
  <c r="L1397" i="1"/>
  <c r="O1396" i="1"/>
  <c r="N1396" i="1"/>
  <c r="L1396" i="1"/>
  <c r="O1272" i="1"/>
  <c r="N1272" i="1"/>
  <c r="L1272" i="1"/>
  <c r="O1271" i="1"/>
  <c r="N1271" i="1"/>
  <c r="L1271" i="1"/>
  <c r="O1375" i="1"/>
  <c r="N1375" i="1"/>
  <c r="L1375" i="1"/>
  <c r="O1374" i="1"/>
  <c r="N1374" i="1"/>
  <c r="L1374" i="1"/>
  <c r="O1376" i="1"/>
  <c r="N1376" i="1"/>
  <c r="L1376" i="1"/>
  <c r="O1373" i="1"/>
  <c r="N1373" i="1"/>
  <c r="L1373" i="1"/>
  <c r="O1372" i="1"/>
  <c r="N1372" i="1"/>
  <c r="L1372" i="1"/>
  <c r="O1339" i="1"/>
  <c r="N1339" i="1"/>
  <c r="L1339" i="1"/>
  <c r="O1338" i="1"/>
  <c r="N1338" i="1"/>
  <c r="L1338" i="1"/>
  <c r="O1337" i="1"/>
  <c r="N1337" i="1"/>
  <c r="L1337" i="1"/>
  <c r="O1336" i="1"/>
  <c r="N1336" i="1"/>
  <c r="L1336" i="1"/>
  <c r="O1335" i="1"/>
  <c r="N1335" i="1"/>
  <c r="L1335" i="1"/>
  <c r="O1334" i="1"/>
  <c r="N1334" i="1"/>
  <c r="L1334" i="1"/>
  <c r="O1355" i="1"/>
  <c r="N1355" i="1"/>
  <c r="L1355" i="1"/>
  <c r="O1354" i="1"/>
  <c r="N1354" i="1"/>
  <c r="L1354" i="1"/>
  <c r="O1365" i="1"/>
  <c r="N1365" i="1"/>
  <c r="L1365" i="1"/>
  <c r="O1364" i="1"/>
  <c r="N1364" i="1"/>
  <c r="L1364" i="1"/>
  <c r="O1367" i="1"/>
  <c r="N1367" i="1"/>
  <c r="L1367" i="1"/>
  <c r="O1366" i="1"/>
  <c r="N1366" i="1"/>
  <c r="L1366" i="1"/>
  <c r="O1342" i="1"/>
  <c r="N1342" i="1"/>
  <c r="L1342" i="1"/>
  <c r="O1333" i="1"/>
  <c r="N1333" i="1"/>
  <c r="L1333" i="1"/>
  <c r="O1332" i="1"/>
  <c r="N1332" i="1"/>
  <c r="L1332" i="1"/>
  <c r="O1328" i="1"/>
  <c r="N1328" i="1"/>
  <c r="L1328" i="1"/>
  <c r="O1327" i="1"/>
  <c r="N1327" i="1"/>
  <c r="L1327" i="1"/>
  <c r="O1331" i="1"/>
  <c r="N1331" i="1"/>
  <c r="L1331" i="1"/>
  <c r="O1330" i="1"/>
  <c r="N1330" i="1"/>
  <c r="L1330" i="1"/>
  <c r="O1329" i="1"/>
  <c r="N1329" i="1"/>
  <c r="L1329" i="1"/>
  <c r="O1369" i="1"/>
  <c r="N1369" i="1"/>
  <c r="L1369" i="1"/>
  <c r="O1345" i="1"/>
  <c r="N1345" i="1"/>
  <c r="L1345" i="1"/>
  <c r="O1344" i="1"/>
  <c r="N1344" i="1"/>
  <c r="L1344" i="1"/>
  <c r="O1341" i="1"/>
  <c r="N1341" i="1"/>
  <c r="L1341" i="1"/>
  <c r="O1340" i="1"/>
  <c r="N1340" i="1"/>
  <c r="L1340" i="1"/>
  <c r="O1363" i="1"/>
  <c r="N1363" i="1"/>
  <c r="L1363" i="1"/>
  <c r="O1362" i="1"/>
  <c r="N1362" i="1"/>
  <c r="L1362" i="1"/>
  <c r="O1361" i="1"/>
  <c r="N1361" i="1"/>
  <c r="L1361" i="1"/>
  <c r="O1360" i="1"/>
  <c r="N1360" i="1"/>
  <c r="L1360" i="1"/>
  <c r="O1359" i="1"/>
  <c r="N1359" i="1"/>
  <c r="L1359" i="1"/>
  <c r="O1358" i="1"/>
  <c r="N1358" i="1"/>
  <c r="L1358" i="1"/>
  <c r="O1357" i="1"/>
  <c r="N1357" i="1"/>
  <c r="L1357" i="1"/>
  <c r="O1356" i="1"/>
  <c r="N1356" i="1"/>
  <c r="L1356" i="1"/>
  <c r="O1368" i="1"/>
  <c r="N1368" i="1"/>
  <c r="L1368" i="1"/>
  <c r="O1351" i="1"/>
  <c r="N1351" i="1"/>
  <c r="L1351" i="1"/>
  <c r="O1350" i="1"/>
  <c r="N1350" i="1"/>
  <c r="L1350" i="1"/>
  <c r="O1349" i="1"/>
  <c r="N1349" i="1"/>
  <c r="L1349" i="1"/>
  <c r="O1348" i="1"/>
  <c r="N1348" i="1"/>
  <c r="L1348" i="1"/>
  <c r="O1347" i="1"/>
  <c r="N1347" i="1"/>
  <c r="L1347" i="1"/>
  <c r="O1286" i="1"/>
  <c r="N1286" i="1"/>
  <c r="L1286" i="1"/>
  <c r="O1285" i="1"/>
  <c r="N1285" i="1"/>
  <c r="L1285" i="1"/>
  <c r="O1284" i="1"/>
  <c r="N1284" i="1"/>
  <c r="L1284" i="1"/>
  <c r="O1320" i="1"/>
  <c r="N1320" i="1"/>
  <c r="L1320" i="1"/>
  <c r="O1319" i="1"/>
  <c r="N1319" i="1"/>
  <c r="L1319" i="1"/>
  <c r="O1300" i="1"/>
  <c r="N1300" i="1"/>
  <c r="L1300" i="1"/>
  <c r="O1353" i="1"/>
  <c r="N1353" i="1"/>
  <c r="L1353" i="1"/>
  <c r="O1352" i="1"/>
  <c r="N1352" i="1"/>
  <c r="L1352" i="1"/>
  <c r="O1290" i="1"/>
  <c r="N1290" i="1"/>
  <c r="L1290" i="1"/>
  <c r="O1289" i="1"/>
  <c r="N1289" i="1"/>
  <c r="L1289" i="1"/>
  <c r="O1305" i="1"/>
  <c r="N1305" i="1"/>
  <c r="L1305" i="1"/>
  <c r="O1304" i="1"/>
  <c r="N1304" i="1"/>
  <c r="L1304" i="1"/>
  <c r="O1326" i="1"/>
  <c r="N1326" i="1"/>
  <c r="L1326" i="1"/>
  <c r="O1325" i="1"/>
  <c r="N1325" i="1"/>
  <c r="L1325" i="1"/>
  <c r="O1318" i="1"/>
  <c r="N1318" i="1"/>
  <c r="L1318" i="1"/>
  <c r="O1317" i="1"/>
  <c r="N1317" i="1"/>
  <c r="L1317" i="1"/>
  <c r="O1508" i="1"/>
  <c r="N1508" i="1"/>
  <c r="L1508" i="1"/>
  <c r="O1346" i="1"/>
  <c r="N1346" i="1"/>
  <c r="L1346" i="1"/>
  <c r="O1303" i="1"/>
  <c r="N1303" i="1"/>
  <c r="L1303" i="1"/>
  <c r="O1302" i="1"/>
  <c r="N1302" i="1"/>
  <c r="L1302" i="1"/>
  <c r="O675" i="1"/>
  <c r="N675" i="1"/>
  <c r="L675" i="1"/>
  <c r="O1308" i="1"/>
  <c r="N1308" i="1"/>
  <c r="L1308" i="1"/>
  <c r="O1307" i="1"/>
  <c r="N1307" i="1"/>
  <c r="L1307" i="1"/>
  <c r="O1306" i="1"/>
  <c r="N1306" i="1"/>
  <c r="L1306" i="1"/>
  <c r="O1324" i="1"/>
  <c r="N1324" i="1"/>
  <c r="L1324" i="1"/>
  <c r="O1323" i="1"/>
  <c r="N1323" i="1"/>
  <c r="L1323" i="1"/>
  <c r="O1384" i="1"/>
  <c r="N1384" i="1"/>
  <c r="L1384" i="1"/>
  <c r="O1383" i="1"/>
  <c r="N1383" i="1"/>
  <c r="L1383" i="1"/>
  <c r="O1322" i="1"/>
  <c r="N1322" i="1"/>
  <c r="L1322" i="1"/>
  <c r="O1321" i="1"/>
  <c r="N1321" i="1"/>
  <c r="L1321" i="1"/>
  <c r="O1316" i="1"/>
  <c r="N1316" i="1"/>
  <c r="L1316" i="1"/>
  <c r="O1315" i="1"/>
  <c r="N1315" i="1"/>
  <c r="L1315" i="1"/>
  <c r="O1314" i="1"/>
  <c r="N1314" i="1"/>
  <c r="L1314" i="1"/>
  <c r="O1313" i="1"/>
  <c r="N1313" i="1"/>
  <c r="L1313" i="1"/>
  <c r="O1312" i="1"/>
  <c r="N1312" i="1"/>
  <c r="L1312" i="1"/>
  <c r="O1311" i="1"/>
  <c r="N1311" i="1"/>
  <c r="L1311" i="1"/>
  <c r="O1310" i="1"/>
  <c r="N1310" i="1"/>
  <c r="L1310" i="1"/>
  <c r="O1309" i="1"/>
  <c r="N1309" i="1"/>
  <c r="L1309" i="1"/>
  <c r="O1299" i="1"/>
  <c r="N1299" i="1"/>
  <c r="L1299" i="1"/>
  <c r="O1298" i="1"/>
  <c r="N1298" i="1"/>
  <c r="L1298" i="1"/>
  <c r="O1297" i="1"/>
  <c r="N1297" i="1"/>
  <c r="L1297" i="1"/>
  <c r="O1296" i="1"/>
  <c r="N1296" i="1"/>
  <c r="L1296" i="1"/>
  <c r="O1270" i="1"/>
  <c r="N1270" i="1"/>
  <c r="L1270" i="1"/>
  <c r="O1269" i="1"/>
  <c r="N1269" i="1"/>
  <c r="L1269" i="1"/>
  <c r="O1256" i="1"/>
  <c r="N1256" i="1"/>
  <c r="L1256" i="1"/>
  <c r="O1294" i="1"/>
  <c r="N1294" i="1"/>
  <c r="L1294" i="1"/>
  <c r="O1293" i="1"/>
  <c r="N1293" i="1"/>
  <c r="L1293" i="1"/>
  <c r="O1292" i="1"/>
  <c r="N1292" i="1"/>
  <c r="L1292" i="1"/>
  <c r="O1291" i="1"/>
  <c r="N1291" i="1"/>
  <c r="L1291" i="1"/>
  <c r="O1283" i="1"/>
  <c r="N1283" i="1"/>
  <c r="L1283" i="1"/>
  <c r="O1282" i="1"/>
  <c r="N1282" i="1"/>
  <c r="L1282" i="1"/>
  <c r="O1288" i="1"/>
  <c r="N1288" i="1"/>
  <c r="L1288" i="1"/>
  <c r="O1287" i="1"/>
  <c r="N1287" i="1"/>
  <c r="L1287" i="1"/>
  <c r="O1279" i="1"/>
  <c r="N1279" i="1"/>
  <c r="L1279" i="1"/>
  <c r="O1278" i="1"/>
  <c r="N1278" i="1"/>
  <c r="L1278" i="1"/>
  <c r="O1277" i="1"/>
  <c r="N1277" i="1"/>
  <c r="L1277" i="1"/>
  <c r="O1276" i="1"/>
  <c r="N1276" i="1"/>
  <c r="L1276" i="1"/>
  <c r="O1275" i="1"/>
  <c r="N1275" i="1"/>
  <c r="L1275" i="1"/>
  <c r="O1274" i="1"/>
  <c r="N1274" i="1"/>
  <c r="L1274" i="1"/>
  <c r="O1301" i="1"/>
  <c r="N1301" i="1"/>
  <c r="L1301" i="1"/>
  <c r="O1273" i="1"/>
  <c r="N1273" i="1"/>
  <c r="L1273" i="1"/>
  <c r="O1266" i="1"/>
  <c r="N1266" i="1"/>
  <c r="L1266" i="1"/>
  <c r="O1265" i="1"/>
  <c r="N1265" i="1"/>
  <c r="L1265" i="1"/>
  <c r="O1268" i="1"/>
  <c r="N1268" i="1"/>
  <c r="L1268" i="1"/>
  <c r="O1267" i="1"/>
  <c r="N1267" i="1"/>
  <c r="L1267" i="1"/>
  <c r="O1235" i="1"/>
  <c r="N1235" i="1"/>
  <c r="L1235" i="1"/>
  <c r="O1234" i="1"/>
  <c r="N1234" i="1"/>
  <c r="L1234" i="1"/>
  <c r="O1233" i="1"/>
  <c r="N1233" i="1"/>
  <c r="L1233" i="1"/>
  <c r="O1253" i="1"/>
  <c r="N1253" i="1"/>
  <c r="L1253" i="1"/>
  <c r="O1252" i="1"/>
  <c r="N1252" i="1"/>
  <c r="L1252" i="1"/>
  <c r="O1219" i="1"/>
  <c r="N1219" i="1"/>
  <c r="L1219" i="1"/>
  <c r="O1218" i="1"/>
  <c r="N1218" i="1"/>
  <c r="L1218" i="1"/>
  <c r="O1264" i="1"/>
  <c r="N1264" i="1"/>
  <c r="L1264" i="1"/>
  <c r="O1263" i="1"/>
  <c r="N1263" i="1"/>
  <c r="L1263" i="1"/>
  <c r="O1262" i="1"/>
  <c r="N1262" i="1"/>
  <c r="L1262" i="1"/>
  <c r="O1261" i="1"/>
  <c r="N1261" i="1"/>
  <c r="L1261" i="1"/>
  <c r="O1260" i="1"/>
  <c r="N1260" i="1"/>
  <c r="L1260" i="1"/>
  <c r="O1259" i="1"/>
  <c r="N1259" i="1"/>
  <c r="L1259" i="1"/>
  <c r="O1258" i="1"/>
  <c r="N1258" i="1"/>
  <c r="L1258" i="1"/>
  <c r="O1257" i="1"/>
  <c r="N1257" i="1"/>
  <c r="L1257" i="1"/>
  <c r="O1239" i="1"/>
  <c r="N1239" i="1"/>
  <c r="L1239" i="1"/>
  <c r="O1238" i="1"/>
  <c r="N1238" i="1"/>
  <c r="L1238" i="1"/>
  <c r="O1237" i="1"/>
  <c r="N1237" i="1"/>
  <c r="L1237" i="1"/>
  <c r="O1236" i="1"/>
  <c r="N1236" i="1"/>
  <c r="L1236" i="1"/>
  <c r="O1250" i="1"/>
  <c r="N1250" i="1"/>
  <c r="L1250" i="1"/>
  <c r="O1248" i="1"/>
  <c r="N1248" i="1"/>
  <c r="L1248" i="1"/>
  <c r="O1247" i="1"/>
  <c r="N1247" i="1"/>
  <c r="L1247" i="1"/>
  <c r="O1249" i="1"/>
  <c r="N1249" i="1"/>
  <c r="L1249" i="1"/>
  <c r="O1212" i="1"/>
  <c r="N1212" i="1"/>
  <c r="L1212" i="1"/>
  <c r="O1211" i="1"/>
  <c r="N1211" i="1"/>
  <c r="L1211" i="1"/>
  <c r="O1214" i="1"/>
  <c r="N1214" i="1"/>
  <c r="L1214" i="1"/>
  <c r="O1213" i="1"/>
  <c r="N1213" i="1"/>
  <c r="L1213" i="1"/>
  <c r="O1246" i="1"/>
  <c r="N1246" i="1"/>
  <c r="L1246" i="1"/>
  <c r="O1245" i="1"/>
  <c r="N1245" i="1"/>
  <c r="L1245" i="1"/>
  <c r="O1251" i="1"/>
  <c r="N1251" i="1"/>
  <c r="L1251" i="1"/>
  <c r="O1243" i="1"/>
  <c r="N1243" i="1"/>
  <c r="L1243" i="1"/>
  <c r="O1242" i="1"/>
  <c r="N1242" i="1"/>
  <c r="L1242" i="1"/>
  <c r="O1241" i="1"/>
  <c r="N1241" i="1"/>
  <c r="L1241" i="1"/>
  <c r="O1228" i="1"/>
  <c r="N1228" i="1"/>
  <c r="L1228" i="1"/>
  <c r="O1227" i="1"/>
  <c r="N1227" i="1"/>
  <c r="L1227" i="1"/>
  <c r="O1240" i="1"/>
  <c r="N1240" i="1"/>
  <c r="L1240" i="1"/>
  <c r="O1232" i="1"/>
  <c r="N1232" i="1"/>
  <c r="L1232" i="1"/>
  <c r="O1231" i="1"/>
  <c r="N1231" i="1"/>
  <c r="L1231" i="1"/>
  <c r="O1230" i="1"/>
  <c r="N1230" i="1"/>
  <c r="L1230" i="1"/>
  <c r="O1229" i="1"/>
  <c r="N1229" i="1"/>
  <c r="L1229" i="1"/>
  <c r="O1210" i="1"/>
  <c r="N1210" i="1"/>
  <c r="L1210" i="1"/>
  <c r="O1209" i="1"/>
  <c r="N1209" i="1"/>
  <c r="L1209" i="1"/>
  <c r="O1208" i="1"/>
  <c r="N1208" i="1"/>
  <c r="L1208" i="1"/>
  <c r="O1223" i="1"/>
  <c r="N1223" i="1"/>
  <c r="L1223" i="1"/>
  <c r="O1222" i="1"/>
  <c r="N1222" i="1"/>
  <c r="L1222" i="1"/>
  <c r="O1281" i="1"/>
  <c r="N1281" i="1"/>
  <c r="L1281" i="1"/>
  <c r="O1280" i="1"/>
  <c r="N1280" i="1"/>
  <c r="L1280" i="1"/>
  <c r="O1217" i="1"/>
  <c r="N1217" i="1"/>
  <c r="L1217" i="1"/>
  <c r="O1216" i="1"/>
  <c r="N1216" i="1"/>
  <c r="L1216" i="1"/>
  <c r="O1215" i="1"/>
  <c r="N1215" i="1"/>
  <c r="L1215" i="1"/>
  <c r="O1226" i="1"/>
  <c r="N1226" i="1"/>
  <c r="L1226" i="1"/>
  <c r="O1225" i="1"/>
  <c r="N1225" i="1"/>
  <c r="L1225" i="1"/>
  <c r="O1224" i="1"/>
  <c r="N1224" i="1"/>
  <c r="L1224" i="1"/>
  <c r="O1177" i="1"/>
  <c r="N1177" i="1"/>
  <c r="L1177" i="1"/>
  <c r="O1161" i="1"/>
  <c r="N1161" i="1"/>
  <c r="L1161" i="1"/>
  <c r="O1130" i="1"/>
  <c r="N1130" i="1"/>
  <c r="L1130" i="1"/>
  <c r="O1032" i="1"/>
  <c r="N1032" i="1"/>
  <c r="L1032" i="1"/>
  <c r="O992" i="1"/>
  <c r="N992" i="1"/>
  <c r="L992" i="1"/>
  <c r="O948" i="1"/>
  <c r="N948" i="1"/>
  <c r="L948" i="1"/>
  <c r="O909" i="1"/>
  <c r="N909" i="1"/>
  <c r="L909" i="1"/>
  <c r="O865" i="1"/>
  <c r="N865" i="1"/>
  <c r="L865" i="1"/>
  <c r="O855" i="1"/>
  <c r="N855" i="1"/>
  <c r="L855" i="1"/>
  <c r="O821" i="1"/>
  <c r="N821" i="1"/>
  <c r="L821" i="1"/>
  <c r="O799" i="1"/>
  <c r="N799" i="1"/>
  <c r="L799" i="1"/>
  <c r="O794" i="1"/>
  <c r="N794" i="1"/>
  <c r="L794" i="1"/>
  <c r="O793" i="1"/>
  <c r="N793" i="1"/>
  <c r="L793" i="1"/>
  <c r="O780" i="1"/>
  <c r="N780" i="1"/>
  <c r="L780" i="1"/>
  <c r="O703" i="1"/>
  <c r="N703" i="1"/>
  <c r="L703" i="1"/>
  <c r="O1207" i="1"/>
  <c r="N1207" i="1"/>
  <c r="L1207" i="1"/>
  <c r="O1206" i="1"/>
  <c r="N1206" i="1"/>
  <c r="L1206" i="1"/>
  <c r="O1170" i="1"/>
  <c r="N1170" i="1"/>
  <c r="L1170" i="1"/>
  <c r="O1169" i="1"/>
  <c r="N1169" i="1"/>
  <c r="L1169" i="1"/>
  <c r="O1168" i="1"/>
  <c r="N1168" i="1"/>
  <c r="L1168" i="1"/>
  <c r="O1167" i="1"/>
  <c r="N1167" i="1"/>
  <c r="L1167" i="1"/>
  <c r="O1197" i="1"/>
  <c r="N1197" i="1"/>
  <c r="L1197" i="1"/>
  <c r="O1196" i="1"/>
  <c r="N1196" i="1"/>
  <c r="L1196" i="1"/>
  <c r="O1187" i="1"/>
  <c r="N1187" i="1"/>
  <c r="L1187" i="1"/>
  <c r="O1185" i="1"/>
  <c r="N1185" i="1"/>
  <c r="L1185" i="1"/>
  <c r="O1184" i="1"/>
  <c r="N1184" i="1"/>
  <c r="L1184" i="1"/>
  <c r="O1195" i="1"/>
  <c r="N1195" i="1"/>
  <c r="L1195" i="1"/>
  <c r="O1194" i="1"/>
  <c r="N1194" i="1"/>
  <c r="L1194" i="1"/>
  <c r="O1174" i="1"/>
  <c r="N1174" i="1"/>
  <c r="L1174" i="1"/>
  <c r="O1173" i="1"/>
  <c r="N1173" i="1"/>
  <c r="L1173" i="1"/>
  <c r="O1172" i="1"/>
  <c r="N1172" i="1"/>
  <c r="L1172" i="1"/>
  <c r="O1171" i="1"/>
  <c r="N1171" i="1"/>
  <c r="L1171" i="1"/>
  <c r="O1205" i="1"/>
  <c r="N1205" i="1"/>
  <c r="L1205" i="1"/>
  <c r="O1204" i="1"/>
  <c r="N1204" i="1"/>
  <c r="L1204" i="1"/>
  <c r="O1203" i="1"/>
  <c r="N1203" i="1"/>
  <c r="L1203" i="1"/>
  <c r="O1202" i="1"/>
  <c r="N1202" i="1"/>
  <c r="L1202" i="1"/>
  <c r="O1201" i="1"/>
  <c r="N1201" i="1"/>
  <c r="L1201" i="1"/>
  <c r="O1200" i="1"/>
  <c r="N1200" i="1"/>
  <c r="L1200" i="1"/>
  <c r="O1199" i="1"/>
  <c r="N1199" i="1"/>
  <c r="L1199" i="1"/>
  <c r="O1198" i="1"/>
  <c r="N1198" i="1"/>
  <c r="L1198" i="1"/>
  <c r="O1188" i="1"/>
  <c r="N1188" i="1"/>
  <c r="L1188" i="1"/>
  <c r="O1193" i="1"/>
  <c r="N1193" i="1"/>
  <c r="L1193" i="1"/>
  <c r="O1192" i="1"/>
  <c r="N1192" i="1"/>
  <c r="L1192" i="1"/>
  <c r="O1191" i="1"/>
  <c r="N1191" i="1"/>
  <c r="L1191" i="1"/>
  <c r="O1190" i="1"/>
  <c r="N1190" i="1"/>
  <c r="L1190" i="1"/>
  <c r="O1189" i="1"/>
  <c r="N1189" i="1"/>
  <c r="L1189" i="1"/>
  <c r="O1681" i="1"/>
  <c r="N1681" i="1"/>
  <c r="L1681" i="1"/>
  <c r="O1640" i="1"/>
  <c r="N1640" i="1"/>
  <c r="L1640" i="1"/>
  <c r="O1608" i="1"/>
  <c r="N1608" i="1"/>
  <c r="L1608" i="1"/>
  <c r="O1555" i="1"/>
  <c r="N1555" i="1"/>
  <c r="L1555" i="1"/>
  <c r="O1500" i="1"/>
  <c r="N1500" i="1"/>
  <c r="L1500" i="1"/>
  <c r="O1435" i="1"/>
  <c r="N1435" i="1"/>
  <c r="L1435" i="1"/>
  <c r="O1400" i="1"/>
  <c r="N1400" i="1"/>
  <c r="L1400" i="1"/>
  <c r="O1343" i="1"/>
  <c r="N1343" i="1"/>
  <c r="L1343" i="1"/>
  <c r="O1295" i="1"/>
  <c r="N1295" i="1"/>
  <c r="L1295" i="1"/>
  <c r="O1244" i="1"/>
  <c r="N1244" i="1"/>
  <c r="L1244" i="1"/>
  <c r="O1183" i="1"/>
  <c r="N1183" i="1"/>
  <c r="L1183" i="1"/>
  <c r="O1165" i="1"/>
  <c r="N1165" i="1"/>
  <c r="L1165" i="1"/>
  <c r="O1164" i="1"/>
  <c r="N1164" i="1"/>
  <c r="L1164" i="1"/>
  <c r="O1160" i="1"/>
  <c r="N1160" i="1"/>
  <c r="L1160" i="1"/>
  <c r="O1159" i="1"/>
  <c r="N1159" i="1"/>
  <c r="L1159" i="1"/>
  <c r="O1116" i="1"/>
  <c r="N1116" i="1"/>
  <c r="L1116" i="1"/>
  <c r="O1115" i="1"/>
  <c r="N1115" i="1"/>
  <c r="L1115" i="1"/>
  <c r="O1114" i="1"/>
  <c r="N1114" i="1"/>
  <c r="L1114" i="1"/>
  <c r="O1124" i="1"/>
  <c r="N1124" i="1"/>
  <c r="L1124" i="1"/>
  <c r="O1123" i="1"/>
  <c r="N1123" i="1"/>
  <c r="L1123" i="1"/>
  <c r="O1109" i="1"/>
  <c r="N1109" i="1"/>
  <c r="L1109" i="1"/>
  <c r="O1108" i="1"/>
  <c r="N1108" i="1"/>
  <c r="L1108" i="1"/>
  <c r="O1141" i="1"/>
  <c r="N1141" i="1"/>
  <c r="L1141" i="1"/>
  <c r="O1140" i="1"/>
  <c r="N1140" i="1"/>
  <c r="L1140" i="1"/>
  <c r="O1135" i="1"/>
  <c r="N1135" i="1"/>
  <c r="L1135" i="1"/>
  <c r="O1134" i="1"/>
  <c r="N1134" i="1"/>
  <c r="L1134" i="1"/>
  <c r="O1151" i="1"/>
  <c r="N1151" i="1"/>
  <c r="L1151" i="1"/>
  <c r="O1150" i="1"/>
  <c r="N1150" i="1"/>
  <c r="L1150" i="1"/>
  <c r="O1102" i="1"/>
  <c r="N1102" i="1"/>
  <c r="L1102" i="1"/>
  <c r="O1101" i="1"/>
  <c r="N1101" i="1"/>
  <c r="L1101" i="1"/>
  <c r="O1149" i="1"/>
  <c r="N1149" i="1"/>
  <c r="L1149" i="1"/>
  <c r="O1148" i="1"/>
  <c r="N1148" i="1"/>
  <c r="L1148" i="1"/>
  <c r="O1147" i="1"/>
  <c r="N1147" i="1"/>
  <c r="L1147" i="1"/>
  <c r="O1146" i="1"/>
  <c r="N1146" i="1"/>
  <c r="L1146" i="1"/>
  <c r="O1176" i="1"/>
  <c r="N1176" i="1"/>
  <c r="L1176" i="1"/>
  <c r="O1175" i="1"/>
  <c r="N1175" i="1"/>
  <c r="L1175" i="1"/>
  <c r="O1665" i="1"/>
  <c r="N1665" i="1"/>
  <c r="L1665" i="1"/>
  <c r="O1382" i="1"/>
  <c r="N1382" i="1"/>
  <c r="L1382" i="1"/>
  <c r="O1381" i="1"/>
  <c r="N1381" i="1"/>
  <c r="L1381" i="1"/>
  <c r="O1221" i="1"/>
  <c r="N1221" i="1"/>
  <c r="L1221" i="1"/>
  <c r="O1180" i="1"/>
  <c r="N1180" i="1"/>
  <c r="L1180" i="1"/>
  <c r="O1179" i="1"/>
  <c r="N1179" i="1"/>
  <c r="L1179" i="1"/>
  <c r="O1178" i="1"/>
  <c r="N1178" i="1"/>
  <c r="L1178" i="1"/>
  <c r="O1166" i="1"/>
  <c r="N1166" i="1"/>
  <c r="L1166" i="1"/>
  <c r="O1163" i="1"/>
  <c r="N1163" i="1"/>
  <c r="L1163" i="1"/>
  <c r="O1162" i="1"/>
  <c r="N1162" i="1"/>
  <c r="L1162" i="1"/>
  <c r="O1182" i="1"/>
  <c r="N1182" i="1"/>
  <c r="L1182" i="1"/>
  <c r="O1156" i="1"/>
  <c r="N1156" i="1"/>
  <c r="L1156" i="1"/>
  <c r="O1153" i="1"/>
  <c r="N1153" i="1"/>
  <c r="L1153" i="1"/>
  <c r="O1152" i="1"/>
  <c r="N1152" i="1"/>
  <c r="L1152" i="1"/>
  <c r="O1139" i="1"/>
  <c r="N1139" i="1"/>
  <c r="L1139" i="1"/>
  <c r="O1138" i="1"/>
  <c r="N1138" i="1"/>
  <c r="L1138" i="1"/>
  <c r="O1145" i="1"/>
  <c r="N1145" i="1"/>
  <c r="L1145" i="1"/>
  <c r="O1144" i="1"/>
  <c r="N1144" i="1"/>
  <c r="L1144" i="1"/>
  <c r="O1143" i="1"/>
  <c r="N1143" i="1"/>
  <c r="L1143" i="1"/>
  <c r="O1142" i="1"/>
  <c r="N1142" i="1"/>
  <c r="L1142" i="1"/>
  <c r="O1113" i="1"/>
  <c r="N1113" i="1"/>
  <c r="L1113" i="1"/>
  <c r="O1112" i="1"/>
  <c r="N1112" i="1"/>
  <c r="L1112" i="1"/>
  <c r="O1137" i="1"/>
  <c r="N1137" i="1"/>
  <c r="L1137" i="1"/>
  <c r="O1136" i="1"/>
  <c r="N1136" i="1"/>
  <c r="L1136" i="1"/>
  <c r="O1133" i="1"/>
  <c r="N1133" i="1"/>
  <c r="L1133" i="1"/>
  <c r="O1132" i="1"/>
  <c r="N1132" i="1"/>
  <c r="L1132" i="1"/>
  <c r="O1131" i="1"/>
  <c r="N1131" i="1"/>
  <c r="L1131" i="1"/>
  <c r="O1129" i="1"/>
  <c r="N1129" i="1"/>
  <c r="L1129" i="1"/>
  <c r="O1128" i="1"/>
  <c r="N1128" i="1"/>
  <c r="L1128" i="1"/>
  <c r="O1127" i="1"/>
  <c r="N1127" i="1"/>
  <c r="L1127" i="1"/>
  <c r="O1126" i="1"/>
  <c r="N1126" i="1"/>
  <c r="L1126" i="1"/>
  <c r="O1122" i="1"/>
  <c r="N1122" i="1"/>
  <c r="L1122" i="1"/>
  <c r="O1121" i="1"/>
  <c r="N1121" i="1"/>
  <c r="L1121" i="1"/>
  <c r="O1120" i="1"/>
  <c r="N1120" i="1"/>
  <c r="L1120" i="1"/>
  <c r="O1119" i="1"/>
  <c r="N1119" i="1"/>
  <c r="L1119" i="1"/>
  <c r="O1118" i="1"/>
  <c r="N1118" i="1"/>
  <c r="L1118" i="1"/>
  <c r="O1117" i="1"/>
  <c r="N1117" i="1"/>
  <c r="L1117" i="1"/>
  <c r="O1111" i="1"/>
  <c r="N1111" i="1"/>
  <c r="L1111" i="1"/>
  <c r="O1110" i="1"/>
  <c r="N1110" i="1"/>
  <c r="L1110" i="1"/>
  <c r="O1107" i="1"/>
  <c r="N1107" i="1"/>
  <c r="L1107" i="1"/>
  <c r="O1106" i="1"/>
  <c r="N1106" i="1"/>
  <c r="L1106" i="1"/>
  <c r="O1073" i="1"/>
  <c r="N1073" i="1"/>
  <c r="L1073" i="1"/>
  <c r="O1072" i="1"/>
  <c r="N1072" i="1"/>
  <c r="L1072" i="1"/>
  <c r="O1085" i="1"/>
  <c r="N1085" i="1"/>
  <c r="L1085" i="1"/>
  <c r="O1084" i="1"/>
  <c r="N1084" i="1"/>
  <c r="L1084" i="1"/>
  <c r="O1058" i="1"/>
  <c r="N1058" i="1"/>
  <c r="L1058" i="1"/>
  <c r="O1664" i="1"/>
  <c r="N1664" i="1"/>
  <c r="L1664" i="1"/>
  <c r="O1533" i="1"/>
  <c r="N1533" i="1"/>
  <c r="L1533" i="1"/>
  <c r="O1380" i="1"/>
  <c r="N1380" i="1"/>
  <c r="L1380" i="1"/>
  <c r="O1220" i="1"/>
  <c r="N1220" i="1"/>
  <c r="L1220" i="1"/>
  <c r="O1158" i="1"/>
  <c r="N1158" i="1"/>
  <c r="L1158" i="1"/>
  <c r="O1157" i="1"/>
  <c r="N1157" i="1"/>
  <c r="L1157" i="1"/>
  <c r="O1155" i="1"/>
  <c r="N1155" i="1"/>
  <c r="L1155" i="1"/>
  <c r="O1154" i="1"/>
  <c r="N1154" i="1"/>
  <c r="L1154" i="1"/>
  <c r="O1181" i="1"/>
  <c r="N1181" i="1"/>
  <c r="L1181" i="1"/>
  <c r="O1125" i="1"/>
  <c r="N1125" i="1"/>
  <c r="L1125" i="1"/>
  <c r="O1096" i="1"/>
  <c r="N1096" i="1"/>
  <c r="L1096" i="1"/>
  <c r="O1095" i="1"/>
  <c r="N1095" i="1"/>
  <c r="L1095" i="1"/>
  <c r="O1094" i="1"/>
  <c r="N1094" i="1"/>
  <c r="L1094" i="1"/>
  <c r="O1081" i="1"/>
  <c r="N1081" i="1"/>
  <c r="L1081" i="1"/>
  <c r="O1103" i="1"/>
  <c r="N1103" i="1"/>
  <c r="L1103" i="1"/>
  <c r="O1093" i="1"/>
  <c r="N1093" i="1"/>
  <c r="L1093" i="1"/>
  <c r="O1092" i="1"/>
  <c r="N1092" i="1"/>
  <c r="L1092" i="1"/>
  <c r="O1091" i="1"/>
  <c r="N1091" i="1"/>
  <c r="L1091" i="1"/>
  <c r="O1090" i="1"/>
  <c r="N1090" i="1"/>
  <c r="L1090" i="1"/>
  <c r="O1089" i="1"/>
  <c r="N1089" i="1"/>
  <c r="L1089" i="1"/>
  <c r="O1083" i="1"/>
  <c r="N1083" i="1"/>
  <c r="L1083" i="1"/>
  <c r="O1082" i="1"/>
  <c r="N1082" i="1"/>
  <c r="L1082" i="1"/>
  <c r="O1105" i="1"/>
  <c r="N1105" i="1"/>
  <c r="L1105" i="1"/>
  <c r="O1104" i="1"/>
  <c r="N1104" i="1"/>
  <c r="L1104" i="1"/>
  <c r="O1078" i="1"/>
  <c r="N1078" i="1"/>
  <c r="L1078" i="1"/>
  <c r="O1077" i="1"/>
  <c r="N1077" i="1"/>
  <c r="L1077" i="1"/>
  <c r="O1088" i="1"/>
  <c r="N1088" i="1"/>
  <c r="L1088" i="1"/>
  <c r="O1087" i="1"/>
  <c r="N1087" i="1"/>
  <c r="L1087" i="1"/>
  <c r="O1060" i="1"/>
  <c r="N1060" i="1"/>
  <c r="L1060" i="1"/>
  <c r="O1059" i="1"/>
  <c r="N1059" i="1"/>
  <c r="L1059" i="1"/>
  <c r="O1080" i="1"/>
  <c r="N1080" i="1"/>
  <c r="L1080" i="1"/>
  <c r="O1079" i="1"/>
  <c r="N1079" i="1"/>
  <c r="L1079" i="1"/>
  <c r="O1075" i="1"/>
  <c r="N1075" i="1"/>
  <c r="L1075" i="1"/>
  <c r="O1074" i="1"/>
  <c r="N1074" i="1"/>
  <c r="L1074" i="1"/>
  <c r="O1071" i="1"/>
  <c r="N1071" i="1"/>
  <c r="L1071" i="1"/>
  <c r="O1070" i="1"/>
  <c r="N1070" i="1"/>
  <c r="L1070" i="1"/>
  <c r="O1100" i="1"/>
  <c r="N1100" i="1"/>
  <c r="L1100" i="1"/>
  <c r="O1099" i="1"/>
  <c r="N1099" i="1"/>
  <c r="L1099" i="1"/>
  <c r="O1098" i="1"/>
  <c r="N1098" i="1"/>
  <c r="L1098" i="1"/>
  <c r="O1097" i="1"/>
  <c r="N1097" i="1"/>
  <c r="L1097" i="1"/>
  <c r="O1067" i="1"/>
  <c r="N1067" i="1"/>
  <c r="L1067" i="1"/>
  <c r="O877" i="1"/>
  <c r="N877" i="1"/>
  <c r="L877" i="1"/>
  <c r="O876" i="1"/>
  <c r="N876" i="1"/>
  <c r="L876" i="1"/>
  <c r="O1068" i="1"/>
  <c r="N1068" i="1"/>
  <c r="L1068" i="1"/>
  <c r="O1066" i="1"/>
  <c r="N1066" i="1"/>
  <c r="L1066" i="1"/>
  <c r="O1065" i="1"/>
  <c r="N1065" i="1"/>
  <c r="L1065" i="1"/>
  <c r="O1064" i="1"/>
  <c r="N1064" i="1"/>
  <c r="L1064" i="1"/>
  <c r="O1029" i="1"/>
  <c r="N1029" i="1"/>
  <c r="L1029" i="1"/>
  <c r="O1028" i="1"/>
  <c r="N1028" i="1"/>
  <c r="L1028" i="1"/>
  <c r="O1069" i="1"/>
  <c r="N1069" i="1"/>
  <c r="L1069" i="1"/>
  <c r="O1061" i="1"/>
  <c r="N1061" i="1"/>
  <c r="L1061" i="1"/>
  <c r="O1031" i="1"/>
  <c r="N1031" i="1"/>
  <c r="L1031" i="1"/>
  <c r="O1030" i="1"/>
  <c r="N1030" i="1"/>
  <c r="L1030" i="1"/>
  <c r="O1013" i="1"/>
  <c r="N1013" i="1"/>
  <c r="L1013" i="1"/>
  <c r="O1057" i="1"/>
  <c r="N1057" i="1"/>
  <c r="L1057" i="1"/>
  <c r="O1056" i="1"/>
  <c r="N1056" i="1"/>
  <c r="L1056" i="1"/>
  <c r="O1047" i="1"/>
  <c r="N1047" i="1"/>
  <c r="L1047" i="1"/>
  <c r="O1046" i="1"/>
  <c r="N1046" i="1"/>
  <c r="L1046" i="1"/>
  <c r="O1045" i="1"/>
  <c r="N1045" i="1"/>
  <c r="L1045" i="1"/>
  <c r="O1044" i="1"/>
  <c r="N1044" i="1"/>
  <c r="L1044" i="1"/>
  <c r="O1043" i="1"/>
  <c r="N1043" i="1"/>
  <c r="L1043" i="1"/>
  <c r="O1042" i="1"/>
  <c r="N1042" i="1"/>
  <c r="L1042" i="1"/>
  <c r="O1041" i="1"/>
  <c r="N1041" i="1"/>
  <c r="L1041" i="1"/>
  <c r="O1040" i="1"/>
  <c r="N1040" i="1"/>
  <c r="L1040" i="1"/>
  <c r="O1039" i="1"/>
  <c r="N1039" i="1"/>
  <c r="L1039" i="1"/>
  <c r="O1038" i="1"/>
  <c r="N1038" i="1"/>
  <c r="L1038" i="1"/>
  <c r="O1017" i="1"/>
  <c r="N1017" i="1"/>
  <c r="L1017" i="1"/>
  <c r="O1016" i="1"/>
  <c r="N1016" i="1"/>
  <c r="L1016" i="1"/>
  <c r="O1186" i="1"/>
  <c r="N1186" i="1"/>
  <c r="L1186" i="1"/>
  <c r="O1037" i="1"/>
  <c r="N1037" i="1"/>
  <c r="L1037" i="1"/>
  <c r="O1023" i="1"/>
  <c r="N1023" i="1"/>
  <c r="L1023" i="1"/>
  <c r="O1022" i="1"/>
  <c r="N1022" i="1"/>
  <c r="L1022" i="1"/>
  <c r="O1021" i="1"/>
  <c r="N1021" i="1"/>
  <c r="L1021" i="1"/>
  <c r="O1020" i="1"/>
  <c r="N1020" i="1"/>
  <c r="L1020" i="1"/>
  <c r="O1036" i="1"/>
  <c r="N1036" i="1"/>
  <c r="L1036" i="1"/>
  <c r="O997" i="1"/>
  <c r="N997" i="1"/>
  <c r="L997" i="1"/>
  <c r="O996" i="1"/>
  <c r="N996" i="1"/>
  <c r="L996" i="1"/>
  <c r="O1024" i="1"/>
  <c r="N1024" i="1"/>
  <c r="L1024" i="1"/>
  <c r="O989" i="1"/>
  <c r="N989" i="1"/>
  <c r="L989" i="1"/>
  <c r="O988" i="1"/>
  <c r="N988" i="1"/>
  <c r="L988" i="1"/>
  <c r="O987" i="1"/>
  <c r="N987" i="1"/>
  <c r="L987" i="1"/>
  <c r="O1012" i="1"/>
  <c r="N1012" i="1"/>
  <c r="L1012" i="1"/>
  <c r="O1011" i="1"/>
  <c r="N1011" i="1"/>
  <c r="L1011" i="1"/>
  <c r="O1002" i="1"/>
  <c r="N1002" i="1"/>
  <c r="L1002" i="1"/>
  <c r="O1025" i="1"/>
  <c r="N1025" i="1"/>
  <c r="L1025" i="1"/>
  <c r="O1027" i="1"/>
  <c r="N1027" i="1"/>
  <c r="L1027" i="1"/>
  <c r="O1026" i="1"/>
  <c r="N1026" i="1"/>
  <c r="L1026" i="1"/>
  <c r="O1034" i="1"/>
  <c r="N1034" i="1"/>
  <c r="L1034" i="1"/>
  <c r="O1033" i="1"/>
  <c r="N1033" i="1"/>
  <c r="L1033" i="1"/>
  <c r="O1055" i="1"/>
  <c r="N1055" i="1"/>
  <c r="L1055" i="1"/>
  <c r="O1054" i="1"/>
  <c r="N1054" i="1"/>
  <c r="L1054" i="1"/>
  <c r="O1053" i="1"/>
  <c r="N1053" i="1"/>
  <c r="L1053" i="1"/>
  <c r="O1052" i="1"/>
  <c r="N1052" i="1"/>
  <c r="L1052" i="1"/>
  <c r="O1051" i="1"/>
  <c r="N1051" i="1"/>
  <c r="L1051" i="1"/>
  <c r="O1050" i="1"/>
  <c r="N1050" i="1"/>
  <c r="L1050" i="1"/>
  <c r="O1049" i="1"/>
  <c r="N1049" i="1"/>
  <c r="L1049" i="1"/>
  <c r="O1048" i="1"/>
  <c r="N1048" i="1"/>
  <c r="L1048" i="1"/>
  <c r="O1001" i="1"/>
  <c r="N1001" i="1"/>
  <c r="L1001" i="1"/>
  <c r="O1000" i="1"/>
  <c r="N1000" i="1"/>
  <c r="L1000" i="1"/>
  <c r="O999" i="1"/>
  <c r="N999" i="1"/>
  <c r="L999" i="1"/>
  <c r="O998" i="1"/>
  <c r="N998" i="1"/>
  <c r="L998" i="1"/>
  <c r="O1015" i="1"/>
  <c r="N1015" i="1"/>
  <c r="L1015" i="1"/>
  <c r="O1014" i="1"/>
  <c r="N1014" i="1"/>
  <c r="L1014" i="1"/>
  <c r="O1019" i="1"/>
  <c r="N1019" i="1"/>
  <c r="L1019" i="1"/>
  <c r="O1018" i="1"/>
  <c r="N1018" i="1"/>
  <c r="L1018" i="1"/>
  <c r="O991" i="1"/>
  <c r="N991" i="1"/>
  <c r="L991" i="1"/>
  <c r="O990" i="1"/>
  <c r="N990" i="1"/>
  <c r="L990" i="1"/>
  <c r="O995" i="1"/>
  <c r="N995" i="1"/>
  <c r="L995" i="1"/>
  <c r="O994" i="1"/>
  <c r="N994" i="1"/>
  <c r="L994" i="1"/>
  <c r="O1010" i="1"/>
  <c r="N1010" i="1"/>
  <c r="L1010" i="1"/>
  <c r="O1009" i="1"/>
  <c r="N1009" i="1"/>
  <c r="L1009" i="1"/>
  <c r="O1008" i="1"/>
  <c r="N1008" i="1"/>
  <c r="L1008" i="1"/>
  <c r="O1007" i="1"/>
  <c r="N1007" i="1"/>
  <c r="L1007" i="1"/>
  <c r="O1006" i="1"/>
  <c r="N1006" i="1"/>
  <c r="L1006" i="1"/>
  <c r="O1005" i="1"/>
  <c r="N1005" i="1"/>
  <c r="L1005" i="1"/>
  <c r="O1004" i="1"/>
  <c r="N1004" i="1"/>
  <c r="L1004" i="1"/>
  <c r="O1003" i="1"/>
  <c r="N1003" i="1"/>
  <c r="L1003" i="1"/>
  <c r="O986" i="1"/>
  <c r="N986" i="1"/>
  <c r="L986" i="1"/>
  <c r="O985" i="1"/>
  <c r="N985" i="1"/>
  <c r="L985" i="1"/>
  <c r="O981" i="1"/>
  <c r="N981" i="1"/>
  <c r="L981" i="1"/>
  <c r="O980" i="1"/>
  <c r="N980" i="1"/>
  <c r="L980" i="1"/>
  <c r="O979" i="1"/>
  <c r="N979" i="1"/>
  <c r="L979" i="1"/>
  <c r="O951" i="1"/>
  <c r="N951" i="1"/>
  <c r="L951" i="1"/>
  <c r="O950" i="1"/>
  <c r="N950" i="1"/>
  <c r="L950" i="1"/>
  <c r="O949" i="1"/>
  <c r="N949" i="1"/>
  <c r="L949" i="1"/>
  <c r="O978" i="1"/>
  <c r="N978" i="1"/>
  <c r="L978" i="1"/>
  <c r="O977" i="1"/>
  <c r="N977" i="1"/>
  <c r="L977" i="1"/>
  <c r="O976" i="1"/>
  <c r="N976" i="1"/>
  <c r="L976" i="1"/>
  <c r="O975" i="1"/>
  <c r="N975" i="1"/>
  <c r="L975" i="1"/>
  <c r="O974" i="1"/>
  <c r="N974" i="1"/>
  <c r="L974" i="1"/>
  <c r="O973" i="1"/>
  <c r="N973" i="1"/>
  <c r="L973" i="1"/>
  <c r="O972" i="1"/>
  <c r="N972" i="1"/>
  <c r="L972" i="1"/>
  <c r="O971" i="1"/>
  <c r="N971" i="1"/>
  <c r="L971" i="1"/>
  <c r="O932" i="1"/>
  <c r="N932" i="1"/>
  <c r="L932" i="1"/>
  <c r="O931" i="1"/>
  <c r="N931" i="1"/>
  <c r="L931" i="1"/>
  <c r="O970" i="1"/>
  <c r="N970" i="1"/>
  <c r="L970" i="1"/>
  <c r="O969" i="1"/>
  <c r="N969" i="1"/>
  <c r="L969" i="1"/>
  <c r="O984" i="1"/>
  <c r="N984" i="1"/>
  <c r="L984" i="1"/>
  <c r="O983" i="1"/>
  <c r="N983" i="1"/>
  <c r="L983" i="1"/>
  <c r="O982" i="1"/>
  <c r="N982" i="1"/>
  <c r="L982" i="1"/>
  <c r="O964" i="1"/>
  <c r="N964" i="1"/>
  <c r="L964" i="1"/>
  <c r="O963" i="1"/>
  <c r="N963" i="1"/>
  <c r="L963" i="1"/>
  <c r="O962" i="1"/>
  <c r="N962" i="1"/>
  <c r="L962" i="1"/>
  <c r="O961" i="1"/>
  <c r="N961" i="1"/>
  <c r="L961" i="1"/>
  <c r="O960" i="1"/>
  <c r="N960" i="1"/>
  <c r="L960" i="1"/>
  <c r="O954" i="1"/>
  <c r="N954" i="1"/>
  <c r="L954" i="1"/>
  <c r="O957" i="1"/>
  <c r="N957" i="1"/>
  <c r="L957" i="1"/>
  <c r="O956" i="1"/>
  <c r="N956" i="1"/>
  <c r="L956" i="1"/>
  <c r="O953" i="1"/>
  <c r="N953" i="1"/>
  <c r="L953" i="1"/>
  <c r="O952" i="1"/>
  <c r="N952" i="1"/>
  <c r="L952" i="1"/>
  <c r="O947" i="1"/>
  <c r="N947" i="1"/>
  <c r="L947" i="1"/>
  <c r="O946" i="1"/>
  <c r="N946" i="1"/>
  <c r="L946" i="1"/>
  <c r="O938" i="1"/>
  <c r="N938" i="1"/>
  <c r="L938" i="1"/>
  <c r="O937" i="1"/>
  <c r="N937" i="1"/>
  <c r="L937" i="1"/>
  <c r="O936" i="1"/>
  <c r="N936" i="1"/>
  <c r="L936" i="1"/>
  <c r="O935" i="1"/>
  <c r="N935" i="1"/>
  <c r="L935" i="1"/>
  <c r="O968" i="1"/>
  <c r="N968" i="1"/>
  <c r="L968" i="1"/>
  <c r="O967" i="1"/>
  <c r="N967" i="1"/>
  <c r="L967" i="1"/>
  <c r="O966" i="1"/>
  <c r="N966" i="1"/>
  <c r="L966" i="1"/>
  <c r="O965" i="1"/>
  <c r="N965" i="1"/>
  <c r="L965" i="1"/>
  <c r="O959" i="1"/>
  <c r="N959" i="1"/>
  <c r="L959" i="1"/>
  <c r="O955" i="1"/>
  <c r="N955" i="1"/>
  <c r="L955" i="1"/>
  <c r="O945" i="1"/>
  <c r="N945" i="1"/>
  <c r="L945" i="1"/>
  <c r="O944" i="1"/>
  <c r="N944" i="1"/>
  <c r="L944" i="1"/>
  <c r="O943" i="1"/>
  <c r="N943" i="1"/>
  <c r="L943" i="1"/>
  <c r="O942" i="1"/>
  <c r="N942" i="1"/>
  <c r="L942" i="1"/>
  <c r="O941" i="1"/>
  <c r="N941" i="1"/>
  <c r="L941" i="1"/>
  <c r="O940" i="1"/>
  <c r="N940" i="1"/>
  <c r="L940" i="1"/>
  <c r="O939" i="1"/>
  <c r="N939" i="1"/>
  <c r="L939" i="1"/>
  <c r="O864" i="1"/>
  <c r="N864" i="1"/>
  <c r="L864" i="1"/>
  <c r="O863" i="1"/>
  <c r="N863" i="1"/>
  <c r="L863" i="1"/>
  <c r="O862" i="1"/>
  <c r="N862" i="1"/>
  <c r="L862" i="1"/>
  <c r="O908" i="1"/>
  <c r="N908" i="1"/>
  <c r="L908" i="1"/>
  <c r="O907" i="1"/>
  <c r="N907" i="1"/>
  <c r="L907" i="1"/>
  <c r="O906" i="1"/>
  <c r="N906" i="1"/>
  <c r="L906" i="1"/>
  <c r="O926" i="1"/>
  <c r="N926" i="1"/>
  <c r="L926" i="1"/>
  <c r="O925" i="1"/>
  <c r="N925" i="1"/>
  <c r="L925" i="1"/>
  <c r="O930" i="1"/>
  <c r="N930" i="1"/>
  <c r="L930" i="1"/>
  <c r="O919" i="1"/>
  <c r="N919" i="1"/>
  <c r="L919" i="1"/>
  <c r="O918" i="1"/>
  <c r="N918" i="1"/>
  <c r="L918" i="1"/>
  <c r="O929" i="1"/>
  <c r="N929" i="1"/>
  <c r="L929" i="1"/>
  <c r="O924" i="1"/>
  <c r="N924" i="1"/>
  <c r="L924" i="1"/>
  <c r="O923" i="1"/>
  <c r="N923" i="1"/>
  <c r="L923" i="1"/>
  <c r="O922" i="1"/>
  <c r="N922" i="1"/>
  <c r="L922" i="1"/>
  <c r="O921" i="1"/>
  <c r="N921" i="1"/>
  <c r="L921" i="1"/>
  <c r="O920" i="1"/>
  <c r="N920" i="1"/>
  <c r="L920" i="1"/>
  <c r="O875" i="1"/>
  <c r="N875" i="1"/>
  <c r="L875" i="1"/>
  <c r="O874" i="1"/>
  <c r="N874" i="1"/>
  <c r="L874" i="1"/>
  <c r="O928" i="1"/>
  <c r="N928" i="1"/>
  <c r="L928" i="1"/>
  <c r="O927" i="1"/>
  <c r="N927" i="1"/>
  <c r="L927" i="1"/>
  <c r="O881" i="1"/>
  <c r="N881" i="1"/>
  <c r="L881" i="1"/>
  <c r="O880" i="1"/>
  <c r="N880" i="1"/>
  <c r="L880" i="1"/>
  <c r="O879" i="1"/>
  <c r="N879" i="1"/>
  <c r="L879" i="1"/>
  <c r="O878" i="1"/>
  <c r="N878" i="1"/>
  <c r="L878" i="1"/>
  <c r="O871" i="1"/>
  <c r="N871" i="1"/>
  <c r="L871" i="1"/>
  <c r="O870" i="1"/>
  <c r="N870" i="1"/>
  <c r="L870" i="1"/>
  <c r="O868" i="1"/>
  <c r="N868" i="1"/>
  <c r="L868" i="1"/>
  <c r="O867" i="1"/>
  <c r="N867" i="1"/>
  <c r="L867" i="1"/>
  <c r="O885" i="1"/>
  <c r="N885" i="1"/>
  <c r="L885" i="1"/>
  <c r="O873" i="1"/>
  <c r="N873" i="1"/>
  <c r="L873" i="1"/>
  <c r="O872" i="1"/>
  <c r="N872" i="1"/>
  <c r="L872" i="1"/>
  <c r="O884" i="1"/>
  <c r="N884" i="1"/>
  <c r="L884" i="1"/>
  <c r="O883" i="1"/>
  <c r="N883" i="1"/>
  <c r="L883" i="1"/>
  <c r="O861" i="1"/>
  <c r="N861" i="1"/>
  <c r="L861" i="1"/>
  <c r="O860" i="1"/>
  <c r="N860" i="1"/>
  <c r="L860" i="1"/>
  <c r="O905" i="1"/>
  <c r="N905" i="1"/>
  <c r="L905" i="1"/>
  <c r="O904" i="1"/>
  <c r="N904" i="1"/>
  <c r="L904" i="1"/>
  <c r="O895" i="1"/>
  <c r="N895" i="1"/>
  <c r="L895" i="1"/>
  <c r="O894" i="1"/>
  <c r="N894" i="1"/>
  <c r="L894" i="1"/>
  <c r="O893" i="1"/>
  <c r="N893" i="1"/>
  <c r="L893" i="1"/>
  <c r="O892" i="1"/>
  <c r="N892" i="1"/>
  <c r="L892" i="1"/>
  <c r="O891" i="1"/>
  <c r="N891" i="1"/>
  <c r="L891" i="1"/>
  <c r="O890" i="1"/>
  <c r="N890" i="1"/>
  <c r="L890" i="1"/>
  <c r="O889" i="1"/>
  <c r="N889" i="1"/>
  <c r="L889" i="1"/>
  <c r="O888" i="1"/>
  <c r="N888" i="1"/>
  <c r="L888" i="1"/>
  <c r="O903" i="1"/>
  <c r="N903" i="1"/>
  <c r="L903" i="1"/>
  <c r="O902" i="1"/>
  <c r="N902" i="1"/>
  <c r="L902" i="1"/>
  <c r="O901" i="1"/>
  <c r="N901" i="1"/>
  <c r="L901" i="1"/>
  <c r="O900" i="1"/>
  <c r="N900" i="1"/>
  <c r="L900" i="1"/>
  <c r="O917" i="1"/>
  <c r="N917" i="1"/>
  <c r="L917" i="1"/>
  <c r="O916" i="1"/>
  <c r="N916" i="1"/>
  <c r="L916" i="1"/>
  <c r="O915" i="1"/>
  <c r="N915" i="1"/>
  <c r="L915" i="1"/>
  <c r="O914" i="1"/>
  <c r="N914" i="1"/>
  <c r="L914" i="1"/>
  <c r="O913" i="1"/>
  <c r="N913" i="1"/>
  <c r="L913" i="1"/>
  <c r="O912" i="1"/>
  <c r="N912" i="1"/>
  <c r="L912" i="1"/>
  <c r="O911" i="1"/>
  <c r="N911" i="1"/>
  <c r="L911" i="1"/>
  <c r="O910" i="1"/>
  <c r="N910" i="1"/>
  <c r="L910" i="1"/>
  <c r="O899" i="1"/>
  <c r="N899" i="1"/>
  <c r="L899" i="1"/>
  <c r="O898" i="1"/>
  <c r="N898" i="1"/>
  <c r="L898" i="1"/>
  <c r="O897" i="1"/>
  <c r="N897" i="1"/>
  <c r="L897" i="1"/>
  <c r="O896" i="1"/>
  <c r="N896" i="1"/>
  <c r="L896" i="1"/>
  <c r="O887" i="1"/>
  <c r="N887" i="1"/>
  <c r="L887" i="1"/>
  <c r="O886" i="1"/>
  <c r="N886" i="1"/>
  <c r="L886" i="1"/>
  <c r="O866" i="1"/>
  <c r="N866" i="1"/>
  <c r="L866" i="1"/>
  <c r="O859" i="1"/>
  <c r="N859" i="1"/>
  <c r="L859" i="1"/>
  <c r="O857" i="1"/>
  <c r="N857" i="1"/>
  <c r="L857" i="1"/>
  <c r="O856" i="1"/>
  <c r="N856" i="1"/>
  <c r="L856" i="1"/>
  <c r="O858" i="1"/>
  <c r="N858" i="1"/>
  <c r="L858" i="1"/>
  <c r="O849" i="1"/>
  <c r="N849" i="1"/>
  <c r="L849" i="1"/>
  <c r="O848" i="1"/>
  <c r="N848" i="1"/>
  <c r="L848" i="1"/>
  <c r="O852" i="1"/>
  <c r="N852" i="1"/>
  <c r="L852" i="1"/>
  <c r="O851" i="1"/>
  <c r="N851" i="1"/>
  <c r="L851" i="1"/>
  <c r="O824" i="1"/>
  <c r="N824" i="1"/>
  <c r="L824" i="1"/>
  <c r="O835" i="1"/>
  <c r="N835" i="1"/>
  <c r="L835" i="1"/>
  <c r="O834" i="1"/>
  <c r="N834" i="1"/>
  <c r="L834" i="1"/>
  <c r="O833" i="1"/>
  <c r="N833" i="1"/>
  <c r="L833" i="1"/>
  <c r="O832" i="1"/>
  <c r="N832" i="1"/>
  <c r="L832" i="1"/>
  <c r="O831" i="1"/>
  <c r="N831" i="1"/>
  <c r="L831" i="1"/>
  <c r="O830" i="1"/>
  <c r="N830" i="1"/>
  <c r="L830" i="1"/>
  <c r="O847" i="1"/>
  <c r="N847" i="1"/>
  <c r="L847" i="1"/>
  <c r="O846" i="1"/>
  <c r="N846" i="1"/>
  <c r="L846" i="1"/>
  <c r="O854" i="1"/>
  <c r="N854" i="1"/>
  <c r="L854" i="1"/>
  <c r="O853" i="1"/>
  <c r="N853" i="1"/>
  <c r="L853" i="1"/>
  <c r="O850" i="1"/>
  <c r="N850" i="1"/>
  <c r="L850" i="1"/>
  <c r="O812" i="1"/>
  <c r="N812" i="1"/>
  <c r="L812" i="1"/>
  <c r="O811" i="1"/>
  <c r="N811" i="1"/>
  <c r="L811" i="1"/>
  <c r="O845" i="1"/>
  <c r="N845" i="1"/>
  <c r="L845" i="1"/>
  <c r="O844" i="1"/>
  <c r="N844" i="1"/>
  <c r="L844" i="1"/>
  <c r="O807" i="1"/>
  <c r="N807" i="1"/>
  <c r="L807" i="1"/>
  <c r="O806" i="1"/>
  <c r="N806" i="1"/>
  <c r="L806" i="1"/>
  <c r="O805" i="1"/>
  <c r="N805" i="1"/>
  <c r="L805" i="1"/>
  <c r="O817" i="1"/>
  <c r="N817" i="1"/>
  <c r="L817" i="1"/>
  <c r="O816" i="1"/>
  <c r="N816" i="1"/>
  <c r="L816" i="1"/>
  <c r="O829" i="1"/>
  <c r="N829" i="1"/>
  <c r="L829" i="1"/>
  <c r="O828" i="1"/>
  <c r="N828" i="1"/>
  <c r="L828" i="1"/>
  <c r="O823" i="1"/>
  <c r="N823" i="1"/>
  <c r="L823" i="1"/>
  <c r="O822" i="1"/>
  <c r="N822" i="1"/>
  <c r="L822" i="1"/>
  <c r="O798" i="1"/>
  <c r="N798" i="1"/>
  <c r="L798" i="1"/>
  <c r="O797" i="1"/>
  <c r="N797" i="1"/>
  <c r="L797" i="1"/>
  <c r="O820" i="1"/>
  <c r="N820" i="1"/>
  <c r="L820" i="1"/>
  <c r="O819" i="1"/>
  <c r="N819" i="1"/>
  <c r="L819" i="1"/>
  <c r="O815" i="1"/>
  <c r="N815" i="1"/>
  <c r="L815" i="1"/>
  <c r="O814" i="1"/>
  <c r="N814" i="1"/>
  <c r="L814" i="1"/>
  <c r="O810" i="1"/>
  <c r="N810" i="1"/>
  <c r="L810" i="1"/>
  <c r="O809" i="1"/>
  <c r="N809" i="1"/>
  <c r="L809" i="1"/>
  <c r="O804" i="1"/>
  <c r="N804" i="1"/>
  <c r="L804" i="1"/>
  <c r="O803" i="1"/>
  <c r="N803" i="1"/>
  <c r="L803" i="1"/>
  <c r="O768" i="1"/>
  <c r="N768" i="1"/>
  <c r="L768" i="1"/>
  <c r="O767" i="1"/>
  <c r="N767" i="1"/>
  <c r="L767" i="1"/>
  <c r="O802" i="1"/>
  <c r="N802" i="1"/>
  <c r="L802" i="1"/>
  <c r="O843" i="1"/>
  <c r="N843" i="1"/>
  <c r="L843" i="1"/>
  <c r="O842" i="1"/>
  <c r="N842" i="1"/>
  <c r="L842" i="1"/>
  <c r="O841" i="1"/>
  <c r="N841" i="1"/>
  <c r="L841" i="1"/>
  <c r="O840" i="1"/>
  <c r="N840" i="1"/>
  <c r="L840" i="1"/>
  <c r="O839" i="1"/>
  <c r="N839" i="1"/>
  <c r="L839" i="1"/>
  <c r="O838" i="1"/>
  <c r="N838" i="1"/>
  <c r="L838" i="1"/>
  <c r="O837" i="1"/>
  <c r="N837" i="1"/>
  <c r="L837" i="1"/>
  <c r="O836" i="1"/>
  <c r="N836" i="1"/>
  <c r="L836" i="1"/>
  <c r="O788" i="1"/>
  <c r="N788" i="1"/>
  <c r="L788" i="1"/>
  <c r="O787" i="1"/>
  <c r="N787" i="1"/>
  <c r="L787" i="1"/>
  <c r="O786" i="1"/>
  <c r="N786" i="1"/>
  <c r="L786" i="1"/>
  <c r="O785" i="1"/>
  <c r="N785" i="1"/>
  <c r="L785" i="1"/>
  <c r="O784" i="1"/>
  <c r="N784" i="1"/>
  <c r="L784" i="1"/>
  <c r="O783" i="1"/>
  <c r="N783" i="1"/>
  <c r="L783" i="1"/>
  <c r="O782" i="1"/>
  <c r="N782" i="1"/>
  <c r="L782" i="1"/>
  <c r="O781" i="1"/>
  <c r="N781" i="1"/>
  <c r="L781" i="1"/>
  <c r="O795" i="1"/>
  <c r="N795" i="1"/>
  <c r="L795" i="1"/>
  <c r="O827" i="1"/>
  <c r="N827" i="1"/>
  <c r="L827" i="1"/>
  <c r="O826" i="1"/>
  <c r="N826" i="1"/>
  <c r="L826" i="1"/>
  <c r="O825" i="1"/>
  <c r="N825" i="1"/>
  <c r="L825" i="1"/>
  <c r="O808" i="1"/>
  <c r="N808" i="1"/>
  <c r="L808" i="1"/>
  <c r="O801" i="1"/>
  <c r="N801" i="1"/>
  <c r="L801" i="1"/>
  <c r="O800" i="1"/>
  <c r="N800" i="1"/>
  <c r="L800" i="1"/>
  <c r="O796" i="1"/>
  <c r="N796" i="1"/>
  <c r="L796" i="1"/>
  <c r="O759" i="1"/>
  <c r="N759" i="1"/>
  <c r="L759" i="1"/>
  <c r="O758" i="1"/>
  <c r="N758" i="1"/>
  <c r="L758" i="1"/>
  <c r="O757" i="1"/>
  <c r="N757" i="1"/>
  <c r="L757" i="1"/>
  <c r="O761" i="1"/>
  <c r="N761" i="1"/>
  <c r="L761" i="1"/>
  <c r="O760" i="1"/>
  <c r="N760" i="1"/>
  <c r="L760" i="1"/>
  <c r="O792" i="1"/>
  <c r="N792" i="1"/>
  <c r="L792" i="1"/>
  <c r="O791" i="1"/>
  <c r="N791" i="1"/>
  <c r="L791" i="1"/>
  <c r="O790" i="1"/>
  <c r="N790" i="1"/>
  <c r="L790" i="1"/>
  <c r="O789" i="1"/>
  <c r="N789" i="1"/>
  <c r="L789" i="1"/>
  <c r="O773" i="1"/>
  <c r="N773" i="1"/>
  <c r="L773" i="1"/>
  <c r="O772" i="1"/>
  <c r="N772" i="1"/>
  <c r="L772" i="1"/>
  <c r="O766" i="1"/>
  <c r="N766" i="1"/>
  <c r="L766" i="1"/>
  <c r="O765" i="1"/>
  <c r="N765" i="1"/>
  <c r="L765" i="1"/>
  <c r="O764" i="1"/>
  <c r="N764" i="1"/>
  <c r="L764" i="1"/>
  <c r="O763" i="1"/>
  <c r="N763" i="1"/>
  <c r="L763" i="1"/>
  <c r="O818" i="1"/>
  <c r="N818" i="1"/>
  <c r="L818" i="1"/>
  <c r="O779" i="1"/>
  <c r="N779" i="1"/>
  <c r="L779" i="1"/>
  <c r="O778" i="1"/>
  <c r="N778" i="1"/>
  <c r="L778" i="1"/>
  <c r="O777" i="1"/>
  <c r="N777" i="1"/>
  <c r="L777" i="1"/>
  <c r="O776" i="1"/>
  <c r="N776" i="1"/>
  <c r="L776" i="1"/>
  <c r="O775" i="1"/>
  <c r="N775" i="1"/>
  <c r="L775" i="1"/>
  <c r="O774" i="1"/>
  <c r="N774" i="1"/>
  <c r="L774" i="1"/>
  <c r="O771" i="1"/>
  <c r="N771" i="1"/>
  <c r="L771" i="1"/>
  <c r="O770" i="1"/>
  <c r="N770" i="1"/>
  <c r="L770" i="1"/>
  <c r="O1086" i="1"/>
  <c r="N1086" i="1"/>
  <c r="L1086" i="1"/>
  <c r="O769" i="1"/>
  <c r="N769" i="1"/>
  <c r="L769" i="1"/>
  <c r="O756" i="1"/>
  <c r="N756" i="1"/>
  <c r="L756" i="1"/>
  <c r="O755" i="1"/>
  <c r="N755" i="1"/>
  <c r="L755" i="1"/>
  <c r="O754" i="1"/>
  <c r="N754" i="1"/>
  <c r="L754" i="1"/>
  <c r="O751" i="1"/>
  <c r="N751" i="1"/>
  <c r="L751" i="1"/>
  <c r="O750" i="1"/>
  <c r="N750" i="1"/>
  <c r="L750" i="1"/>
  <c r="O753" i="1"/>
  <c r="N753" i="1"/>
  <c r="L753" i="1"/>
  <c r="O752" i="1"/>
  <c r="N752" i="1"/>
  <c r="L752" i="1"/>
  <c r="O749" i="1"/>
  <c r="N749" i="1"/>
  <c r="L749" i="1"/>
  <c r="O700" i="1"/>
  <c r="N700" i="1"/>
  <c r="L700" i="1"/>
  <c r="O699" i="1"/>
  <c r="N699" i="1"/>
  <c r="L699" i="1"/>
  <c r="O695" i="1"/>
  <c r="N695" i="1"/>
  <c r="L695" i="1"/>
  <c r="O737" i="1"/>
  <c r="N737" i="1"/>
  <c r="L737" i="1"/>
  <c r="O736" i="1"/>
  <c r="N736" i="1"/>
  <c r="L736" i="1"/>
  <c r="O739" i="1"/>
  <c r="N739" i="1"/>
  <c r="L739" i="1"/>
  <c r="O738" i="1"/>
  <c r="N738" i="1"/>
  <c r="L738" i="1"/>
  <c r="O727" i="1"/>
  <c r="N727" i="1"/>
  <c r="L727" i="1"/>
  <c r="O726" i="1"/>
  <c r="N726" i="1"/>
  <c r="L726" i="1"/>
  <c r="O710" i="1"/>
  <c r="N710" i="1"/>
  <c r="L710" i="1"/>
  <c r="O709" i="1"/>
  <c r="N709" i="1"/>
  <c r="L709" i="1"/>
  <c r="O744" i="1"/>
  <c r="N744" i="1"/>
  <c r="L744" i="1"/>
  <c r="O735" i="1"/>
  <c r="N735" i="1"/>
  <c r="L735" i="1"/>
  <c r="O734" i="1"/>
  <c r="N734" i="1"/>
  <c r="L734" i="1"/>
  <c r="O733" i="1"/>
  <c r="N733" i="1"/>
  <c r="L733" i="1"/>
  <c r="O732" i="1"/>
  <c r="N732" i="1"/>
  <c r="L732" i="1"/>
  <c r="O731" i="1"/>
  <c r="N731" i="1"/>
  <c r="L731" i="1"/>
  <c r="O730" i="1"/>
  <c r="N730" i="1"/>
  <c r="L730" i="1"/>
  <c r="O729" i="1"/>
  <c r="N729" i="1"/>
  <c r="L729" i="1"/>
  <c r="O728" i="1"/>
  <c r="N728" i="1"/>
  <c r="L728" i="1"/>
  <c r="O718" i="1"/>
  <c r="N718" i="1"/>
  <c r="L718" i="1"/>
  <c r="O740" i="1"/>
  <c r="N740" i="1"/>
  <c r="L740" i="1"/>
  <c r="O748" i="1"/>
  <c r="N748" i="1"/>
  <c r="L748" i="1"/>
  <c r="O747" i="1"/>
  <c r="N747" i="1"/>
  <c r="L747" i="1"/>
  <c r="O697" i="1"/>
  <c r="N697" i="1"/>
  <c r="L697" i="1"/>
  <c r="O717" i="1"/>
  <c r="N717" i="1"/>
  <c r="L717" i="1"/>
  <c r="O714" i="1"/>
  <c r="N714" i="1"/>
  <c r="L714" i="1"/>
  <c r="O743" i="1"/>
  <c r="N743" i="1"/>
  <c r="L743" i="1"/>
  <c r="O698" i="1"/>
  <c r="N698" i="1"/>
  <c r="L698" i="1"/>
  <c r="O696" i="1"/>
  <c r="N696" i="1"/>
  <c r="L696" i="1"/>
  <c r="O741" i="1"/>
  <c r="N741" i="1"/>
  <c r="L741" i="1"/>
  <c r="O725" i="1"/>
  <c r="N725" i="1"/>
  <c r="L725" i="1"/>
  <c r="O724" i="1"/>
  <c r="N724" i="1"/>
  <c r="L724" i="1"/>
  <c r="O723" i="1"/>
  <c r="N723" i="1"/>
  <c r="L723" i="1"/>
  <c r="O722" i="1"/>
  <c r="N722" i="1"/>
  <c r="L722" i="1"/>
  <c r="O721" i="1"/>
  <c r="N721" i="1"/>
  <c r="L721" i="1"/>
  <c r="O720" i="1"/>
  <c r="N720" i="1"/>
  <c r="L720" i="1"/>
  <c r="O719" i="1"/>
  <c r="N719" i="1"/>
  <c r="L719" i="1"/>
  <c r="O713" i="1"/>
  <c r="N713" i="1"/>
  <c r="L713" i="1"/>
  <c r="O712" i="1"/>
  <c r="N712" i="1"/>
  <c r="L712" i="1"/>
  <c r="O708" i="1"/>
  <c r="N708" i="1"/>
  <c r="L708" i="1"/>
  <c r="O707" i="1"/>
  <c r="N707" i="1"/>
  <c r="L707" i="1"/>
  <c r="O702" i="1"/>
  <c r="N702" i="1"/>
  <c r="L702" i="1"/>
  <c r="O701" i="1"/>
  <c r="N701" i="1"/>
  <c r="L701" i="1"/>
  <c r="O742" i="1"/>
  <c r="N742" i="1"/>
  <c r="L742" i="1"/>
  <c r="O610" i="1"/>
  <c r="N610" i="1"/>
  <c r="L610" i="1"/>
  <c r="O609" i="1"/>
  <c r="N609" i="1"/>
  <c r="L609" i="1"/>
  <c r="O716" i="1"/>
  <c r="N716" i="1"/>
  <c r="L716" i="1"/>
  <c r="O715" i="1"/>
  <c r="N715" i="1"/>
  <c r="L715" i="1"/>
  <c r="O667" i="1"/>
  <c r="N667" i="1"/>
  <c r="L667" i="1"/>
  <c r="O666" i="1"/>
  <c r="N666" i="1"/>
  <c r="L666" i="1"/>
  <c r="O665" i="1"/>
  <c r="N665" i="1"/>
  <c r="L665" i="1"/>
  <c r="O469" i="1"/>
  <c r="N469" i="1"/>
  <c r="L469" i="1"/>
  <c r="O468" i="1"/>
  <c r="N468" i="1"/>
  <c r="L468" i="1"/>
  <c r="O705" i="1"/>
  <c r="N705" i="1"/>
  <c r="L705" i="1"/>
  <c r="O704" i="1"/>
  <c r="N704" i="1"/>
  <c r="L704" i="1"/>
  <c r="O694" i="1"/>
  <c r="N694" i="1"/>
  <c r="L694" i="1"/>
  <c r="O693" i="1"/>
  <c r="N693" i="1"/>
  <c r="L693" i="1"/>
  <c r="O690" i="1"/>
  <c r="N690" i="1"/>
  <c r="L690" i="1"/>
  <c r="O689" i="1"/>
  <c r="N689" i="1"/>
  <c r="L689" i="1"/>
  <c r="O670" i="1"/>
  <c r="N670" i="1"/>
  <c r="L670" i="1"/>
  <c r="O664" i="1"/>
  <c r="N664" i="1"/>
  <c r="L664" i="1"/>
  <c r="O663" i="1"/>
  <c r="N663" i="1"/>
  <c r="L663" i="1"/>
  <c r="O631" i="1"/>
  <c r="N631" i="1"/>
  <c r="L631" i="1"/>
  <c r="O630" i="1"/>
  <c r="N630" i="1"/>
  <c r="L630" i="1"/>
  <c r="O629" i="1"/>
  <c r="N629" i="1"/>
  <c r="L629" i="1"/>
  <c r="O628" i="1"/>
  <c r="N628" i="1"/>
  <c r="L628" i="1"/>
  <c r="O656" i="1"/>
  <c r="N656" i="1"/>
  <c r="L656" i="1"/>
  <c r="O590" i="1"/>
  <c r="N590" i="1"/>
  <c r="L590" i="1"/>
  <c r="O636" i="1"/>
  <c r="N636" i="1"/>
  <c r="L636" i="1"/>
  <c r="O635" i="1"/>
  <c r="N635" i="1"/>
  <c r="L635" i="1"/>
  <c r="O634" i="1"/>
  <c r="N634" i="1"/>
  <c r="L634" i="1"/>
  <c r="O662" i="1"/>
  <c r="N662" i="1"/>
  <c r="L662" i="1"/>
  <c r="O674" i="1"/>
  <c r="N674" i="1"/>
  <c r="L674" i="1"/>
  <c r="O688" i="1"/>
  <c r="N688" i="1"/>
  <c r="L688" i="1"/>
  <c r="O687" i="1"/>
  <c r="N687" i="1"/>
  <c r="L687" i="1"/>
  <c r="O686" i="1"/>
  <c r="N686" i="1"/>
  <c r="L686" i="1"/>
  <c r="O685" i="1"/>
  <c r="N685" i="1"/>
  <c r="L685" i="1"/>
  <c r="O684" i="1"/>
  <c r="N684" i="1"/>
  <c r="L684" i="1"/>
  <c r="O683" i="1"/>
  <c r="N683" i="1"/>
  <c r="L683" i="1"/>
  <c r="O682" i="1"/>
  <c r="N682" i="1"/>
  <c r="L682" i="1"/>
  <c r="O681" i="1"/>
  <c r="N681" i="1"/>
  <c r="L681" i="1"/>
  <c r="O661" i="1"/>
  <c r="N661" i="1"/>
  <c r="L661" i="1"/>
  <c r="O660" i="1"/>
  <c r="N660" i="1"/>
  <c r="L660" i="1"/>
  <c r="O882" i="1"/>
  <c r="N882" i="1"/>
  <c r="L882" i="1"/>
  <c r="O711" i="1"/>
  <c r="N711" i="1"/>
  <c r="L711" i="1"/>
  <c r="O669" i="1"/>
  <c r="N669" i="1"/>
  <c r="L669" i="1"/>
  <c r="O668" i="1"/>
  <c r="N668" i="1"/>
  <c r="L668" i="1"/>
  <c r="O673" i="1"/>
  <c r="N673" i="1"/>
  <c r="L673" i="1"/>
  <c r="O672" i="1"/>
  <c r="N672" i="1"/>
  <c r="L672" i="1"/>
  <c r="O692" i="1"/>
  <c r="N692" i="1"/>
  <c r="L692" i="1"/>
  <c r="O691" i="1"/>
  <c r="N691" i="1"/>
  <c r="L691" i="1"/>
  <c r="O679" i="1"/>
  <c r="N679" i="1"/>
  <c r="L679" i="1"/>
  <c r="O678" i="1"/>
  <c r="N678" i="1"/>
  <c r="L678" i="1"/>
  <c r="O677" i="1"/>
  <c r="N677" i="1"/>
  <c r="L677" i="1"/>
  <c r="O676" i="1"/>
  <c r="N676" i="1"/>
  <c r="L676" i="1"/>
  <c r="O638" i="1"/>
  <c r="N638" i="1"/>
  <c r="L638" i="1"/>
  <c r="O647" i="1"/>
  <c r="N647" i="1"/>
  <c r="L647" i="1"/>
  <c r="O646" i="1"/>
  <c r="N646" i="1"/>
  <c r="L646" i="1"/>
  <c r="O645" i="1"/>
  <c r="N645" i="1"/>
  <c r="L645" i="1"/>
  <c r="O644" i="1"/>
  <c r="N644" i="1"/>
  <c r="L644" i="1"/>
  <c r="O643" i="1"/>
  <c r="N643" i="1"/>
  <c r="L643" i="1"/>
  <c r="O627" i="1"/>
  <c r="N627" i="1"/>
  <c r="L627" i="1"/>
  <c r="O642" i="1"/>
  <c r="N642" i="1"/>
  <c r="L642" i="1"/>
  <c r="O659" i="1"/>
  <c r="N659" i="1"/>
  <c r="L659" i="1"/>
  <c r="O658" i="1"/>
  <c r="N658" i="1"/>
  <c r="L658" i="1"/>
  <c r="O655" i="1"/>
  <c r="N655" i="1"/>
  <c r="L655" i="1"/>
  <c r="O654" i="1"/>
  <c r="N654" i="1"/>
  <c r="L654" i="1"/>
  <c r="O653" i="1"/>
  <c r="N653" i="1"/>
  <c r="L653" i="1"/>
  <c r="O652" i="1"/>
  <c r="N652" i="1"/>
  <c r="L652" i="1"/>
  <c r="O651" i="1"/>
  <c r="N651" i="1"/>
  <c r="L651" i="1"/>
  <c r="O650" i="1"/>
  <c r="N650" i="1"/>
  <c r="L650" i="1"/>
  <c r="O649" i="1"/>
  <c r="N649" i="1"/>
  <c r="L649" i="1"/>
  <c r="O648" i="1"/>
  <c r="N648" i="1"/>
  <c r="L648" i="1"/>
  <c r="O633" i="1"/>
  <c r="N633" i="1"/>
  <c r="L633" i="1"/>
  <c r="O632" i="1"/>
  <c r="N632" i="1"/>
  <c r="L632" i="1"/>
  <c r="O657" i="1"/>
  <c r="N657" i="1"/>
  <c r="L657" i="1"/>
  <c r="O602" i="1"/>
  <c r="N602" i="1"/>
  <c r="L602" i="1"/>
  <c r="O601" i="1"/>
  <c r="N601" i="1"/>
  <c r="L601" i="1"/>
  <c r="O600" i="1"/>
  <c r="N600" i="1"/>
  <c r="L600" i="1"/>
  <c r="O599" i="1"/>
  <c r="N599" i="1"/>
  <c r="L599" i="1"/>
  <c r="O554" i="1"/>
  <c r="N554" i="1"/>
  <c r="L554" i="1"/>
  <c r="O553" i="1"/>
  <c r="N553" i="1"/>
  <c r="L553" i="1"/>
  <c r="O552" i="1"/>
  <c r="N552" i="1"/>
  <c r="L552" i="1"/>
  <c r="O551" i="1"/>
  <c r="N551" i="1"/>
  <c r="L551" i="1"/>
  <c r="O565" i="1"/>
  <c r="N565" i="1"/>
  <c r="L565" i="1"/>
  <c r="O564" i="1"/>
  <c r="N564" i="1"/>
  <c r="L564" i="1"/>
  <c r="O563" i="1"/>
  <c r="N563" i="1"/>
  <c r="L563" i="1"/>
  <c r="O562" i="1"/>
  <c r="N562" i="1"/>
  <c r="L562" i="1"/>
  <c r="O626" i="1"/>
  <c r="N626" i="1"/>
  <c r="L626" i="1"/>
  <c r="O625" i="1"/>
  <c r="N625" i="1"/>
  <c r="L625" i="1"/>
  <c r="O587" i="1"/>
  <c r="N587" i="1"/>
  <c r="L587" i="1"/>
  <c r="O608" i="1"/>
  <c r="N608" i="1"/>
  <c r="L608" i="1"/>
  <c r="O607" i="1"/>
  <c r="N607" i="1"/>
  <c r="L607" i="1"/>
  <c r="O589" i="1"/>
  <c r="N589" i="1"/>
  <c r="L589" i="1"/>
  <c r="O588" i="1"/>
  <c r="N588" i="1"/>
  <c r="L588" i="1"/>
  <c r="O581" i="1"/>
  <c r="N581" i="1"/>
  <c r="L581" i="1"/>
  <c r="O580" i="1"/>
  <c r="N580" i="1"/>
  <c r="L580" i="1"/>
  <c r="O618" i="1"/>
  <c r="N618" i="1"/>
  <c r="L618" i="1"/>
  <c r="O617" i="1"/>
  <c r="N617" i="1"/>
  <c r="L617" i="1"/>
  <c r="O572" i="1"/>
  <c r="N572" i="1"/>
  <c r="L572" i="1"/>
  <c r="O1076" i="1"/>
  <c r="N1076" i="1"/>
  <c r="L1076" i="1"/>
  <c r="O1035" i="1"/>
  <c r="N1035" i="1"/>
  <c r="L1035" i="1"/>
  <c r="O993" i="1"/>
  <c r="N993" i="1"/>
  <c r="L993" i="1"/>
  <c r="O958" i="1"/>
  <c r="N958" i="1"/>
  <c r="L958" i="1"/>
  <c r="O869" i="1"/>
  <c r="N869" i="1"/>
  <c r="L869" i="1"/>
  <c r="O813" i="1"/>
  <c r="N813" i="1"/>
  <c r="L813" i="1"/>
  <c r="O762" i="1"/>
  <c r="N762" i="1"/>
  <c r="L762" i="1"/>
  <c r="O706" i="1"/>
  <c r="N706" i="1"/>
  <c r="L706" i="1"/>
  <c r="O671" i="1"/>
  <c r="N671" i="1"/>
  <c r="L671" i="1"/>
  <c r="O637" i="1"/>
  <c r="N637" i="1"/>
  <c r="L637" i="1"/>
  <c r="O624" i="1"/>
  <c r="N624" i="1"/>
  <c r="L624" i="1"/>
  <c r="O623" i="1"/>
  <c r="N623" i="1"/>
  <c r="L623" i="1"/>
  <c r="O622" i="1"/>
  <c r="N622" i="1"/>
  <c r="L622" i="1"/>
  <c r="O621" i="1"/>
  <c r="N621" i="1"/>
  <c r="L621" i="1"/>
  <c r="O616" i="1"/>
  <c r="N616" i="1"/>
  <c r="L616" i="1"/>
  <c r="O615" i="1"/>
  <c r="N615" i="1"/>
  <c r="L615" i="1"/>
  <c r="O620" i="1"/>
  <c r="N620" i="1"/>
  <c r="L620" i="1"/>
  <c r="O619" i="1"/>
  <c r="N619" i="1"/>
  <c r="L619" i="1"/>
  <c r="O614" i="1"/>
  <c r="N614" i="1"/>
  <c r="L614" i="1"/>
  <c r="O613" i="1"/>
  <c r="N613" i="1"/>
  <c r="L613" i="1"/>
  <c r="O604" i="1"/>
  <c r="N604" i="1"/>
  <c r="L604" i="1"/>
  <c r="O603" i="1"/>
  <c r="N603" i="1"/>
  <c r="L603" i="1"/>
  <c r="O606" i="1"/>
  <c r="N606" i="1"/>
  <c r="L606" i="1"/>
  <c r="O605" i="1"/>
  <c r="N605" i="1"/>
  <c r="L605" i="1"/>
  <c r="O598" i="1"/>
  <c r="N598" i="1"/>
  <c r="L598" i="1"/>
  <c r="O597" i="1"/>
  <c r="N597" i="1"/>
  <c r="L597" i="1"/>
  <c r="O596" i="1"/>
  <c r="N596" i="1"/>
  <c r="L596" i="1"/>
  <c r="O595" i="1"/>
  <c r="N595" i="1"/>
  <c r="L595" i="1"/>
  <c r="O594" i="1"/>
  <c r="N594" i="1"/>
  <c r="L594" i="1"/>
  <c r="O593" i="1"/>
  <c r="N593" i="1"/>
  <c r="L593" i="1"/>
  <c r="O592" i="1"/>
  <c r="N592" i="1"/>
  <c r="L592" i="1"/>
  <c r="O591" i="1"/>
  <c r="N591" i="1"/>
  <c r="L591" i="1"/>
  <c r="O1063" i="1"/>
  <c r="N1063" i="1"/>
  <c r="L1063" i="1"/>
  <c r="O934" i="1"/>
  <c r="N934" i="1"/>
  <c r="L934" i="1"/>
  <c r="O746" i="1"/>
  <c r="N746" i="1"/>
  <c r="L746" i="1"/>
  <c r="O612" i="1"/>
  <c r="N612" i="1"/>
  <c r="L612" i="1"/>
  <c r="O560" i="1"/>
  <c r="N560" i="1"/>
  <c r="L560" i="1"/>
  <c r="O559" i="1"/>
  <c r="N559" i="1"/>
  <c r="L559" i="1"/>
  <c r="O569" i="1"/>
  <c r="N569" i="1"/>
  <c r="L569" i="1"/>
  <c r="O555" i="1"/>
  <c r="N555" i="1"/>
  <c r="L555" i="1"/>
  <c r="O573" i="1"/>
  <c r="N573" i="1"/>
  <c r="L573" i="1"/>
  <c r="O571" i="1"/>
  <c r="N571" i="1"/>
  <c r="L571" i="1"/>
  <c r="O570" i="1"/>
  <c r="N570" i="1"/>
  <c r="L570" i="1"/>
  <c r="O557" i="1"/>
  <c r="N557" i="1"/>
  <c r="L557" i="1"/>
  <c r="O556" i="1"/>
  <c r="N556" i="1"/>
  <c r="L556" i="1"/>
  <c r="O575" i="1"/>
  <c r="N575" i="1"/>
  <c r="L575" i="1"/>
  <c r="O574" i="1"/>
  <c r="N574" i="1"/>
  <c r="L574" i="1"/>
  <c r="O586" i="1"/>
  <c r="N586" i="1"/>
  <c r="L586" i="1"/>
  <c r="O585" i="1"/>
  <c r="N585" i="1"/>
  <c r="L585" i="1"/>
  <c r="O584" i="1"/>
  <c r="N584" i="1"/>
  <c r="L584" i="1"/>
  <c r="O583" i="1"/>
  <c r="N583" i="1"/>
  <c r="L583" i="1"/>
  <c r="O582" i="1"/>
  <c r="N582" i="1"/>
  <c r="L582" i="1"/>
  <c r="O579" i="1"/>
  <c r="N579" i="1"/>
  <c r="L579" i="1"/>
  <c r="O578" i="1"/>
  <c r="N578" i="1"/>
  <c r="L578" i="1"/>
  <c r="O577" i="1"/>
  <c r="N577" i="1"/>
  <c r="L577" i="1"/>
  <c r="O568" i="1"/>
  <c r="N568" i="1"/>
  <c r="L568" i="1"/>
  <c r="O529" i="1"/>
  <c r="N529" i="1"/>
  <c r="L529" i="1"/>
  <c r="O641" i="1"/>
  <c r="N641" i="1"/>
  <c r="L641" i="1"/>
  <c r="O640" i="1"/>
  <c r="N640" i="1"/>
  <c r="L640" i="1"/>
  <c r="O639" i="1"/>
  <c r="N639" i="1"/>
  <c r="L639" i="1"/>
  <c r="O558" i="1"/>
  <c r="N558" i="1"/>
  <c r="L558" i="1"/>
  <c r="O539" i="1"/>
  <c r="N539" i="1"/>
  <c r="L539" i="1"/>
  <c r="O538" i="1"/>
  <c r="N538" i="1"/>
  <c r="L538" i="1"/>
  <c r="O561" i="1"/>
  <c r="N561" i="1"/>
  <c r="L561" i="1"/>
  <c r="O520" i="1"/>
  <c r="N520" i="1"/>
  <c r="L520" i="1"/>
  <c r="O519" i="1"/>
  <c r="N519" i="1"/>
  <c r="L519" i="1"/>
  <c r="O567" i="1"/>
  <c r="N567" i="1"/>
  <c r="L567" i="1"/>
  <c r="O566" i="1"/>
  <c r="N566" i="1"/>
  <c r="L566" i="1"/>
  <c r="O1062" i="1"/>
  <c r="N1062" i="1"/>
  <c r="L1062" i="1"/>
  <c r="O933" i="1"/>
  <c r="N933" i="1"/>
  <c r="L933" i="1"/>
  <c r="O745" i="1"/>
  <c r="N745" i="1"/>
  <c r="L745" i="1"/>
  <c r="O611" i="1"/>
  <c r="N611" i="1"/>
  <c r="L611" i="1"/>
  <c r="O550" i="1"/>
  <c r="N550" i="1"/>
  <c r="L550" i="1"/>
  <c r="O549" i="1"/>
  <c r="N549" i="1"/>
  <c r="L549" i="1"/>
  <c r="O548" i="1"/>
  <c r="N548" i="1"/>
  <c r="L548" i="1"/>
  <c r="O537" i="1"/>
  <c r="N537" i="1"/>
  <c r="L537" i="1"/>
  <c r="O536" i="1"/>
  <c r="N536" i="1"/>
  <c r="L536" i="1"/>
  <c r="O535" i="1"/>
  <c r="N535" i="1"/>
  <c r="L535" i="1"/>
  <c r="O534" i="1"/>
  <c r="N534" i="1"/>
  <c r="L534" i="1"/>
  <c r="O533" i="1"/>
  <c r="N533" i="1"/>
  <c r="L533" i="1"/>
  <c r="O532" i="1"/>
  <c r="N532" i="1"/>
  <c r="L532" i="1"/>
  <c r="O526" i="1"/>
  <c r="N526" i="1"/>
  <c r="L526" i="1"/>
  <c r="O525" i="1"/>
  <c r="N525" i="1"/>
  <c r="L525" i="1"/>
  <c r="O522" i="1"/>
  <c r="N522" i="1"/>
  <c r="L522" i="1"/>
  <c r="O521" i="1"/>
  <c r="N521" i="1"/>
  <c r="L521" i="1"/>
  <c r="O531" i="1"/>
  <c r="N531" i="1"/>
  <c r="L531" i="1"/>
  <c r="O530" i="1"/>
  <c r="N530" i="1"/>
  <c r="L530" i="1"/>
  <c r="O528" i="1"/>
  <c r="N528" i="1"/>
  <c r="L528" i="1"/>
  <c r="O527" i="1"/>
  <c r="N527" i="1"/>
  <c r="L527" i="1"/>
  <c r="O547" i="1"/>
  <c r="N547" i="1"/>
  <c r="L547" i="1"/>
  <c r="O546" i="1"/>
  <c r="N546" i="1"/>
  <c r="L546" i="1"/>
  <c r="O545" i="1"/>
  <c r="N545" i="1"/>
  <c r="L545" i="1"/>
  <c r="O544" i="1"/>
  <c r="N544" i="1"/>
  <c r="L544" i="1"/>
  <c r="O543" i="1"/>
  <c r="N543" i="1"/>
  <c r="L543" i="1"/>
  <c r="O542" i="1"/>
  <c r="N542" i="1"/>
  <c r="L542" i="1"/>
  <c r="O541" i="1"/>
  <c r="N541" i="1"/>
  <c r="L541" i="1"/>
  <c r="O540" i="1"/>
  <c r="N540" i="1"/>
  <c r="L540" i="1"/>
  <c r="O475" i="1"/>
  <c r="N475" i="1"/>
  <c r="L475" i="1"/>
  <c r="O474" i="1"/>
  <c r="N474" i="1"/>
  <c r="L474" i="1"/>
  <c r="O467" i="1"/>
  <c r="N467" i="1"/>
  <c r="L467" i="1"/>
  <c r="O466" i="1"/>
  <c r="N466" i="1"/>
  <c r="L466" i="1"/>
  <c r="O497" i="1"/>
  <c r="N497" i="1"/>
  <c r="L497" i="1"/>
  <c r="O496" i="1"/>
  <c r="N496" i="1"/>
  <c r="L496" i="1"/>
  <c r="O507" i="1"/>
  <c r="N507" i="1"/>
  <c r="L507" i="1"/>
  <c r="O506" i="1"/>
  <c r="N506" i="1"/>
  <c r="L506" i="1"/>
  <c r="O485" i="1"/>
  <c r="N485" i="1"/>
  <c r="L485" i="1"/>
  <c r="O495" i="1"/>
  <c r="N495" i="1"/>
  <c r="L495" i="1"/>
  <c r="O494" i="1"/>
  <c r="N494" i="1"/>
  <c r="L494" i="1"/>
  <c r="O493" i="1"/>
  <c r="N493" i="1"/>
  <c r="L493" i="1"/>
  <c r="O492" i="1"/>
  <c r="N492" i="1"/>
  <c r="L492" i="1"/>
  <c r="O488" i="1"/>
  <c r="N488" i="1"/>
  <c r="L488" i="1"/>
  <c r="O509" i="1"/>
  <c r="N509" i="1"/>
  <c r="L509" i="1"/>
  <c r="O508" i="1"/>
  <c r="N508" i="1"/>
  <c r="L508" i="1"/>
  <c r="O518" i="1"/>
  <c r="N518" i="1"/>
  <c r="L518" i="1"/>
  <c r="O517" i="1"/>
  <c r="N517" i="1"/>
  <c r="L517" i="1"/>
  <c r="O516" i="1"/>
  <c r="N516" i="1"/>
  <c r="L516" i="1"/>
  <c r="O515" i="1"/>
  <c r="N515" i="1"/>
  <c r="L515" i="1"/>
  <c r="O514" i="1"/>
  <c r="N514" i="1"/>
  <c r="L514" i="1"/>
  <c r="O524" i="1"/>
  <c r="N524" i="1"/>
  <c r="L524" i="1"/>
  <c r="O523" i="1"/>
  <c r="N523" i="1"/>
  <c r="L523" i="1"/>
  <c r="O513" i="1"/>
  <c r="N513" i="1"/>
  <c r="L513" i="1"/>
  <c r="O512" i="1"/>
  <c r="N512" i="1"/>
  <c r="L512" i="1"/>
  <c r="O511" i="1"/>
  <c r="N511" i="1"/>
  <c r="L511" i="1"/>
  <c r="O510" i="1"/>
  <c r="N510" i="1"/>
  <c r="L510" i="1"/>
  <c r="O482" i="1"/>
  <c r="N482" i="1"/>
  <c r="L482" i="1"/>
  <c r="O481" i="1"/>
  <c r="N481" i="1"/>
  <c r="L481" i="1"/>
  <c r="O487" i="1"/>
  <c r="N487" i="1"/>
  <c r="L487" i="1"/>
  <c r="O486" i="1"/>
  <c r="N486" i="1"/>
  <c r="L486" i="1"/>
  <c r="O435" i="1"/>
  <c r="N435" i="1"/>
  <c r="L435" i="1"/>
  <c r="O505" i="1"/>
  <c r="N505" i="1"/>
  <c r="L505" i="1"/>
  <c r="O504" i="1"/>
  <c r="N504" i="1"/>
  <c r="L504" i="1"/>
  <c r="O503" i="1"/>
  <c r="N503" i="1"/>
  <c r="L503" i="1"/>
  <c r="O502" i="1"/>
  <c r="N502" i="1"/>
  <c r="L502" i="1"/>
  <c r="O501" i="1"/>
  <c r="N501" i="1"/>
  <c r="L501" i="1"/>
  <c r="O500" i="1"/>
  <c r="N500" i="1"/>
  <c r="L500" i="1"/>
  <c r="O499" i="1"/>
  <c r="N499" i="1"/>
  <c r="L499" i="1"/>
  <c r="O498" i="1"/>
  <c r="N498" i="1"/>
  <c r="L498" i="1"/>
  <c r="O484" i="1"/>
  <c r="N484" i="1"/>
  <c r="L484" i="1"/>
  <c r="O483" i="1"/>
  <c r="N483" i="1"/>
  <c r="L483" i="1"/>
  <c r="O491" i="1"/>
  <c r="N491" i="1"/>
  <c r="L491" i="1"/>
  <c r="O490" i="1"/>
  <c r="N490" i="1"/>
  <c r="L490" i="1"/>
  <c r="O489" i="1"/>
  <c r="N489" i="1"/>
  <c r="L489" i="1"/>
  <c r="O478" i="1"/>
  <c r="N478" i="1"/>
  <c r="L478" i="1"/>
  <c r="O480" i="1"/>
  <c r="N480" i="1"/>
  <c r="L480" i="1"/>
  <c r="O479" i="1"/>
  <c r="N479" i="1"/>
  <c r="L479" i="1"/>
  <c r="O465" i="1"/>
  <c r="N465" i="1"/>
  <c r="L465" i="1"/>
  <c r="O464" i="1"/>
  <c r="N464" i="1"/>
  <c r="L464" i="1"/>
  <c r="O440" i="1"/>
  <c r="N440" i="1"/>
  <c r="L440" i="1"/>
  <c r="O430" i="1"/>
  <c r="N430" i="1"/>
  <c r="L430" i="1"/>
  <c r="O429" i="1"/>
  <c r="N429" i="1"/>
  <c r="L429" i="1"/>
  <c r="O428" i="1"/>
  <c r="N428" i="1"/>
  <c r="L428" i="1"/>
  <c r="O450" i="1"/>
  <c r="N450" i="1"/>
  <c r="L450" i="1"/>
  <c r="O449" i="1"/>
  <c r="N449" i="1"/>
  <c r="L449" i="1"/>
  <c r="O415" i="1"/>
  <c r="N415" i="1"/>
  <c r="L415" i="1"/>
  <c r="O414" i="1"/>
  <c r="N414" i="1"/>
  <c r="L414" i="1"/>
  <c r="O473" i="1"/>
  <c r="N473" i="1"/>
  <c r="L473" i="1"/>
  <c r="O472" i="1"/>
  <c r="N472" i="1"/>
  <c r="L472" i="1"/>
  <c r="O471" i="1"/>
  <c r="N471" i="1"/>
  <c r="L471" i="1"/>
  <c r="O437" i="1"/>
  <c r="N437" i="1"/>
  <c r="L437" i="1"/>
  <c r="O436" i="1"/>
  <c r="N436" i="1"/>
  <c r="L436" i="1"/>
  <c r="O442" i="1"/>
  <c r="N442" i="1"/>
  <c r="L442" i="1"/>
  <c r="O441" i="1"/>
  <c r="N441" i="1"/>
  <c r="L441" i="1"/>
  <c r="O470" i="1"/>
  <c r="N470" i="1"/>
  <c r="L470" i="1"/>
  <c r="O448" i="1"/>
  <c r="N448" i="1"/>
  <c r="L448" i="1"/>
  <c r="O447" i="1"/>
  <c r="N447" i="1"/>
  <c r="L447" i="1"/>
  <c r="O455" i="1"/>
  <c r="N455" i="1"/>
  <c r="L455" i="1"/>
  <c r="O454" i="1"/>
  <c r="N454" i="1"/>
  <c r="L454" i="1"/>
  <c r="O453" i="1"/>
  <c r="N453" i="1"/>
  <c r="L453" i="1"/>
  <c r="O452" i="1"/>
  <c r="N452" i="1"/>
  <c r="L452" i="1"/>
  <c r="O451" i="1"/>
  <c r="N451" i="1"/>
  <c r="L451" i="1"/>
  <c r="O444" i="1"/>
  <c r="N444" i="1"/>
  <c r="L444" i="1"/>
  <c r="O439" i="1"/>
  <c r="N439" i="1"/>
  <c r="L439" i="1"/>
  <c r="O438" i="1"/>
  <c r="N438" i="1"/>
  <c r="L438" i="1"/>
  <c r="O432" i="1"/>
  <c r="N432" i="1"/>
  <c r="L432" i="1"/>
  <c r="O431" i="1"/>
  <c r="N431" i="1"/>
  <c r="L431" i="1"/>
  <c r="O463" i="1"/>
  <c r="N463" i="1"/>
  <c r="L463" i="1"/>
  <c r="O462" i="1"/>
  <c r="N462" i="1"/>
  <c r="L462" i="1"/>
  <c r="O461" i="1"/>
  <c r="N461" i="1"/>
  <c r="L461" i="1"/>
  <c r="O460" i="1"/>
  <c r="N460" i="1"/>
  <c r="L460" i="1"/>
  <c r="O459" i="1"/>
  <c r="N459" i="1"/>
  <c r="L459" i="1"/>
  <c r="O458" i="1"/>
  <c r="N458" i="1"/>
  <c r="L458" i="1"/>
  <c r="O457" i="1"/>
  <c r="N457" i="1"/>
  <c r="L457" i="1"/>
  <c r="O456" i="1"/>
  <c r="N456" i="1"/>
  <c r="L456" i="1"/>
  <c r="O446" i="1"/>
  <c r="N446" i="1"/>
  <c r="L446" i="1"/>
  <c r="O445" i="1"/>
  <c r="N445" i="1"/>
  <c r="L445" i="1"/>
  <c r="O434" i="1"/>
  <c r="N434" i="1"/>
  <c r="L434" i="1"/>
  <c r="O433" i="1"/>
  <c r="N433" i="1"/>
  <c r="L433" i="1"/>
  <c r="O427" i="1"/>
  <c r="N427" i="1"/>
  <c r="L427" i="1"/>
  <c r="O426" i="1"/>
  <c r="N426" i="1"/>
  <c r="L426" i="1"/>
  <c r="O418" i="1"/>
  <c r="N418" i="1"/>
  <c r="L418" i="1"/>
  <c r="O417" i="1"/>
  <c r="N417" i="1"/>
  <c r="L417" i="1"/>
  <c r="O391" i="1"/>
  <c r="N391" i="1"/>
  <c r="L391" i="1"/>
  <c r="O377" i="1"/>
  <c r="N377" i="1"/>
  <c r="L377" i="1"/>
  <c r="O376" i="1"/>
  <c r="N376" i="1"/>
  <c r="L376" i="1"/>
  <c r="O382" i="1"/>
  <c r="N382" i="1"/>
  <c r="L382" i="1"/>
  <c r="O381" i="1"/>
  <c r="N381" i="1"/>
  <c r="L381" i="1"/>
  <c r="O403" i="1"/>
  <c r="N403" i="1"/>
  <c r="L403" i="1"/>
  <c r="O402" i="1"/>
  <c r="N402" i="1"/>
  <c r="L402" i="1"/>
  <c r="O396" i="1"/>
  <c r="N396" i="1"/>
  <c r="L396" i="1"/>
  <c r="O576" i="1"/>
  <c r="N576" i="1"/>
  <c r="L576" i="1"/>
  <c r="O443" i="1"/>
  <c r="N443" i="1"/>
  <c r="L443" i="1"/>
  <c r="O425" i="1"/>
  <c r="N425" i="1"/>
  <c r="L425" i="1"/>
  <c r="O424" i="1"/>
  <c r="N424" i="1"/>
  <c r="L424" i="1"/>
  <c r="O423" i="1"/>
  <c r="N423" i="1"/>
  <c r="L423" i="1"/>
  <c r="O422" i="1"/>
  <c r="N422" i="1"/>
  <c r="L422" i="1"/>
  <c r="O421" i="1"/>
  <c r="N421" i="1"/>
  <c r="L421" i="1"/>
  <c r="O416" i="1"/>
  <c r="N416" i="1"/>
  <c r="L416" i="1"/>
  <c r="O401" i="1"/>
  <c r="N401" i="1"/>
  <c r="L401" i="1"/>
  <c r="O413" i="1"/>
  <c r="N413" i="1"/>
  <c r="L413" i="1"/>
  <c r="O412" i="1"/>
  <c r="N412" i="1"/>
  <c r="L412" i="1"/>
  <c r="O420" i="1"/>
  <c r="N420" i="1"/>
  <c r="L420" i="1"/>
  <c r="O419" i="1"/>
  <c r="N419" i="1"/>
  <c r="L419" i="1"/>
  <c r="O386" i="1"/>
  <c r="N386" i="1"/>
  <c r="L386" i="1"/>
  <c r="O385" i="1"/>
  <c r="N385" i="1"/>
  <c r="L385" i="1"/>
  <c r="O395" i="1"/>
  <c r="N395" i="1"/>
  <c r="L395" i="1"/>
  <c r="O394" i="1"/>
  <c r="N394" i="1"/>
  <c r="L394" i="1"/>
  <c r="O390" i="1"/>
  <c r="N390" i="1"/>
  <c r="L390" i="1"/>
  <c r="O389" i="1"/>
  <c r="N389" i="1"/>
  <c r="L389" i="1"/>
  <c r="O393" i="1"/>
  <c r="N393" i="1"/>
  <c r="L393" i="1"/>
  <c r="O392" i="1"/>
  <c r="N392" i="1"/>
  <c r="L392" i="1"/>
  <c r="O411" i="1"/>
  <c r="N411" i="1"/>
  <c r="L411" i="1"/>
  <c r="O410" i="1"/>
  <c r="N410" i="1"/>
  <c r="L410" i="1"/>
  <c r="O409" i="1"/>
  <c r="N409" i="1"/>
  <c r="L409" i="1"/>
  <c r="O408" i="1"/>
  <c r="N408" i="1"/>
  <c r="L408" i="1"/>
  <c r="O407" i="1"/>
  <c r="N407" i="1"/>
  <c r="L407" i="1"/>
  <c r="O406" i="1"/>
  <c r="N406" i="1"/>
  <c r="L406" i="1"/>
  <c r="O405" i="1"/>
  <c r="N405" i="1"/>
  <c r="L405" i="1"/>
  <c r="O404" i="1"/>
  <c r="N404" i="1"/>
  <c r="L404" i="1"/>
  <c r="O398" i="1"/>
  <c r="N398" i="1"/>
  <c r="L398" i="1"/>
  <c r="O397" i="1"/>
  <c r="N397" i="1"/>
  <c r="L397" i="1"/>
  <c r="O370" i="1"/>
  <c r="N370" i="1"/>
  <c r="L370" i="1"/>
  <c r="O369" i="1"/>
  <c r="N369" i="1"/>
  <c r="L369" i="1"/>
  <c r="O368" i="1"/>
  <c r="N368" i="1"/>
  <c r="L368" i="1"/>
  <c r="O367" i="1"/>
  <c r="N367" i="1"/>
  <c r="L367" i="1"/>
  <c r="O366" i="1"/>
  <c r="N366" i="1"/>
  <c r="L366" i="1"/>
  <c r="O365" i="1"/>
  <c r="N365" i="1"/>
  <c r="L365" i="1"/>
  <c r="O364" i="1"/>
  <c r="N364" i="1"/>
  <c r="L364" i="1"/>
  <c r="O363" i="1"/>
  <c r="N363" i="1"/>
  <c r="L363" i="1"/>
  <c r="O375" i="1"/>
  <c r="N375" i="1"/>
  <c r="L375" i="1"/>
  <c r="O400" i="1"/>
  <c r="N400" i="1"/>
  <c r="L400" i="1"/>
  <c r="O399" i="1"/>
  <c r="N399" i="1"/>
  <c r="L399" i="1"/>
  <c r="O388" i="1"/>
  <c r="N388" i="1"/>
  <c r="L388" i="1"/>
  <c r="O362" i="1"/>
  <c r="N362" i="1"/>
  <c r="L362" i="1"/>
  <c r="O371" i="1"/>
  <c r="N371" i="1"/>
  <c r="L371" i="1"/>
  <c r="O361" i="1"/>
  <c r="N361" i="1"/>
  <c r="L361" i="1"/>
  <c r="O355" i="1"/>
  <c r="N355" i="1"/>
  <c r="L355" i="1"/>
  <c r="O354" i="1"/>
  <c r="N354" i="1"/>
  <c r="L354" i="1"/>
  <c r="O339" i="1"/>
  <c r="N339" i="1"/>
  <c r="L339" i="1"/>
  <c r="O353" i="1"/>
  <c r="N353" i="1"/>
  <c r="L353" i="1"/>
  <c r="O352" i="1"/>
  <c r="N352" i="1"/>
  <c r="L352" i="1"/>
  <c r="O351" i="1"/>
  <c r="N351" i="1"/>
  <c r="L351" i="1"/>
  <c r="O341" i="1"/>
  <c r="N341" i="1"/>
  <c r="L341" i="1"/>
  <c r="O340" i="1"/>
  <c r="N340" i="1"/>
  <c r="L340" i="1"/>
  <c r="O343" i="1"/>
  <c r="N343" i="1"/>
  <c r="L343" i="1"/>
  <c r="O342" i="1"/>
  <c r="N342" i="1"/>
  <c r="L342" i="1"/>
  <c r="O332" i="1"/>
  <c r="N332" i="1"/>
  <c r="L332" i="1"/>
  <c r="O331" i="1"/>
  <c r="N331" i="1"/>
  <c r="L331" i="1"/>
  <c r="O350" i="1"/>
  <c r="N350" i="1"/>
  <c r="L350" i="1"/>
  <c r="O349" i="1"/>
  <c r="N349" i="1"/>
  <c r="L349" i="1"/>
  <c r="O380" i="1"/>
  <c r="N380" i="1"/>
  <c r="L380" i="1"/>
  <c r="O379" i="1"/>
  <c r="N379" i="1"/>
  <c r="L379" i="1"/>
  <c r="O374" i="1"/>
  <c r="N374" i="1"/>
  <c r="L374" i="1"/>
  <c r="O387" i="1"/>
  <c r="N387" i="1"/>
  <c r="L387" i="1"/>
  <c r="O384" i="1"/>
  <c r="N384" i="1"/>
  <c r="L384" i="1"/>
  <c r="O383" i="1"/>
  <c r="N383" i="1"/>
  <c r="L383" i="1"/>
  <c r="O378" i="1"/>
  <c r="N378" i="1"/>
  <c r="L378" i="1"/>
  <c r="O373" i="1"/>
  <c r="N373" i="1"/>
  <c r="L373" i="1"/>
  <c r="O372" i="1"/>
  <c r="N372" i="1"/>
  <c r="L372" i="1"/>
  <c r="O360" i="1"/>
  <c r="N360" i="1"/>
  <c r="L360" i="1"/>
  <c r="O359" i="1"/>
  <c r="N359" i="1"/>
  <c r="L359" i="1"/>
  <c r="O358" i="1"/>
  <c r="N358" i="1"/>
  <c r="L358" i="1"/>
  <c r="O357" i="1"/>
  <c r="N357" i="1"/>
  <c r="L357" i="1"/>
  <c r="O356" i="1"/>
  <c r="N356" i="1"/>
  <c r="L356" i="1"/>
  <c r="O348" i="1"/>
  <c r="N348" i="1"/>
  <c r="L348" i="1"/>
  <c r="O347" i="1"/>
  <c r="N347" i="1"/>
  <c r="L347" i="1"/>
  <c r="O346" i="1"/>
  <c r="N346" i="1"/>
  <c r="L346" i="1"/>
  <c r="O345" i="1"/>
  <c r="N345" i="1"/>
  <c r="L345" i="1"/>
  <c r="O344" i="1"/>
  <c r="N344" i="1"/>
  <c r="L344" i="1"/>
  <c r="O325" i="1"/>
  <c r="N325" i="1"/>
  <c r="L325" i="1"/>
  <c r="O324" i="1"/>
  <c r="N324" i="1"/>
  <c r="L324" i="1"/>
  <c r="O328" i="1"/>
  <c r="N328" i="1"/>
  <c r="L328" i="1"/>
  <c r="O327" i="1"/>
  <c r="N327" i="1"/>
  <c r="L327" i="1"/>
  <c r="O326" i="1"/>
  <c r="N326" i="1"/>
  <c r="L326" i="1"/>
  <c r="O338" i="1"/>
  <c r="N338" i="1"/>
  <c r="L338" i="1"/>
  <c r="O337" i="1"/>
  <c r="N337" i="1"/>
  <c r="L337" i="1"/>
  <c r="O336" i="1"/>
  <c r="N336" i="1"/>
  <c r="L336" i="1"/>
  <c r="O335" i="1"/>
  <c r="N335" i="1"/>
  <c r="L335" i="1"/>
  <c r="O291" i="1"/>
  <c r="N291" i="1"/>
  <c r="L291" i="1"/>
  <c r="O278" i="1"/>
  <c r="N278" i="1"/>
  <c r="L278" i="1"/>
  <c r="O277" i="1"/>
  <c r="N277" i="1"/>
  <c r="L277" i="1"/>
  <c r="O330" i="1"/>
  <c r="N330" i="1"/>
  <c r="L330" i="1"/>
  <c r="O329" i="1"/>
  <c r="N329" i="1"/>
  <c r="L329" i="1"/>
  <c r="O308" i="1"/>
  <c r="N308" i="1"/>
  <c r="L308" i="1"/>
  <c r="O307" i="1"/>
  <c r="N307" i="1"/>
  <c r="L307" i="1"/>
  <c r="O298" i="1"/>
  <c r="N298" i="1"/>
  <c r="L298" i="1"/>
  <c r="O297" i="1"/>
  <c r="N297" i="1"/>
  <c r="L297" i="1"/>
  <c r="O270" i="1"/>
  <c r="N270" i="1"/>
  <c r="L270" i="1"/>
  <c r="O323" i="1"/>
  <c r="N323" i="1"/>
  <c r="L323" i="1"/>
  <c r="O322" i="1"/>
  <c r="N322" i="1"/>
  <c r="L322" i="1"/>
  <c r="O321" i="1"/>
  <c r="N321" i="1"/>
  <c r="L321" i="1"/>
  <c r="O320" i="1"/>
  <c r="N320" i="1"/>
  <c r="L320" i="1"/>
  <c r="O319" i="1"/>
  <c r="N319" i="1"/>
  <c r="L319" i="1"/>
  <c r="O318" i="1"/>
  <c r="N318" i="1"/>
  <c r="L318" i="1"/>
  <c r="O317" i="1"/>
  <c r="N317" i="1"/>
  <c r="L317" i="1"/>
  <c r="O316" i="1"/>
  <c r="N316" i="1"/>
  <c r="L316" i="1"/>
  <c r="O306" i="1"/>
  <c r="N306" i="1"/>
  <c r="L306" i="1"/>
  <c r="O305" i="1"/>
  <c r="N305" i="1"/>
  <c r="L305" i="1"/>
  <c r="O296" i="1"/>
  <c r="N296" i="1"/>
  <c r="L296" i="1"/>
  <c r="O295" i="1"/>
  <c r="N295" i="1"/>
  <c r="L295" i="1"/>
  <c r="O294" i="1"/>
  <c r="N294" i="1"/>
  <c r="L294" i="1"/>
  <c r="O288" i="1"/>
  <c r="N288" i="1"/>
  <c r="L288" i="1"/>
  <c r="O287" i="1"/>
  <c r="N287" i="1"/>
  <c r="L287" i="1"/>
  <c r="O315" i="1"/>
  <c r="N315" i="1"/>
  <c r="L315" i="1"/>
  <c r="O314" i="1"/>
  <c r="N314" i="1"/>
  <c r="L314" i="1"/>
  <c r="O313" i="1"/>
  <c r="N313" i="1"/>
  <c r="L313" i="1"/>
  <c r="O312" i="1"/>
  <c r="N312" i="1"/>
  <c r="L312" i="1"/>
  <c r="O311" i="1"/>
  <c r="N311" i="1"/>
  <c r="L311" i="1"/>
  <c r="O310" i="1"/>
  <c r="N310" i="1"/>
  <c r="L310" i="1"/>
  <c r="O309" i="1"/>
  <c r="N309" i="1"/>
  <c r="L309" i="1"/>
  <c r="O293" i="1"/>
  <c r="N293" i="1"/>
  <c r="L293" i="1"/>
  <c r="O292" i="1"/>
  <c r="N292" i="1"/>
  <c r="L292" i="1"/>
  <c r="O304" i="1"/>
  <c r="N304" i="1"/>
  <c r="L304" i="1"/>
  <c r="O303" i="1"/>
  <c r="N303" i="1"/>
  <c r="L303" i="1"/>
  <c r="O302" i="1"/>
  <c r="N302" i="1"/>
  <c r="L302" i="1"/>
  <c r="O301" i="1"/>
  <c r="N301" i="1"/>
  <c r="L301" i="1"/>
  <c r="O300" i="1"/>
  <c r="N300" i="1"/>
  <c r="L300" i="1"/>
  <c r="O299" i="1"/>
  <c r="N299" i="1"/>
  <c r="L299" i="1"/>
  <c r="O267" i="1"/>
  <c r="N267" i="1"/>
  <c r="L267" i="1"/>
  <c r="O269" i="1"/>
  <c r="N269" i="1"/>
  <c r="L269" i="1"/>
  <c r="O268" i="1"/>
  <c r="N268" i="1"/>
  <c r="L268" i="1"/>
  <c r="O266" i="1"/>
  <c r="N266" i="1"/>
  <c r="L266" i="1"/>
  <c r="O265" i="1"/>
  <c r="N265" i="1"/>
  <c r="L265" i="1"/>
  <c r="O264" i="1"/>
  <c r="N264" i="1"/>
  <c r="L264" i="1"/>
  <c r="O262" i="1"/>
  <c r="N262" i="1"/>
  <c r="L262" i="1"/>
  <c r="O261" i="1"/>
  <c r="N261" i="1"/>
  <c r="L261" i="1"/>
  <c r="O260" i="1"/>
  <c r="N260" i="1"/>
  <c r="L260" i="1"/>
  <c r="O259" i="1"/>
  <c r="N259" i="1"/>
  <c r="L259" i="1"/>
  <c r="O247" i="1"/>
  <c r="N247" i="1"/>
  <c r="L247" i="1"/>
  <c r="O258" i="1"/>
  <c r="N258" i="1"/>
  <c r="L258" i="1"/>
  <c r="O257" i="1"/>
  <c r="N257" i="1"/>
  <c r="L257" i="1"/>
  <c r="O256" i="1"/>
  <c r="N256" i="1"/>
  <c r="L256" i="1"/>
  <c r="O253" i="1"/>
  <c r="N253" i="1"/>
  <c r="L253" i="1"/>
  <c r="O252" i="1"/>
  <c r="N252" i="1"/>
  <c r="L252" i="1"/>
  <c r="O251" i="1"/>
  <c r="N251" i="1"/>
  <c r="L251" i="1"/>
  <c r="O250" i="1"/>
  <c r="N250" i="1"/>
  <c r="L250" i="1"/>
  <c r="O286" i="1"/>
  <c r="N286" i="1"/>
  <c r="L286" i="1"/>
  <c r="O285" i="1"/>
  <c r="N285" i="1"/>
  <c r="L285" i="1"/>
  <c r="O284" i="1"/>
  <c r="N284" i="1"/>
  <c r="L284" i="1"/>
  <c r="O283" i="1"/>
  <c r="N283" i="1"/>
  <c r="L283" i="1"/>
  <c r="O282" i="1"/>
  <c r="N282" i="1"/>
  <c r="L282" i="1"/>
  <c r="O281" i="1"/>
  <c r="N281" i="1"/>
  <c r="L281" i="1"/>
  <c r="O280" i="1"/>
  <c r="N280" i="1"/>
  <c r="L280" i="1"/>
  <c r="O279" i="1"/>
  <c r="N279" i="1"/>
  <c r="L279" i="1"/>
  <c r="O240" i="1"/>
  <c r="N240" i="1"/>
  <c r="L240" i="1"/>
  <c r="O205" i="1"/>
  <c r="N205" i="1"/>
  <c r="L205" i="1"/>
  <c r="O219" i="1"/>
  <c r="N219" i="1"/>
  <c r="L219" i="1"/>
  <c r="O202" i="1"/>
  <c r="N202" i="1"/>
  <c r="L202" i="1"/>
  <c r="O166" i="1"/>
  <c r="N166" i="1"/>
  <c r="L166" i="1"/>
  <c r="O290" i="1"/>
  <c r="N290" i="1"/>
  <c r="L290" i="1"/>
  <c r="O289" i="1"/>
  <c r="N289" i="1"/>
  <c r="L289" i="1"/>
  <c r="O276" i="1"/>
  <c r="N276" i="1"/>
  <c r="L276" i="1"/>
  <c r="O275" i="1"/>
  <c r="N275" i="1"/>
  <c r="L275" i="1"/>
  <c r="O274" i="1"/>
  <c r="N274" i="1"/>
  <c r="L274" i="1"/>
  <c r="O273" i="1"/>
  <c r="N273" i="1"/>
  <c r="L273" i="1"/>
  <c r="O272" i="1"/>
  <c r="N272" i="1"/>
  <c r="L272" i="1"/>
  <c r="O271" i="1"/>
  <c r="N271" i="1"/>
  <c r="L271" i="1"/>
  <c r="O263" i="1"/>
  <c r="N263" i="1"/>
  <c r="L263" i="1"/>
  <c r="O255" i="1"/>
  <c r="N255" i="1"/>
  <c r="L255" i="1"/>
  <c r="O254" i="1"/>
  <c r="N254" i="1"/>
  <c r="L254" i="1"/>
  <c r="O249" i="1"/>
  <c r="N249" i="1"/>
  <c r="L249" i="1"/>
  <c r="O248" i="1"/>
  <c r="N248" i="1"/>
  <c r="L248" i="1"/>
  <c r="O246" i="1"/>
  <c r="N246" i="1"/>
  <c r="L246" i="1"/>
  <c r="O245" i="1"/>
  <c r="N245" i="1"/>
  <c r="L245" i="1"/>
  <c r="O222" i="1"/>
  <c r="N222" i="1"/>
  <c r="L222" i="1"/>
  <c r="O221" i="1"/>
  <c r="N221" i="1"/>
  <c r="L221" i="1"/>
  <c r="O220" i="1"/>
  <c r="N220" i="1"/>
  <c r="L220" i="1"/>
  <c r="O218" i="1"/>
  <c r="N218" i="1"/>
  <c r="L218" i="1"/>
  <c r="O217" i="1"/>
  <c r="N217" i="1"/>
  <c r="L217" i="1"/>
  <c r="O216" i="1"/>
  <c r="N216" i="1"/>
  <c r="L216" i="1"/>
  <c r="O215" i="1"/>
  <c r="N215" i="1"/>
  <c r="L215" i="1"/>
  <c r="O228" i="1"/>
  <c r="N228" i="1"/>
  <c r="L228" i="1"/>
  <c r="O239" i="1"/>
  <c r="N239" i="1"/>
  <c r="L239" i="1"/>
  <c r="O238" i="1"/>
  <c r="N238" i="1"/>
  <c r="L238" i="1"/>
  <c r="O244" i="1"/>
  <c r="N244" i="1"/>
  <c r="L244" i="1"/>
  <c r="O199" i="1"/>
  <c r="N199" i="1"/>
  <c r="L199" i="1"/>
  <c r="O198" i="1"/>
  <c r="N198" i="1"/>
  <c r="L198" i="1"/>
  <c r="O197" i="1"/>
  <c r="N197" i="1"/>
  <c r="L197" i="1"/>
  <c r="O196" i="1"/>
  <c r="N196" i="1"/>
  <c r="L196" i="1"/>
  <c r="O236" i="1"/>
  <c r="N236" i="1"/>
  <c r="L236" i="1"/>
  <c r="O235" i="1"/>
  <c r="N235" i="1"/>
  <c r="L235" i="1"/>
  <c r="O234" i="1"/>
  <c r="N234" i="1"/>
  <c r="L234" i="1"/>
  <c r="O233" i="1"/>
  <c r="N233" i="1"/>
  <c r="L233" i="1"/>
  <c r="O232" i="1"/>
  <c r="N232" i="1"/>
  <c r="L232" i="1"/>
  <c r="O231" i="1"/>
  <c r="N231" i="1"/>
  <c r="L231" i="1"/>
  <c r="O230" i="1"/>
  <c r="N230" i="1"/>
  <c r="L230" i="1"/>
  <c r="O229" i="1"/>
  <c r="N229" i="1"/>
  <c r="L229" i="1"/>
  <c r="O243" i="1"/>
  <c r="N243" i="1"/>
  <c r="L243" i="1"/>
  <c r="O242" i="1"/>
  <c r="N242" i="1"/>
  <c r="L242" i="1"/>
  <c r="O241" i="1"/>
  <c r="N241" i="1"/>
  <c r="L241" i="1"/>
  <c r="O237" i="1"/>
  <c r="N237" i="1"/>
  <c r="L237" i="1"/>
  <c r="O227" i="1"/>
  <c r="N227" i="1"/>
  <c r="L227" i="1"/>
  <c r="O226" i="1"/>
  <c r="N226" i="1"/>
  <c r="L226" i="1"/>
  <c r="O225" i="1"/>
  <c r="N225" i="1"/>
  <c r="L225" i="1"/>
  <c r="O224" i="1"/>
  <c r="N224" i="1"/>
  <c r="L224" i="1"/>
  <c r="O223" i="1"/>
  <c r="N223" i="1"/>
  <c r="L223" i="1"/>
  <c r="O204" i="1"/>
  <c r="N204" i="1"/>
  <c r="L204" i="1"/>
  <c r="O203" i="1"/>
  <c r="N203" i="1"/>
  <c r="L203" i="1"/>
  <c r="O214" i="1"/>
  <c r="N214" i="1"/>
  <c r="L214" i="1"/>
  <c r="O213" i="1"/>
  <c r="N213" i="1"/>
  <c r="L213" i="1"/>
  <c r="O210" i="1"/>
  <c r="N210" i="1"/>
  <c r="L210" i="1"/>
  <c r="O209" i="1"/>
  <c r="N209" i="1"/>
  <c r="L209" i="1"/>
  <c r="O212" i="1"/>
  <c r="N212" i="1"/>
  <c r="L212" i="1"/>
  <c r="O211" i="1"/>
  <c r="N211" i="1"/>
  <c r="L211" i="1"/>
  <c r="O208" i="1"/>
  <c r="N208" i="1"/>
  <c r="L208" i="1"/>
  <c r="O207" i="1"/>
  <c r="N207" i="1"/>
  <c r="L207" i="1"/>
  <c r="O206" i="1"/>
  <c r="N206" i="1"/>
  <c r="L206" i="1"/>
  <c r="O477" i="1"/>
  <c r="N477" i="1"/>
  <c r="L477" i="1"/>
  <c r="O334" i="1"/>
  <c r="N334" i="1"/>
  <c r="L334" i="1"/>
  <c r="O201" i="1"/>
  <c r="N201" i="1"/>
  <c r="L201" i="1"/>
  <c r="O165" i="1"/>
  <c r="N165" i="1"/>
  <c r="L165" i="1"/>
  <c r="O164" i="1"/>
  <c r="N164" i="1"/>
  <c r="L164" i="1"/>
  <c r="O153" i="1"/>
  <c r="N153" i="1"/>
  <c r="L153" i="1"/>
  <c r="O168" i="1"/>
  <c r="N168" i="1"/>
  <c r="L168" i="1"/>
  <c r="O195" i="1"/>
  <c r="N195" i="1"/>
  <c r="L195" i="1"/>
  <c r="O179" i="1"/>
  <c r="N179" i="1"/>
  <c r="L179" i="1"/>
  <c r="O178" i="1"/>
  <c r="N178" i="1"/>
  <c r="L178" i="1"/>
  <c r="O157" i="1"/>
  <c r="N157" i="1"/>
  <c r="L157" i="1"/>
  <c r="O142" i="1"/>
  <c r="N142" i="1"/>
  <c r="L142" i="1"/>
  <c r="O91" i="1"/>
  <c r="N91" i="1"/>
  <c r="L91" i="1"/>
  <c r="O90" i="1"/>
  <c r="N90" i="1"/>
  <c r="L90" i="1"/>
  <c r="O194" i="1"/>
  <c r="N194" i="1"/>
  <c r="L194" i="1"/>
  <c r="O89" i="1"/>
  <c r="N89" i="1"/>
  <c r="L89" i="1"/>
  <c r="O88" i="1"/>
  <c r="N88" i="1"/>
  <c r="L88" i="1"/>
  <c r="O87" i="1"/>
  <c r="N87" i="1"/>
  <c r="L87" i="1"/>
  <c r="O476" i="1"/>
  <c r="N476" i="1"/>
  <c r="L476" i="1"/>
  <c r="O333" i="1"/>
  <c r="N333" i="1"/>
  <c r="L333" i="1"/>
  <c r="O200" i="1"/>
  <c r="N200" i="1"/>
  <c r="L200" i="1"/>
  <c r="O193" i="1"/>
  <c r="N193" i="1"/>
  <c r="L193" i="1"/>
  <c r="O192" i="1"/>
  <c r="N192" i="1"/>
  <c r="L192" i="1"/>
  <c r="O191" i="1"/>
  <c r="N191" i="1"/>
  <c r="L191" i="1"/>
  <c r="O190" i="1"/>
  <c r="N190" i="1"/>
  <c r="L190" i="1"/>
  <c r="O189" i="1"/>
  <c r="N189" i="1"/>
  <c r="L189" i="1"/>
  <c r="O188" i="1"/>
  <c r="N188" i="1"/>
  <c r="L188" i="1"/>
  <c r="O177" i="1"/>
  <c r="N177" i="1"/>
  <c r="L177" i="1"/>
  <c r="O176" i="1"/>
  <c r="N176" i="1"/>
  <c r="L176" i="1"/>
  <c r="O175" i="1"/>
  <c r="N175" i="1"/>
  <c r="L175" i="1"/>
  <c r="O174" i="1"/>
  <c r="N174" i="1"/>
  <c r="L174" i="1"/>
  <c r="O173" i="1"/>
  <c r="N173" i="1"/>
  <c r="L173" i="1"/>
  <c r="O172" i="1"/>
  <c r="N172" i="1"/>
  <c r="L172" i="1"/>
  <c r="O171" i="1"/>
  <c r="N171" i="1"/>
  <c r="L171" i="1"/>
  <c r="O167" i="1"/>
  <c r="N167" i="1"/>
  <c r="L167" i="1"/>
  <c r="O170" i="1"/>
  <c r="N170" i="1"/>
  <c r="L170" i="1"/>
  <c r="O169" i="1"/>
  <c r="N169" i="1"/>
  <c r="L169" i="1"/>
  <c r="O163" i="1"/>
  <c r="N163" i="1"/>
  <c r="L163" i="1"/>
  <c r="O162" i="1"/>
  <c r="N162" i="1"/>
  <c r="L162" i="1"/>
  <c r="O187" i="1"/>
  <c r="N187" i="1"/>
  <c r="L187" i="1"/>
  <c r="O186" i="1"/>
  <c r="N186" i="1"/>
  <c r="L186" i="1"/>
  <c r="O185" i="1"/>
  <c r="N185" i="1"/>
  <c r="L185" i="1"/>
  <c r="O184" i="1"/>
  <c r="N184" i="1"/>
  <c r="L184" i="1"/>
  <c r="O183" i="1"/>
  <c r="N183" i="1"/>
  <c r="L183" i="1"/>
  <c r="O182" i="1"/>
  <c r="N182" i="1"/>
  <c r="L182" i="1"/>
  <c r="O181" i="1"/>
  <c r="N181" i="1"/>
  <c r="L181" i="1"/>
  <c r="O180" i="1"/>
  <c r="N180" i="1"/>
  <c r="L180" i="1"/>
  <c r="O161" i="1"/>
  <c r="N161" i="1"/>
  <c r="L161" i="1"/>
  <c r="O160" i="1"/>
  <c r="N160" i="1"/>
  <c r="L160" i="1"/>
  <c r="O159" i="1"/>
  <c r="N159" i="1"/>
  <c r="L159" i="1"/>
  <c r="O158" i="1"/>
  <c r="N158" i="1"/>
  <c r="L158" i="1"/>
  <c r="O156" i="1"/>
  <c r="N156" i="1"/>
  <c r="L156" i="1"/>
  <c r="O155" i="1"/>
  <c r="N155" i="1"/>
  <c r="L155" i="1"/>
  <c r="O154" i="1"/>
  <c r="N154" i="1"/>
  <c r="L154" i="1"/>
  <c r="O141" i="1"/>
  <c r="N141" i="1"/>
  <c r="L141" i="1"/>
  <c r="O140" i="1"/>
  <c r="N140" i="1"/>
  <c r="L140" i="1"/>
  <c r="O139" i="1"/>
  <c r="N139" i="1"/>
  <c r="L139" i="1"/>
  <c r="O138" i="1"/>
  <c r="N138" i="1"/>
  <c r="L138" i="1"/>
  <c r="O152" i="1"/>
  <c r="N152" i="1"/>
  <c r="L152" i="1"/>
  <c r="O137" i="1"/>
  <c r="N137" i="1"/>
  <c r="L137" i="1"/>
  <c r="O136" i="1"/>
  <c r="N136" i="1"/>
  <c r="L136" i="1"/>
  <c r="O135" i="1"/>
  <c r="N135" i="1"/>
  <c r="L135" i="1"/>
  <c r="O134" i="1"/>
  <c r="N134" i="1"/>
  <c r="L134" i="1"/>
  <c r="O133" i="1"/>
  <c r="N133" i="1"/>
  <c r="L133" i="1"/>
  <c r="O131" i="1"/>
  <c r="N131" i="1"/>
  <c r="L131" i="1"/>
  <c r="O130" i="1"/>
  <c r="N130" i="1"/>
  <c r="L130" i="1"/>
  <c r="O129" i="1"/>
  <c r="N129" i="1"/>
  <c r="L129" i="1"/>
  <c r="O128" i="1"/>
  <c r="N128" i="1"/>
  <c r="L128" i="1"/>
  <c r="O121" i="1"/>
  <c r="N121" i="1"/>
  <c r="L121" i="1"/>
  <c r="O116" i="1"/>
  <c r="N116" i="1"/>
  <c r="L116" i="1"/>
  <c r="O132" i="1"/>
  <c r="N132" i="1"/>
  <c r="L132" i="1"/>
  <c r="O151" i="1"/>
  <c r="N151" i="1"/>
  <c r="L151" i="1"/>
  <c r="O150" i="1"/>
  <c r="N150" i="1"/>
  <c r="L150" i="1"/>
  <c r="O149" i="1"/>
  <c r="N149" i="1"/>
  <c r="L149" i="1"/>
  <c r="O148" i="1"/>
  <c r="N148" i="1"/>
  <c r="L148" i="1"/>
  <c r="O147" i="1"/>
  <c r="N147" i="1"/>
  <c r="L147" i="1"/>
  <c r="O146" i="1"/>
  <c r="N146" i="1"/>
  <c r="L146" i="1"/>
  <c r="O145" i="1"/>
  <c r="N145" i="1"/>
  <c r="L145" i="1"/>
  <c r="O144" i="1"/>
  <c r="N144" i="1"/>
  <c r="L144" i="1"/>
  <c r="O143" i="1"/>
  <c r="N143" i="1"/>
  <c r="L143" i="1"/>
  <c r="L127" i="1"/>
  <c r="D127" i="1"/>
  <c r="N127" i="1" s="1"/>
  <c r="O126" i="1"/>
  <c r="N126" i="1"/>
  <c r="L126" i="1"/>
  <c r="L125" i="1"/>
  <c r="L124" i="1"/>
  <c r="L123" i="1"/>
  <c r="D123" i="1"/>
  <c r="N123" i="1" s="1"/>
  <c r="O122" i="1"/>
  <c r="N122" i="1"/>
  <c r="L122" i="1"/>
  <c r="L120" i="1"/>
  <c r="L119" i="1"/>
  <c r="L118" i="1"/>
  <c r="D118" i="1"/>
  <c r="N118" i="1" s="1"/>
  <c r="O117" i="1"/>
  <c r="N117" i="1"/>
  <c r="L117" i="1"/>
  <c r="O115" i="1"/>
  <c r="N115" i="1"/>
  <c r="L115" i="1"/>
  <c r="O114" i="1"/>
  <c r="N114" i="1"/>
  <c r="L114" i="1"/>
  <c r="O113" i="1"/>
  <c r="N113" i="1"/>
  <c r="L113" i="1"/>
  <c r="O112" i="1"/>
  <c r="N112" i="1"/>
  <c r="L112" i="1"/>
  <c r="O111" i="1"/>
  <c r="N111" i="1"/>
  <c r="L111" i="1"/>
  <c r="O97" i="1"/>
  <c r="N97" i="1"/>
  <c r="L97" i="1"/>
  <c r="O96" i="1"/>
  <c r="N96" i="1"/>
  <c r="L96" i="1"/>
  <c r="O95" i="1"/>
  <c r="N95" i="1"/>
  <c r="L95" i="1"/>
  <c r="O94" i="1"/>
  <c r="N94" i="1"/>
  <c r="L94" i="1"/>
  <c r="O71" i="1"/>
  <c r="N71" i="1"/>
  <c r="L71" i="1"/>
  <c r="O70" i="1"/>
  <c r="N70" i="1"/>
  <c r="L70" i="1"/>
  <c r="O67" i="1"/>
  <c r="N67" i="1"/>
  <c r="L67" i="1"/>
  <c r="O63" i="1"/>
  <c r="N63" i="1"/>
  <c r="L63" i="1"/>
  <c r="O54" i="1"/>
  <c r="N54" i="1"/>
  <c r="L54" i="1"/>
  <c r="O68" i="1"/>
  <c r="N68" i="1"/>
  <c r="L68" i="1"/>
  <c r="O62" i="1"/>
  <c r="N62" i="1"/>
  <c r="L62" i="1"/>
  <c r="O57" i="1"/>
  <c r="N57" i="1"/>
  <c r="L57" i="1"/>
  <c r="L110" i="1"/>
  <c r="H110" i="1"/>
  <c r="D110" i="1"/>
  <c r="N110" i="1" s="1"/>
  <c r="O109" i="1"/>
  <c r="N109" i="1"/>
  <c r="L109" i="1"/>
  <c r="O108" i="1"/>
  <c r="N108" i="1"/>
  <c r="L108" i="1"/>
  <c r="L107" i="1"/>
  <c r="D107" i="1"/>
  <c r="N107" i="1" s="1"/>
  <c r="O106" i="1"/>
  <c r="N106" i="1"/>
  <c r="L106" i="1"/>
  <c r="L105" i="1"/>
  <c r="D105" i="1"/>
  <c r="O105" i="1" s="1"/>
  <c r="O104" i="1"/>
  <c r="N104" i="1"/>
  <c r="L104" i="1"/>
  <c r="L103" i="1"/>
  <c r="D103" i="1"/>
  <c r="N103" i="1" s="1"/>
  <c r="O102" i="1"/>
  <c r="N102" i="1"/>
  <c r="L102" i="1"/>
  <c r="L101" i="1"/>
  <c r="D101" i="1"/>
  <c r="O101" i="1" s="1"/>
  <c r="L100" i="1"/>
  <c r="D100" i="1"/>
  <c r="N100" i="1" s="1"/>
  <c r="L99" i="1"/>
  <c r="D99" i="1"/>
  <c r="O99" i="1" s="1"/>
  <c r="L98" i="1"/>
  <c r="D98" i="1"/>
  <c r="N98" i="1" s="1"/>
  <c r="L56" i="1"/>
  <c r="H56" i="1"/>
  <c r="D56" i="1"/>
  <c r="O56" i="1" s="1"/>
  <c r="O55" i="1"/>
  <c r="N55" i="1"/>
  <c r="L55" i="1"/>
  <c r="O93" i="1"/>
  <c r="N93" i="1"/>
  <c r="L93" i="1"/>
  <c r="O92" i="1"/>
  <c r="N92" i="1"/>
  <c r="L92" i="1"/>
  <c r="O86" i="1"/>
  <c r="N86" i="1"/>
  <c r="L86" i="1"/>
  <c r="L83" i="1"/>
  <c r="L82" i="1"/>
  <c r="D82" i="1"/>
  <c r="N82" i="1" s="1"/>
  <c r="O81" i="1"/>
  <c r="N81" i="1"/>
  <c r="L81" i="1"/>
  <c r="O80" i="1"/>
  <c r="N80" i="1"/>
  <c r="L80" i="1"/>
  <c r="O79" i="1"/>
  <c r="N79" i="1"/>
  <c r="L79" i="1"/>
  <c r="L85" i="1"/>
  <c r="D85" i="1"/>
  <c r="O85" i="1" s="1"/>
  <c r="O84" i="1"/>
  <c r="N84" i="1"/>
  <c r="L84" i="1"/>
  <c r="O78" i="1"/>
  <c r="N78" i="1"/>
  <c r="L78" i="1"/>
  <c r="L77" i="1"/>
  <c r="D77" i="1"/>
  <c r="N77" i="1" s="1"/>
  <c r="O76" i="1"/>
  <c r="N76" i="1"/>
  <c r="L76" i="1"/>
  <c r="L75" i="1"/>
  <c r="D75" i="1"/>
  <c r="O75" i="1" s="1"/>
  <c r="O74" i="1"/>
  <c r="N74" i="1"/>
  <c r="L74" i="1"/>
  <c r="L73" i="1"/>
  <c r="D73" i="1"/>
  <c r="N73" i="1" s="1"/>
  <c r="O72" i="1"/>
  <c r="N72" i="1"/>
  <c r="L72" i="1"/>
  <c r="O69" i="1"/>
  <c r="N69" i="1"/>
  <c r="L69" i="1"/>
  <c r="O36" i="1"/>
  <c r="N36" i="1"/>
  <c r="L36" i="1"/>
  <c r="O66" i="1"/>
  <c r="N66" i="1"/>
  <c r="L66" i="1"/>
  <c r="O65" i="1"/>
  <c r="N65" i="1"/>
  <c r="L65" i="1"/>
  <c r="O64" i="1"/>
  <c r="N64" i="1"/>
  <c r="L64" i="1"/>
  <c r="L61" i="1"/>
  <c r="D61" i="1"/>
  <c r="O61" i="1" s="1"/>
  <c r="O60" i="1"/>
  <c r="N60" i="1"/>
  <c r="L60" i="1"/>
  <c r="L43" i="1"/>
  <c r="D43" i="1"/>
  <c r="N43" i="1" s="1"/>
  <c r="O42" i="1"/>
  <c r="N42" i="1"/>
  <c r="L42" i="1"/>
  <c r="L59" i="1"/>
  <c r="D59" i="1"/>
  <c r="O59" i="1" s="1"/>
  <c r="O58" i="1"/>
  <c r="N58" i="1"/>
  <c r="L58" i="1"/>
  <c r="L53" i="1"/>
  <c r="D53" i="1"/>
  <c r="N53" i="1" s="1"/>
  <c r="O52" i="1"/>
  <c r="N52" i="1"/>
  <c r="L52" i="1"/>
  <c r="L51" i="1"/>
  <c r="D51" i="1"/>
  <c r="O51" i="1" s="1"/>
  <c r="O50" i="1"/>
  <c r="N50" i="1"/>
  <c r="L50" i="1"/>
  <c r="L49" i="1"/>
  <c r="D49" i="1"/>
  <c r="N49" i="1" s="1"/>
  <c r="O48" i="1"/>
  <c r="N48" i="1"/>
  <c r="L48" i="1"/>
  <c r="O41" i="1"/>
  <c r="N41" i="1"/>
  <c r="L41" i="1"/>
  <c r="O40" i="1"/>
  <c r="N40" i="1"/>
  <c r="L40" i="1"/>
  <c r="O39" i="1"/>
  <c r="N39" i="1"/>
  <c r="L39" i="1"/>
  <c r="O38" i="1"/>
  <c r="N38" i="1"/>
  <c r="L38" i="1"/>
  <c r="O37" i="1"/>
  <c r="N37" i="1"/>
  <c r="L37" i="1"/>
  <c r="O47" i="1"/>
  <c r="N47" i="1"/>
  <c r="L47" i="1"/>
  <c r="O46" i="1"/>
  <c r="N46" i="1"/>
  <c r="L46" i="1"/>
  <c r="O45" i="1"/>
  <c r="N45" i="1"/>
  <c r="L45" i="1"/>
  <c r="O44" i="1"/>
  <c r="N44" i="1"/>
  <c r="L44" i="1"/>
  <c r="L35" i="1"/>
  <c r="D35" i="1"/>
  <c r="O35" i="1" s="1"/>
  <c r="O34" i="1"/>
  <c r="N34" i="1"/>
  <c r="L34" i="1"/>
  <c r="O33" i="1"/>
  <c r="N33" i="1"/>
  <c r="L33" i="1"/>
  <c r="L32" i="1"/>
  <c r="D32" i="1"/>
  <c r="N32" i="1" s="1"/>
  <c r="O31" i="1"/>
  <c r="N31" i="1"/>
  <c r="L31" i="1"/>
  <c r="O30" i="1"/>
  <c r="N30" i="1"/>
  <c r="L30" i="1"/>
  <c r="O29" i="1"/>
  <c r="N29" i="1"/>
  <c r="L29" i="1"/>
  <c r="O28" i="1"/>
  <c r="N28" i="1"/>
  <c r="L28" i="1"/>
  <c r="O4" i="1"/>
  <c r="N4" i="1"/>
  <c r="L4" i="1"/>
  <c r="O3" i="1"/>
  <c r="N3" i="1"/>
  <c r="L3" i="1"/>
  <c r="L27" i="1"/>
  <c r="H27" i="1"/>
  <c r="D27" i="1"/>
  <c r="O27" i="1" s="1"/>
  <c r="O26" i="1"/>
  <c r="N26" i="1"/>
  <c r="L26" i="1"/>
  <c r="L25" i="1"/>
  <c r="D25" i="1"/>
  <c r="O25" i="1" s="1"/>
  <c r="O16" i="1"/>
  <c r="N16" i="1"/>
  <c r="L16" i="1"/>
  <c r="O15" i="1"/>
  <c r="N15" i="1"/>
  <c r="L15" i="1"/>
  <c r="O24" i="1"/>
  <c r="N24" i="1"/>
  <c r="L24" i="1"/>
  <c r="O23" i="1"/>
  <c r="N23" i="1"/>
  <c r="L23" i="1"/>
  <c r="O22" i="1"/>
  <c r="N22" i="1"/>
  <c r="L22" i="1"/>
  <c r="O21" i="1"/>
  <c r="N21" i="1"/>
  <c r="L21" i="1"/>
  <c r="O20" i="1"/>
  <c r="N20" i="1"/>
  <c r="L20" i="1"/>
  <c r="O19" i="1"/>
  <c r="N19" i="1"/>
  <c r="L19" i="1"/>
  <c r="O18" i="1"/>
  <c r="N18" i="1"/>
  <c r="L18" i="1"/>
  <c r="O17" i="1"/>
  <c r="N17" i="1"/>
  <c r="L17" i="1"/>
  <c r="O14" i="1"/>
  <c r="N14" i="1"/>
  <c r="L14" i="1"/>
  <c r="O13" i="1"/>
  <c r="N13" i="1"/>
  <c r="L13" i="1"/>
  <c r="O12" i="1"/>
  <c r="N12" i="1"/>
  <c r="L12" i="1"/>
  <c r="O11" i="1"/>
  <c r="N11" i="1"/>
  <c r="L11" i="1"/>
  <c r="O10" i="1"/>
  <c r="N10" i="1"/>
  <c r="L10" i="1"/>
  <c r="O9" i="1"/>
  <c r="N9" i="1"/>
  <c r="L9" i="1"/>
  <c r="O8" i="1"/>
  <c r="N8" i="1"/>
  <c r="L8" i="1"/>
  <c r="O7" i="1"/>
  <c r="N7" i="1"/>
  <c r="L7" i="1"/>
  <c r="O6" i="1"/>
  <c r="N6" i="1"/>
  <c r="L6" i="1"/>
  <c r="O5" i="1"/>
  <c r="N5" i="1"/>
  <c r="L5" i="1"/>
  <c r="O680" i="1"/>
  <c r="N680" i="1"/>
  <c r="L680" i="1"/>
  <c r="O2" i="1"/>
  <c r="N2" i="1"/>
  <c r="L2" i="1"/>
  <c r="N56" i="1" l="1"/>
  <c r="O32" i="1"/>
  <c r="O73" i="1"/>
  <c r="N85" i="1"/>
  <c r="O82" i="1"/>
  <c r="N25" i="1"/>
  <c r="O100" i="1"/>
  <c r="O103" i="1"/>
  <c r="N27" i="1"/>
  <c r="O49" i="1"/>
  <c r="N51" i="1"/>
  <c r="O53" i="1"/>
  <c r="N59" i="1"/>
  <c r="O43" i="1"/>
  <c r="N61" i="1"/>
  <c r="O77" i="1"/>
  <c r="D83" i="1"/>
  <c r="O83" i="1" s="1"/>
  <c r="O98" i="1"/>
  <c r="O107" i="1"/>
  <c r="O127" i="1"/>
  <c r="N35" i="1"/>
  <c r="N75" i="1"/>
  <c r="N83" i="1"/>
  <c r="N99" i="1"/>
  <c r="N101" i="1"/>
  <c r="N105" i="1"/>
  <c r="D119" i="1"/>
  <c r="D124" i="1"/>
  <c r="O123" i="1"/>
  <c r="O110" i="1"/>
  <c r="O118" i="1"/>
  <c r="S4293" i="1"/>
  <c r="N124" i="1" l="1"/>
  <c r="D125" i="1"/>
  <c r="O124" i="1"/>
  <c r="D120" i="1"/>
  <c r="O119" i="1"/>
  <c r="N119" i="1"/>
  <c r="N120" i="1" l="1"/>
  <c r="O120" i="1"/>
  <c r="O125" i="1"/>
  <c r="N125" i="1"/>
  <c r="K3" i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48" i="1" s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67" i="1" s="1"/>
  <c r="K68" i="1" s="1"/>
  <c r="K69" i="1" s="1"/>
  <c r="K70" i="1" s="1"/>
  <c r="K71" i="1" s="1"/>
  <c r="K72" i="1" s="1"/>
  <c r="K73" i="1" s="1"/>
  <c r="K74" i="1" s="1"/>
  <c r="K75" i="1" s="1"/>
  <c r="K76" i="1" s="1"/>
  <c r="K77" i="1" s="1"/>
  <c r="K78" i="1" s="1"/>
  <c r="K79" i="1" s="1"/>
  <c r="K80" i="1" s="1"/>
  <c r="K81" i="1" s="1"/>
  <c r="K82" i="1" s="1"/>
  <c r="K83" i="1" s="1"/>
  <c r="K84" i="1" s="1"/>
  <c r="K85" i="1" s="1"/>
  <c r="K86" i="1" s="1"/>
  <c r="K87" i="1" s="1"/>
  <c r="K88" i="1" s="1"/>
  <c r="K89" i="1" s="1"/>
  <c r="K90" i="1" s="1"/>
  <c r="K91" i="1" s="1"/>
  <c r="K92" i="1" s="1"/>
  <c r="K93" i="1" s="1"/>
  <c r="K94" i="1" s="1"/>
  <c r="K95" i="1" s="1"/>
  <c r="K96" i="1" s="1"/>
  <c r="K97" i="1" s="1"/>
  <c r="K98" i="1" s="1"/>
  <c r="K99" i="1" s="1"/>
  <c r="K100" i="1" s="1"/>
  <c r="K101" i="1" s="1"/>
  <c r="K102" i="1" s="1"/>
  <c r="K103" i="1" s="1"/>
  <c r="K104" i="1" s="1"/>
  <c r="K105" i="1" s="1"/>
  <c r="K106" i="1" s="1"/>
  <c r="K107" i="1" s="1"/>
  <c r="K108" i="1" s="1"/>
  <c r="K109" i="1" s="1"/>
  <c r="K110" i="1" s="1"/>
  <c r="K111" i="1" s="1"/>
  <c r="K112" i="1" s="1"/>
  <c r="K113" i="1" s="1"/>
  <c r="K114" i="1" s="1"/>
  <c r="K115" i="1" s="1"/>
  <c r="K116" i="1" s="1"/>
  <c r="K117" i="1" s="1"/>
  <c r="K118" i="1" s="1"/>
  <c r="K119" i="1" s="1"/>
  <c r="K120" i="1" s="1"/>
  <c r="K121" i="1" s="1"/>
  <c r="K122" i="1" s="1"/>
  <c r="K123" i="1" s="1"/>
  <c r="K124" i="1" s="1"/>
  <c r="K125" i="1" s="1"/>
  <c r="K126" i="1" s="1"/>
  <c r="K127" i="1" s="1"/>
  <c r="K128" i="1" s="1"/>
  <c r="K129" i="1" s="1"/>
  <c r="K130" i="1" s="1"/>
  <c r="K131" i="1" s="1"/>
  <c r="K132" i="1" s="1"/>
  <c r="K133" i="1" s="1"/>
  <c r="K134" i="1" s="1"/>
  <c r="K135" i="1" s="1"/>
  <c r="K136" i="1" s="1"/>
  <c r="K137" i="1" s="1"/>
  <c r="K138" i="1" s="1"/>
  <c r="K139" i="1" s="1"/>
  <c r="K140" i="1" s="1"/>
  <c r="K141" i="1" s="1"/>
  <c r="K142" i="1" s="1"/>
  <c r="K143" i="1" s="1"/>
  <c r="K144" i="1" s="1"/>
  <c r="K145" i="1" s="1"/>
  <c r="K146" i="1" s="1"/>
  <c r="K147" i="1" s="1"/>
  <c r="K148" i="1" s="1"/>
  <c r="K149" i="1" s="1"/>
  <c r="K150" i="1" s="1"/>
  <c r="K151" i="1" s="1"/>
  <c r="K152" i="1" s="1"/>
  <c r="K153" i="1" s="1"/>
  <c r="K154" i="1" s="1"/>
  <c r="K155" i="1" s="1"/>
  <c r="K156" i="1" s="1"/>
  <c r="K157" i="1" s="1"/>
  <c r="K158" i="1" s="1"/>
  <c r="K159" i="1" s="1"/>
  <c r="K160" i="1" s="1"/>
  <c r="K161" i="1" s="1"/>
  <c r="K162" i="1" s="1"/>
  <c r="K163" i="1" s="1"/>
  <c r="K164" i="1" s="1"/>
  <c r="K165" i="1" s="1"/>
  <c r="K166" i="1" s="1"/>
  <c r="K167" i="1" s="1"/>
  <c r="K168" i="1" s="1"/>
  <c r="K169" i="1" s="1"/>
  <c r="K170" i="1" s="1"/>
  <c r="K171" i="1" s="1"/>
  <c r="K172" i="1" s="1"/>
  <c r="K173" i="1" s="1"/>
  <c r="K174" i="1" s="1"/>
  <c r="K175" i="1" s="1"/>
  <c r="K176" i="1" s="1"/>
  <c r="K177" i="1" s="1"/>
  <c r="K178" i="1" s="1"/>
  <c r="K179" i="1" s="1"/>
  <c r="K180" i="1" s="1"/>
  <c r="K181" i="1" s="1"/>
  <c r="K182" i="1" s="1"/>
  <c r="K183" i="1" s="1"/>
  <c r="K184" i="1" s="1"/>
  <c r="K185" i="1" s="1"/>
  <c r="K186" i="1" s="1"/>
  <c r="K187" i="1" s="1"/>
  <c r="K188" i="1" s="1"/>
  <c r="K189" i="1" s="1"/>
  <c r="K190" i="1" s="1"/>
  <c r="K191" i="1" s="1"/>
  <c r="K192" i="1" s="1"/>
  <c r="K193" i="1" s="1"/>
  <c r="K194" i="1" s="1"/>
  <c r="K195" i="1" s="1"/>
  <c r="K196" i="1" s="1"/>
  <c r="K197" i="1" s="1"/>
  <c r="K198" i="1" s="1"/>
  <c r="K199" i="1" s="1"/>
  <c r="K200" i="1" s="1"/>
  <c r="K201" i="1" s="1"/>
  <c r="K202" i="1" s="1"/>
  <c r="K203" i="1" s="1"/>
  <c r="K204" i="1" s="1"/>
  <c r="K205" i="1" s="1"/>
  <c r="K206" i="1" s="1"/>
  <c r="K207" i="1" s="1"/>
  <c r="K208" i="1" s="1"/>
  <c r="K209" i="1" s="1"/>
  <c r="K210" i="1" s="1"/>
  <c r="K211" i="1" s="1"/>
  <c r="K212" i="1" s="1"/>
  <c r="K213" i="1" s="1"/>
  <c r="K214" i="1" s="1"/>
  <c r="K215" i="1" s="1"/>
  <c r="K216" i="1" s="1"/>
  <c r="K217" i="1" s="1"/>
  <c r="K218" i="1" s="1"/>
  <c r="K219" i="1" s="1"/>
  <c r="K220" i="1" s="1"/>
  <c r="K221" i="1" s="1"/>
  <c r="K222" i="1" s="1"/>
  <c r="K223" i="1" s="1"/>
  <c r="K224" i="1" s="1"/>
  <c r="K225" i="1" s="1"/>
  <c r="K226" i="1" s="1"/>
  <c r="K227" i="1" s="1"/>
  <c r="K228" i="1" s="1"/>
  <c r="K229" i="1" s="1"/>
  <c r="K230" i="1" s="1"/>
  <c r="K231" i="1" s="1"/>
  <c r="K232" i="1" s="1"/>
  <c r="K233" i="1" s="1"/>
  <c r="K234" i="1" s="1"/>
  <c r="K235" i="1" s="1"/>
  <c r="K236" i="1" s="1"/>
  <c r="K237" i="1" s="1"/>
  <c r="K238" i="1" s="1"/>
  <c r="K239" i="1" s="1"/>
  <c r="K240" i="1" s="1"/>
  <c r="K241" i="1" s="1"/>
  <c r="K242" i="1" s="1"/>
  <c r="K243" i="1" s="1"/>
  <c r="K244" i="1" s="1"/>
  <c r="K245" i="1" s="1"/>
  <c r="K246" i="1" s="1"/>
  <c r="K247" i="1" s="1"/>
  <c r="K248" i="1" s="1"/>
  <c r="K249" i="1" s="1"/>
  <c r="K250" i="1" s="1"/>
  <c r="K251" i="1" s="1"/>
  <c r="K252" i="1" s="1"/>
  <c r="K253" i="1" s="1"/>
  <c r="K254" i="1" s="1"/>
  <c r="K255" i="1" s="1"/>
  <c r="K256" i="1" s="1"/>
  <c r="K257" i="1" s="1"/>
  <c r="K258" i="1" s="1"/>
  <c r="K259" i="1" s="1"/>
  <c r="K260" i="1" s="1"/>
  <c r="K261" i="1" s="1"/>
  <c r="K262" i="1" s="1"/>
  <c r="K263" i="1" s="1"/>
  <c r="K264" i="1" s="1"/>
  <c r="K265" i="1" s="1"/>
  <c r="K266" i="1" s="1"/>
  <c r="K267" i="1" s="1"/>
  <c r="K268" i="1" s="1"/>
  <c r="K269" i="1" s="1"/>
  <c r="K270" i="1" s="1"/>
  <c r="K271" i="1" s="1"/>
  <c r="K272" i="1" s="1"/>
  <c r="K273" i="1" s="1"/>
  <c r="K274" i="1" s="1"/>
  <c r="K275" i="1" s="1"/>
  <c r="K276" i="1" s="1"/>
  <c r="K277" i="1" s="1"/>
  <c r="K278" i="1" s="1"/>
  <c r="K279" i="1" s="1"/>
  <c r="K280" i="1" s="1"/>
  <c r="K281" i="1" s="1"/>
  <c r="K282" i="1" s="1"/>
  <c r="K283" i="1" s="1"/>
  <c r="K284" i="1" s="1"/>
  <c r="K285" i="1" s="1"/>
  <c r="K286" i="1" s="1"/>
  <c r="K287" i="1" s="1"/>
  <c r="K288" i="1" s="1"/>
  <c r="K289" i="1" s="1"/>
  <c r="K290" i="1" s="1"/>
  <c r="K291" i="1" s="1"/>
  <c r="K292" i="1" s="1"/>
  <c r="K293" i="1" s="1"/>
  <c r="K294" i="1" s="1"/>
  <c r="K295" i="1" s="1"/>
  <c r="K296" i="1" s="1"/>
  <c r="K297" i="1" s="1"/>
  <c r="K298" i="1" s="1"/>
  <c r="K299" i="1" s="1"/>
  <c r="K300" i="1" s="1"/>
  <c r="K301" i="1" s="1"/>
  <c r="K302" i="1" s="1"/>
  <c r="K303" i="1" s="1"/>
  <c r="K304" i="1" s="1"/>
  <c r="K305" i="1" s="1"/>
  <c r="K306" i="1" s="1"/>
  <c r="K307" i="1" s="1"/>
  <c r="K308" i="1" s="1"/>
  <c r="K309" i="1" s="1"/>
  <c r="K310" i="1" s="1"/>
  <c r="K311" i="1" s="1"/>
  <c r="K312" i="1" s="1"/>
  <c r="K313" i="1" s="1"/>
  <c r="K314" i="1" s="1"/>
  <c r="K315" i="1" s="1"/>
  <c r="K316" i="1" s="1"/>
  <c r="K317" i="1" s="1"/>
  <c r="K318" i="1" s="1"/>
  <c r="K319" i="1" s="1"/>
  <c r="K320" i="1" s="1"/>
  <c r="K321" i="1" s="1"/>
  <c r="K322" i="1" s="1"/>
  <c r="K323" i="1" s="1"/>
  <c r="K324" i="1" s="1"/>
  <c r="K325" i="1" s="1"/>
  <c r="K326" i="1" s="1"/>
  <c r="K327" i="1" s="1"/>
  <c r="K328" i="1" s="1"/>
  <c r="K329" i="1" s="1"/>
  <c r="K330" i="1" s="1"/>
  <c r="K331" i="1" s="1"/>
  <c r="K332" i="1" s="1"/>
  <c r="K333" i="1" s="1"/>
  <c r="K334" i="1" s="1"/>
  <c r="K335" i="1" s="1"/>
  <c r="K336" i="1" s="1"/>
  <c r="K337" i="1" s="1"/>
  <c r="K338" i="1" s="1"/>
  <c r="K339" i="1" s="1"/>
  <c r="K340" i="1" s="1"/>
  <c r="K341" i="1" s="1"/>
  <c r="K342" i="1" s="1"/>
  <c r="K343" i="1" s="1"/>
  <c r="K344" i="1" s="1"/>
  <c r="K345" i="1" s="1"/>
  <c r="K346" i="1" s="1"/>
  <c r="K347" i="1" s="1"/>
  <c r="K348" i="1" s="1"/>
  <c r="K349" i="1" s="1"/>
  <c r="K350" i="1" s="1"/>
  <c r="K351" i="1" s="1"/>
  <c r="K352" i="1" s="1"/>
  <c r="K353" i="1" s="1"/>
  <c r="K354" i="1" s="1"/>
  <c r="K355" i="1" s="1"/>
  <c r="K356" i="1" s="1"/>
  <c r="K357" i="1" s="1"/>
  <c r="K358" i="1" s="1"/>
  <c r="K359" i="1" s="1"/>
  <c r="K360" i="1" s="1"/>
  <c r="K361" i="1" s="1"/>
  <c r="K362" i="1" s="1"/>
  <c r="K363" i="1" s="1"/>
  <c r="K364" i="1" s="1"/>
  <c r="K365" i="1" s="1"/>
  <c r="K366" i="1" s="1"/>
  <c r="K367" i="1" s="1"/>
  <c r="K368" i="1" s="1"/>
  <c r="K369" i="1" s="1"/>
  <c r="K370" i="1" s="1"/>
  <c r="K371" i="1" s="1"/>
  <c r="K372" i="1" s="1"/>
  <c r="K373" i="1" s="1"/>
  <c r="K374" i="1" s="1"/>
  <c r="K375" i="1" s="1"/>
  <c r="K376" i="1" s="1"/>
  <c r="K377" i="1" s="1"/>
  <c r="K378" i="1" s="1"/>
  <c r="K379" i="1" s="1"/>
  <c r="K380" i="1" s="1"/>
  <c r="K381" i="1" s="1"/>
  <c r="K382" i="1" s="1"/>
  <c r="K383" i="1" s="1"/>
  <c r="K384" i="1" s="1"/>
  <c r="K385" i="1" s="1"/>
  <c r="K386" i="1" s="1"/>
  <c r="K387" i="1" s="1"/>
  <c r="K388" i="1" s="1"/>
  <c r="K389" i="1" s="1"/>
  <c r="K390" i="1" s="1"/>
  <c r="K391" i="1" s="1"/>
  <c r="K392" i="1" s="1"/>
  <c r="K393" i="1" s="1"/>
  <c r="K394" i="1" s="1"/>
  <c r="K395" i="1" s="1"/>
  <c r="K396" i="1" s="1"/>
  <c r="K397" i="1" s="1"/>
  <c r="K398" i="1" s="1"/>
  <c r="K399" i="1" s="1"/>
  <c r="K400" i="1" s="1"/>
  <c r="K401" i="1" s="1"/>
  <c r="K402" i="1" s="1"/>
  <c r="K403" i="1" s="1"/>
  <c r="K404" i="1" s="1"/>
  <c r="K405" i="1" s="1"/>
  <c r="K406" i="1" s="1"/>
  <c r="K407" i="1" s="1"/>
  <c r="K408" i="1" s="1"/>
  <c r="K409" i="1" s="1"/>
  <c r="K410" i="1" s="1"/>
  <c r="K411" i="1" s="1"/>
  <c r="K412" i="1" s="1"/>
  <c r="K413" i="1" s="1"/>
  <c r="K414" i="1" s="1"/>
  <c r="K415" i="1" s="1"/>
  <c r="K416" i="1" s="1"/>
  <c r="K417" i="1" s="1"/>
  <c r="K418" i="1" s="1"/>
  <c r="K419" i="1" s="1"/>
  <c r="K420" i="1" s="1"/>
  <c r="K421" i="1" s="1"/>
  <c r="K422" i="1" s="1"/>
  <c r="K423" i="1" s="1"/>
  <c r="K424" i="1" s="1"/>
  <c r="K425" i="1" s="1"/>
  <c r="K426" i="1" s="1"/>
  <c r="K427" i="1" s="1"/>
  <c r="K428" i="1" s="1"/>
  <c r="K429" i="1" s="1"/>
  <c r="K430" i="1" s="1"/>
  <c r="K431" i="1" s="1"/>
  <c r="K432" i="1" s="1"/>
  <c r="K433" i="1" s="1"/>
  <c r="K434" i="1" s="1"/>
  <c r="K435" i="1" s="1"/>
  <c r="K436" i="1" s="1"/>
  <c r="K437" i="1" s="1"/>
  <c r="K438" i="1" s="1"/>
  <c r="K439" i="1" s="1"/>
  <c r="K440" i="1" s="1"/>
  <c r="K441" i="1" s="1"/>
  <c r="K442" i="1" s="1"/>
  <c r="K443" i="1" s="1"/>
  <c r="K444" i="1" s="1"/>
  <c r="K445" i="1" s="1"/>
  <c r="K446" i="1" s="1"/>
  <c r="K447" i="1" s="1"/>
  <c r="K448" i="1" s="1"/>
  <c r="K449" i="1" s="1"/>
  <c r="K450" i="1" s="1"/>
  <c r="K451" i="1" s="1"/>
  <c r="K452" i="1" s="1"/>
  <c r="K453" i="1" s="1"/>
  <c r="K454" i="1" s="1"/>
  <c r="K455" i="1" s="1"/>
  <c r="K456" i="1" s="1"/>
  <c r="K457" i="1" s="1"/>
  <c r="K458" i="1" s="1"/>
  <c r="K459" i="1" s="1"/>
  <c r="K460" i="1" s="1"/>
  <c r="K461" i="1" s="1"/>
  <c r="K462" i="1" s="1"/>
  <c r="K463" i="1" s="1"/>
  <c r="K464" i="1" s="1"/>
  <c r="K465" i="1" s="1"/>
  <c r="K466" i="1" s="1"/>
  <c r="K467" i="1" s="1"/>
  <c r="K468" i="1" s="1"/>
  <c r="K469" i="1" s="1"/>
  <c r="K470" i="1" s="1"/>
  <c r="K471" i="1" s="1"/>
  <c r="K472" i="1" s="1"/>
  <c r="K473" i="1" s="1"/>
  <c r="K474" i="1" s="1"/>
  <c r="K475" i="1" s="1"/>
  <c r="K476" i="1" s="1"/>
  <c r="K477" i="1" s="1"/>
  <c r="K478" i="1" s="1"/>
  <c r="K479" i="1" s="1"/>
  <c r="K480" i="1" s="1"/>
  <c r="K481" i="1" s="1"/>
  <c r="K482" i="1" s="1"/>
  <c r="K483" i="1" s="1"/>
  <c r="K484" i="1" s="1"/>
  <c r="K485" i="1" s="1"/>
  <c r="K486" i="1" s="1"/>
  <c r="K487" i="1" s="1"/>
  <c r="K488" i="1" s="1"/>
  <c r="K489" i="1" s="1"/>
  <c r="K490" i="1" s="1"/>
  <c r="K491" i="1" s="1"/>
  <c r="K492" i="1" s="1"/>
  <c r="K493" i="1" s="1"/>
  <c r="K494" i="1" s="1"/>
  <c r="K495" i="1" s="1"/>
  <c r="K496" i="1" s="1"/>
  <c r="K497" i="1" s="1"/>
  <c r="K498" i="1" s="1"/>
  <c r="K499" i="1" s="1"/>
  <c r="K500" i="1" s="1"/>
  <c r="K501" i="1" s="1"/>
  <c r="K502" i="1" s="1"/>
  <c r="K503" i="1" s="1"/>
  <c r="K504" i="1" s="1"/>
  <c r="K505" i="1" s="1"/>
  <c r="K506" i="1" s="1"/>
  <c r="K507" i="1" s="1"/>
  <c r="K508" i="1" s="1"/>
  <c r="K509" i="1" s="1"/>
  <c r="K510" i="1" s="1"/>
  <c r="K511" i="1" s="1"/>
  <c r="K512" i="1" s="1"/>
  <c r="K513" i="1" s="1"/>
  <c r="K514" i="1" s="1"/>
  <c r="K515" i="1" s="1"/>
  <c r="K516" i="1" s="1"/>
  <c r="K517" i="1" s="1"/>
  <c r="K518" i="1" s="1"/>
  <c r="K519" i="1" s="1"/>
  <c r="K520" i="1" s="1"/>
  <c r="K521" i="1" s="1"/>
  <c r="K522" i="1" s="1"/>
  <c r="K523" i="1" s="1"/>
  <c r="K524" i="1" s="1"/>
  <c r="K525" i="1" s="1"/>
  <c r="K526" i="1" s="1"/>
  <c r="K527" i="1" s="1"/>
  <c r="K528" i="1" s="1"/>
  <c r="K529" i="1" s="1"/>
  <c r="K530" i="1" s="1"/>
  <c r="K531" i="1" s="1"/>
  <c r="K532" i="1" s="1"/>
  <c r="K533" i="1" s="1"/>
  <c r="K534" i="1" s="1"/>
  <c r="K535" i="1" s="1"/>
  <c r="K536" i="1" s="1"/>
  <c r="K537" i="1" s="1"/>
  <c r="K538" i="1" s="1"/>
  <c r="K539" i="1" s="1"/>
  <c r="K540" i="1" s="1"/>
  <c r="K541" i="1" s="1"/>
  <c r="K542" i="1" s="1"/>
  <c r="K543" i="1" s="1"/>
  <c r="K544" i="1" s="1"/>
  <c r="K545" i="1" s="1"/>
  <c r="K546" i="1" s="1"/>
  <c r="K547" i="1" s="1"/>
  <c r="K548" i="1" s="1"/>
  <c r="K549" i="1" s="1"/>
  <c r="K550" i="1" s="1"/>
  <c r="K551" i="1" s="1"/>
  <c r="K552" i="1" s="1"/>
  <c r="K553" i="1" s="1"/>
  <c r="K554" i="1" s="1"/>
  <c r="K555" i="1" s="1"/>
  <c r="K556" i="1" s="1"/>
  <c r="K557" i="1" s="1"/>
  <c r="K558" i="1" s="1"/>
  <c r="K559" i="1" s="1"/>
  <c r="K560" i="1" s="1"/>
  <c r="K561" i="1" s="1"/>
  <c r="K562" i="1" s="1"/>
  <c r="K563" i="1" s="1"/>
  <c r="K564" i="1" s="1"/>
  <c r="K565" i="1" s="1"/>
  <c r="K566" i="1" s="1"/>
  <c r="K567" i="1" s="1"/>
  <c r="K568" i="1" s="1"/>
  <c r="K569" i="1" s="1"/>
  <c r="K570" i="1" s="1"/>
  <c r="K571" i="1" s="1"/>
  <c r="K572" i="1" s="1"/>
  <c r="K573" i="1" s="1"/>
  <c r="K574" i="1" s="1"/>
  <c r="K575" i="1" s="1"/>
  <c r="K576" i="1" s="1"/>
  <c r="K577" i="1" s="1"/>
  <c r="K578" i="1" s="1"/>
  <c r="K579" i="1" s="1"/>
  <c r="K580" i="1" s="1"/>
  <c r="K581" i="1" s="1"/>
  <c r="K582" i="1" s="1"/>
  <c r="K583" i="1" s="1"/>
  <c r="K584" i="1" s="1"/>
  <c r="K585" i="1" s="1"/>
  <c r="K586" i="1" s="1"/>
  <c r="K587" i="1" s="1"/>
  <c r="K588" i="1" s="1"/>
  <c r="K589" i="1" s="1"/>
  <c r="K590" i="1" s="1"/>
  <c r="K591" i="1" s="1"/>
  <c r="K592" i="1" s="1"/>
  <c r="K593" i="1" s="1"/>
  <c r="K594" i="1" s="1"/>
  <c r="K595" i="1" s="1"/>
  <c r="K596" i="1" s="1"/>
  <c r="K597" i="1" s="1"/>
  <c r="K598" i="1" s="1"/>
  <c r="K599" i="1" s="1"/>
  <c r="K600" i="1" s="1"/>
  <c r="K601" i="1" s="1"/>
  <c r="K602" i="1" s="1"/>
  <c r="K603" i="1" s="1"/>
  <c r="K604" i="1" s="1"/>
  <c r="K605" i="1" s="1"/>
  <c r="K606" i="1" s="1"/>
  <c r="K607" i="1" s="1"/>
  <c r="K608" i="1" s="1"/>
  <c r="K609" i="1" s="1"/>
  <c r="K610" i="1" s="1"/>
  <c r="K611" i="1" s="1"/>
  <c r="K612" i="1" s="1"/>
  <c r="K613" i="1" s="1"/>
  <c r="K614" i="1" s="1"/>
  <c r="K615" i="1" s="1"/>
  <c r="K616" i="1" s="1"/>
  <c r="K617" i="1" s="1"/>
  <c r="K618" i="1" s="1"/>
  <c r="K619" i="1" s="1"/>
  <c r="K620" i="1" s="1"/>
  <c r="K621" i="1" s="1"/>
  <c r="K622" i="1" s="1"/>
  <c r="K623" i="1" s="1"/>
  <c r="K624" i="1" s="1"/>
  <c r="K625" i="1" s="1"/>
  <c r="K626" i="1" s="1"/>
  <c r="K627" i="1" s="1"/>
  <c r="K628" i="1" s="1"/>
  <c r="K629" i="1" s="1"/>
  <c r="K630" i="1" s="1"/>
  <c r="K631" i="1" s="1"/>
  <c r="K632" i="1" s="1"/>
  <c r="K633" i="1" s="1"/>
  <c r="K634" i="1" s="1"/>
  <c r="K635" i="1" s="1"/>
  <c r="K636" i="1" s="1"/>
  <c r="K637" i="1" s="1"/>
  <c r="K638" i="1" s="1"/>
  <c r="K639" i="1" s="1"/>
  <c r="K640" i="1" s="1"/>
  <c r="K641" i="1" s="1"/>
  <c r="K642" i="1" s="1"/>
  <c r="K643" i="1" s="1"/>
  <c r="K644" i="1" s="1"/>
  <c r="K645" i="1" s="1"/>
  <c r="K646" i="1" s="1"/>
  <c r="K647" i="1" s="1"/>
  <c r="K648" i="1" s="1"/>
  <c r="K649" i="1" s="1"/>
  <c r="K650" i="1" s="1"/>
  <c r="K651" i="1" s="1"/>
  <c r="K652" i="1" s="1"/>
  <c r="K653" i="1" s="1"/>
  <c r="K654" i="1" s="1"/>
  <c r="K655" i="1" s="1"/>
  <c r="K656" i="1" s="1"/>
  <c r="K657" i="1" s="1"/>
  <c r="K658" i="1" s="1"/>
  <c r="K659" i="1" s="1"/>
  <c r="K660" i="1" s="1"/>
  <c r="K661" i="1" s="1"/>
  <c r="K662" i="1" s="1"/>
  <c r="K663" i="1" s="1"/>
  <c r="K664" i="1" s="1"/>
  <c r="K665" i="1" s="1"/>
  <c r="K666" i="1" s="1"/>
  <c r="K667" i="1" s="1"/>
  <c r="K668" i="1" s="1"/>
  <c r="K669" i="1" s="1"/>
  <c r="K670" i="1" s="1"/>
  <c r="K671" i="1" s="1"/>
  <c r="K672" i="1" s="1"/>
  <c r="K673" i="1" s="1"/>
  <c r="K674" i="1" s="1"/>
  <c r="K675" i="1" s="1"/>
  <c r="K676" i="1" s="1"/>
  <c r="K677" i="1" s="1"/>
  <c r="K678" i="1" s="1"/>
  <c r="K679" i="1" s="1"/>
  <c r="K680" i="1" s="1"/>
  <c r="K681" i="1" s="1"/>
  <c r="K682" i="1" s="1"/>
  <c r="K683" i="1" s="1"/>
  <c r="K684" i="1" s="1"/>
  <c r="K685" i="1" s="1"/>
  <c r="K686" i="1" s="1"/>
  <c r="K687" i="1" s="1"/>
  <c r="K688" i="1" s="1"/>
  <c r="K689" i="1" s="1"/>
  <c r="K690" i="1" s="1"/>
  <c r="K691" i="1" s="1"/>
  <c r="K692" i="1" s="1"/>
  <c r="K693" i="1" s="1"/>
  <c r="K694" i="1" s="1"/>
  <c r="K695" i="1" s="1"/>
  <c r="K696" i="1" s="1"/>
  <c r="K697" i="1" s="1"/>
  <c r="K698" i="1" s="1"/>
  <c r="K699" i="1" s="1"/>
  <c r="K700" i="1" s="1"/>
  <c r="K701" i="1" s="1"/>
  <c r="K702" i="1" s="1"/>
  <c r="K703" i="1" s="1"/>
  <c r="K704" i="1" s="1"/>
  <c r="K705" i="1" s="1"/>
  <c r="K706" i="1" s="1"/>
  <c r="K707" i="1" s="1"/>
  <c r="K708" i="1" s="1"/>
  <c r="K709" i="1" s="1"/>
  <c r="K710" i="1" s="1"/>
  <c r="K711" i="1" s="1"/>
  <c r="K712" i="1" s="1"/>
  <c r="K713" i="1" s="1"/>
  <c r="K714" i="1" s="1"/>
  <c r="K715" i="1" s="1"/>
  <c r="K716" i="1" s="1"/>
  <c r="K717" i="1" s="1"/>
  <c r="K718" i="1" s="1"/>
  <c r="K719" i="1" s="1"/>
  <c r="K720" i="1" s="1"/>
  <c r="K721" i="1" s="1"/>
  <c r="K722" i="1" s="1"/>
  <c r="K723" i="1" s="1"/>
  <c r="K724" i="1" s="1"/>
  <c r="K725" i="1" s="1"/>
  <c r="K726" i="1" s="1"/>
  <c r="K727" i="1" s="1"/>
  <c r="K728" i="1" s="1"/>
  <c r="K729" i="1" s="1"/>
  <c r="K730" i="1" s="1"/>
  <c r="K731" i="1" s="1"/>
  <c r="K732" i="1" s="1"/>
  <c r="K733" i="1" s="1"/>
  <c r="K734" i="1" s="1"/>
  <c r="K735" i="1" s="1"/>
  <c r="K736" i="1" s="1"/>
  <c r="K737" i="1" s="1"/>
  <c r="K738" i="1" s="1"/>
  <c r="K739" i="1" s="1"/>
  <c r="K740" i="1" s="1"/>
  <c r="K741" i="1" s="1"/>
  <c r="K742" i="1" s="1"/>
  <c r="K743" i="1" s="1"/>
  <c r="K744" i="1" s="1"/>
  <c r="K745" i="1" s="1"/>
  <c r="K746" i="1" s="1"/>
  <c r="K747" i="1" s="1"/>
  <c r="K748" i="1" s="1"/>
  <c r="K749" i="1" s="1"/>
  <c r="K750" i="1" s="1"/>
  <c r="K751" i="1" s="1"/>
  <c r="K752" i="1" s="1"/>
  <c r="K753" i="1" s="1"/>
  <c r="K754" i="1" s="1"/>
  <c r="K755" i="1" s="1"/>
  <c r="K756" i="1" s="1"/>
  <c r="K757" i="1" s="1"/>
  <c r="K758" i="1" s="1"/>
  <c r="K759" i="1" s="1"/>
  <c r="K760" i="1" s="1"/>
  <c r="K761" i="1" s="1"/>
  <c r="K762" i="1" s="1"/>
  <c r="K763" i="1" s="1"/>
  <c r="K764" i="1" s="1"/>
  <c r="K765" i="1" s="1"/>
  <c r="K766" i="1" s="1"/>
  <c r="K767" i="1" s="1"/>
  <c r="K768" i="1" s="1"/>
  <c r="K769" i="1" s="1"/>
  <c r="K770" i="1" s="1"/>
  <c r="K771" i="1" s="1"/>
  <c r="K772" i="1" s="1"/>
  <c r="K773" i="1" s="1"/>
  <c r="K774" i="1" s="1"/>
  <c r="K775" i="1" s="1"/>
  <c r="K776" i="1" s="1"/>
  <c r="K777" i="1" s="1"/>
  <c r="K778" i="1" s="1"/>
  <c r="K779" i="1" s="1"/>
  <c r="K780" i="1" s="1"/>
  <c r="K781" i="1" s="1"/>
  <c r="K782" i="1" s="1"/>
  <c r="K783" i="1" s="1"/>
  <c r="K784" i="1" s="1"/>
  <c r="K785" i="1" s="1"/>
  <c r="K786" i="1" s="1"/>
  <c r="K787" i="1" s="1"/>
  <c r="K788" i="1" s="1"/>
  <c r="K789" i="1" s="1"/>
  <c r="K790" i="1" s="1"/>
  <c r="K791" i="1" s="1"/>
  <c r="K792" i="1" s="1"/>
  <c r="K793" i="1" s="1"/>
  <c r="K794" i="1" s="1"/>
  <c r="K795" i="1" s="1"/>
  <c r="K796" i="1" s="1"/>
  <c r="K797" i="1" s="1"/>
  <c r="K798" i="1" s="1"/>
  <c r="K799" i="1" s="1"/>
  <c r="K800" i="1" s="1"/>
  <c r="K801" i="1" s="1"/>
  <c r="K802" i="1" s="1"/>
  <c r="K803" i="1" s="1"/>
  <c r="K804" i="1" s="1"/>
  <c r="K805" i="1" s="1"/>
  <c r="K806" i="1" s="1"/>
  <c r="K807" i="1" s="1"/>
  <c r="K808" i="1" s="1"/>
  <c r="K809" i="1" s="1"/>
  <c r="K810" i="1" s="1"/>
  <c r="K811" i="1" s="1"/>
  <c r="K812" i="1" s="1"/>
  <c r="K813" i="1" s="1"/>
  <c r="K814" i="1" s="1"/>
  <c r="K815" i="1" s="1"/>
  <c r="K816" i="1" s="1"/>
  <c r="K817" i="1" s="1"/>
  <c r="K818" i="1" s="1"/>
  <c r="K819" i="1" s="1"/>
  <c r="K820" i="1" s="1"/>
  <c r="K821" i="1" s="1"/>
  <c r="K822" i="1" s="1"/>
  <c r="K823" i="1" s="1"/>
  <c r="K824" i="1" s="1"/>
  <c r="K825" i="1" s="1"/>
  <c r="K826" i="1" s="1"/>
  <c r="K827" i="1" s="1"/>
  <c r="K828" i="1" s="1"/>
  <c r="K829" i="1" s="1"/>
  <c r="K830" i="1" s="1"/>
  <c r="K831" i="1" s="1"/>
  <c r="K832" i="1" s="1"/>
  <c r="K833" i="1" s="1"/>
  <c r="K834" i="1" s="1"/>
  <c r="K835" i="1" s="1"/>
  <c r="K836" i="1" s="1"/>
  <c r="K837" i="1" s="1"/>
  <c r="K838" i="1" s="1"/>
  <c r="K839" i="1" s="1"/>
  <c r="K840" i="1" s="1"/>
  <c r="K841" i="1" s="1"/>
  <c r="K842" i="1" s="1"/>
  <c r="K843" i="1" s="1"/>
  <c r="K844" i="1" s="1"/>
  <c r="K845" i="1" s="1"/>
  <c r="K846" i="1" s="1"/>
  <c r="K847" i="1" s="1"/>
  <c r="K848" i="1" s="1"/>
  <c r="K849" i="1" s="1"/>
  <c r="K850" i="1" s="1"/>
  <c r="K851" i="1" s="1"/>
  <c r="K852" i="1" s="1"/>
  <c r="K853" i="1" s="1"/>
  <c r="K854" i="1" s="1"/>
  <c r="K855" i="1" s="1"/>
  <c r="K856" i="1" s="1"/>
  <c r="K857" i="1" s="1"/>
  <c r="K858" i="1" s="1"/>
  <c r="K859" i="1" s="1"/>
  <c r="K860" i="1" s="1"/>
  <c r="K861" i="1" s="1"/>
  <c r="K862" i="1" s="1"/>
  <c r="K863" i="1" s="1"/>
  <c r="K864" i="1" s="1"/>
  <c r="K865" i="1" s="1"/>
  <c r="K866" i="1" s="1"/>
  <c r="K867" i="1" s="1"/>
  <c r="K868" i="1" s="1"/>
  <c r="K869" i="1" s="1"/>
  <c r="K870" i="1" s="1"/>
  <c r="K871" i="1" s="1"/>
  <c r="K872" i="1" s="1"/>
  <c r="K873" i="1" s="1"/>
  <c r="K874" i="1" s="1"/>
  <c r="K875" i="1" s="1"/>
  <c r="K876" i="1" s="1"/>
  <c r="K877" i="1" s="1"/>
  <c r="K878" i="1" s="1"/>
  <c r="K879" i="1" s="1"/>
  <c r="K880" i="1" s="1"/>
  <c r="K881" i="1" s="1"/>
  <c r="K882" i="1" s="1"/>
  <c r="K883" i="1" s="1"/>
  <c r="K884" i="1" s="1"/>
  <c r="K885" i="1" s="1"/>
  <c r="K886" i="1" s="1"/>
  <c r="K887" i="1" s="1"/>
  <c r="K888" i="1" s="1"/>
  <c r="K889" i="1" s="1"/>
  <c r="K890" i="1" s="1"/>
  <c r="K891" i="1" s="1"/>
  <c r="K892" i="1" s="1"/>
  <c r="K893" i="1" s="1"/>
  <c r="K894" i="1" s="1"/>
  <c r="K895" i="1" s="1"/>
  <c r="K896" i="1" s="1"/>
  <c r="K897" i="1" s="1"/>
  <c r="K898" i="1" s="1"/>
  <c r="K899" i="1" s="1"/>
  <c r="K900" i="1" s="1"/>
  <c r="K901" i="1" s="1"/>
  <c r="K902" i="1" s="1"/>
  <c r="K903" i="1" s="1"/>
  <c r="K904" i="1" s="1"/>
  <c r="K905" i="1" s="1"/>
  <c r="K906" i="1" s="1"/>
  <c r="K907" i="1" s="1"/>
  <c r="K908" i="1" s="1"/>
  <c r="K909" i="1" s="1"/>
  <c r="K910" i="1" s="1"/>
  <c r="K911" i="1" s="1"/>
  <c r="K912" i="1" s="1"/>
  <c r="K913" i="1" s="1"/>
  <c r="K914" i="1" s="1"/>
  <c r="K915" i="1" s="1"/>
  <c r="K916" i="1" s="1"/>
  <c r="K917" i="1" s="1"/>
  <c r="K918" i="1" s="1"/>
  <c r="K919" i="1" s="1"/>
  <c r="K920" i="1" s="1"/>
  <c r="K921" i="1" s="1"/>
  <c r="K922" i="1" s="1"/>
  <c r="K923" i="1" s="1"/>
  <c r="K924" i="1" s="1"/>
  <c r="K925" i="1" s="1"/>
  <c r="K926" i="1" s="1"/>
  <c r="K927" i="1" s="1"/>
  <c r="K928" i="1" s="1"/>
  <c r="K929" i="1" s="1"/>
  <c r="K930" i="1" s="1"/>
  <c r="K931" i="1" s="1"/>
  <c r="K932" i="1" s="1"/>
  <c r="K933" i="1" s="1"/>
  <c r="K934" i="1" s="1"/>
  <c r="K935" i="1" s="1"/>
  <c r="K936" i="1" s="1"/>
  <c r="K937" i="1" s="1"/>
  <c r="K938" i="1" s="1"/>
  <c r="K939" i="1" s="1"/>
  <c r="K940" i="1" s="1"/>
  <c r="K941" i="1" s="1"/>
  <c r="K942" i="1" s="1"/>
  <c r="K943" i="1" s="1"/>
  <c r="K944" i="1" s="1"/>
  <c r="K945" i="1" s="1"/>
  <c r="K946" i="1" s="1"/>
  <c r="K947" i="1" s="1"/>
  <c r="K948" i="1" s="1"/>
  <c r="K949" i="1" s="1"/>
  <c r="K950" i="1" s="1"/>
  <c r="K951" i="1" s="1"/>
  <c r="K952" i="1" s="1"/>
  <c r="K953" i="1" s="1"/>
  <c r="K954" i="1" s="1"/>
  <c r="K955" i="1" s="1"/>
  <c r="K956" i="1" s="1"/>
  <c r="K957" i="1" s="1"/>
  <c r="K958" i="1" s="1"/>
  <c r="K959" i="1" s="1"/>
  <c r="K960" i="1" s="1"/>
  <c r="K961" i="1" s="1"/>
  <c r="K962" i="1" s="1"/>
  <c r="K963" i="1" s="1"/>
  <c r="K964" i="1" s="1"/>
  <c r="K965" i="1" s="1"/>
  <c r="K966" i="1" s="1"/>
  <c r="K967" i="1" s="1"/>
  <c r="K968" i="1" s="1"/>
  <c r="K969" i="1" s="1"/>
  <c r="K970" i="1" s="1"/>
  <c r="K971" i="1" s="1"/>
  <c r="K972" i="1" s="1"/>
  <c r="K973" i="1" s="1"/>
  <c r="K974" i="1" s="1"/>
  <c r="K975" i="1" s="1"/>
  <c r="K976" i="1" s="1"/>
  <c r="K977" i="1" s="1"/>
  <c r="K978" i="1" s="1"/>
  <c r="K979" i="1" s="1"/>
  <c r="K980" i="1" s="1"/>
  <c r="K981" i="1" s="1"/>
  <c r="K982" i="1" s="1"/>
  <c r="K983" i="1" s="1"/>
  <c r="K984" i="1" s="1"/>
  <c r="K985" i="1" s="1"/>
  <c r="K986" i="1" s="1"/>
  <c r="K987" i="1" s="1"/>
  <c r="K988" i="1" s="1"/>
  <c r="K989" i="1" s="1"/>
  <c r="K990" i="1" s="1"/>
  <c r="K991" i="1" s="1"/>
  <c r="K992" i="1" s="1"/>
  <c r="K993" i="1" s="1"/>
  <c r="K994" i="1" s="1"/>
  <c r="K995" i="1" s="1"/>
  <c r="K996" i="1" s="1"/>
  <c r="K997" i="1" s="1"/>
  <c r="K998" i="1" s="1"/>
  <c r="K999" i="1" s="1"/>
  <c r="K1000" i="1" s="1"/>
  <c r="K1001" i="1" s="1"/>
  <c r="K1002" i="1" s="1"/>
  <c r="K1003" i="1" s="1"/>
  <c r="K1004" i="1" s="1"/>
  <c r="K1005" i="1" s="1"/>
  <c r="K1006" i="1" s="1"/>
  <c r="K1007" i="1" s="1"/>
  <c r="K1008" i="1" s="1"/>
  <c r="K1009" i="1" s="1"/>
  <c r="K1010" i="1" s="1"/>
  <c r="K1011" i="1" s="1"/>
  <c r="K1012" i="1" s="1"/>
  <c r="K1013" i="1" s="1"/>
  <c r="K1014" i="1" s="1"/>
  <c r="K1015" i="1" s="1"/>
  <c r="K1016" i="1" s="1"/>
  <c r="K1017" i="1" s="1"/>
  <c r="K1018" i="1" s="1"/>
  <c r="K1019" i="1" s="1"/>
  <c r="K1020" i="1" s="1"/>
  <c r="K1021" i="1" s="1"/>
  <c r="K1022" i="1" s="1"/>
  <c r="K1023" i="1" s="1"/>
  <c r="K1024" i="1" s="1"/>
  <c r="K1025" i="1" s="1"/>
  <c r="K1026" i="1" s="1"/>
  <c r="K1027" i="1" s="1"/>
  <c r="K1028" i="1" s="1"/>
  <c r="K1029" i="1" s="1"/>
  <c r="K1030" i="1" s="1"/>
  <c r="K1031" i="1" s="1"/>
  <c r="K1032" i="1" s="1"/>
  <c r="K1033" i="1" s="1"/>
  <c r="K1034" i="1" s="1"/>
  <c r="K1035" i="1" s="1"/>
  <c r="K1036" i="1" s="1"/>
  <c r="K1037" i="1" s="1"/>
  <c r="K1038" i="1" s="1"/>
  <c r="K1039" i="1" s="1"/>
  <c r="K1040" i="1" s="1"/>
  <c r="K1041" i="1" s="1"/>
  <c r="K1042" i="1" s="1"/>
  <c r="K1043" i="1" s="1"/>
  <c r="K1044" i="1" s="1"/>
  <c r="K1045" i="1" s="1"/>
  <c r="K1046" i="1" s="1"/>
  <c r="K1047" i="1" s="1"/>
  <c r="K1048" i="1" s="1"/>
  <c r="K1049" i="1" s="1"/>
  <c r="K1050" i="1" s="1"/>
  <c r="K1051" i="1" s="1"/>
  <c r="K1052" i="1" s="1"/>
  <c r="K1053" i="1" s="1"/>
  <c r="K1054" i="1" s="1"/>
  <c r="K1055" i="1" s="1"/>
  <c r="K1056" i="1" s="1"/>
  <c r="K1057" i="1" s="1"/>
  <c r="K1058" i="1" s="1"/>
  <c r="K1059" i="1" s="1"/>
  <c r="K1060" i="1" s="1"/>
  <c r="K1061" i="1" s="1"/>
  <c r="K1062" i="1" s="1"/>
  <c r="K1063" i="1" s="1"/>
  <c r="K1064" i="1" s="1"/>
  <c r="K1065" i="1" s="1"/>
  <c r="K1066" i="1" s="1"/>
  <c r="K1067" i="1" s="1"/>
  <c r="K1068" i="1" s="1"/>
  <c r="K1069" i="1" s="1"/>
  <c r="K1070" i="1" s="1"/>
  <c r="K1071" i="1" s="1"/>
  <c r="K1072" i="1" s="1"/>
  <c r="K1073" i="1" s="1"/>
  <c r="K1074" i="1" s="1"/>
  <c r="K1075" i="1" s="1"/>
  <c r="K1076" i="1" s="1"/>
  <c r="K1077" i="1" s="1"/>
  <c r="K1078" i="1" s="1"/>
  <c r="K1079" i="1" s="1"/>
  <c r="K1080" i="1" s="1"/>
  <c r="K1081" i="1" s="1"/>
  <c r="K1082" i="1" s="1"/>
  <c r="K1083" i="1" s="1"/>
  <c r="K1084" i="1" s="1"/>
  <c r="K1085" i="1" s="1"/>
  <c r="K1086" i="1" s="1"/>
  <c r="K1087" i="1" s="1"/>
  <c r="K1088" i="1" s="1"/>
  <c r="K1089" i="1" s="1"/>
  <c r="K1090" i="1" s="1"/>
  <c r="K1091" i="1" s="1"/>
  <c r="K1092" i="1" s="1"/>
  <c r="K1093" i="1" s="1"/>
  <c r="K1094" i="1" s="1"/>
  <c r="K1095" i="1" s="1"/>
  <c r="K1096" i="1" s="1"/>
  <c r="K1097" i="1" s="1"/>
  <c r="K1098" i="1" s="1"/>
  <c r="K1099" i="1" s="1"/>
  <c r="K1100" i="1" s="1"/>
  <c r="K1101" i="1" s="1"/>
  <c r="K1102" i="1" s="1"/>
  <c r="K1103" i="1" s="1"/>
  <c r="K1104" i="1" s="1"/>
  <c r="K1105" i="1" s="1"/>
  <c r="K1106" i="1" s="1"/>
  <c r="K1107" i="1" s="1"/>
  <c r="K1108" i="1" s="1"/>
  <c r="K1109" i="1" s="1"/>
  <c r="K1110" i="1" s="1"/>
  <c r="K1111" i="1" s="1"/>
  <c r="K1112" i="1" s="1"/>
  <c r="K1113" i="1" s="1"/>
  <c r="K1114" i="1" s="1"/>
  <c r="K1115" i="1" s="1"/>
  <c r="K1116" i="1" s="1"/>
  <c r="K1117" i="1" s="1"/>
  <c r="K1118" i="1" s="1"/>
  <c r="K1119" i="1" s="1"/>
  <c r="K1120" i="1" s="1"/>
  <c r="K1121" i="1" s="1"/>
  <c r="K1122" i="1" s="1"/>
  <c r="K1123" i="1" s="1"/>
  <c r="K1124" i="1" s="1"/>
  <c r="K1125" i="1" s="1"/>
  <c r="K1126" i="1" s="1"/>
  <c r="K1127" i="1" s="1"/>
  <c r="K1128" i="1" s="1"/>
  <c r="K1129" i="1" s="1"/>
  <c r="K1130" i="1" s="1"/>
  <c r="K1131" i="1" s="1"/>
  <c r="K1132" i="1" s="1"/>
  <c r="K1133" i="1" s="1"/>
  <c r="K1134" i="1" s="1"/>
  <c r="K1135" i="1" s="1"/>
  <c r="K1136" i="1" s="1"/>
  <c r="K1137" i="1" s="1"/>
  <c r="K1138" i="1" s="1"/>
  <c r="K1139" i="1" s="1"/>
  <c r="K1140" i="1" s="1"/>
  <c r="K1141" i="1" s="1"/>
  <c r="K1142" i="1" s="1"/>
  <c r="K1143" i="1" s="1"/>
  <c r="K1144" i="1" s="1"/>
  <c r="K1145" i="1" s="1"/>
  <c r="K1146" i="1" s="1"/>
  <c r="K1147" i="1" s="1"/>
  <c r="K1148" i="1" s="1"/>
  <c r="K1149" i="1" s="1"/>
  <c r="K1150" i="1" s="1"/>
  <c r="K1151" i="1" s="1"/>
  <c r="K1152" i="1" s="1"/>
  <c r="K1153" i="1" s="1"/>
  <c r="K1154" i="1" s="1"/>
  <c r="K1155" i="1" s="1"/>
  <c r="K1156" i="1" s="1"/>
  <c r="K1157" i="1" s="1"/>
  <c r="K1158" i="1" s="1"/>
  <c r="K1159" i="1" s="1"/>
  <c r="K1160" i="1" s="1"/>
  <c r="K1161" i="1" s="1"/>
  <c r="K1162" i="1" s="1"/>
  <c r="K1163" i="1" s="1"/>
  <c r="K1164" i="1" s="1"/>
  <c r="K1165" i="1" s="1"/>
  <c r="K1166" i="1" s="1"/>
  <c r="K1167" i="1" s="1"/>
  <c r="K1168" i="1" s="1"/>
  <c r="K1169" i="1" s="1"/>
  <c r="K1170" i="1" s="1"/>
  <c r="K1171" i="1" s="1"/>
  <c r="K1172" i="1" s="1"/>
  <c r="K1173" i="1" s="1"/>
  <c r="K1174" i="1" s="1"/>
  <c r="K1175" i="1" s="1"/>
  <c r="K1176" i="1" s="1"/>
  <c r="K1177" i="1" s="1"/>
  <c r="K1178" i="1" s="1"/>
  <c r="K1179" i="1" s="1"/>
  <c r="K1180" i="1" s="1"/>
  <c r="K1181" i="1" s="1"/>
  <c r="K1182" i="1" s="1"/>
  <c r="K1183" i="1" s="1"/>
  <c r="K1184" i="1" s="1"/>
  <c r="K1185" i="1" s="1"/>
  <c r="K1186" i="1" s="1"/>
  <c r="K1187" i="1" s="1"/>
  <c r="K1188" i="1" s="1"/>
  <c r="K1189" i="1" s="1"/>
  <c r="K1190" i="1" s="1"/>
  <c r="K1191" i="1" s="1"/>
  <c r="K1192" i="1" s="1"/>
  <c r="K1193" i="1" s="1"/>
  <c r="K1194" i="1" s="1"/>
  <c r="K1195" i="1" s="1"/>
  <c r="K1196" i="1" s="1"/>
  <c r="K1197" i="1" s="1"/>
  <c r="K1198" i="1" s="1"/>
  <c r="K1199" i="1" s="1"/>
  <c r="K1200" i="1" s="1"/>
  <c r="K1201" i="1" s="1"/>
  <c r="K1202" i="1" s="1"/>
  <c r="K1203" i="1" s="1"/>
  <c r="K1204" i="1" s="1"/>
  <c r="K1205" i="1" s="1"/>
  <c r="K1206" i="1" s="1"/>
  <c r="K1207" i="1" s="1"/>
  <c r="K1208" i="1" s="1"/>
  <c r="K1209" i="1" s="1"/>
  <c r="K1210" i="1" s="1"/>
  <c r="K1211" i="1" s="1"/>
  <c r="K1212" i="1" s="1"/>
  <c r="K1213" i="1" s="1"/>
  <c r="K1214" i="1" s="1"/>
  <c r="K1215" i="1" s="1"/>
  <c r="K1216" i="1" s="1"/>
  <c r="K1217" i="1" s="1"/>
  <c r="K1218" i="1" s="1"/>
  <c r="K1219" i="1" s="1"/>
  <c r="K1220" i="1" s="1"/>
  <c r="K1221" i="1" s="1"/>
  <c r="K1222" i="1" s="1"/>
  <c r="K1223" i="1" s="1"/>
  <c r="K1224" i="1" s="1"/>
  <c r="K1225" i="1" s="1"/>
  <c r="K1226" i="1" s="1"/>
  <c r="K1227" i="1" s="1"/>
  <c r="K1228" i="1" s="1"/>
  <c r="K1229" i="1" s="1"/>
  <c r="K1230" i="1" s="1"/>
  <c r="K1231" i="1" s="1"/>
  <c r="K1232" i="1" s="1"/>
  <c r="K1233" i="1" s="1"/>
  <c r="K1234" i="1" s="1"/>
  <c r="K1235" i="1" s="1"/>
  <c r="K1236" i="1" s="1"/>
  <c r="K1237" i="1" s="1"/>
  <c r="K1238" i="1" s="1"/>
  <c r="K1239" i="1" s="1"/>
  <c r="K1240" i="1" s="1"/>
  <c r="K1241" i="1" s="1"/>
  <c r="K1242" i="1" s="1"/>
  <c r="K1243" i="1" s="1"/>
  <c r="K1244" i="1" s="1"/>
  <c r="K1245" i="1" s="1"/>
  <c r="K1246" i="1" s="1"/>
  <c r="K1247" i="1" s="1"/>
  <c r="K1248" i="1" s="1"/>
  <c r="K1249" i="1" s="1"/>
  <c r="K1250" i="1" s="1"/>
  <c r="K1251" i="1" s="1"/>
  <c r="K1252" i="1" s="1"/>
  <c r="K1253" i="1" s="1"/>
  <c r="K1254" i="1" s="1"/>
  <c r="K1255" i="1" s="1"/>
  <c r="K1256" i="1" s="1"/>
  <c r="K1257" i="1" s="1"/>
  <c r="K1258" i="1" s="1"/>
  <c r="K1259" i="1" s="1"/>
  <c r="K1260" i="1" s="1"/>
  <c r="K1261" i="1" s="1"/>
  <c r="K1262" i="1" s="1"/>
  <c r="K1263" i="1" s="1"/>
  <c r="K1264" i="1" s="1"/>
  <c r="K1265" i="1" s="1"/>
  <c r="K1266" i="1" s="1"/>
  <c r="K1267" i="1" s="1"/>
  <c r="K1268" i="1" s="1"/>
  <c r="K1269" i="1" s="1"/>
  <c r="K1270" i="1" s="1"/>
  <c r="K1271" i="1" s="1"/>
  <c r="K1272" i="1" s="1"/>
  <c r="K1273" i="1" s="1"/>
  <c r="K1274" i="1" s="1"/>
  <c r="K1275" i="1" s="1"/>
  <c r="K1276" i="1" s="1"/>
  <c r="K1277" i="1" s="1"/>
  <c r="K1278" i="1" s="1"/>
  <c r="K1279" i="1" s="1"/>
  <c r="K1280" i="1" s="1"/>
  <c r="K1281" i="1" s="1"/>
  <c r="K1282" i="1" s="1"/>
  <c r="K1283" i="1" s="1"/>
  <c r="K1284" i="1" s="1"/>
  <c r="K1285" i="1" s="1"/>
  <c r="K1286" i="1" s="1"/>
  <c r="K1287" i="1" s="1"/>
  <c r="K1288" i="1" s="1"/>
  <c r="K1289" i="1" s="1"/>
  <c r="K1290" i="1" s="1"/>
  <c r="K1291" i="1" s="1"/>
  <c r="K1292" i="1" s="1"/>
  <c r="K1293" i="1" s="1"/>
  <c r="K1294" i="1" s="1"/>
  <c r="K1295" i="1" s="1"/>
  <c r="K1296" i="1" s="1"/>
  <c r="K1297" i="1" s="1"/>
  <c r="K1298" i="1" s="1"/>
  <c r="K1299" i="1" s="1"/>
  <c r="K1300" i="1" s="1"/>
  <c r="K1301" i="1" s="1"/>
  <c r="K1302" i="1" s="1"/>
  <c r="K1303" i="1" s="1"/>
  <c r="K1304" i="1" s="1"/>
  <c r="K1305" i="1" s="1"/>
  <c r="K1306" i="1" s="1"/>
  <c r="K1307" i="1" s="1"/>
  <c r="K1308" i="1" s="1"/>
  <c r="K1309" i="1" s="1"/>
  <c r="K1310" i="1" s="1"/>
  <c r="K1311" i="1" s="1"/>
  <c r="K1312" i="1" s="1"/>
  <c r="K1313" i="1" s="1"/>
  <c r="K1314" i="1" s="1"/>
  <c r="K1315" i="1" s="1"/>
  <c r="K1316" i="1" s="1"/>
  <c r="K1317" i="1" s="1"/>
  <c r="K1318" i="1" s="1"/>
  <c r="K1319" i="1" s="1"/>
  <c r="K1320" i="1" s="1"/>
  <c r="K1321" i="1" s="1"/>
  <c r="K1322" i="1" s="1"/>
  <c r="K1323" i="1" s="1"/>
  <c r="K1324" i="1" s="1"/>
  <c r="K1325" i="1" s="1"/>
  <c r="K1326" i="1" s="1"/>
  <c r="K1327" i="1" s="1"/>
  <c r="K1328" i="1" s="1"/>
  <c r="K1329" i="1" s="1"/>
  <c r="K1330" i="1" s="1"/>
  <c r="K1331" i="1" s="1"/>
  <c r="K1332" i="1" s="1"/>
  <c r="K1333" i="1" s="1"/>
  <c r="K1334" i="1" s="1"/>
  <c r="K1335" i="1" s="1"/>
  <c r="K1336" i="1" s="1"/>
  <c r="K1337" i="1" s="1"/>
  <c r="K1338" i="1" s="1"/>
  <c r="K1339" i="1" s="1"/>
  <c r="K1340" i="1" s="1"/>
  <c r="K1341" i="1" s="1"/>
  <c r="K1342" i="1" s="1"/>
  <c r="K1343" i="1" s="1"/>
  <c r="K1344" i="1" s="1"/>
  <c r="K1345" i="1" s="1"/>
  <c r="K1346" i="1" s="1"/>
  <c r="K1347" i="1" s="1"/>
  <c r="K1348" i="1" s="1"/>
  <c r="K1349" i="1" s="1"/>
  <c r="K1350" i="1" s="1"/>
  <c r="K1351" i="1" s="1"/>
  <c r="K1352" i="1" s="1"/>
  <c r="K1353" i="1" s="1"/>
  <c r="K1354" i="1" s="1"/>
  <c r="K1355" i="1" s="1"/>
  <c r="K1356" i="1" s="1"/>
  <c r="K1357" i="1" s="1"/>
  <c r="K1358" i="1" s="1"/>
  <c r="K1359" i="1" s="1"/>
  <c r="K1360" i="1" s="1"/>
  <c r="K1361" i="1" s="1"/>
  <c r="K1362" i="1" s="1"/>
  <c r="K1363" i="1" s="1"/>
  <c r="K1364" i="1" s="1"/>
  <c r="K1365" i="1" s="1"/>
  <c r="K1366" i="1" s="1"/>
  <c r="K1367" i="1" s="1"/>
  <c r="K1368" i="1" s="1"/>
  <c r="K1369" i="1" s="1"/>
  <c r="K1370" i="1" s="1"/>
  <c r="K1371" i="1" s="1"/>
  <c r="K1372" i="1" s="1"/>
  <c r="K1373" i="1" s="1"/>
  <c r="K1374" i="1" s="1"/>
  <c r="K1375" i="1" s="1"/>
  <c r="K1376" i="1" s="1"/>
  <c r="K1377" i="1" s="1"/>
  <c r="K1378" i="1" s="1"/>
  <c r="K1379" i="1" s="1"/>
  <c r="K1380" i="1" s="1"/>
  <c r="K1381" i="1" s="1"/>
  <c r="K1382" i="1" s="1"/>
  <c r="K1383" i="1" s="1"/>
  <c r="K1384" i="1" s="1"/>
  <c r="K1385" i="1" s="1"/>
  <c r="K1386" i="1" s="1"/>
  <c r="K1387" i="1" s="1"/>
  <c r="K1388" i="1" s="1"/>
  <c r="K1389" i="1" s="1"/>
  <c r="K1390" i="1" s="1"/>
  <c r="K1391" i="1" s="1"/>
  <c r="K1392" i="1" s="1"/>
  <c r="K1393" i="1" s="1"/>
  <c r="K1394" i="1" s="1"/>
  <c r="K1395" i="1" s="1"/>
  <c r="K1396" i="1" s="1"/>
  <c r="K1397" i="1" s="1"/>
  <c r="K1398" i="1" s="1"/>
  <c r="K1399" i="1" s="1"/>
  <c r="K1400" i="1" s="1"/>
  <c r="K1401" i="1" s="1"/>
  <c r="K1402" i="1" s="1"/>
  <c r="K1403" i="1" s="1"/>
  <c r="K1404" i="1" s="1"/>
  <c r="K1405" i="1" s="1"/>
  <c r="K1406" i="1" s="1"/>
  <c r="K1407" i="1" s="1"/>
  <c r="K1408" i="1" s="1"/>
  <c r="K1409" i="1" s="1"/>
  <c r="K1410" i="1" s="1"/>
  <c r="K1411" i="1" s="1"/>
  <c r="K1412" i="1" s="1"/>
  <c r="K1413" i="1" s="1"/>
  <c r="K1414" i="1" s="1"/>
  <c r="K1415" i="1" s="1"/>
  <c r="K1416" i="1" s="1"/>
  <c r="K1417" i="1" s="1"/>
  <c r="K1418" i="1" s="1"/>
  <c r="K1419" i="1" s="1"/>
  <c r="K1420" i="1" s="1"/>
  <c r="K1421" i="1" s="1"/>
  <c r="K1422" i="1" s="1"/>
  <c r="K1423" i="1" s="1"/>
  <c r="K1424" i="1" s="1"/>
  <c r="K1425" i="1" s="1"/>
  <c r="K1426" i="1" s="1"/>
  <c r="K1427" i="1" s="1"/>
  <c r="K1428" i="1" s="1"/>
  <c r="K1429" i="1" s="1"/>
  <c r="K1430" i="1" s="1"/>
  <c r="K1431" i="1" s="1"/>
  <c r="K1432" i="1" s="1"/>
  <c r="K1433" i="1" s="1"/>
  <c r="K1434" i="1" s="1"/>
  <c r="K1435" i="1" s="1"/>
  <c r="K1436" i="1" s="1"/>
  <c r="K1437" i="1" s="1"/>
  <c r="K1438" i="1" s="1"/>
  <c r="K1439" i="1" s="1"/>
  <c r="K1440" i="1" s="1"/>
  <c r="K1441" i="1" s="1"/>
  <c r="K1442" i="1" s="1"/>
  <c r="K1443" i="1" s="1"/>
  <c r="K1444" i="1" s="1"/>
  <c r="K1445" i="1" s="1"/>
  <c r="K1446" i="1" s="1"/>
  <c r="K1447" i="1" s="1"/>
  <c r="K1448" i="1" s="1"/>
  <c r="K1449" i="1" s="1"/>
  <c r="K1450" i="1" s="1"/>
  <c r="K1451" i="1" s="1"/>
  <c r="K1452" i="1" s="1"/>
  <c r="K1453" i="1" s="1"/>
  <c r="K1454" i="1" s="1"/>
  <c r="K1455" i="1" s="1"/>
  <c r="K1456" i="1" s="1"/>
  <c r="K1457" i="1" s="1"/>
  <c r="K1458" i="1" s="1"/>
  <c r="K1459" i="1" s="1"/>
  <c r="K1460" i="1" s="1"/>
  <c r="K1461" i="1" s="1"/>
  <c r="K1462" i="1" s="1"/>
  <c r="K1463" i="1" s="1"/>
  <c r="K1464" i="1" s="1"/>
  <c r="K1465" i="1" s="1"/>
  <c r="K1466" i="1" s="1"/>
  <c r="K1467" i="1" s="1"/>
  <c r="K1468" i="1" s="1"/>
  <c r="K1469" i="1" s="1"/>
  <c r="K1470" i="1" s="1"/>
  <c r="K1471" i="1" s="1"/>
  <c r="K1472" i="1" s="1"/>
  <c r="K1473" i="1" s="1"/>
  <c r="K1474" i="1" s="1"/>
  <c r="K1475" i="1" s="1"/>
  <c r="K1476" i="1" s="1"/>
  <c r="K1477" i="1" s="1"/>
  <c r="K1478" i="1" s="1"/>
  <c r="K1479" i="1" s="1"/>
  <c r="K1480" i="1" s="1"/>
  <c r="K1481" i="1" s="1"/>
  <c r="K1482" i="1" s="1"/>
  <c r="K1483" i="1" s="1"/>
  <c r="K1484" i="1" s="1"/>
  <c r="K1485" i="1" s="1"/>
  <c r="K1486" i="1" s="1"/>
  <c r="K1487" i="1" s="1"/>
  <c r="K1488" i="1" s="1"/>
  <c r="K1489" i="1" s="1"/>
  <c r="K1490" i="1" s="1"/>
  <c r="K1491" i="1" s="1"/>
  <c r="K1492" i="1" s="1"/>
  <c r="K1493" i="1" s="1"/>
  <c r="K1494" i="1" s="1"/>
  <c r="K1495" i="1" s="1"/>
  <c r="K1496" i="1" s="1"/>
  <c r="K1497" i="1" s="1"/>
  <c r="K1498" i="1" s="1"/>
  <c r="K1499" i="1" s="1"/>
  <c r="K1500" i="1" s="1"/>
  <c r="K1501" i="1" s="1"/>
  <c r="K1502" i="1" s="1"/>
  <c r="K1503" i="1" s="1"/>
  <c r="K1504" i="1" s="1"/>
  <c r="K1505" i="1" s="1"/>
  <c r="K1506" i="1" s="1"/>
  <c r="K1507" i="1" s="1"/>
  <c r="K1508" i="1" s="1"/>
  <c r="K1509" i="1" s="1"/>
  <c r="K1510" i="1" s="1"/>
  <c r="K1511" i="1" s="1"/>
  <c r="K1512" i="1" s="1"/>
  <c r="K1513" i="1" s="1"/>
  <c r="K1514" i="1" s="1"/>
  <c r="K1515" i="1" s="1"/>
  <c r="K1516" i="1" s="1"/>
  <c r="K1517" i="1" s="1"/>
  <c r="K1518" i="1" s="1"/>
  <c r="K1519" i="1" s="1"/>
  <c r="K1520" i="1" s="1"/>
  <c r="K1521" i="1" s="1"/>
  <c r="K1522" i="1" s="1"/>
  <c r="K1523" i="1" s="1"/>
  <c r="K1524" i="1" s="1"/>
  <c r="K1525" i="1" s="1"/>
  <c r="K1526" i="1" s="1"/>
  <c r="K1527" i="1" s="1"/>
  <c r="K1528" i="1" s="1"/>
  <c r="K1529" i="1" s="1"/>
  <c r="K1530" i="1" s="1"/>
  <c r="K1531" i="1" s="1"/>
  <c r="K1532" i="1" s="1"/>
  <c r="K1533" i="1" s="1"/>
  <c r="K1534" i="1" s="1"/>
  <c r="K1535" i="1" s="1"/>
  <c r="K1536" i="1" s="1"/>
  <c r="K1537" i="1" s="1"/>
  <c r="K1538" i="1" s="1"/>
  <c r="K1539" i="1" s="1"/>
  <c r="K1540" i="1" s="1"/>
  <c r="K1541" i="1" s="1"/>
  <c r="K1542" i="1" s="1"/>
  <c r="K1543" i="1" s="1"/>
  <c r="K1544" i="1" s="1"/>
  <c r="K1545" i="1" s="1"/>
  <c r="K1546" i="1" s="1"/>
  <c r="K1547" i="1" s="1"/>
  <c r="K1548" i="1" s="1"/>
  <c r="K1549" i="1" s="1"/>
  <c r="K1550" i="1" s="1"/>
  <c r="K1551" i="1" s="1"/>
  <c r="K1552" i="1" s="1"/>
  <c r="K1553" i="1" s="1"/>
  <c r="K1554" i="1" s="1"/>
  <c r="K1555" i="1" s="1"/>
  <c r="K1556" i="1" s="1"/>
  <c r="K1557" i="1" s="1"/>
  <c r="K1558" i="1" s="1"/>
  <c r="K1559" i="1" s="1"/>
  <c r="K1560" i="1" s="1"/>
  <c r="K1561" i="1" s="1"/>
  <c r="K1562" i="1" s="1"/>
  <c r="K1563" i="1" s="1"/>
  <c r="K1564" i="1" s="1"/>
  <c r="K1565" i="1" s="1"/>
  <c r="K1566" i="1" s="1"/>
  <c r="K1567" i="1" s="1"/>
  <c r="K1568" i="1" s="1"/>
  <c r="K1569" i="1" s="1"/>
  <c r="K1570" i="1" s="1"/>
  <c r="K1571" i="1" s="1"/>
  <c r="K1572" i="1" s="1"/>
  <c r="K1573" i="1" s="1"/>
  <c r="K1574" i="1" s="1"/>
  <c r="K1575" i="1" s="1"/>
  <c r="K1576" i="1" s="1"/>
  <c r="K1577" i="1" s="1"/>
  <c r="K1578" i="1" s="1"/>
  <c r="K1579" i="1" s="1"/>
  <c r="K1580" i="1" s="1"/>
  <c r="K1581" i="1" s="1"/>
  <c r="K1582" i="1" s="1"/>
  <c r="K1583" i="1" s="1"/>
  <c r="K1584" i="1" s="1"/>
  <c r="K1585" i="1" s="1"/>
  <c r="K1586" i="1" s="1"/>
  <c r="K1587" i="1" s="1"/>
  <c r="K1588" i="1" s="1"/>
  <c r="K1589" i="1" s="1"/>
  <c r="K1590" i="1" s="1"/>
  <c r="K1591" i="1" s="1"/>
  <c r="K1592" i="1" s="1"/>
  <c r="K1593" i="1" s="1"/>
  <c r="K1594" i="1" s="1"/>
  <c r="K1595" i="1" s="1"/>
  <c r="K1596" i="1" s="1"/>
  <c r="K1597" i="1" s="1"/>
  <c r="K1598" i="1" s="1"/>
  <c r="K1599" i="1" s="1"/>
  <c r="K1600" i="1" s="1"/>
  <c r="K1601" i="1" s="1"/>
  <c r="K1602" i="1" s="1"/>
  <c r="K1603" i="1" s="1"/>
  <c r="K1604" i="1" s="1"/>
  <c r="K1605" i="1" s="1"/>
  <c r="K1606" i="1" s="1"/>
  <c r="K1607" i="1" s="1"/>
  <c r="K1608" i="1" s="1"/>
  <c r="K1609" i="1" s="1"/>
  <c r="K1610" i="1" s="1"/>
  <c r="K1611" i="1" s="1"/>
  <c r="K1612" i="1" s="1"/>
  <c r="K1613" i="1" s="1"/>
  <c r="K1614" i="1" s="1"/>
  <c r="K1615" i="1" s="1"/>
  <c r="K1616" i="1" s="1"/>
  <c r="K1617" i="1" s="1"/>
  <c r="K1618" i="1" s="1"/>
  <c r="K1619" i="1" s="1"/>
  <c r="K1620" i="1" s="1"/>
  <c r="K1621" i="1" s="1"/>
  <c r="K1622" i="1" s="1"/>
  <c r="K1623" i="1" s="1"/>
  <c r="K1624" i="1" s="1"/>
  <c r="K1625" i="1" s="1"/>
  <c r="K1626" i="1" s="1"/>
  <c r="K1627" i="1" s="1"/>
  <c r="K1628" i="1" s="1"/>
  <c r="K1629" i="1" s="1"/>
  <c r="K1630" i="1" s="1"/>
  <c r="K1631" i="1" s="1"/>
  <c r="K1632" i="1" s="1"/>
  <c r="K1633" i="1" s="1"/>
  <c r="K1634" i="1" s="1"/>
  <c r="K1635" i="1" s="1"/>
  <c r="K1636" i="1" s="1"/>
  <c r="K1637" i="1" s="1"/>
  <c r="K1638" i="1" s="1"/>
  <c r="K1639" i="1" s="1"/>
  <c r="K1640" i="1" s="1"/>
  <c r="K1641" i="1" s="1"/>
  <c r="K1642" i="1" s="1"/>
  <c r="K1643" i="1" s="1"/>
  <c r="K1644" i="1" s="1"/>
  <c r="K1645" i="1" s="1"/>
  <c r="K1646" i="1" s="1"/>
  <c r="K1647" i="1" s="1"/>
  <c r="K1648" i="1" s="1"/>
  <c r="K1649" i="1" s="1"/>
  <c r="K1650" i="1" s="1"/>
  <c r="K1651" i="1" s="1"/>
  <c r="K1652" i="1" s="1"/>
  <c r="K1653" i="1" s="1"/>
  <c r="K1654" i="1" s="1"/>
  <c r="K1655" i="1" s="1"/>
  <c r="K1656" i="1" s="1"/>
  <c r="K1657" i="1" s="1"/>
  <c r="K1658" i="1" s="1"/>
  <c r="K1659" i="1" s="1"/>
  <c r="K1660" i="1" s="1"/>
  <c r="K1661" i="1" s="1"/>
  <c r="K1662" i="1" s="1"/>
  <c r="K1663" i="1" s="1"/>
  <c r="K1664" i="1" s="1"/>
  <c r="K1665" i="1" s="1"/>
  <c r="K1666" i="1" s="1"/>
  <c r="K1667" i="1" s="1"/>
  <c r="K1668" i="1" s="1"/>
  <c r="K1669" i="1" s="1"/>
  <c r="K1670" i="1" s="1"/>
  <c r="K1671" i="1" s="1"/>
  <c r="K1672" i="1" s="1"/>
  <c r="K1673" i="1" s="1"/>
  <c r="K1674" i="1" s="1"/>
  <c r="K1675" i="1" s="1"/>
  <c r="K1676" i="1" s="1"/>
  <c r="K1677" i="1" s="1"/>
  <c r="K1678" i="1" s="1"/>
  <c r="K1679" i="1" s="1"/>
  <c r="K1680" i="1" s="1"/>
  <c r="K1681" i="1" s="1"/>
  <c r="K1682" i="1" s="1"/>
  <c r="K1683" i="1" s="1"/>
  <c r="K1684" i="1" s="1"/>
  <c r="K1685" i="1" s="1"/>
  <c r="K1686" i="1" s="1"/>
  <c r="K1687" i="1" s="1"/>
  <c r="K1688" i="1" s="1"/>
  <c r="K1689" i="1" s="1"/>
  <c r="K1690" i="1" s="1"/>
  <c r="K1691" i="1" s="1"/>
  <c r="K1692" i="1" s="1"/>
  <c r="K1693" i="1" s="1"/>
  <c r="K1694" i="1" s="1"/>
  <c r="K1695" i="1" s="1"/>
  <c r="K1696" i="1" s="1"/>
  <c r="K1697" i="1" s="1"/>
  <c r="K1698" i="1" s="1"/>
  <c r="K1699" i="1" s="1"/>
  <c r="K1700" i="1" s="1"/>
  <c r="K1701" i="1" s="1"/>
  <c r="K1702" i="1" s="1"/>
  <c r="K1703" i="1" s="1"/>
  <c r="K1704" i="1" s="1"/>
  <c r="K1705" i="1" s="1"/>
  <c r="K1706" i="1" s="1"/>
  <c r="K1707" i="1" s="1"/>
  <c r="K1708" i="1" s="1"/>
  <c r="K1709" i="1" s="1"/>
  <c r="K1710" i="1" s="1"/>
  <c r="K1711" i="1" s="1"/>
  <c r="K1712" i="1" s="1"/>
  <c r="K1713" i="1" s="1"/>
  <c r="K1714" i="1" s="1"/>
  <c r="K1715" i="1" s="1"/>
  <c r="K1716" i="1" s="1"/>
  <c r="K1717" i="1" s="1"/>
  <c r="K1718" i="1" s="1"/>
  <c r="K1719" i="1" s="1"/>
  <c r="K1720" i="1" s="1"/>
  <c r="K1721" i="1" s="1"/>
  <c r="K1722" i="1" s="1"/>
  <c r="K1723" i="1" s="1"/>
  <c r="K1724" i="1" s="1"/>
  <c r="K1725" i="1" s="1"/>
  <c r="K1726" i="1" s="1"/>
  <c r="K1727" i="1" s="1"/>
  <c r="K1728" i="1" s="1"/>
  <c r="K1729" i="1" s="1"/>
  <c r="K1730" i="1" s="1"/>
  <c r="K1731" i="1" s="1"/>
  <c r="K1732" i="1" s="1"/>
  <c r="K1733" i="1" s="1"/>
  <c r="K1734" i="1" s="1"/>
  <c r="K1735" i="1" s="1"/>
  <c r="K1736" i="1" s="1"/>
  <c r="K1737" i="1" s="1"/>
  <c r="K1738" i="1" s="1"/>
  <c r="K1739" i="1" s="1"/>
  <c r="K1740" i="1" s="1"/>
  <c r="K1741" i="1" s="1"/>
  <c r="K1742" i="1" s="1"/>
  <c r="K1743" i="1" s="1"/>
  <c r="K1744" i="1" s="1"/>
  <c r="K1745" i="1" s="1"/>
  <c r="K1746" i="1" s="1"/>
  <c r="K1747" i="1" s="1"/>
  <c r="K1748" i="1" s="1"/>
  <c r="K1749" i="1" s="1"/>
  <c r="K1750" i="1" s="1"/>
  <c r="K1751" i="1" s="1"/>
  <c r="K1752" i="1" s="1"/>
  <c r="K1753" i="1" s="1"/>
  <c r="K1754" i="1" s="1"/>
  <c r="K1755" i="1" s="1"/>
  <c r="K1756" i="1" s="1"/>
  <c r="K1757" i="1" s="1"/>
  <c r="K1758" i="1" s="1"/>
  <c r="K1759" i="1" s="1"/>
  <c r="K1760" i="1" s="1"/>
  <c r="K1761" i="1" s="1"/>
  <c r="K1762" i="1" s="1"/>
  <c r="K1763" i="1" s="1"/>
  <c r="K1764" i="1" s="1"/>
  <c r="K1765" i="1" s="1"/>
  <c r="K1766" i="1" s="1"/>
  <c r="K1767" i="1" s="1"/>
  <c r="K1768" i="1" s="1"/>
  <c r="K1769" i="1" s="1"/>
  <c r="K1770" i="1" s="1"/>
  <c r="K1771" i="1" s="1"/>
  <c r="K1772" i="1" s="1"/>
  <c r="K1773" i="1" s="1"/>
  <c r="K1774" i="1" s="1"/>
  <c r="K1775" i="1" s="1"/>
  <c r="K1776" i="1" s="1"/>
  <c r="K1777" i="1" s="1"/>
  <c r="K1778" i="1" s="1"/>
  <c r="K1779" i="1" s="1"/>
  <c r="K1780" i="1" s="1"/>
  <c r="K1781" i="1" s="1"/>
  <c r="K1782" i="1" s="1"/>
  <c r="K1783" i="1" s="1"/>
  <c r="K1784" i="1" s="1"/>
  <c r="K1785" i="1" s="1"/>
  <c r="K1786" i="1" s="1"/>
  <c r="K1787" i="1" s="1"/>
  <c r="K1788" i="1" s="1"/>
  <c r="K1789" i="1" s="1"/>
  <c r="K1790" i="1" s="1"/>
  <c r="K1791" i="1" s="1"/>
  <c r="K1792" i="1" s="1"/>
  <c r="K1793" i="1" s="1"/>
  <c r="K1794" i="1" s="1"/>
  <c r="K1795" i="1" s="1"/>
  <c r="K1796" i="1" s="1"/>
  <c r="K1797" i="1" s="1"/>
  <c r="K1798" i="1" s="1"/>
  <c r="K1799" i="1" s="1"/>
  <c r="K1800" i="1" s="1"/>
  <c r="K1801" i="1" s="1"/>
  <c r="K1802" i="1" s="1"/>
  <c r="K1803" i="1" s="1"/>
  <c r="K1804" i="1" s="1"/>
  <c r="K1805" i="1" s="1"/>
  <c r="K1806" i="1" s="1"/>
  <c r="K1807" i="1" s="1"/>
  <c r="K1808" i="1" s="1"/>
  <c r="K1809" i="1" s="1"/>
  <c r="K1810" i="1" s="1"/>
  <c r="K1811" i="1" s="1"/>
  <c r="K1812" i="1" s="1"/>
  <c r="K1813" i="1" s="1"/>
  <c r="K1814" i="1" s="1"/>
  <c r="K1815" i="1" s="1"/>
  <c r="K1816" i="1" s="1"/>
  <c r="K1817" i="1" s="1"/>
  <c r="K1818" i="1" s="1"/>
  <c r="K1819" i="1" s="1"/>
  <c r="K1820" i="1" s="1"/>
  <c r="K1821" i="1" s="1"/>
  <c r="K1822" i="1" s="1"/>
  <c r="K1823" i="1" s="1"/>
  <c r="K1824" i="1" s="1"/>
  <c r="K1825" i="1" s="1"/>
  <c r="K1826" i="1" s="1"/>
  <c r="K1827" i="1" s="1"/>
  <c r="K1828" i="1" s="1"/>
  <c r="K1829" i="1" s="1"/>
  <c r="K1830" i="1" s="1"/>
  <c r="K1831" i="1" s="1"/>
  <c r="K1832" i="1" s="1"/>
  <c r="K1833" i="1" s="1"/>
  <c r="K1834" i="1" s="1"/>
  <c r="K1835" i="1" s="1"/>
  <c r="K1836" i="1" s="1"/>
  <c r="K1837" i="1" s="1"/>
  <c r="K1838" i="1" s="1"/>
  <c r="K1839" i="1" s="1"/>
  <c r="K1840" i="1" s="1"/>
  <c r="K1841" i="1" s="1"/>
  <c r="K1842" i="1" s="1"/>
  <c r="K1843" i="1" s="1"/>
  <c r="K1844" i="1" s="1"/>
  <c r="K1845" i="1" s="1"/>
  <c r="K1846" i="1" s="1"/>
  <c r="K1847" i="1" s="1"/>
  <c r="K1848" i="1" s="1"/>
  <c r="K1849" i="1" s="1"/>
  <c r="K1850" i="1" s="1"/>
  <c r="K1851" i="1" s="1"/>
  <c r="K1852" i="1" s="1"/>
  <c r="K1853" i="1" s="1"/>
  <c r="K1854" i="1" s="1"/>
  <c r="K1855" i="1" s="1"/>
  <c r="K1856" i="1" s="1"/>
  <c r="K1857" i="1" s="1"/>
  <c r="K1858" i="1" s="1"/>
  <c r="K1859" i="1" s="1"/>
  <c r="K1860" i="1" s="1"/>
  <c r="K1861" i="1" s="1"/>
  <c r="K1862" i="1" s="1"/>
  <c r="K1863" i="1" s="1"/>
  <c r="K1864" i="1" s="1"/>
  <c r="K1865" i="1" s="1"/>
  <c r="K1866" i="1" s="1"/>
  <c r="K1867" i="1" s="1"/>
  <c r="K1868" i="1" s="1"/>
  <c r="K1869" i="1" s="1"/>
  <c r="K1870" i="1" s="1"/>
  <c r="K1871" i="1" s="1"/>
  <c r="K1872" i="1" s="1"/>
  <c r="K1873" i="1" s="1"/>
  <c r="K1874" i="1" s="1"/>
  <c r="K1875" i="1" s="1"/>
  <c r="K1876" i="1" s="1"/>
  <c r="K1877" i="1" s="1"/>
  <c r="K1878" i="1" s="1"/>
  <c r="K1879" i="1" s="1"/>
  <c r="K1880" i="1" s="1"/>
  <c r="K1881" i="1" s="1"/>
  <c r="K1882" i="1" s="1"/>
  <c r="K1883" i="1" s="1"/>
  <c r="K1884" i="1" s="1"/>
  <c r="K1885" i="1" s="1"/>
  <c r="K1886" i="1" s="1"/>
  <c r="K1887" i="1" s="1"/>
  <c r="K1888" i="1" s="1"/>
  <c r="K1889" i="1" s="1"/>
  <c r="K1890" i="1" s="1"/>
  <c r="K1891" i="1" s="1"/>
  <c r="K1892" i="1" s="1"/>
  <c r="K1893" i="1" s="1"/>
  <c r="K1894" i="1" s="1"/>
  <c r="K1895" i="1" s="1"/>
  <c r="K1896" i="1" s="1"/>
  <c r="K1897" i="1" s="1"/>
  <c r="K1898" i="1" s="1"/>
  <c r="K1899" i="1" s="1"/>
  <c r="K1900" i="1" s="1"/>
  <c r="K1901" i="1" s="1"/>
  <c r="K1902" i="1" s="1"/>
  <c r="K1903" i="1" s="1"/>
  <c r="K1904" i="1" s="1"/>
  <c r="K1905" i="1" s="1"/>
  <c r="K1906" i="1" s="1"/>
  <c r="K1907" i="1" s="1"/>
  <c r="K1908" i="1" s="1"/>
  <c r="K1909" i="1" s="1"/>
  <c r="K1910" i="1" s="1"/>
  <c r="K1911" i="1" s="1"/>
  <c r="K1912" i="1" s="1"/>
  <c r="K1913" i="1" s="1"/>
  <c r="K1914" i="1" s="1"/>
  <c r="K1915" i="1" s="1"/>
  <c r="K1916" i="1" s="1"/>
  <c r="K1917" i="1" s="1"/>
  <c r="K1918" i="1" s="1"/>
  <c r="K1919" i="1" s="1"/>
  <c r="K1920" i="1" s="1"/>
  <c r="K1921" i="1" s="1"/>
  <c r="K1922" i="1" s="1"/>
  <c r="K1923" i="1" s="1"/>
  <c r="K1924" i="1" s="1"/>
  <c r="K1925" i="1" s="1"/>
  <c r="K1926" i="1" s="1"/>
  <c r="K1927" i="1" s="1"/>
  <c r="K1928" i="1" s="1"/>
  <c r="K1929" i="1" s="1"/>
  <c r="K1930" i="1" s="1"/>
  <c r="K1931" i="1" s="1"/>
  <c r="K1932" i="1" s="1"/>
  <c r="K1933" i="1" s="1"/>
  <c r="K1934" i="1" s="1"/>
  <c r="K1935" i="1" s="1"/>
  <c r="K1936" i="1" s="1"/>
  <c r="K1937" i="1" s="1"/>
  <c r="K1938" i="1" s="1"/>
  <c r="K1939" i="1" s="1"/>
  <c r="K1940" i="1" s="1"/>
  <c r="K1941" i="1" s="1"/>
  <c r="K1942" i="1" s="1"/>
  <c r="K1943" i="1" s="1"/>
  <c r="K1944" i="1" s="1"/>
  <c r="K1945" i="1" s="1"/>
  <c r="K1946" i="1" s="1"/>
  <c r="K1947" i="1" s="1"/>
  <c r="K1948" i="1" s="1"/>
  <c r="K1949" i="1" s="1"/>
  <c r="K1950" i="1" s="1"/>
  <c r="K1951" i="1" s="1"/>
  <c r="K1952" i="1" s="1"/>
  <c r="K1953" i="1" s="1"/>
  <c r="K1954" i="1" s="1"/>
  <c r="K1955" i="1" s="1"/>
  <c r="K1956" i="1" s="1"/>
  <c r="K1957" i="1" s="1"/>
  <c r="K1958" i="1" s="1"/>
  <c r="K1959" i="1" s="1"/>
  <c r="K1960" i="1" s="1"/>
  <c r="K1961" i="1" s="1"/>
  <c r="K1962" i="1" s="1"/>
  <c r="K1963" i="1" s="1"/>
  <c r="K1964" i="1" s="1"/>
  <c r="K1965" i="1" s="1"/>
  <c r="K1966" i="1" s="1"/>
  <c r="K1967" i="1" s="1"/>
  <c r="K1968" i="1" s="1"/>
  <c r="K1969" i="1" s="1"/>
  <c r="K1970" i="1" s="1"/>
  <c r="K1971" i="1" s="1"/>
  <c r="K1972" i="1" s="1"/>
  <c r="K1973" i="1" s="1"/>
  <c r="K1974" i="1" s="1"/>
  <c r="K1975" i="1" s="1"/>
  <c r="K1976" i="1" s="1"/>
  <c r="K1977" i="1" s="1"/>
  <c r="K1978" i="1" s="1"/>
  <c r="K1979" i="1" s="1"/>
  <c r="K1980" i="1" s="1"/>
  <c r="K1981" i="1" s="1"/>
  <c r="K1982" i="1" s="1"/>
  <c r="K1983" i="1" s="1"/>
  <c r="K1984" i="1" s="1"/>
  <c r="K1985" i="1" s="1"/>
  <c r="K1986" i="1" s="1"/>
  <c r="K1987" i="1" s="1"/>
  <c r="K1988" i="1" s="1"/>
  <c r="K1989" i="1" s="1"/>
  <c r="K1990" i="1" s="1"/>
  <c r="K1991" i="1" s="1"/>
  <c r="K1992" i="1" s="1"/>
  <c r="K1993" i="1" s="1"/>
  <c r="K1994" i="1" s="1"/>
  <c r="K1995" i="1" s="1"/>
  <c r="K1996" i="1" s="1"/>
  <c r="K1997" i="1" s="1"/>
  <c r="K1998" i="1" s="1"/>
  <c r="K1999" i="1" s="1"/>
  <c r="K2000" i="1" s="1"/>
  <c r="K2001" i="1" s="1"/>
  <c r="K2002" i="1" s="1"/>
  <c r="K2003" i="1" s="1"/>
  <c r="K2004" i="1" s="1"/>
  <c r="K2005" i="1" s="1"/>
  <c r="K2006" i="1" s="1"/>
  <c r="K2007" i="1" s="1"/>
  <c r="K2008" i="1" s="1"/>
  <c r="K2009" i="1" s="1"/>
  <c r="K2010" i="1" s="1"/>
  <c r="K2011" i="1" s="1"/>
  <c r="K2012" i="1" s="1"/>
  <c r="K2013" i="1" s="1"/>
  <c r="K2014" i="1" s="1"/>
  <c r="K2015" i="1" s="1"/>
  <c r="K2016" i="1" s="1"/>
  <c r="K2017" i="1" s="1"/>
  <c r="K2018" i="1" s="1"/>
  <c r="K2019" i="1" s="1"/>
  <c r="K2020" i="1" s="1"/>
  <c r="K2021" i="1" s="1"/>
  <c r="K2022" i="1" s="1"/>
  <c r="K2023" i="1" s="1"/>
  <c r="K2024" i="1" s="1"/>
  <c r="K2025" i="1" s="1"/>
  <c r="K2026" i="1" s="1"/>
  <c r="K2027" i="1" s="1"/>
  <c r="K2028" i="1" s="1"/>
  <c r="K2029" i="1" s="1"/>
  <c r="K2030" i="1" s="1"/>
  <c r="K2031" i="1" s="1"/>
  <c r="K2032" i="1" s="1"/>
  <c r="K2033" i="1" s="1"/>
  <c r="K2034" i="1" s="1"/>
  <c r="K2035" i="1" s="1"/>
  <c r="K2036" i="1" s="1"/>
  <c r="K2037" i="1" s="1"/>
  <c r="K2038" i="1" s="1"/>
  <c r="K2039" i="1" s="1"/>
  <c r="K2040" i="1" s="1"/>
  <c r="K2041" i="1" s="1"/>
  <c r="K2042" i="1" s="1"/>
  <c r="K2043" i="1" s="1"/>
  <c r="K2044" i="1" s="1"/>
  <c r="K2045" i="1" s="1"/>
  <c r="K2046" i="1" s="1"/>
  <c r="K2047" i="1" s="1"/>
  <c r="K2048" i="1" s="1"/>
  <c r="K2049" i="1" s="1"/>
  <c r="K2050" i="1" s="1"/>
  <c r="K2051" i="1" s="1"/>
  <c r="K2052" i="1" s="1"/>
  <c r="K2053" i="1" s="1"/>
  <c r="K2054" i="1" s="1"/>
  <c r="K2055" i="1" s="1"/>
  <c r="K2056" i="1" s="1"/>
  <c r="K2057" i="1" s="1"/>
  <c r="K2058" i="1" s="1"/>
  <c r="K2059" i="1" s="1"/>
  <c r="K2060" i="1" s="1"/>
  <c r="K2061" i="1" s="1"/>
  <c r="K2062" i="1" s="1"/>
  <c r="K2063" i="1" s="1"/>
  <c r="K2064" i="1" s="1"/>
  <c r="K2065" i="1" s="1"/>
  <c r="K2066" i="1" s="1"/>
  <c r="K2067" i="1" s="1"/>
  <c r="K2068" i="1" s="1"/>
  <c r="K2069" i="1" s="1"/>
  <c r="K2070" i="1" s="1"/>
  <c r="K2071" i="1" s="1"/>
  <c r="K2072" i="1" s="1"/>
  <c r="K2073" i="1" s="1"/>
  <c r="K2074" i="1" s="1"/>
  <c r="K2075" i="1" s="1"/>
  <c r="K2076" i="1" s="1"/>
  <c r="K2077" i="1" s="1"/>
  <c r="K2078" i="1" s="1"/>
  <c r="K2079" i="1" s="1"/>
  <c r="K2080" i="1" s="1"/>
  <c r="K2081" i="1" s="1"/>
  <c r="K2082" i="1" s="1"/>
  <c r="K2083" i="1" s="1"/>
  <c r="K2084" i="1" s="1"/>
  <c r="K2085" i="1" s="1"/>
  <c r="K2086" i="1" s="1"/>
  <c r="K2087" i="1" s="1"/>
  <c r="K2088" i="1" s="1"/>
  <c r="K2089" i="1" s="1"/>
  <c r="K2090" i="1" s="1"/>
  <c r="K2091" i="1" s="1"/>
  <c r="K2092" i="1" s="1"/>
  <c r="K2093" i="1" s="1"/>
  <c r="K2094" i="1" s="1"/>
  <c r="K2095" i="1" s="1"/>
  <c r="K2096" i="1" s="1"/>
  <c r="K2097" i="1" s="1"/>
  <c r="K2098" i="1" s="1"/>
  <c r="K2099" i="1" s="1"/>
  <c r="K2100" i="1" s="1"/>
  <c r="K2101" i="1" s="1"/>
  <c r="K2102" i="1" s="1"/>
  <c r="K2103" i="1" s="1"/>
  <c r="K2104" i="1" s="1"/>
  <c r="K2105" i="1" s="1"/>
  <c r="K2106" i="1" s="1"/>
  <c r="K2107" i="1" s="1"/>
  <c r="K2108" i="1" s="1"/>
  <c r="K2109" i="1" s="1"/>
  <c r="K2110" i="1" s="1"/>
  <c r="K2111" i="1" s="1"/>
  <c r="K2112" i="1" s="1"/>
  <c r="K2113" i="1" s="1"/>
  <c r="K2114" i="1" s="1"/>
  <c r="K2115" i="1" s="1"/>
  <c r="K2116" i="1" s="1"/>
  <c r="K2117" i="1" s="1"/>
  <c r="K2118" i="1" s="1"/>
  <c r="K2119" i="1" s="1"/>
  <c r="K2120" i="1" s="1"/>
  <c r="K2121" i="1" s="1"/>
  <c r="K2122" i="1" s="1"/>
  <c r="K2123" i="1" s="1"/>
  <c r="K2124" i="1" s="1"/>
  <c r="K2125" i="1" s="1"/>
  <c r="K2126" i="1" s="1"/>
  <c r="K2127" i="1" s="1"/>
  <c r="K2128" i="1" s="1"/>
  <c r="K2129" i="1" s="1"/>
  <c r="K2130" i="1" s="1"/>
  <c r="K2131" i="1" s="1"/>
  <c r="K2132" i="1" s="1"/>
  <c r="K2133" i="1" s="1"/>
  <c r="K2134" i="1" s="1"/>
  <c r="K2135" i="1" s="1"/>
  <c r="K2136" i="1" s="1"/>
  <c r="K2137" i="1" s="1"/>
  <c r="K2138" i="1" s="1"/>
  <c r="K2139" i="1" s="1"/>
  <c r="K2140" i="1" s="1"/>
  <c r="K2141" i="1" s="1"/>
  <c r="K2142" i="1" s="1"/>
  <c r="K2143" i="1" s="1"/>
  <c r="K2144" i="1" s="1"/>
  <c r="K2145" i="1" s="1"/>
  <c r="K2146" i="1" s="1"/>
  <c r="K2147" i="1" s="1"/>
  <c r="K2148" i="1" s="1"/>
  <c r="K2149" i="1" s="1"/>
  <c r="K2150" i="1" s="1"/>
  <c r="K2151" i="1" s="1"/>
  <c r="K2152" i="1" s="1"/>
  <c r="K2153" i="1" s="1"/>
  <c r="K2154" i="1" s="1"/>
  <c r="K2155" i="1" s="1"/>
  <c r="K2156" i="1" s="1"/>
  <c r="K2157" i="1" s="1"/>
  <c r="K2158" i="1" s="1"/>
  <c r="K2159" i="1" s="1"/>
  <c r="K2160" i="1" s="1"/>
  <c r="K2161" i="1" s="1"/>
  <c r="K2162" i="1" s="1"/>
  <c r="K2163" i="1" s="1"/>
  <c r="K2164" i="1" s="1"/>
  <c r="K2165" i="1" s="1"/>
  <c r="K2166" i="1" s="1"/>
  <c r="K2167" i="1" s="1"/>
  <c r="K2168" i="1" s="1"/>
  <c r="K2169" i="1" s="1"/>
  <c r="K2170" i="1" s="1"/>
  <c r="K2171" i="1" s="1"/>
  <c r="K2172" i="1" s="1"/>
  <c r="K2173" i="1" s="1"/>
  <c r="K2174" i="1" s="1"/>
  <c r="K2175" i="1" s="1"/>
  <c r="K2176" i="1" s="1"/>
  <c r="K2177" i="1" s="1"/>
  <c r="K2178" i="1" s="1"/>
  <c r="K2179" i="1" s="1"/>
  <c r="K2180" i="1" s="1"/>
  <c r="K2181" i="1" s="1"/>
  <c r="K2182" i="1" s="1"/>
  <c r="K2183" i="1" s="1"/>
  <c r="K2184" i="1" s="1"/>
  <c r="K2185" i="1" s="1"/>
  <c r="K2186" i="1" s="1"/>
  <c r="K2187" i="1" s="1"/>
  <c r="K2188" i="1" s="1"/>
  <c r="K2189" i="1" s="1"/>
  <c r="K2190" i="1" s="1"/>
  <c r="K2191" i="1" s="1"/>
  <c r="K2192" i="1" s="1"/>
  <c r="K2193" i="1" s="1"/>
  <c r="K2194" i="1" s="1"/>
  <c r="K2195" i="1" s="1"/>
  <c r="K2196" i="1" s="1"/>
  <c r="K2197" i="1" s="1"/>
  <c r="K2198" i="1" s="1"/>
  <c r="K2199" i="1" s="1"/>
  <c r="K2200" i="1" s="1"/>
  <c r="K2201" i="1" s="1"/>
  <c r="K2202" i="1" s="1"/>
  <c r="K2203" i="1" s="1"/>
  <c r="K2204" i="1" s="1"/>
  <c r="K2205" i="1" s="1"/>
  <c r="K2206" i="1" s="1"/>
  <c r="K2207" i="1" s="1"/>
  <c r="K2208" i="1" s="1"/>
  <c r="K2209" i="1" s="1"/>
  <c r="K2210" i="1" s="1"/>
  <c r="K2211" i="1" s="1"/>
  <c r="K2212" i="1" s="1"/>
  <c r="K2213" i="1" s="1"/>
  <c r="K2214" i="1" s="1"/>
  <c r="K2215" i="1" s="1"/>
  <c r="K2216" i="1" s="1"/>
  <c r="K2217" i="1" s="1"/>
  <c r="K2218" i="1" s="1"/>
  <c r="K2219" i="1" s="1"/>
  <c r="K2220" i="1" s="1"/>
  <c r="K2221" i="1" s="1"/>
  <c r="K2222" i="1" s="1"/>
  <c r="K2223" i="1" s="1"/>
  <c r="K2224" i="1" s="1"/>
  <c r="K2225" i="1" s="1"/>
  <c r="K2226" i="1" s="1"/>
  <c r="K2227" i="1" s="1"/>
  <c r="K2228" i="1" s="1"/>
  <c r="K2229" i="1" s="1"/>
  <c r="K2230" i="1" s="1"/>
  <c r="K2231" i="1" s="1"/>
  <c r="K2232" i="1" s="1"/>
  <c r="K2233" i="1" s="1"/>
  <c r="K2234" i="1" s="1"/>
  <c r="K2235" i="1" s="1"/>
  <c r="K2236" i="1" s="1"/>
  <c r="K2237" i="1" s="1"/>
  <c r="K2238" i="1" s="1"/>
  <c r="K2239" i="1" s="1"/>
  <c r="K2240" i="1" s="1"/>
  <c r="K2241" i="1" s="1"/>
  <c r="K2242" i="1" s="1"/>
  <c r="K2243" i="1" s="1"/>
  <c r="K2244" i="1" s="1"/>
  <c r="K2245" i="1" s="1"/>
  <c r="K2246" i="1" s="1"/>
  <c r="K2247" i="1" s="1"/>
  <c r="K2248" i="1" s="1"/>
  <c r="K2249" i="1" s="1"/>
  <c r="K2250" i="1" s="1"/>
  <c r="K2251" i="1" s="1"/>
  <c r="K2252" i="1" s="1"/>
  <c r="K2253" i="1" s="1"/>
  <c r="K2254" i="1" s="1"/>
  <c r="K2255" i="1" s="1"/>
  <c r="K2256" i="1" s="1"/>
  <c r="K2257" i="1" s="1"/>
  <c r="K2258" i="1" s="1"/>
  <c r="K2259" i="1" s="1"/>
  <c r="K2260" i="1" s="1"/>
  <c r="K2261" i="1" s="1"/>
  <c r="K2262" i="1" s="1"/>
  <c r="K2263" i="1" s="1"/>
  <c r="K2264" i="1" s="1"/>
  <c r="K2265" i="1" s="1"/>
  <c r="K2266" i="1" s="1"/>
  <c r="K2267" i="1" s="1"/>
  <c r="K2268" i="1" s="1"/>
  <c r="K2269" i="1" s="1"/>
  <c r="K2270" i="1" s="1"/>
  <c r="K2271" i="1" s="1"/>
  <c r="K2272" i="1" s="1"/>
  <c r="K2273" i="1" s="1"/>
  <c r="K2274" i="1" s="1"/>
  <c r="K2275" i="1" s="1"/>
  <c r="K2276" i="1" s="1"/>
  <c r="K2277" i="1" s="1"/>
  <c r="K2278" i="1" s="1"/>
  <c r="K2279" i="1" s="1"/>
  <c r="K2280" i="1" s="1"/>
  <c r="K2281" i="1" s="1"/>
  <c r="K2282" i="1" s="1"/>
  <c r="K2283" i="1" s="1"/>
  <c r="K2284" i="1" s="1"/>
  <c r="K2285" i="1" s="1"/>
  <c r="K2286" i="1" s="1"/>
  <c r="K2287" i="1" s="1"/>
  <c r="K2288" i="1" s="1"/>
  <c r="K2289" i="1" s="1"/>
  <c r="K2290" i="1" s="1"/>
  <c r="K2291" i="1" s="1"/>
  <c r="K2292" i="1" s="1"/>
  <c r="K2293" i="1" s="1"/>
  <c r="K2294" i="1" s="1"/>
  <c r="K2295" i="1" s="1"/>
  <c r="K2296" i="1" s="1"/>
  <c r="K2297" i="1" s="1"/>
  <c r="K2298" i="1" s="1"/>
  <c r="K2299" i="1" s="1"/>
  <c r="K2300" i="1" s="1"/>
  <c r="K2301" i="1" s="1"/>
  <c r="K2302" i="1" s="1"/>
  <c r="K2303" i="1" s="1"/>
  <c r="K2304" i="1" s="1"/>
  <c r="K2305" i="1" s="1"/>
  <c r="K2306" i="1" s="1"/>
  <c r="K2307" i="1" s="1"/>
  <c r="K2308" i="1" s="1"/>
  <c r="K2309" i="1" s="1"/>
  <c r="K2310" i="1" s="1"/>
  <c r="K2311" i="1" s="1"/>
  <c r="K2312" i="1" s="1"/>
  <c r="K2313" i="1" s="1"/>
  <c r="K2314" i="1" s="1"/>
  <c r="K2315" i="1" s="1"/>
  <c r="K2316" i="1" s="1"/>
  <c r="K2317" i="1" s="1"/>
  <c r="K2318" i="1" s="1"/>
  <c r="K2319" i="1" s="1"/>
  <c r="K2320" i="1" s="1"/>
  <c r="K2321" i="1" s="1"/>
  <c r="K2322" i="1" s="1"/>
  <c r="K2323" i="1" s="1"/>
  <c r="K2324" i="1" s="1"/>
  <c r="K2325" i="1" s="1"/>
  <c r="K2326" i="1" s="1"/>
  <c r="K2327" i="1" s="1"/>
  <c r="K2328" i="1" s="1"/>
  <c r="K2329" i="1" s="1"/>
  <c r="K2330" i="1" s="1"/>
  <c r="K2331" i="1" s="1"/>
  <c r="K2332" i="1" s="1"/>
  <c r="K2333" i="1" s="1"/>
  <c r="K2334" i="1" s="1"/>
  <c r="K2335" i="1" s="1"/>
  <c r="K2336" i="1" s="1"/>
  <c r="K2337" i="1" s="1"/>
  <c r="K2338" i="1" s="1"/>
  <c r="K2339" i="1" s="1"/>
  <c r="K2340" i="1" s="1"/>
  <c r="K2341" i="1" s="1"/>
  <c r="K2342" i="1" s="1"/>
  <c r="K2343" i="1" s="1"/>
  <c r="K2344" i="1" s="1"/>
  <c r="K2345" i="1" s="1"/>
  <c r="K2346" i="1" s="1"/>
  <c r="K2347" i="1" s="1"/>
  <c r="K2348" i="1" s="1"/>
  <c r="K2349" i="1" s="1"/>
  <c r="K2350" i="1" s="1"/>
  <c r="K2351" i="1" s="1"/>
  <c r="K2352" i="1" s="1"/>
  <c r="K2353" i="1" s="1"/>
  <c r="K2354" i="1" s="1"/>
  <c r="K2355" i="1" s="1"/>
  <c r="K2356" i="1" s="1"/>
  <c r="K2357" i="1" s="1"/>
  <c r="K2358" i="1" s="1"/>
  <c r="K2359" i="1" s="1"/>
  <c r="K2360" i="1" s="1"/>
  <c r="K2361" i="1" s="1"/>
  <c r="K2362" i="1" s="1"/>
  <c r="K2363" i="1" s="1"/>
  <c r="K2364" i="1" s="1"/>
  <c r="K2365" i="1" s="1"/>
  <c r="K2366" i="1" s="1"/>
  <c r="K2367" i="1" s="1"/>
  <c r="K2368" i="1" s="1"/>
  <c r="K2369" i="1" s="1"/>
  <c r="K2370" i="1" s="1"/>
  <c r="K2371" i="1" s="1"/>
  <c r="K2372" i="1" s="1"/>
  <c r="K2373" i="1" s="1"/>
  <c r="K2374" i="1" s="1"/>
  <c r="K2375" i="1" s="1"/>
  <c r="K2376" i="1" s="1"/>
  <c r="K2377" i="1" s="1"/>
  <c r="K2378" i="1" s="1"/>
  <c r="K2379" i="1" s="1"/>
  <c r="K2380" i="1" s="1"/>
  <c r="K2381" i="1" s="1"/>
  <c r="K2382" i="1" s="1"/>
  <c r="K2383" i="1" s="1"/>
  <c r="K2384" i="1" s="1"/>
  <c r="K2385" i="1" s="1"/>
  <c r="K2386" i="1" s="1"/>
  <c r="K2387" i="1" s="1"/>
  <c r="K2388" i="1" s="1"/>
  <c r="K2389" i="1" s="1"/>
  <c r="K2390" i="1" s="1"/>
  <c r="K2391" i="1" s="1"/>
  <c r="K2392" i="1" s="1"/>
  <c r="K2393" i="1" s="1"/>
  <c r="K2394" i="1" s="1"/>
  <c r="K2395" i="1" s="1"/>
  <c r="K2396" i="1" s="1"/>
  <c r="K2397" i="1" s="1"/>
  <c r="K2398" i="1" s="1"/>
  <c r="K2399" i="1" s="1"/>
  <c r="K2400" i="1" s="1"/>
  <c r="K2401" i="1" s="1"/>
  <c r="K2402" i="1" s="1"/>
  <c r="K2403" i="1" s="1"/>
  <c r="K2404" i="1" s="1"/>
  <c r="K2405" i="1" s="1"/>
  <c r="K2406" i="1" s="1"/>
  <c r="K2407" i="1" s="1"/>
  <c r="K2408" i="1" s="1"/>
  <c r="K2409" i="1" s="1"/>
  <c r="K2410" i="1" s="1"/>
  <c r="K2411" i="1" s="1"/>
  <c r="K2412" i="1" s="1"/>
  <c r="K2413" i="1" s="1"/>
  <c r="K2414" i="1" s="1"/>
  <c r="K2415" i="1" s="1"/>
  <c r="K2416" i="1" s="1"/>
  <c r="K2417" i="1" s="1"/>
  <c r="K2418" i="1" s="1"/>
  <c r="K2419" i="1" s="1"/>
  <c r="K2420" i="1" s="1"/>
  <c r="K2421" i="1" s="1"/>
  <c r="K2422" i="1" s="1"/>
  <c r="K2423" i="1" s="1"/>
  <c r="K2424" i="1" s="1"/>
  <c r="K2425" i="1" s="1"/>
  <c r="K2426" i="1" s="1"/>
  <c r="K2427" i="1" s="1"/>
  <c r="K2428" i="1" s="1"/>
  <c r="K2429" i="1" s="1"/>
  <c r="K2430" i="1" s="1"/>
  <c r="K2431" i="1" s="1"/>
  <c r="K2432" i="1" s="1"/>
  <c r="K2433" i="1" s="1"/>
  <c r="K2434" i="1" s="1"/>
  <c r="K2435" i="1" s="1"/>
  <c r="K2436" i="1" s="1"/>
  <c r="K2437" i="1" s="1"/>
  <c r="K2438" i="1" s="1"/>
  <c r="K2439" i="1" s="1"/>
  <c r="K2440" i="1" s="1"/>
  <c r="K2441" i="1" s="1"/>
  <c r="K2442" i="1" s="1"/>
  <c r="K2443" i="1" s="1"/>
  <c r="K2444" i="1" s="1"/>
  <c r="K2445" i="1" s="1"/>
  <c r="K2446" i="1" s="1"/>
  <c r="K2447" i="1" s="1"/>
  <c r="K2448" i="1" s="1"/>
  <c r="K2449" i="1" s="1"/>
  <c r="K2450" i="1" s="1"/>
  <c r="K2451" i="1" s="1"/>
  <c r="K2452" i="1" s="1"/>
  <c r="K2453" i="1" s="1"/>
  <c r="K2454" i="1" s="1"/>
  <c r="K2455" i="1" s="1"/>
  <c r="K2456" i="1" s="1"/>
  <c r="K2457" i="1" s="1"/>
  <c r="K2458" i="1" s="1"/>
  <c r="K2459" i="1" s="1"/>
  <c r="K2460" i="1" s="1"/>
  <c r="K2461" i="1" s="1"/>
  <c r="K2462" i="1" s="1"/>
  <c r="K2463" i="1" s="1"/>
  <c r="K2464" i="1" s="1"/>
  <c r="K2465" i="1" s="1"/>
  <c r="K2466" i="1" s="1"/>
  <c r="K2467" i="1" s="1"/>
  <c r="K2468" i="1" s="1"/>
  <c r="K2469" i="1" s="1"/>
  <c r="K2470" i="1" s="1"/>
  <c r="K2471" i="1" s="1"/>
  <c r="K2472" i="1" s="1"/>
  <c r="K2473" i="1" s="1"/>
  <c r="K2474" i="1" s="1"/>
  <c r="K2475" i="1" s="1"/>
  <c r="K2476" i="1" s="1"/>
  <c r="K2477" i="1" s="1"/>
  <c r="K2478" i="1" s="1"/>
  <c r="K2479" i="1" s="1"/>
  <c r="K2480" i="1" s="1"/>
  <c r="K2481" i="1" s="1"/>
  <c r="K2482" i="1" s="1"/>
  <c r="K2483" i="1" s="1"/>
  <c r="K2484" i="1" s="1"/>
  <c r="K2485" i="1" s="1"/>
  <c r="K2486" i="1" s="1"/>
  <c r="K2487" i="1" s="1"/>
  <c r="K2488" i="1" s="1"/>
  <c r="K2489" i="1" s="1"/>
  <c r="K2490" i="1" s="1"/>
  <c r="K2491" i="1" s="1"/>
  <c r="K2492" i="1" s="1"/>
  <c r="K2493" i="1" s="1"/>
  <c r="K2494" i="1" s="1"/>
  <c r="K2495" i="1" s="1"/>
  <c r="K2496" i="1" s="1"/>
  <c r="K2497" i="1" s="1"/>
  <c r="K2498" i="1" s="1"/>
  <c r="K2499" i="1" s="1"/>
  <c r="K2500" i="1" s="1"/>
  <c r="K2501" i="1" s="1"/>
  <c r="K2502" i="1" s="1"/>
  <c r="K2503" i="1" s="1"/>
  <c r="K2504" i="1" s="1"/>
  <c r="K2505" i="1" s="1"/>
  <c r="K2506" i="1" s="1"/>
  <c r="K2507" i="1" s="1"/>
  <c r="K2508" i="1" s="1"/>
  <c r="K2509" i="1" s="1"/>
  <c r="K2510" i="1" s="1"/>
  <c r="K2511" i="1" s="1"/>
  <c r="K2512" i="1" s="1"/>
  <c r="K2513" i="1" s="1"/>
  <c r="K2514" i="1" s="1"/>
  <c r="K2515" i="1" s="1"/>
  <c r="K2516" i="1" s="1"/>
  <c r="K2517" i="1" s="1"/>
  <c r="K2518" i="1" s="1"/>
  <c r="K2519" i="1" s="1"/>
  <c r="K2520" i="1" s="1"/>
  <c r="K2521" i="1" s="1"/>
  <c r="K2522" i="1" s="1"/>
  <c r="K2523" i="1" s="1"/>
  <c r="K2524" i="1" s="1"/>
  <c r="K2525" i="1" s="1"/>
  <c r="K2526" i="1" s="1"/>
  <c r="K2527" i="1" s="1"/>
  <c r="K2528" i="1" s="1"/>
  <c r="K2529" i="1" s="1"/>
  <c r="K2530" i="1" s="1"/>
  <c r="K2531" i="1" s="1"/>
  <c r="K2532" i="1" s="1"/>
  <c r="K2533" i="1" s="1"/>
  <c r="K2534" i="1" s="1"/>
  <c r="K2535" i="1" s="1"/>
  <c r="K2536" i="1" s="1"/>
  <c r="K2537" i="1" s="1"/>
  <c r="K2538" i="1" s="1"/>
  <c r="K2539" i="1" s="1"/>
  <c r="K2540" i="1" s="1"/>
  <c r="K2541" i="1" s="1"/>
  <c r="K2542" i="1" s="1"/>
  <c r="K2543" i="1" s="1"/>
  <c r="K2544" i="1" s="1"/>
  <c r="K2545" i="1" s="1"/>
  <c r="K2546" i="1" s="1"/>
  <c r="K2547" i="1" s="1"/>
  <c r="K2548" i="1" s="1"/>
  <c r="K2549" i="1" s="1"/>
  <c r="K2550" i="1" s="1"/>
  <c r="K2551" i="1" s="1"/>
  <c r="K2552" i="1" s="1"/>
  <c r="K2553" i="1" s="1"/>
  <c r="K2554" i="1" s="1"/>
  <c r="K2555" i="1" s="1"/>
  <c r="K2556" i="1" s="1"/>
  <c r="K2557" i="1" s="1"/>
  <c r="K2558" i="1" s="1"/>
  <c r="K2559" i="1" s="1"/>
  <c r="K2560" i="1" s="1"/>
  <c r="K2561" i="1" s="1"/>
  <c r="K2562" i="1" s="1"/>
  <c r="K2563" i="1" s="1"/>
  <c r="K2564" i="1" s="1"/>
  <c r="K2565" i="1" s="1"/>
  <c r="K2566" i="1" s="1"/>
  <c r="K2567" i="1" s="1"/>
  <c r="K2568" i="1" s="1"/>
  <c r="K2569" i="1" s="1"/>
  <c r="K2570" i="1" s="1"/>
  <c r="K2571" i="1" s="1"/>
  <c r="K2572" i="1" s="1"/>
  <c r="K2573" i="1" s="1"/>
  <c r="K2574" i="1" s="1"/>
  <c r="K2575" i="1" s="1"/>
  <c r="K2576" i="1" s="1"/>
  <c r="K2577" i="1" s="1"/>
  <c r="K2578" i="1" s="1"/>
  <c r="K2579" i="1" s="1"/>
  <c r="K2580" i="1" s="1"/>
  <c r="K2581" i="1" s="1"/>
  <c r="K2582" i="1" s="1"/>
  <c r="K2583" i="1" s="1"/>
  <c r="K2584" i="1" s="1"/>
  <c r="K2585" i="1" s="1"/>
  <c r="K2586" i="1" s="1"/>
  <c r="K2587" i="1" s="1"/>
  <c r="K2588" i="1" s="1"/>
  <c r="K2589" i="1" s="1"/>
  <c r="K2590" i="1" s="1"/>
  <c r="K2591" i="1" s="1"/>
  <c r="K2592" i="1" s="1"/>
  <c r="K2593" i="1" s="1"/>
  <c r="K2594" i="1" s="1"/>
  <c r="K2595" i="1" s="1"/>
  <c r="K2596" i="1" s="1"/>
  <c r="K2597" i="1" s="1"/>
  <c r="K2598" i="1" s="1"/>
  <c r="K2599" i="1" s="1"/>
  <c r="K2600" i="1" s="1"/>
  <c r="K2601" i="1" s="1"/>
  <c r="K2602" i="1" s="1"/>
  <c r="K2603" i="1" s="1"/>
  <c r="K2604" i="1" s="1"/>
  <c r="K2605" i="1" s="1"/>
  <c r="K2606" i="1" s="1"/>
  <c r="K2607" i="1" s="1"/>
  <c r="K2608" i="1" s="1"/>
  <c r="K2609" i="1" s="1"/>
  <c r="K2610" i="1" s="1"/>
  <c r="K2611" i="1" s="1"/>
  <c r="K2612" i="1" s="1"/>
  <c r="K2613" i="1" s="1"/>
  <c r="K2614" i="1" s="1"/>
  <c r="K2615" i="1" s="1"/>
  <c r="K2616" i="1" s="1"/>
  <c r="K2617" i="1" s="1"/>
  <c r="K2618" i="1" s="1"/>
  <c r="K2619" i="1" s="1"/>
  <c r="K2620" i="1" s="1"/>
  <c r="K2621" i="1" s="1"/>
  <c r="K2622" i="1" s="1"/>
  <c r="K2623" i="1" s="1"/>
  <c r="K2624" i="1" s="1"/>
  <c r="K2625" i="1" s="1"/>
  <c r="K2626" i="1" s="1"/>
  <c r="K2627" i="1" s="1"/>
  <c r="K2628" i="1" s="1"/>
  <c r="K2629" i="1" s="1"/>
  <c r="K2630" i="1" s="1"/>
  <c r="K2631" i="1" s="1"/>
  <c r="K2632" i="1" s="1"/>
  <c r="K2633" i="1" s="1"/>
  <c r="K2634" i="1" s="1"/>
  <c r="K2635" i="1" s="1"/>
  <c r="K2636" i="1" s="1"/>
  <c r="K2637" i="1" s="1"/>
  <c r="K2638" i="1" s="1"/>
  <c r="K2639" i="1" s="1"/>
  <c r="K2640" i="1" s="1"/>
  <c r="K2641" i="1" s="1"/>
  <c r="K2642" i="1" s="1"/>
  <c r="K2643" i="1" s="1"/>
  <c r="K2644" i="1" s="1"/>
  <c r="K2645" i="1" s="1"/>
  <c r="K2646" i="1" s="1"/>
  <c r="K2647" i="1" s="1"/>
  <c r="K2648" i="1" s="1"/>
  <c r="K2649" i="1" s="1"/>
  <c r="K2650" i="1" s="1"/>
  <c r="K2651" i="1" s="1"/>
  <c r="K2652" i="1" s="1"/>
  <c r="K2653" i="1" s="1"/>
  <c r="K2654" i="1" s="1"/>
  <c r="K2655" i="1" s="1"/>
  <c r="K2656" i="1" s="1"/>
  <c r="K2657" i="1" s="1"/>
  <c r="K2658" i="1" s="1"/>
  <c r="K2659" i="1" s="1"/>
  <c r="K2660" i="1" s="1"/>
  <c r="K2661" i="1" s="1"/>
  <c r="K2662" i="1" s="1"/>
  <c r="K2663" i="1" s="1"/>
  <c r="K2664" i="1" s="1"/>
  <c r="K2665" i="1" s="1"/>
  <c r="K2666" i="1" s="1"/>
  <c r="K2667" i="1" s="1"/>
  <c r="K2668" i="1" s="1"/>
  <c r="K2669" i="1" s="1"/>
  <c r="K2670" i="1" s="1"/>
  <c r="K2671" i="1" s="1"/>
  <c r="K2672" i="1" s="1"/>
  <c r="K2673" i="1" s="1"/>
  <c r="K2674" i="1" s="1"/>
  <c r="K2675" i="1" s="1"/>
  <c r="K2676" i="1" s="1"/>
  <c r="K2677" i="1" s="1"/>
  <c r="K2678" i="1" s="1"/>
  <c r="K2679" i="1" s="1"/>
  <c r="K2680" i="1" s="1"/>
  <c r="K2681" i="1" s="1"/>
  <c r="K2682" i="1" s="1"/>
  <c r="K2683" i="1" s="1"/>
  <c r="K2684" i="1" s="1"/>
  <c r="K2685" i="1" s="1"/>
  <c r="K2686" i="1" s="1"/>
  <c r="K2687" i="1" s="1"/>
  <c r="K2688" i="1" s="1"/>
  <c r="K2689" i="1" s="1"/>
  <c r="K2690" i="1" s="1"/>
  <c r="K2691" i="1" s="1"/>
  <c r="K2692" i="1" s="1"/>
  <c r="K2693" i="1" s="1"/>
  <c r="K2694" i="1" s="1"/>
  <c r="K2695" i="1" s="1"/>
  <c r="K2696" i="1" s="1"/>
  <c r="K2697" i="1" s="1"/>
  <c r="K2698" i="1" s="1"/>
  <c r="K2699" i="1" s="1"/>
  <c r="K2700" i="1" s="1"/>
  <c r="K2701" i="1" s="1"/>
  <c r="K2702" i="1" s="1"/>
  <c r="K2703" i="1" s="1"/>
  <c r="K2704" i="1" s="1"/>
  <c r="K2705" i="1" s="1"/>
  <c r="K2706" i="1" s="1"/>
  <c r="K2707" i="1" s="1"/>
  <c r="K2708" i="1" s="1"/>
  <c r="K2709" i="1" s="1"/>
  <c r="K2710" i="1" s="1"/>
  <c r="K2711" i="1" s="1"/>
  <c r="K2712" i="1" s="1"/>
  <c r="K2713" i="1" s="1"/>
  <c r="K2714" i="1" s="1"/>
  <c r="K2715" i="1" s="1"/>
  <c r="K2716" i="1" s="1"/>
  <c r="K2717" i="1" s="1"/>
  <c r="K2718" i="1" s="1"/>
  <c r="K2719" i="1" s="1"/>
  <c r="K2720" i="1" s="1"/>
  <c r="K2721" i="1" s="1"/>
  <c r="K2722" i="1" s="1"/>
  <c r="K2723" i="1" s="1"/>
  <c r="K2724" i="1" s="1"/>
  <c r="K2725" i="1" s="1"/>
  <c r="K2726" i="1" s="1"/>
  <c r="K2727" i="1" s="1"/>
  <c r="K2728" i="1" s="1"/>
  <c r="K2729" i="1" s="1"/>
  <c r="K2730" i="1" s="1"/>
  <c r="K2731" i="1" s="1"/>
  <c r="K2732" i="1" s="1"/>
  <c r="K2733" i="1" s="1"/>
  <c r="K2734" i="1" s="1"/>
  <c r="K2735" i="1" s="1"/>
  <c r="K2736" i="1" s="1"/>
  <c r="K2737" i="1" s="1"/>
  <c r="K2738" i="1" s="1"/>
  <c r="K2739" i="1" s="1"/>
  <c r="K2740" i="1" s="1"/>
  <c r="K2741" i="1" s="1"/>
  <c r="K2742" i="1" s="1"/>
  <c r="K2743" i="1" s="1"/>
  <c r="K2744" i="1" s="1"/>
  <c r="K2745" i="1" s="1"/>
  <c r="K2746" i="1" s="1"/>
  <c r="K2747" i="1" s="1"/>
  <c r="K2748" i="1" s="1"/>
  <c r="K2749" i="1" s="1"/>
  <c r="K2750" i="1" s="1"/>
  <c r="K2751" i="1" s="1"/>
  <c r="K2752" i="1" s="1"/>
  <c r="K2753" i="1" s="1"/>
  <c r="K2754" i="1" s="1"/>
  <c r="K2755" i="1" s="1"/>
  <c r="K2756" i="1" s="1"/>
  <c r="K2757" i="1" s="1"/>
  <c r="K2758" i="1" s="1"/>
  <c r="K2759" i="1" s="1"/>
  <c r="K2760" i="1" s="1"/>
  <c r="K2761" i="1" s="1"/>
  <c r="K2762" i="1" s="1"/>
  <c r="K2763" i="1" s="1"/>
  <c r="K2764" i="1" s="1"/>
  <c r="K2765" i="1" s="1"/>
  <c r="K2766" i="1" s="1"/>
  <c r="K2767" i="1" s="1"/>
  <c r="K2768" i="1" s="1"/>
  <c r="K2769" i="1" s="1"/>
  <c r="K2770" i="1" s="1"/>
  <c r="K2771" i="1" s="1"/>
  <c r="K2772" i="1" s="1"/>
  <c r="K2773" i="1" s="1"/>
  <c r="K2774" i="1" s="1"/>
  <c r="K2775" i="1" s="1"/>
  <c r="K2776" i="1" s="1"/>
  <c r="K2777" i="1" s="1"/>
  <c r="K2778" i="1" s="1"/>
  <c r="K2779" i="1" s="1"/>
  <c r="K2780" i="1" s="1"/>
  <c r="K2781" i="1" s="1"/>
  <c r="K2782" i="1" s="1"/>
  <c r="K2783" i="1" s="1"/>
  <c r="K2784" i="1" s="1"/>
  <c r="K2785" i="1" s="1"/>
  <c r="K2786" i="1" s="1"/>
  <c r="K2787" i="1" s="1"/>
  <c r="K2788" i="1" s="1"/>
  <c r="K2789" i="1" s="1"/>
  <c r="K2790" i="1" s="1"/>
  <c r="K2791" i="1" s="1"/>
  <c r="K2792" i="1" s="1"/>
  <c r="K2793" i="1" s="1"/>
  <c r="K2794" i="1" s="1"/>
  <c r="K2795" i="1" s="1"/>
  <c r="K2796" i="1" s="1"/>
  <c r="K2797" i="1" s="1"/>
  <c r="K2798" i="1" s="1"/>
  <c r="K2799" i="1" s="1"/>
  <c r="K2800" i="1" s="1"/>
  <c r="K2801" i="1" s="1"/>
  <c r="K2802" i="1" s="1"/>
  <c r="K2803" i="1" s="1"/>
  <c r="K2804" i="1" s="1"/>
  <c r="K2805" i="1" s="1"/>
  <c r="K2806" i="1" s="1"/>
  <c r="K2807" i="1" s="1"/>
  <c r="K2808" i="1" s="1"/>
  <c r="K2809" i="1" s="1"/>
  <c r="K2810" i="1" s="1"/>
  <c r="K2811" i="1" s="1"/>
  <c r="K2812" i="1" s="1"/>
  <c r="K2813" i="1" s="1"/>
  <c r="K2814" i="1" s="1"/>
  <c r="K2815" i="1" s="1"/>
  <c r="K2816" i="1" s="1"/>
  <c r="K2817" i="1" s="1"/>
  <c r="K2818" i="1" s="1"/>
  <c r="K2819" i="1" s="1"/>
  <c r="K2820" i="1" s="1"/>
  <c r="K2821" i="1" s="1"/>
  <c r="K2822" i="1" s="1"/>
  <c r="K2823" i="1" s="1"/>
  <c r="K2824" i="1" s="1"/>
  <c r="K2825" i="1" s="1"/>
  <c r="K2826" i="1" s="1"/>
  <c r="K2827" i="1" s="1"/>
  <c r="K2828" i="1" s="1"/>
  <c r="K2829" i="1" s="1"/>
  <c r="K2830" i="1" s="1"/>
  <c r="K2831" i="1" s="1"/>
  <c r="K2832" i="1" s="1"/>
  <c r="K2833" i="1" s="1"/>
  <c r="K2834" i="1" s="1"/>
  <c r="K2835" i="1" s="1"/>
  <c r="K2836" i="1" s="1"/>
  <c r="K2837" i="1" s="1"/>
  <c r="K2838" i="1" s="1"/>
  <c r="K2839" i="1" s="1"/>
  <c r="K2840" i="1" s="1"/>
  <c r="K2841" i="1" s="1"/>
  <c r="K2842" i="1" s="1"/>
  <c r="K2843" i="1" s="1"/>
  <c r="K2844" i="1" s="1"/>
  <c r="K2845" i="1" s="1"/>
  <c r="K2846" i="1" s="1"/>
  <c r="K2847" i="1" s="1"/>
  <c r="K2848" i="1" s="1"/>
  <c r="K2849" i="1" s="1"/>
  <c r="K2850" i="1" s="1"/>
  <c r="K2851" i="1" s="1"/>
  <c r="K2852" i="1" s="1"/>
  <c r="K2853" i="1" s="1"/>
  <c r="K2854" i="1" s="1"/>
  <c r="K2855" i="1" s="1"/>
  <c r="K2856" i="1" s="1"/>
  <c r="K2857" i="1" s="1"/>
  <c r="K2858" i="1" s="1"/>
  <c r="K2859" i="1" s="1"/>
  <c r="K2860" i="1" s="1"/>
  <c r="K2861" i="1" s="1"/>
  <c r="K2862" i="1" s="1"/>
  <c r="K2863" i="1" s="1"/>
  <c r="K2864" i="1" s="1"/>
  <c r="K2865" i="1" s="1"/>
  <c r="K2866" i="1" s="1"/>
  <c r="K2867" i="1" s="1"/>
  <c r="K2868" i="1" s="1"/>
  <c r="K2869" i="1" s="1"/>
  <c r="K2870" i="1" s="1"/>
  <c r="K2871" i="1" s="1"/>
  <c r="K2872" i="1" s="1"/>
  <c r="K2873" i="1" s="1"/>
  <c r="K2874" i="1" s="1"/>
  <c r="K2875" i="1" s="1"/>
  <c r="K2876" i="1" s="1"/>
  <c r="K2877" i="1" s="1"/>
  <c r="K2878" i="1" s="1"/>
  <c r="K2879" i="1" s="1"/>
  <c r="K2880" i="1" s="1"/>
  <c r="K2881" i="1" s="1"/>
  <c r="K2882" i="1" s="1"/>
  <c r="K2883" i="1" s="1"/>
  <c r="K2884" i="1" s="1"/>
  <c r="K2885" i="1" s="1"/>
  <c r="K2886" i="1" s="1"/>
  <c r="K2887" i="1" s="1"/>
  <c r="K2888" i="1" s="1"/>
  <c r="K2889" i="1" s="1"/>
  <c r="K2890" i="1" s="1"/>
  <c r="K2891" i="1" s="1"/>
  <c r="K2892" i="1" s="1"/>
  <c r="K2893" i="1" s="1"/>
  <c r="K2894" i="1" s="1"/>
  <c r="K2895" i="1" s="1"/>
  <c r="K2896" i="1" s="1"/>
  <c r="K2897" i="1" s="1"/>
  <c r="K2898" i="1" s="1"/>
  <c r="K2899" i="1" s="1"/>
  <c r="K2900" i="1" s="1"/>
  <c r="K2901" i="1" s="1"/>
  <c r="K2902" i="1" s="1"/>
  <c r="K2903" i="1" s="1"/>
  <c r="K2904" i="1" s="1"/>
  <c r="K2905" i="1" s="1"/>
  <c r="K2906" i="1" s="1"/>
  <c r="K2907" i="1" s="1"/>
  <c r="K2908" i="1" s="1"/>
  <c r="K2909" i="1" s="1"/>
  <c r="K2910" i="1" s="1"/>
  <c r="K2911" i="1" s="1"/>
  <c r="K2912" i="1" s="1"/>
  <c r="K2913" i="1" s="1"/>
  <c r="K2914" i="1" s="1"/>
  <c r="K2915" i="1" s="1"/>
  <c r="K2916" i="1" s="1"/>
  <c r="K2917" i="1" s="1"/>
  <c r="K2918" i="1" s="1"/>
  <c r="K2919" i="1" s="1"/>
  <c r="K2920" i="1" s="1"/>
  <c r="K2921" i="1" s="1"/>
  <c r="K2922" i="1" s="1"/>
  <c r="K2923" i="1" s="1"/>
  <c r="K2924" i="1" s="1"/>
  <c r="K2925" i="1" s="1"/>
  <c r="K2926" i="1" s="1"/>
  <c r="K2927" i="1" s="1"/>
  <c r="K2928" i="1" s="1"/>
  <c r="K2929" i="1" s="1"/>
  <c r="K2930" i="1" s="1"/>
  <c r="K2931" i="1" s="1"/>
  <c r="K2932" i="1" s="1"/>
  <c r="K2933" i="1" s="1"/>
  <c r="K2934" i="1" s="1"/>
  <c r="K2935" i="1" s="1"/>
  <c r="K2936" i="1" s="1"/>
  <c r="K2937" i="1" s="1"/>
  <c r="K2938" i="1" s="1"/>
  <c r="K2939" i="1" s="1"/>
  <c r="K2940" i="1" s="1"/>
  <c r="K2941" i="1" s="1"/>
  <c r="K2942" i="1" s="1"/>
  <c r="K2943" i="1" s="1"/>
  <c r="K2944" i="1" s="1"/>
  <c r="K2945" i="1" s="1"/>
  <c r="K2946" i="1" s="1"/>
  <c r="K2947" i="1" s="1"/>
  <c r="K2948" i="1" s="1"/>
  <c r="K2949" i="1" s="1"/>
  <c r="K2950" i="1" s="1"/>
  <c r="K2951" i="1" s="1"/>
  <c r="K2952" i="1" s="1"/>
  <c r="K2953" i="1" s="1"/>
  <c r="K2954" i="1" s="1"/>
  <c r="K2955" i="1" s="1"/>
  <c r="K2956" i="1" s="1"/>
  <c r="K2957" i="1" s="1"/>
  <c r="K2958" i="1" s="1"/>
  <c r="K2959" i="1" s="1"/>
  <c r="K2960" i="1" s="1"/>
  <c r="K2961" i="1" s="1"/>
  <c r="K2962" i="1" s="1"/>
  <c r="K2963" i="1" s="1"/>
  <c r="K2964" i="1" s="1"/>
  <c r="K2965" i="1" s="1"/>
  <c r="K2966" i="1" s="1"/>
  <c r="K2967" i="1" s="1"/>
  <c r="K2968" i="1" s="1"/>
  <c r="K2969" i="1" s="1"/>
  <c r="K2970" i="1" s="1"/>
  <c r="K2971" i="1" s="1"/>
  <c r="K2972" i="1" s="1"/>
  <c r="K2973" i="1" s="1"/>
  <c r="K2974" i="1" s="1"/>
  <c r="K2975" i="1" s="1"/>
  <c r="K2976" i="1" s="1"/>
  <c r="K2977" i="1" s="1"/>
  <c r="K2978" i="1" s="1"/>
  <c r="K2979" i="1" s="1"/>
  <c r="K2980" i="1" s="1"/>
  <c r="K2981" i="1" s="1"/>
  <c r="K2982" i="1" s="1"/>
  <c r="K2983" i="1" s="1"/>
  <c r="K2984" i="1" s="1"/>
  <c r="K2985" i="1" s="1"/>
  <c r="K2986" i="1" s="1"/>
  <c r="K2987" i="1" s="1"/>
  <c r="K2988" i="1" s="1"/>
  <c r="K2989" i="1" s="1"/>
  <c r="K2990" i="1" s="1"/>
  <c r="K2991" i="1" s="1"/>
  <c r="K2992" i="1" s="1"/>
  <c r="K2993" i="1" s="1"/>
  <c r="K2994" i="1" s="1"/>
  <c r="K2995" i="1" s="1"/>
  <c r="K2996" i="1" s="1"/>
  <c r="K2997" i="1" s="1"/>
  <c r="K2998" i="1" s="1"/>
  <c r="K2999" i="1" s="1"/>
  <c r="K3000" i="1" s="1"/>
  <c r="K3001" i="1" s="1"/>
  <c r="K3002" i="1" s="1"/>
  <c r="K3003" i="1" s="1"/>
  <c r="K3004" i="1" s="1"/>
  <c r="K3005" i="1" s="1"/>
  <c r="K3006" i="1" s="1"/>
  <c r="K3007" i="1" s="1"/>
  <c r="K3008" i="1" s="1"/>
  <c r="K3009" i="1" s="1"/>
  <c r="K3010" i="1" s="1"/>
  <c r="K3011" i="1" s="1"/>
  <c r="K3012" i="1" s="1"/>
  <c r="K3013" i="1" s="1"/>
  <c r="K3014" i="1" s="1"/>
  <c r="K3015" i="1" s="1"/>
  <c r="K3016" i="1" s="1"/>
  <c r="K3017" i="1" s="1"/>
  <c r="K3018" i="1" s="1"/>
  <c r="K3019" i="1" s="1"/>
  <c r="K3020" i="1" s="1"/>
  <c r="K3021" i="1" s="1"/>
  <c r="K3022" i="1" s="1"/>
  <c r="K3023" i="1" s="1"/>
  <c r="K3024" i="1" s="1"/>
  <c r="K3025" i="1" s="1"/>
  <c r="K3026" i="1" s="1"/>
  <c r="K3027" i="1" s="1"/>
  <c r="K3028" i="1" s="1"/>
  <c r="K3029" i="1" s="1"/>
  <c r="K3030" i="1" s="1"/>
  <c r="K3031" i="1" s="1"/>
  <c r="K3032" i="1" s="1"/>
  <c r="K3033" i="1" s="1"/>
  <c r="K3034" i="1" s="1"/>
  <c r="K3035" i="1" s="1"/>
  <c r="K3036" i="1" s="1"/>
  <c r="K3037" i="1" s="1"/>
  <c r="K3038" i="1" s="1"/>
  <c r="K3039" i="1" s="1"/>
  <c r="K3040" i="1" s="1"/>
  <c r="K3041" i="1" s="1"/>
  <c r="K3042" i="1" s="1"/>
  <c r="K3043" i="1" s="1"/>
  <c r="K3044" i="1" s="1"/>
  <c r="K3045" i="1" s="1"/>
  <c r="K3046" i="1" s="1"/>
  <c r="K3047" i="1" s="1"/>
  <c r="K3048" i="1" s="1"/>
  <c r="K3049" i="1" s="1"/>
  <c r="K3050" i="1" s="1"/>
  <c r="K3051" i="1" s="1"/>
  <c r="K3052" i="1" s="1"/>
  <c r="K3053" i="1" s="1"/>
  <c r="K3054" i="1" s="1"/>
  <c r="K3055" i="1" s="1"/>
  <c r="K3056" i="1" s="1"/>
  <c r="K3057" i="1" s="1"/>
  <c r="K3058" i="1" s="1"/>
  <c r="K3059" i="1" s="1"/>
  <c r="K3060" i="1" s="1"/>
  <c r="K3061" i="1" s="1"/>
  <c r="K3062" i="1" s="1"/>
  <c r="K3063" i="1" s="1"/>
  <c r="K3064" i="1" s="1"/>
  <c r="K3065" i="1" s="1"/>
  <c r="K3066" i="1" s="1"/>
  <c r="K3067" i="1" s="1"/>
  <c r="K3068" i="1" s="1"/>
  <c r="K3069" i="1" s="1"/>
  <c r="K3070" i="1" s="1"/>
  <c r="K3071" i="1" s="1"/>
  <c r="K3072" i="1" s="1"/>
  <c r="K3073" i="1" s="1"/>
  <c r="K3074" i="1" s="1"/>
  <c r="K3075" i="1" s="1"/>
  <c r="K3076" i="1" s="1"/>
  <c r="K3077" i="1" s="1"/>
  <c r="K3078" i="1" s="1"/>
  <c r="K3079" i="1" s="1"/>
  <c r="K3080" i="1" s="1"/>
  <c r="K3081" i="1" s="1"/>
  <c r="K3082" i="1" s="1"/>
  <c r="K3083" i="1" s="1"/>
  <c r="K3084" i="1" s="1"/>
  <c r="K3085" i="1" s="1"/>
  <c r="K3086" i="1" s="1"/>
  <c r="K3087" i="1" s="1"/>
  <c r="K3088" i="1" s="1"/>
  <c r="K3089" i="1" s="1"/>
  <c r="K3090" i="1" s="1"/>
  <c r="K3091" i="1" s="1"/>
  <c r="K3092" i="1" s="1"/>
  <c r="K3093" i="1" s="1"/>
  <c r="K3094" i="1" s="1"/>
  <c r="K3095" i="1" s="1"/>
  <c r="K3096" i="1" s="1"/>
  <c r="K3097" i="1" s="1"/>
  <c r="K3098" i="1" s="1"/>
  <c r="K3099" i="1" s="1"/>
  <c r="K3100" i="1" s="1"/>
  <c r="K3101" i="1" s="1"/>
  <c r="K3102" i="1" s="1"/>
  <c r="K3103" i="1" s="1"/>
  <c r="K3104" i="1" s="1"/>
  <c r="K3105" i="1" s="1"/>
  <c r="K3106" i="1" s="1"/>
  <c r="K3107" i="1" s="1"/>
  <c r="K3108" i="1" s="1"/>
  <c r="K3109" i="1" s="1"/>
  <c r="K3110" i="1" s="1"/>
  <c r="K3111" i="1" s="1"/>
  <c r="K3112" i="1" s="1"/>
  <c r="K3113" i="1" s="1"/>
  <c r="K3114" i="1" s="1"/>
  <c r="K3115" i="1" s="1"/>
  <c r="K3116" i="1" s="1"/>
  <c r="K3117" i="1" s="1"/>
  <c r="K3118" i="1" s="1"/>
  <c r="K3119" i="1" s="1"/>
  <c r="K3120" i="1" s="1"/>
  <c r="K3121" i="1" s="1"/>
  <c r="K3122" i="1" s="1"/>
  <c r="K3123" i="1" s="1"/>
  <c r="K3124" i="1" s="1"/>
  <c r="K3125" i="1" s="1"/>
  <c r="K3126" i="1" s="1"/>
  <c r="K3127" i="1" s="1"/>
  <c r="K3128" i="1" s="1"/>
  <c r="K3129" i="1" s="1"/>
  <c r="K3130" i="1" s="1"/>
  <c r="K3131" i="1" s="1"/>
  <c r="K3132" i="1" s="1"/>
  <c r="K3133" i="1" s="1"/>
  <c r="K3134" i="1" s="1"/>
  <c r="K3135" i="1" s="1"/>
  <c r="K3136" i="1" s="1"/>
  <c r="K3137" i="1" s="1"/>
  <c r="K3138" i="1" s="1"/>
  <c r="K3139" i="1" s="1"/>
  <c r="K3140" i="1" s="1"/>
  <c r="K3141" i="1" s="1"/>
  <c r="K3142" i="1" s="1"/>
  <c r="K3143" i="1" s="1"/>
  <c r="K3144" i="1" s="1"/>
  <c r="K3145" i="1" s="1"/>
  <c r="K3146" i="1" s="1"/>
  <c r="K3147" i="1" s="1"/>
  <c r="K3148" i="1" s="1"/>
  <c r="K3149" i="1" s="1"/>
  <c r="K3150" i="1" s="1"/>
  <c r="K3151" i="1" s="1"/>
  <c r="K3152" i="1" s="1"/>
  <c r="K3153" i="1" s="1"/>
  <c r="K3154" i="1" s="1"/>
  <c r="K3155" i="1" s="1"/>
  <c r="K3156" i="1" s="1"/>
  <c r="K3157" i="1" s="1"/>
  <c r="K3158" i="1" s="1"/>
  <c r="K3159" i="1" s="1"/>
  <c r="K3160" i="1" s="1"/>
  <c r="K3161" i="1" s="1"/>
  <c r="K3162" i="1" s="1"/>
  <c r="K3163" i="1" s="1"/>
  <c r="K3164" i="1" s="1"/>
  <c r="K3165" i="1" s="1"/>
  <c r="K3166" i="1" s="1"/>
  <c r="K3167" i="1" s="1"/>
  <c r="K3168" i="1" s="1"/>
  <c r="K3169" i="1" s="1"/>
  <c r="K3170" i="1" s="1"/>
  <c r="K3171" i="1" s="1"/>
  <c r="K3172" i="1" s="1"/>
  <c r="K3173" i="1" s="1"/>
  <c r="K3174" i="1" s="1"/>
  <c r="K3175" i="1" s="1"/>
  <c r="K3176" i="1" s="1"/>
  <c r="K3177" i="1" s="1"/>
  <c r="K3178" i="1" s="1"/>
  <c r="K3179" i="1" s="1"/>
  <c r="K3180" i="1" s="1"/>
  <c r="K3181" i="1" s="1"/>
  <c r="K3182" i="1" s="1"/>
  <c r="K3183" i="1" s="1"/>
  <c r="K3184" i="1" s="1"/>
  <c r="K3185" i="1" s="1"/>
  <c r="K3186" i="1" s="1"/>
  <c r="K3187" i="1" s="1"/>
  <c r="K3188" i="1" s="1"/>
  <c r="K3189" i="1" s="1"/>
  <c r="K3190" i="1" s="1"/>
  <c r="K3191" i="1" s="1"/>
  <c r="K3192" i="1" s="1"/>
  <c r="K3193" i="1" s="1"/>
  <c r="K3194" i="1" s="1"/>
  <c r="K3195" i="1" s="1"/>
  <c r="K3196" i="1" s="1"/>
  <c r="K3197" i="1" s="1"/>
  <c r="K3198" i="1" s="1"/>
  <c r="K3199" i="1" s="1"/>
  <c r="K3200" i="1" s="1"/>
  <c r="K3201" i="1" s="1"/>
  <c r="K3202" i="1" s="1"/>
  <c r="K3203" i="1" s="1"/>
  <c r="K3204" i="1" s="1"/>
  <c r="K3205" i="1" s="1"/>
  <c r="K3206" i="1" s="1"/>
  <c r="K3207" i="1" s="1"/>
  <c r="K3208" i="1" s="1"/>
  <c r="K3209" i="1" s="1"/>
  <c r="K3210" i="1" s="1"/>
  <c r="K3211" i="1" s="1"/>
  <c r="K3212" i="1" s="1"/>
  <c r="K3213" i="1" s="1"/>
  <c r="K3214" i="1" s="1"/>
  <c r="K3215" i="1" s="1"/>
  <c r="K3216" i="1" s="1"/>
  <c r="K3217" i="1" s="1"/>
  <c r="K3218" i="1" s="1"/>
  <c r="K3219" i="1" s="1"/>
  <c r="K3220" i="1" s="1"/>
  <c r="K3221" i="1" s="1"/>
  <c r="K3222" i="1" s="1"/>
  <c r="K3223" i="1" s="1"/>
  <c r="K3224" i="1" s="1"/>
  <c r="K3225" i="1" s="1"/>
  <c r="K3226" i="1" s="1"/>
  <c r="K3227" i="1" s="1"/>
  <c r="K3228" i="1" s="1"/>
  <c r="K3229" i="1" s="1"/>
  <c r="K3230" i="1" s="1"/>
  <c r="K3231" i="1" s="1"/>
  <c r="K3232" i="1" s="1"/>
  <c r="K3233" i="1" s="1"/>
  <c r="K3234" i="1" s="1"/>
  <c r="K3235" i="1" s="1"/>
  <c r="K3236" i="1" s="1"/>
  <c r="K3237" i="1" s="1"/>
  <c r="K3238" i="1" s="1"/>
  <c r="K3239" i="1" s="1"/>
  <c r="K3240" i="1" s="1"/>
  <c r="K3241" i="1" s="1"/>
  <c r="K3242" i="1" s="1"/>
  <c r="K3243" i="1" s="1"/>
  <c r="K3244" i="1" s="1"/>
  <c r="K3245" i="1" s="1"/>
  <c r="K3246" i="1" s="1"/>
  <c r="K3247" i="1" s="1"/>
  <c r="K3248" i="1" s="1"/>
  <c r="K3249" i="1" s="1"/>
  <c r="K3250" i="1" s="1"/>
  <c r="K3251" i="1" s="1"/>
  <c r="K3252" i="1" s="1"/>
  <c r="K3253" i="1" s="1"/>
  <c r="K3254" i="1" s="1"/>
  <c r="K3255" i="1" s="1"/>
  <c r="K3256" i="1" s="1"/>
  <c r="K3257" i="1" s="1"/>
  <c r="K3258" i="1" s="1"/>
  <c r="K3259" i="1" s="1"/>
  <c r="K3260" i="1" s="1"/>
  <c r="K3261" i="1" s="1"/>
  <c r="K3262" i="1" s="1"/>
  <c r="K3263" i="1" s="1"/>
  <c r="K3264" i="1" s="1"/>
  <c r="K3265" i="1" s="1"/>
  <c r="K3266" i="1" s="1"/>
  <c r="K3267" i="1" s="1"/>
  <c r="K3268" i="1" s="1"/>
  <c r="K3269" i="1" s="1"/>
  <c r="K3270" i="1" s="1"/>
  <c r="K3271" i="1" s="1"/>
  <c r="K3272" i="1" s="1"/>
  <c r="K3273" i="1" s="1"/>
  <c r="K3274" i="1" s="1"/>
  <c r="K3275" i="1" s="1"/>
  <c r="K3276" i="1" s="1"/>
  <c r="K3277" i="1" s="1"/>
  <c r="K3278" i="1" s="1"/>
  <c r="K3279" i="1" s="1"/>
  <c r="K3280" i="1" s="1"/>
  <c r="K3281" i="1" s="1"/>
  <c r="K3282" i="1" s="1"/>
  <c r="K3283" i="1" s="1"/>
  <c r="K3284" i="1" s="1"/>
  <c r="K3285" i="1" s="1"/>
  <c r="K3286" i="1" s="1"/>
  <c r="K3287" i="1" s="1"/>
  <c r="K3288" i="1" s="1"/>
  <c r="K3289" i="1" s="1"/>
  <c r="K3290" i="1" s="1"/>
  <c r="K3291" i="1" s="1"/>
  <c r="K3292" i="1" s="1"/>
  <c r="K3293" i="1" s="1"/>
  <c r="K3294" i="1" s="1"/>
  <c r="K3295" i="1" s="1"/>
  <c r="K3296" i="1" s="1"/>
  <c r="K3297" i="1" s="1"/>
  <c r="K3298" i="1" s="1"/>
  <c r="K3299" i="1" s="1"/>
  <c r="K3300" i="1" s="1"/>
  <c r="K3301" i="1" s="1"/>
  <c r="K3302" i="1" s="1"/>
  <c r="K3303" i="1" s="1"/>
  <c r="K3304" i="1" s="1"/>
  <c r="K3305" i="1" s="1"/>
  <c r="K3306" i="1" s="1"/>
  <c r="K3307" i="1" s="1"/>
  <c r="K3308" i="1" s="1"/>
  <c r="K3309" i="1" s="1"/>
  <c r="K3310" i="1" s="1"/>
  <c r="K3311" i="1" s="1"/>
  <c r="K3312" i="1" s="1"/>
  <c r="K3313" i="1" s="1"/>
  <c r="K3314" i="1" s="1"/>
  <c r="K3315" i="1" s="1"/>
  <c r="K3316" i="1" s="1"/>
  <c r="K3317" i="1" s="1"/>
  <c r="K3318" i="1" s="1"/>
  <c r="K3319" i="1" s="1"/>
  <c r="K3320" i="1" s="1"/>
  <c r="K3321" i="1" s="1"/>
  <c r="K3322" i="1" s="1"/>
  <c r="K3323" i="1" s="1"/>
  <c r="K3324" i="1" s="1"/>
  <c r="K3325" i="1" s="1"/>
  <c r="K3326" i="1" s="1"/>
  <c r="K3327" i="1" s="1"/>
  <c r="K3328" i="1" s="1"/>
  <c r="K3329" i="1" s="1"/>
  <c r="K3330" i="1" s="1"/>
  <c r="K3331" i="1" s="1"/>
  <c r="K3332" i="1" s="1"/>
  <c r="K3333" i="1" s="1"/>
  <c r="K3334" i="1" s="1"/>
  <c r="K3335" i="1" s="1"/>
  <c r="K3336" i="1" s="1"/>
  <c r="K3337" i="1" s="1"/>
  <c r="K3338" i="1" s="1"/>
  <c r="K3339" i="1" s="1"/>
  <c r="K3340" i="1" s="1"/>
  <c r="K3341" i="1" s="1"/>
  <c r="K3342" i="1" s="1"/>
  <c r="K3343" i="1" s="1"/>
  <c r="K3344" i="1" s="1"/>
  <c r="K3345" i="1" s="1"/>
  <c r="K3346" i="1" s="1"/>
  <c r="K3347" i="1" s="1"/>
  <c r="K3348" i="1" s="1"/>
  <c r="K3349" i="1" s="1"/>
  <c r="K3350" i="1" s="1"/>
  <c r="K3351" i="1" s="1"/>
  <c r="K3352" i="1" s="1"/>
  <c r="K3353" i="1" s="1"/>
  <c r="K3354" i="1" s="1"/>
  <c r="K3355" i="1" s="1"/>
  <c r="K3356" i="1" s="1"/>
  <c r="K3357" i="1" s="1"/>
  <c r="K3358" i="1" s="1"/>
  <c r="K3359" i="1" s="1"/>
  <c r="K3360" i="1" s="1"/>
  <c r="K3361" i="1" s="1"/>
  <c r="K3362" i="1" s="1"/>
  <c r="K3363" i="1" s="1"/>
  <c r="K3364" i="1" s="1"/>
  <c r="K3365" i="1" s="1"/>
  <c r="K3366" i="1" s="1"/>
  <c r="K3367" i="1" s="1"/>
  <c r="K3368" i="1" s="1"/>
  <c r="K3369" i="1" s="1"/>
  <c r="K3370" i="1" s="1"/>
  <c r="K3371" i="1" s="1"/>
  <c r="K3372" i="1" s="1"/>
  <c r="K3373" i="1" s="1"/>
  <c r="K3374" i="1" s="1"/>
  <c r="K3375" i="1" s="1"/>
  <c r="K3376" i="1" s="1"/>
  <c r="K3377" i="1" s="1"/>
  <c r="K3378" i="1" s="1"/>
  <c r="K3379" i="1" s="1"/>
  <c r="K3380" i="1" s="1"/>
  <c r="K3381" i="1" s="1"/>
  <c r="K3382" i="1" s="1"/>
  <c r="K3383" i="1" s="1"/>
  <c r="K3384" i="1" s="1"/>
  <c r="K3385" i="1" s="1"/>
  <c r="K3386" i="1" s="1"/>
  <c r="K3387" i="1" s="1"/>
  <c r="K3388" i="1" s="1"/>
  <c r="K3389" i="1" s="1"/>
  <c r="K3390" i="1" s="1"/>
  <c r="K3391" i="1" s="1"/>
  <c r="K3392" i="1" s="1"/>
  <c r="K3393" i="1" s="1"/>
  <c r="K3394" i="1" s="1"/>
  <c r="K3395" i="1" s="1"/>
  <c r="K3396" i="1" s="1"/>
  <c r="K3397" i="1" s="1"/>
  <c r="K3398" i="1" s="1"/>
  <c r="K3399" i="1" s="1"/>
  <c r="K3400" i="1" s="1"/>
  <c r="K3401" i="1" s="1"/>
  <c r="K3402" i="1" s="1"/>
  <c r="K3403" i="1" s="1"/>
  <c r="K3404" i="1" s="1"/>
  <c r="K3405" i="1" s="1"/>
  <c r="K3406" i="1" s="1"/>
  <c r="K3407" i="1" s="1"/>
  <c r="K3408" i="1" s="1"/>
  <c r="K3409" i="1" s="1"/>
  <c r="K3410" i="1" s="1"/>
  <c r="K3411" i="1" s="1"/>
  <c r="K3412" i="1" s="1"/>
  <c r="K3413" i="1" s="1"/>
  <c r="K3414" i="1" s="1"/>
  <c r="K3415" i="1" s="1"/>
  <c r="K3416" i="1" s="1"/>
  <c r="K3417" i="1" s="1"/>
  <c r="K3418" i="1" s="1"/>
  <c r="K3419" i="1" s="1"/>
  <c r="K3420" i="1" s="1"/>
  <c r="K3421" i="1" s="1"/>
  <c r="K3422" i="1" s="1"/>
  <c r="K3423" i="1" s="1"/>
  <c r="K3424" i="1" s="1"/>
  <c r="K3425" i="1" s="1"/>
  <c r="K3426" i="1" s="1"/>
  <c r="K3427" i="1" s="1"/>
  <c r="K3428" i="1" s="1"/>
  <c r="K3429" i="1" s="1"/>
  <c r="K3430" i="1" s="1"/>
  <c r="K3431" i="1" s="1"/>
  <c r="K3432" i="1" s="1"/>
  <c r="K3433" i="1" s="1"/>
  <c r="K3434" i="1" s="1"/>
  <c r="K3435" i="1" s="1"/>
  <c r="K3436" i="1" s="1"/>
  <c r="K3437" i="1" s="1"/>
  <c r="K3438" i="1" s="1"/>
  <c r="K3439" i="1" s="1"/>
  <c r="K3440" i="1" s="1"/>
  <c r="K3441" i="1" s="1"/>
  <c r="K3442" i="1" s="1"/>
  <c r="K3443" i="1" s="1"/>
  <c r="K3444" i="1" s="1"/>
  <c r="K3445" i="1" s="1"/>
  <c r="K3446" i="1" s="1"/>
  <c r="K3447" i="1" s="1"/>
  <c r="K3448" i="1" s="1"/>
  <c r="K3449" i="1" s="1"/>
  <c r="K3450" i="1" s="1"/>
  <c r="K3451" i="1" s="1"/>
  <c r="K3452" i="1" s="1"/>
  <c r="K3453" i="1" s="1"/>
  <c r="K3454" i="1" s="1"/>
  <c r="K3455" i="1" s="1"/>
  <c r="K3456" i="1" s="1"/>
  <c r="K3457" i="1" s="1"/>
  <c r="K3458" i="1" s="1"/>
  <c r="K3459" i="1" s="1"/>
  <c r="K3460" i="1" s="1"/>
  <c r="K3461" i="1" s="1"/>
  <c r="K3462" i="1" s="1"/>
  <c r="K3463" i="1" s="1"/>
  <c r="K3464" i="1" s="1"/>
  <c r="K3465" i="1" s="1"/>
  <c r="K3466" i="1" s="1"/>
  <c r="K3467" i="1" s="1"/>
  <c r="K3468" i="1" s="1"/>
  <c r="K3469" i="1" s="1"/>
  <c r="K3470" i="1" s="1"/>
  <c r="K3471" i="1" s="1"/>
  <c r="K3472" i="1" s="1"/>
  <c r="K3473" i="1" s="1"/>
  <c r="K3474" i="1" s="1"/>
  <c r="K3475" i="1" s="1"/>
  <c r="K3476" i="1" s="1"/>
  <c r="K3477" i="1" s="1"/>
  <c r="K3478" i="1" s="1"/>
  <c r="K3479" i="1" s="1"/>
  <c r="K3480" i="1" s="1"/>
  <c r="K3481" i="1" s="1"/>
  <c r="K3482" i="1" s="1"/>
  <c r="K3483" i="1" s="1"/>
  <c r="K3484" i="1" s="1"/>
  <c r="K3485" i="1" s="1"/>
  <c r="K3486" i="1" s="1"/>
  <c r="K3487" i="1" s="1"/>
  <c r="K3488" i="1" s="1"/>
  <c r="K3489" i="1" s="1"/>
  <c r="K3490" i="1" s="1"/>
  <c r="K3491" i="1" s="1"/>
  <c r="K3492" i="1" s="1"/>
  <c r="K3493" i="1" s="1"/>
  <c r="K3494" i="1" s="1"/>
  <c r="K3495" i="1" s="1"/>
  <c r="K3496" i="1" s="1"/>
  <c r="K3497" i="1" s="1"/>
  <c r="K3498" i="1" s="1"/>
  <c r="K3499" i="1" s="1"/>
  <c r="K3500" i="1" s="1"/>
  <c r="K3501" i="1" s="1"/>
  <c r="K3502" i="1" s="1"/>
  <c r="K3503" i="1" s="1"/>
  <c r="K3504" i="1" s="1"/>
  <c r="K3505" i="1" s="1"/>
  <c r="K3506" i="1" s="1"/>
  <c r="K3507" i="1" s="1"/>
  <c r="K3508" i="1" s="1"/>
  <c r="K3509" i="1" s="1"/>
  <c r="K3510" i="1" s="1"/>
  <c r="K3511" i="1" s="1"/>
  <c r="K3512" i="1" s="1"/>
  <c r="K3513" i="1" s="1"/>
  <c r="K3514" i="1" s="1"/>
  <c r="K3515" i="1" s="1"/>
  <c r="K3516" i="1" s="1"/>
  <c r="K3517" i="1" s="1"/>
  <c r="K3518" i="1" s="1"/>
  <c r="K3519" i="1" s="1"/>
  <c r="K3520" i="1" s="1"/>
  <c r="K3521" i="1" s="1"/>
  <c r="K3522" i="1" s="1"/>
  <c r="K3523" i="1" s="1"/>
  <c r="K3524" i="1" s="1"/>
  <c r="K3525" i="1" s="1"/>
  <c r="K3526" i="1" s="1"/>
  <c r="K3527" i="1" s="1"/>
  <c r="K3528" i="1" s="1"/>
  <c r="K3529" i="1" s="1"/>
  <c r="K3530" i="1" s="1"/>
  <c r="K3531" i="1" s="1"/>
  <c r="K3532" i="1" s="1"/>
  <c r="K3533" i="1" s="1"/>
  <c r="K3534" i="1" s="1"/>
  <c r="K3535" i="1" s="1"/>
  <c r="K3536" i="1" s="1"/>
  <c r="K3537" i="1" s="1"/>
  <c r="K3538" i="1" s="1"/>
  <c r="K3539" i="1" s="1"/>
  <c r="K3540" i="1" s="1"/>
  <c r="K3541" i="1" s="1"/>
  <c r="K3542" i="1" s="1"/>
  <c r="K3543" i="1" s="1"/>
  <c r="K3544" i="1" s="1"/>
  <c r="K3545" i="1" s="1"/>
  <c r="K3546" i="1" s="1"/>
  <c r="K3547" i="1" s="1"/>
  <c r="K3548" i="1" s="1"/>
  <c r="K3549" i="1" s="1"/>
  <c r="K3550" i="1" s="1"/>
  <c r="K3551" i="1" s="1"/>
  <c r="K3552" i="1" s="1"/>
  <c r="K3553" i="1" s="1"/>
  <c r="K3554" i="1" s="1"/>
  <c r="K3555" i="1" s="1"/>
  <c r="K3556" i="1" s="1"/>
  <c r="K3557" i="1" s="1"/>
  <c r="K3558" i="1" s="1"/>
  <c r="K3559" i="1" s="1"/>
  <c r="K3560" i="1" s="1"/>
  <c r="K3561" i="1" s="1"/>
  <c r="K3562" i="1" s="1"/>
  <c r="K3563" i="1" s="1"/>
  <c r="K3564" i="1" s="1"/>
  <c r="K3565" i="1" s="1"/>
  <c r="K3566" i="1" s="1"/>
  <c r="K3567" i="1" s="1"/>
  <c r="K3568" i="1" s="1"/>
  <c r="K3569" i="1" s="1"/>
  <c r="K3570" i="1" s="1"/>
  <c r="K3571" i="1" s="1"/>
  <c r="K3572" i="1" s="1"/>
  <c r="K3573" i="1" s="1"/>
  <c r="K3574" i="1" s="1"/>
  <c r="K3575" i="1" s="1"/>
  <c r="K3576" i="1" s="1"/>
  <c r="K3577" i="1" s="1"/>
  <c r="K3578" i="1" s="1"/>
  <c r="K3579" i="1" s="1"/>
  <c r="K3580" i="1" s="1"/>
  <c r="K3581" i="1" s="1"/>
  <c r="K3582" i="1" s="1"/>
  <c r="K3583" i="1" s="1"/>
  <c r="K3584" i="1" s="1"/>
  <c r="K3585" i="1" s="1"/>
  <c r="K3586" i="1" s="1"/>
  <c r="K3587" i="1" s="1"/>
  <c r="K3588" i="1" s="1"/>
  <c r="K3589" i="1" s="1"/>
  <c r="K3590" i="1" s="1"/>
  <c r="K3591" i="1" s="1"/>
  <c r="K3592" i="1" s="1"/>
  <c r="K3593" i="1" s="1"/>
  <c r="K3594" i="1" s="1"/>
  <c r="K3595" i="1" s="1"/>
  <c r="K3596" i="1" s="1"/>
  <c r="K3597" i="1" s="1"/>
  <c r="K3598" i="1" s="1"/>
  <c r="K3599" i="1" s="1"/>
  <c r="K3600" i="1" s="1"/>
  <c r="K3601" i="1" s="1"/>
  <c r="K3602" i="1" s="1"/>
  <c r="K3603" i="1" s="1"/>
  <c r="K3604" i="1" s="1"/>
  <c r="K3605" i="1" s="1"/>
  <c r="K3606" i="1" s="1"/>
  <c r="K3607" i="1" s="1"/>
  <c r="K3608" i="1" s="1"/>
  <c r="K3609" i="1" s="1"/>
  <c r="K3610" i="1" s="1"/>
  <c r="K3611" i="1" s="1"/>
  <c r="K3612" i="1" s="1"/>
  <c r="K3613" i="1" s="1"/>
  <c r="K3614" i="1" s="1"/>
  <c r="K3615" i="1" s="1"/>
  <c r="K3616" i="1" s="1"/>
  <c r="K3617" i="1" s="1"/>
  <c r="K3618" i="1" s="1"/>
  <c r="K3619" i="1" s="1"/>
  <c r="K3620" i="1" s="1"/>
  <c r="K3621" i="1" s="1"/>
  <c r="K3622" i="1" s="1"/>
  <c r="K3623" i="1" s="1"/>
  <c r="K3624" i="1" s="1"/>
  <c r="K3625" i="1" s="1"/>
  <c r="K3626" i="1" s="1"/>
  <c r="K3627" i="1" s="1"/>
  <c r="K3628" i="1" s="1"/>
  <c r="K3629" i="1" s="1"/>
  <c r="K3630" i="1" s="1"/>
  <c r="K3631" i="1" s="1"/>
  <c r="K3632" i="1" s="1"/>
  <c r="K3633" i="1" s="1"/>
  <c r="K3634" i="1" s="1"/>
  <c r="K3635" i="1" s="1"/>
  <c r="K3636" i="1" s="1"/>
  <c r="K3637" i="1" s="1"/>
  <c r="K3638" i="1" s="1"/>
  <c r="K3639" i="1" s="1"/>
  <c r="K3640" i="1" s="1"/>
  <c r="K3641" i="1" s="1"/>
  <c r="K3642" i="1" s="1"/>
  <c r="K3643" i="1" s="1"/>
  <c r="K3644" i="1" s="1"/>
  <c r="K3645" i="1" s="1"/>
  <c r="K3646" i="1" s="1"/>
  <c r="K3647" i="1" s="1"/>
  <c r="K3648" i="1" s="1"/>
  <c r="K3649" i="1" s="1"/>
  <c r="K3650" i="1" s="1"/>
  <c r="K3651" i="1" s="1"/>
  <c r="K3652" i="1" s="1"/>
  <c r="K3653" i="1" s="1"/>
  <c r="K3654" i="1" s="1"/>
  <c r="K3655" i="1" s="1"/>
  <c r="K3656" i="1" s="1"/>
  <c r="K3657" i="1" s="1"/>
  <c r="K3658" i="1" s="1"/>
  <c r="K3659" i="1" s="1"/>
  <c r="K3660" i="1" s="1"/>
  <c r="K3661" i="1" s="1"/>
  <c r="K3662" i="1" s="1"/>
  <c r="K3663" i="1" s="1"/>
  <c r="K3664" i="1" s="1"/>
  <c r="K3665" i="1" s="1"/>
  <c r="K3666" i="1" s="1"/>
  <c r="K3667" i="1" s="1"/>
  <c r="K3668" i="1" s="1"/>
  <c r="K3669" i="1" s="1"/>
  <c r="K3670" i="1" s="1"/>
  <c r="K3671" i="1" s="1"/>
  <c r="K3672" i="1" s="1"/>
  <c r="K3673" i="1" s="1"/>
  <c r="K3674" i="1" s="1"/>
  <c r="K3675" i="1" s="1"/>
  <c r="K3676" i="1" s="1"/>
  <c r="K3677" i="1" s="1"/>
  <c r="K3678" i="1" s="1"/>
  <c r="K3679" i="1" s="1"/>
  <c r="K3680" i="1" s="1"/>
  <c r="K3681" i="1" s="1"/>
  <c r="K3682" i="1" s="1"/>
  <c r="K3683" i="1" s="1"/>
  <c r="K3684" i="1" s="1"/>
  <c r="K3685" i="1" s="1"/>
  <c r="K3686" i="1" s="1"/>
  <c r="K3687" i="1" s="1"/>
  <c r="K3688" i="1" s="1"/>
  <c r="K3689" i="1" s="1"/>
  <c r="K3690" i="1" s="1"/>
  <c r="K3691" i="1" s="1"/>
  <c r="K3692" i="1" s="1"/>
  <c r="K3693" i="1" s="1"/>
  <c r="K3694" i="1" s="1"/>
  <c r="K3695" i="1" s="1"/>
  <c r="K3696" i="1" s="1"/>
  <c r="K3697" i="1" s="1"/>
  <c r="K3698" i="1" s="1"/>
  <c r="K3699" i="1" s="1"/>
  <c r="K3700" i="1" s="1"/>
  <c r="K3701" i="1" s="1"/>
  <c r="K3702" i="1" s="1"/>
  <c r="K3703" i="1" s="1"/>
  <c r="K3704" i="1" s="1"/>
  <c r="K3705" i="1" s="1"/>
  <c r="K3706" i="1" s="1"/>
  <c r="K3707" i="1" s="1"/>
  <c r="K3708" i="1" s="1"/>
  <c r="K3709" i="1" s="1"/>
  <c r="K3710" i="1" s="1"/>
  <c r="K3711" i="1" s="1"/>
  <c r="K3712" i="1" s="1"/>
  <c r="K3713" i="1" s="1"/>
  <c r="K3714" i="1" s="1"/>
  <c r="K3715" i="1" s="1"/>
  <c r="K3716" i="1" s="1"/>
  <c r="K3717" i="1" s="1"/>
  <c r="K3718" i="1" s="1"/>
  <c r="K3719" i="1" s="1"/>
  <c r="K3720" i="1" s="1"/>
  <c r="K3721" i="1" s="1"/>
  <c r="K3722" i="1" s="1"/>
  <c r="K3723" i="1" s="1"/>
  <c r="K3724" i="1" s="1"/>
  <c r="K3725" i="1" s="1"/>
  <c r="K3726" i="1" s="1"/>
  <c r="K3727" i="1" s="1"/>
  <c r="K3728" i="1" s="1"/>
  <c r="K3729" i="1" s="1"/>
  <c r="K3730" i="1" s="1"/>
  <c r="K3731" i="1" s="1"/>
  <c r="K3732" i="1" s="1"/>
  <c r="K3733" i="1" s="1"/>
  <c r="K3734" i="1" s="1"/>
  <c r="K3735" i="1" s="1"/>
  <c r="K3736" i="1" s="1"/>
  <c r="K3737" i="1" s="1"/>
  <c r="K3738" i="1" s="1"/>
  <c r="K3739" i="1" s="1"/>
  <c r="K3740" i="1" s="1"/>
  <c r="K3741" i="1" s="1"/>
  <c r="K3742" i="1" s="1"/>
  <c r="K3743" i="1" s="1"/>
  <c r="K3744" i="1" s="1"/>
  <c r="K3745" i="1" s="1"/>
  <c r="K3746" i="1" s="1"/>
  <c r="K3747" i="1" s="1"/>
  <c r="K3748" i="1" s="1"/>
  <c r="K3749" i="1" s="1"/>
  <c r="K3750" i="1" s="1"/>
  <c r="K3751" i="1" s="1"/>
  <c r="K3752" i="1" s="1"/>
  <c r="K3753" i="1" s="1"/>
  <c r="K3754" i="1" s="1"/>
  <c r="K3755" i="1" s="1"/>
  <c r="K3756" i="1" s="1"/>
  <c r="K3757" i="1" s="1"/>
  <c r="K3758" i="1" s="1"/>
  <c r="K3759" i="1" s="1"/>
  <c r="K3760" i="1" s="1"/>
  <c r="K3761" i="1" s="1"/>
  <c r="K3762" i="1" s="1"/>
  <c r="K3763" i="1" s="1"/>
  <c r="K3764" i="1" s="1"/>
  <c r="K3765" i="1" s="1"/>
  <c r="K3766" i="1" s="1"/>
  <c r="K3767" i="1" s="1"/>
  <c r="K3768" i="1" s="1"/>
  <c r="K3769" i="1" s="1"/>
  <c r="K3770" i="1" s="1"/>
  <c r="K3771" i="1" s="1"/>
  <c r="K3772" i="1" s="1"/>
  <c r="K3773" i="1" s="1"/>
  <c r="K3774" i="1" s="1"/>
  <c r="K3775" i="1" s="1"/>
  <c r="K3776" i="1" s="1"/>
  <c r="K3777" i="1" s="1"/>
  <c r="K3778" i="1" s="1"/>
  <c r="K3779" i="1" s="1"/>
  <c r="K3780" i="1" s="1"/>
  <c r="K3781" i="1" s="1"/>
  <c r="K3782" i="1" s="1"/>
  <c r="K3783" i="1" s="1"/>
  <c r="K3784" i="1" s="1"/>
  <c r="K3785" i="1" s="1"/>
  <c r="K3786" i="1" s="1"/>
  <c r="K3787" i="1" s="1"/>
  <c r="K3788" i="1" s="1"/>
  <c r="K3789" i="1" s="1"/>
  <c r="K3790" i="1" s="1"/>
  <c r="K3791" i="1" s="1"/>
  <c r="K3792" i="1" s="1"/>
  <c r="K3793" i="1" s="1"/>
  <c r="K3794" i="1" s="1"/>
  <c r="K3795" i="1" s="1"/>
  <c r="K3796" i="1" s="1"/>
  <c r="K3797" i="1" s="1"/>
  <c r="K3798" i="1" s="1"/>
  <c r="K3799" i="1" s="1"/>
  <c r="K3800" i="1" s="1"/>
  <c r="K3801" i="1" s="1"/>
  <c r="K3802" i="1" s="1"/>
  <c r="K3803" i="1" s="1"/>
  <c r="K3804" i="1" s="1"/>
  <c r="K3805" i="1" s="1"/>
  <c r="K3806" i="1" s="1"/>
  <c r="K3807" i="1" s="1"/>
  <c r="K3808" i="1" s="1"/>
  <c r="K3809" i="1" s="1"/>
  <c r="K3810" i="1" s="1"/>
  <c r="K3811" i="1" s="1"/>
  <c r="K3812" i="1" s="1"/>
  <c r="K3813" i="1" s="1"/>
  <c r="K3814" i="1" s="1"/>
  <c r="K3815" i="1" s="1"/>
  <c r="K3816" i="1" s="1"/>
  <c r="K3817" i="1" s="1"/>
  <c r="K3818" i="1" s="1"/>
  <c r="K3819" i="1" s="1"/>
  <c r="K3820" i="1" s="1"/>
  <c r="K3821" i="1" s="1"/>
  <c r="K3822" i="1" s="1"/>
  <c r="K3823" i="1" s="1"/>
  <c r="K3824" i="1" s="1"/>
  <c r="K3825" i="1" s="1"/>
  <c r="K3826" i="1" s="1"/>
  <c r="K3827" i="1" s="1"/>
  <c r="K3828" i="1" s="1"/>
  <c r="K3829" i="1" s="1"/>
  <c r="K3830" i="1" s="1"/>
  <c r="K3831" i="1" s="1"/>
  <c r="K3832" i="1" s="1"/>
  <c r="K3833" i="1" s="1"/>
  <c r="K3834" i="1" s="1"/>
  <c r="K3835" i="1" s="1"/>
  <c r="K3836" i="1" s="1"/>
  <c r="K3837" i="1" s="1"/>
  <c r="K3838" i="1" s="1"/>
  <c r="K3839" i="1" s="1"/>
  <c r="K3840" i="1" s="1"/>
  <c r="K3841" i="1" s="1"/>
  <c r="K3842" i="1" s="1"/>
  <c r="K3843" i="1" s="1"/>
  <c r="K3844" i="1" s="1"/>
  <c r="K3845" i="1" s="1"/>
  <c r="K3846" i="1" s="1"/>
  <c r="K3847" i="1" s="1"/>
  <c r="K3848" i="1" s="1"/>
  <c r="K3849" i="1" s="1"/>
  <c r="K3850" i="1" s="1"/>
  <c r="K3851" i="1" s="1"/>
  <c r="K3852" i="1" s="1"/>
  <c r="K3853" i="1" s="1"/>
  <c r="K3854" i="1" s="1"/>
  <c r="K3855" i="1" s="1"/>
  <c r="K3856" i="1" s="1"/>
  <c r="K3857" i="1" s="1"/>
  <c r="K3858" i="1" s="1"/>
  <c r="K3859" i="1" s="1"/>
  <c r="K3860" i="1" s="1"/>
  <c r="K3861" i="1" s="1"/>
  <c r="K3862" i="1" s="1"/>
  <c r="K3863" i="1" s="1"/>
  <c r="K3864" i="1" s="1"/>
  <c r="K3865" i="1" s="1"/>
  <c r="K3866" i="1" s="1"/>
  <c r="K3867" i="1" s="1"/>
  <c r="K3868" i="1" s="1"/>
  <c r="K3869" i="1" s="1"/>
  <c r="K3870" i="1" s="1"/>
  <c r="K3871" i="1" s="1"/>
  <c r="K3872" i="1" s="1"/>
  <c r="K3873" i="1" s="1"/>
  <c r="K3874" i="1" s="1"/>
  <c r="K3875" i="1" s="1"/>
  <c r="K3876" i="1" s="1"/>
  <c r="K3877" i="1" s="1"/>
  <c r="K3878" i="1" s="1"/>
  <c r="K3879" i="1" s="1"/>
  <c r="K3880" i="1" s="1"/>
  <c r="K3881" i="1" s="1"/>
  <c r="K3882" i="1" s="1"/>
  <c r="K3883" i="1" s="1"/>
  <c r="K3884" i="1" s="1"/>
  <c r="K3885" i="1" s="1"/>
  <c r="K3886" i="1" s="1"/>
  <c r="K3887" i="1" s="1"/>
  <c r="K3888" i="1" s="1"/>
  <c r="K3889" i="1" s="1"/>
  <c r="K3890" i="1" s="1"/>
  <c r="K3891" i="1" s="1"/>
  <c r="K3892" i="1" s="1"/>
  <c r="K3893" i="1" s="1"/>
  <c r="K3894" i="1" s="1"/>
  <c r="K3895" i="1" s="1"/>
  <c r="K3896" i="1" s="1"/>
  <c r="K3897" i="1" s="1"/>
  <c r="K3898" i="1" s="1"/>
  <c r="K3899" i="1" s="1"/>
  <c r="K3900" i="1" s="1"/>
  <c r="K3901" i="1" s="1"/>
  <c r="K3902" i="1" s="1"/>
  <c r="K3903" i="1" s="1"/>
  <c r="K3904" i="1" s="1"/>
  <c r="K3905" i="1" s="1"/>
  <c r="K3906" i="1" s="1"/>
  <c r="K3907" i="1" s="1"/>
  <c r="K3908" i="1" s="1"/>
  <c r="K3909" i="1" s="1"/>
  <c r="K3910" i="1" s="1"/>
  <c r="K3911" i="1" s="1"/>
  <c r="K3912" i="1" s="1"/>
  <c r="K3913" i="1" s="1"/>
  <c r="K3914" i="1" s="1"/>
  <c r="K3915" i="1" s="1"/>
  <c r="K3916" i="1" s="1"/>
  <c r="K3917" i="1" s="1"/>
  <c r="K3918" i="1" s="1"/>
  <c r="K3919" i="1" s="1"/>
  <c r="K3920" i="1" s="1"/>
  <c r="K3921" i="1" s="1"/>
  <c r="K3922" i="1" s="1"/>
  <c r="K3923" i="1" s="1"/>
  <c r="K3924" i="1" s="1"/>
  <c r="K3925" i="1" s="1"/>
  <c r="K3926" i="1" s="1"/>
  <c r="K3927" i="1" s="1"/>
  <c r="K3928" i="1" s="1"/>
  <c r="K3929" i="1" s="1"/>
  <c r="K3930" i="1" s="1"/>
  <c r="K3931" i="1" s="1"/>
  <c r="K3932" i="1" s="1"/>
  <c r="K3933" i="1" s="1"/>
  <c r="K3934" i="1" s="1"/>
  <c r="K3935" i="1" s="1"/>
  <c r="K3936" i="1" s="1"/>
  <c r="K3937" i="1" s="1"/>
  <c r="K3938" i="1" s="1"/>
  <c r="K3939" i="1" s="1"/>
  <c r="K3940" i="1" s="1"/>
  <c r="K3941" i="1" s="1"/>
  <c r="K3942" i="1" s="1"/>
  <c r="K3943" i="1" s="1"/>
  <c r="K3944" i="1" s="1"/>
  <c r="K3945" i="1" s="1"/>
  <c r="K3946" i="1" s="1"/>
  <c r="K3947" i="1" s="1"/>
  <c r="K3948" i="1" s="1"/>
  <c r="K3949" i="1" s="1"/>
  <c r="K3950" i="1" s="1"/>
  <c r="K3951" i="1" s="1"/>
  <c r="K3952" i="1" s="1"/>
  <c r="K3953" i="1" s="1"/>
  <c r="K3954" i="1" s="1"/>
  <c r="K3955" i="1" s="1"/>
  <c r="K3956" i="1" s="1"/>
  <c r="K3957" i="1" s="1"/>
  <c r="K3958" i="1" s="1"/>
  <c r="K3959" i="1" s="1"/>
  <c r="K3960" i="1" s="1"/>
  <c r="K3961" i="1" s="1"/>
  <c r="K3962" i="1" s="1"/>
  <c r="K3963" i="1" s="1"/>
  <c r="K3964" i="1" s="1"/>
  <c r="K3965" i="1" s="1"/>
  <c r="K3966" i="1" s="1"/>
  <c r="K3967" i="1" s="1"/>
  <c r="K3968" i="1" s="1"/>
  <c r="K3969" i="1" s="1"/>
  <c r="K3970" i="1" s="1"/>
  <c r="K3971" i="1" s="1"/>
  <c r="K3972" i="1" s="1"/>
  <c r="K3973" i="1" s="1"/>
  <c r="K3974" i="1" s="1"/>
  <c r="K3975" i="1" s="1"/>
  <c r="K3976" i="1" s="1"/>
  <c r="K3977" i="1" s="1"/>
  <c r="K3978" i="1" s="1"/>
  <c r="K3979" i="1" s="1"/>
  <c r="K3980" i="1" s="1"/>
  <c r="K3981" i="1" s="1"/>
  <c r="K3982" i="1" s="1"/>
  <c r="K3983" i="1" s="1"/>
  <c r="K3984" i="1" s="1"/>
  <c r="K3985" i="1" s="1"/>
  <c r="K3986" i="1" s="1"/>
  <c r="K3987" i="1" s="1"/>
  <c r="K3988" i="1" s="1"/>
  <c r="K3989" i="1" s="1"/>
  <c r="K3990" i="1" s="1"/>
  <c r="K3991" i="1" s="1"/>
  <c r="K3992" i="1" s="1"/>
  <c r="K3993" i="1" s="1"/>
  <c r="K3994" i="1" s="1"/>
  <c r="K3995" i="1" s="1"/>
  <c r="K3996" i="1" s="1"/>
  <c r="K3997" i="1" s="1"/>
  <c r="K3998" i="1" s="1"/>
  <c r="K3999" i="1" s="1"/>
  <c r="K4000" i="1" s="1"/>
  <c r="K4001" i="1" s="1"/>
  <c r="K4002" i="1" s="1"/>
  <c r="K4003" i="1" s="1"/>
  <c r="K4004" i="1" s="1"/>
  <c r="K4005" i="1" s="1"/>
  <c r="K4006" i="1" s="1"/>
  <c r="K4007" i="1" s="1"/>
  <c r="K4008" i="1" s="1"/>
  <c r="K4009" i="1" s="1"/>
  <c r="K4010" i="1" s="1"/>
  <c r="K4011" i="1" s="1"/>
  <c r="K4012" i="1" s="1"/>
  <c r="K4013" i="1" s="1"/>
  <c r="K4014" i="1" s="1"/>
  <c r="K4015" i="1" s="1"/>
  <c r="K4016" i="1" s="1"/>
  <c r="K4017" i="1" s="1"/>
  <c r="K4018" i="1" s="1"/>
  <c r="K4019" i="1" s="1"/>
  <c r="K4020" i="1" s="1"/>
  <c r="K4021" i="1" s="1"/>
  <c r="K4022" i="1" s="1"/>
  <c r="K4023" i="1" s="1"/>
  <c r="K4024" i="1" s="1"/>
  <c r="K4025" i="1" s="1"/>
  <c r="K4026" i="1" s="1"/>
  <c r="K4027" i="1" s="1"/>
  <c r="K4028" i="1" s="1"/>
  <c r="K4029" i="1" s="1"/>
  <c r="K4030" i="1" s="1"/>
  <c r="K4031" i="1" s="1"/>
  <c r="K4032" i="1" s="1"/>
  <c r="K4033" i="1" s="1"/>
  <c r="K4034" i="1" s="1"/>
  <c r="K4035" i="1" s="1"/>
  <c r="K4036" i="1" s="1"/>
  <c r="K4037" i="1" s="1"/>
  <c r="K4038" i="1" s="1"/>
  <c r="K4039" i="1" s="1"/>
  <c r="K4040" i="1" s="1"/>
  <c r="K4041" i="1" s="1"/>
  <c r="K4042" i="1" s="1"/>
  <c r="K4043" i="1" s="1"/>
  <c r="K4044" i="1" s="1"/>
  <c r="K4045" i="1" s="1"/>
  <c r="K4046" i="1" s="1"/>
  <c r="K4047" i="1" s="1"/>
  <c r="K4048" i="1" s="1"/>
  <c r="K4049" i="1" s="1"/>
  <c r="K4050" i="1" s="1"/>
  <c r="K4051" i="1" s="1"/>
  <c r="K4052" i="1" s="1"/>
  <c r="K4053" i="1" s="1"/>
  <c r="K4054" i="1" s="1"/>
  <c r="K4055" i="1" s="1"/>
  <c r="K4056" i="1" s="1"/>
  <c r="K4057" i="1" s="1"/>
  <c r="K4058" i="1" s="1"/>
  <c r="K4059" i="1" s="1"/>
  <c r="K4060" i="1" s="1"/>
  <c r="K4061" i="1" s="1"/>
  <c r="K4062" i="1" s="1"/>
  <c r="K4063" i="1" s="1"/>
  <c r="K4064" i="1" s="1"/>
  <c r="K4065" i="1" s="1"/>
  <c r="K4066" i="1" s="1"/>
  <c r="K4067" i="1" s="1"/>
  <c r="K4068" i="1" s="1"/>
  <c r="K4069" i="1" s="1"/>
  <c r="K4070" i="1" s="1"/>
  <c r="K4071" i="1" s="1"/>
  <c r="K4072" i="1" s="1"/>
  <c r="K4073" i="1" s="1"/>
  <c r="K4074" i="1" s="1"/>
  <c r="K4075" i="1" s="1"/>
  <c r="K4076" i="1" s="1"/>
  <c r="K4077" i="1" s="1"/>
  <c r="K4078" i="1" s="1"/>
  <c r="K4079" i="1" s="1"/>
  <c r="K4080" i="1" s="1"/>
  <c r="K4081" i="1" s="1"/>
  <c r="K4082" i="1" s="1"/>
  <c r="K4083" i="1" s="1"/>
  <c r="K4084" i="1" s="1"/>
  <c r="K4085" i="1" s="1"/>
  <c r="K4086" i="1" s="1"/>
  <c r="K4087" i="1" s="1"/>
  <c r="K4088" i="1" s="1"/>
  <c r="K4089" i="1" s="1"/>
  <c r="K4090" i="1" s="1"/>
  <c r="K4091" i="1" s="1"/>
  <c r="K4092" i="1" s="1"/>
  <c r="K4093" i="1" s="1"/>
  <c r="K4094" i="1" s="1"/>
  <c r="K4095" i="1" s="1"/>
  <c r="K4096" i="1" s="1"/>
  <c r="K4097" i="1" s="1"/>
  <c r="K4098" i="1" s="1"/>
  <c r="K4099" i="1" s="1"/>
  <c r="K4100" i="1" s="1"/>
  <c r="K4101" i="1" s="1"/>
  <c r="K4102" i="1" s="1"/>
  <c r="K4103" i="1" s="1"/>
  <c r="K4104" i="1" s="1"/>
  <c r="K4105" i="1" s="1"/>
  <c r="K4106" i="1" s="1"/>
  <c r="K4107" i="1" s="1"/>
  <c r="K4108" i="1" s="1"/>
  <c r="K4109" i="1" s="1"/>
  <c r="K4110" i="1" s="1"/>
  <c r="K4111" i="1" s="1"/>
  <c r="K4112" i="1" s="1"/>
  <c r="K4113" i="1" s="1"/>
  <c r="K4114" i="1" s="1"/>
  <c r="K4115" i="1" s="1"/>
  <c r="K4116" i="1" s="1"/>
  <c r="K4117" i="1" s="1"/>
  <c r="K4118" i="1" s="1"/>
  <c r="K4119" i="1" s="1"/>
  <c r="K4120" i="1" s="1"/>
  <c r="K4121" i="1" s="1"/>
  <c r="K4122" i="1" s="1"/>
  <c r="K4123" i="1" s="1"/>
  <c r="K4124" i="1" s="1"/>
  <c r="K4125" i="1" s="1"/>
  <c r="K4126" i="1" s="1"/>
  <c r="K4127" i="1" s="1"/>
  <c r="K4128" i="1" s="1"/>
  <c r="K4129" i="1" s="1"/>
  <c r="K4130" i="1" s="1"/>
  <c r="K4131" i="1" s="1"/>
  <c r="K4132" i="1" s="1"/>
  <c r="K4133" i="1" s="1"/>
  <c r="K4134" i="1" s="1"/>
  <c r="K4135" i="1" s="1"/>
  <c r="K4136" i="1" s="1"/>
  <c r="K4137" i="1" s="1"/>
  <c r="K4138" i="1" s="1"/>
  <c r="K4139" i="1" s="1"/>
  <c r="K4140" i="1" s="1"/>
  <c r="K4141" i="1" s="1"/>
  <c r="K4142" i="1" s="1"/>
  <c r="K4143" i="1" s="1"/>
  <c r="K4144" i="1" s="1"/>
  <c r="K4145" i="1" s="1"/>
  <c r="K4146" i="1" s="1"/>
  <c r="K4147" i="1" s="1"/>
  <c r="K4148" i="1" s="1"/>
  <c r="K4149" i="1" s="1"/>
  <c r="K4150" i="1" s="1"/>
  <c r="K4151" i="1" s="1"/>
  <c r="K4152" i="1" s="1"/>
  <c r="K4153" i="1" s="1"/>
  <c r="K4154" i="1" s="1"/>
  <c r="K4155" i="1" s="1"/>
  <c r="K4156" i="1" s="1"/>
  <c r="K4157" i="1" s="1"/>
  <c r="K4158" i="1" s="1"/>
  <c r="K4159" i="1" s="1"/>
  <c r="K4160" i="1" s="1"/>
  <c r="K4161" i="1" s="1"/>
  <c r="K4162" i="1" s="1"/>
  <c r="K4163" i="1" s="1"/>
  <c r="K4164" i="1" s="1"/>
  <c r="K4165" i="1" s="1"/>
  <c r="K4166" i="1" s="1"/>
  <c r="K4167" i="1" s="1"/>
  <c r="K4168" i="1" s="1"/>
  <c r="K4169" i="1" s="1"/>
  <c r="K4170" i="1" s="1"/>
  <c r="K4171" i="1" s="1"/>
  <c r="K4172" i="1" s="1"/>
  <c r="K4173" i="1" s="1"/>
  <c r="K4174" i="1" s="1"/>
  <c r="K4175" i="1" s="1"/>
  <c r="K4176" i="1" s="1"/>
  <c r="K4177" i="1" s="1"/>
  <c r="K4178" i="1" s="1"/>
  <c r="K4179" i="1" s="1"/>
  <c r="K4180" i="1" s="1"/>
  <c r="K4181" i="1" s="1"/>
  <c r="K4182" i="1" s="1"/>
  <c r="K4183" i="1" s="1"/>
  <c r="K4184" i="1" s="1"/>
  <c r="K4185" i="1" s="1"/>
  <c r="K4186" i="1" s="1"/>
  <c r="K4187" i="1" s="1"/>
  <c r="K4188" i="1" s="1"/>
  <c r="K4189" i="1" s="1"/>
  <c r="K4190" i="1" s="1"/>
  <c r="K4191" i="1" s="1"/>
  <c r="K4192" i="1" s="1"/>
  <c r="K4193" i="1" s="1"/>
  <c r="K4194" i="1" s="1"/>
  <c r="K4195" i="1" s="1"/>
  <c r="K4196" i="1" s="1"/>
  <c r="K4197" i="1" s="1"/>
  <c r="K4198" i="1" s="1"/>
  <c r="K4199" i="1" s="1"/>
  <c r="K4200" i="1" s="1"/>
  <c r="K4201" i="1" s="1"/>
  <c r="K4202" i="1" s="1"/>
  <c r="K4203" i="1" s="1"/>
  <c r="K4204" i="1" s="1"/>
  <c r="K4205" i="1" s="1"/>
  <c r="K4206" i="1" s="1"/>
  <c r="K4207" i="1" s="1"/>
  <c r="K4208" i="1" s="1"/>
  <c r="K4209" i="1" s="1"/>
  <c r="K4210" i="1" s="1"/>
  <c r="K4211" i="1" s="1"/>
  <c r="K4212" i="1" s="1"/>
  <c r="K4213" i="1" s="1"/>
  <c r="K4214" i="1" s="1"/>
  <c r="K4215" i="1" s="1"/>
  <c r="K4216" i="1" s="1"/>
  <c r="K4217" i="1" s="1"/>
  <c r="K4218" i="1" s="1"/>
  <c r="K4219" i="1" s="1"/>
  <c r="K4220" i="1" s="1"/>
  <c r="K4221" i="1" s="1"/>
  <c r="K4222" i="1" s="1"/>
  <c r="K4223" i="1" s="1"/>
  <c r="K4224" i="1" s="1"/>
  <c r="K4225" i="1" s="1"/>
  <c r="K4226" i="1" s="1"/>
  <c r="K4227" i="1" s="1"/>
  <c r="K4228" i="1" s="1"/>
  <c r="K4229" i="1" s="1"/>
  <c r="K4230" i="1" s="1"/>
  <c r="K4231" i="1" s="1"/>
  <c r="K4232" i="1" s="1"/>
  <c r="K4233" i="1" s="1"/>
  <c r="K4234" i="1" s="1"/>
  <c r="K4235" i="1" s="1"/>
  <c r="K4236" i="1" s="1"/>
  <c r="K4237" i="1" s="1"/>
  <c r="K4238" i="1" s="1"/>
  <c r="K4239" i="1" s="1"/>
  <c r="K4240" i="1" s="1"/>
  <c r="K4241" i="1" s="1"/>
  <c r="K4242" i="1" s="1"/>
  <c r="K4243" i="1" s="1"/>
  <c r="K4244" i="1" s="1"/>
  <c r="K4245" i="1" s="1"/>
  <c r="K4246" i="1" s="1"/>
  <c r="K4247" i="1" s="1"/>
  <c r="K4248" i="1" s="1"/>
  <c r="K4249" i="1" s="1"/>
  <c r="K4250" i="1" s="1"/>
  <c r="K4251" i="1" s="1"/>
  <c r="K4252" i="1" s="1"/>
  <c r="K4253" i="1" s="1"/>
  <c r="K4254" i="1" s="1"/>
  <c r="K4255" i="1" s="1"/>
  <c r="K4256" i="1" s="1"/>
  <c r="K4257" i="1" s="1"/>
  <c r="K4258" i="1" s="1"/>
  <c r="K4259" i="1" s="1"/>
  <c r="K4260" i="1" s="1"/>
  <c r="K4261" i="1" s="1"/>
  <c r="K4262" i="1" s="1"/>
  <c r="K4263" i="1" s="1"/>
  <c r="K4264" i="1" s="1"/>
  <c r="K4265" i="1" s="1"/>
  <c r="K4266" i="1" s="1"/>
  <c r="K4267" i="1" s="1"/>
  <c r="K4268" i="1" s="1"/>
  <c r="K4269" i="1" s="1"/>
  <c r="K4270" i="1" s="1"/>
  <c r="K4271" i="1" s="1"/>
  <c r="K4272" i="1" s="1"/>
  <c r="K4273" i="1" s="1"/>
  <c r="K4274" i="1" s="1"/>
  <c r="K4275" i="1" s="1"/>
  <c r="K4276" i="1" s="1"/>
  <c r="K4277" i="1" s="1"/>
  <c r="K4278" i="1" s="1"/>
  <c r="K4279" i="1" s="1"/>
  <c r="K4280" i="1" s="1"/>
  <c r="K4281" i="1" s="1"/>
  <c r="K4282" i="1" s="1"/>
  <c r="K4283" i="1" s="1"/>
  <c r="K4284" i="1" s="1"/>
  <c r="K4285" i="1" s="1"/>
  <c r="K4286" i="1" s="1"/>
  <c r="K4287" i="1" s="1"/>
  <c r="K4288" i="1" s="1"/>
  <c r="K4289" i="1" s="1"/>
  <c r="K4290" i="1" s="1"/>
  <c r="K4291" i="1" s="1"/>
  <c r="K4292" i="1" s="1"/>
  <c r="K4293" i="1" s="1"/>
  <c r="K4294" i="1" s="1"/>
  <c r="K4295" i="1" s="1"/>
  <c r="K4296" i="1" s="1"/>
  <c r="K4297" i="1" s="1"/>
  <c r="K4298" i="1" s="1"/>
  <c r="K4299" i="1" s="1"/>
  <c r="K4300" i="1" s="1"/>
  <c r="K4301" i="1" s="1"/>
  <c r="K4302" i="1" s="1"/>
  <c r="K4303" i="1" s="1"/>
  <c r="K4304" i="1" s="1"/>
  <c r="K4305" i="1" s="1"/>
  <c r="K4306" i="1" s="1"/>
  <c r="K4307" i="1" s="1"/>
  <c r="K4308" i="1" s="1"/>
  <c r="K4309" i="1" s="1"/>
  <c r="K4310" i="1" s="1"/>
  <c r="K4311" i="1" s="1"/>
  <c r="K4312" i="1" s="1"/>
  <c r="K4313" i="1" s="1"/>
  <c r="K4314" i="1" s="1"/>
  <c r="K4315" i="1" s="1"/>
  <c r="K4316" i="1" s="1"/>
  <c r="K4317" i="1" s="1"/>
  <c r="K4318" i="1" s="1"/>
  <c r="K4319" i="1" s="1"/>
  <c r="K4320" i="1" s="1"/>
  <c r="K4321" i="1" s="1"/>
  <c r="K4322" i="1" s="1"/>
  <c r="K4323" i="1" s="1"/>
  <c r="K4324" i="1" s="1"/>
  <c r="K4325" i="1" s="1"/>
  <c r="K4326" i="1" s="1"/>
  <c r="K4327" i="1" s="1"/>
  <c r="K4328" i="1" s="1"/>
  <c r="K4329" i="1" s="1"/>
  <c r="K4330" i="1" s="1"/>
  <c r="K4331" i="1" s="1"/>
  <c r="K4332" i="1" s="1"/>
  <c r="K4333" i="1" s="1"/>
  <c r="K4334" i="1" s="1"/>
  <c r="K4335" i="1" s="1"/>
  <c r="K4336" i="1" s="1"/>
  <c r="K4337" i="1" s="1"/>
  <c r="K4338" i="1" s="1"/>
  <c r="K4339" i="1" s="1"/>
  <c r="K4340" i="1" s="1"/>
  <c r="K4341" i="1" s="1"/>
  <c r="K4342" i="1" s="1"/>
  <c r="K4343" i="1" s="1"/>
  <c r="K4344" i="1" s="1"/>
  <c r="K4345" i="1" s="1"/>
  <c r="K4346" i="1" s="1"/>
  <c r="K4347" i="1" s="1"/>
  <c r="K4348" i="1" s="1"/>
  <c r="K4349" i="1" s="1"/>
  <c r="K4350" i="1" s="1"/>
  <c r="K4351" i="1" s="1"/>
  <c r="K4352" i="1" s="1"/>
  <c r="K4353" i="1" s="1"/>
  <c r="K4354" i="1" s="1"/>
  <c r="K4355" i="1" s="1"/>
  <c r="K4356" i="1" s="1"/>
  <c r="K4357" i="1" s="1"/>
  <c r="K4358" i="1" s="1"/>
  <c r="K4359" i="1" s="1"/>
  <c r="K4360" i="1" s="1"/>
  <c r="K4361" i="1" s="1"/>
  <c r="K4362" i="1" s="1"/>
  <c r="K4363" i="1" s="1"/>
  <c r="K4364" i="1" s="1"/>
  <c r="K4365" i="1" s="1"/>
  <c r="K4366" i="1" s="1"/>
  <c r="K4367" i="1" s="1"/>
  <c r="K4368" i="1" s="1"/>
  <c r="K4369" i="1" s="1"/>
  <c r="K4370" i="1" s="1"/>
  <c r="K4371" i="1" s="1"/>
  <c r="K4372" i="1" s="1"/>
  <c r="K4373" i="1" s="1"/>
  <c r="K4374" i="1" s="1"/>
  <c r="K4375" i="1" s="1"/>
  <c r="K4376" i="1" s="1"/>
  <c r="K4377" i="1" s="1"/>
  <c r="K4378" i="1" s="1"/>
  <c r="K4379" i="1" s="1"/>
  <c r="K4380" i="1" s="1"/>
  <c r="K4381" i="1" s="1"/>
  <c r="K4382" i="1" s="1"/>
  <c r="K4383" i="1" s="1"/>
  <c r="K4384" i="1" s="1"/>
  <c r="K4385" i="1" s="1"/>
  <c r="K4386" i="1" s="1"/>
  <c r="K4387" i="1" s="1"/>
  <c r="K4388" i="1" s="1"/>
  <c r="K4389" i="1" s="1"/>
  <c r="K4390" i="1" s="1"/>
  <c r="K4391" i="1" s="1"/>
  <c r="K4392" i="1" s="1"/>
  <c r="K4393" i="1" s="1"/>
  <c r="K4394" i="1" s="1"/>
  <c r="K4395" i="1" s="1"/>
  <c r="K4396" i="1" s="1"/>
  <c r="K4397" i="1" s="1"/>
  <c r="K4398" i="1" s="1"/>
  <c r="K4399" i="1" s="1"/>
  <c r="K4400" i="1" s="1"/>
  <c r="K4401" i="1" s="1"/>
  <c r="K4402" i="1" s="1"/>
  <c r="K4403" i="1" s="1"/>
  <c r="K4404" i="1" s="1"/>
  <c r="K4405" i="1" s="1"/>
  <c r="K4406" i="1" s="1"/>
  <c r="K4407" i="1" s="1"/>
  <c r="K4408" i="1" s="1"/>
  <c r="K4409" i="1" s="1"/>
  <c r="K4410" i="1" s="1"/>
  <c r="K4411" i="1" s="1"/>
  <c r="K4412" i="1" s="1"/>
  <c r="K4413" i="1" s="1"/>
  <c r="K4414" i="1" s="1"/>
  <c r="K4415" i="1" s="1"/>
  <c r="K4416" i="1" s="1"/>
  <c r="K4417" i="1" s="1"/>
  <c r="K4418" i="1" s="1"/>
  <c r="K4419" i="1" s="1"/>
  <c r="K4420" i="1" s="1"/>
  <c r="K4421" i="1" s="1"/>
  <c r="K4422" i="1" s="1"/>
  <c r="K4423" i="1" s="1"/>
  <c r="K4424" i="1" s="1"/>
  <c r="K4425" i="1" s="1"/>
  <c r="K4426" i="1" s="1"/>
  <c r="K4427" i="1" s="1"/>
  <c r="K4428" i="1" s="1"/>
  <c r="K4429" i="1" s="1"/>
  <c r="K4430" i="1" s="1"/>
  <c r="K4431" i="1" s="1"/>
  <c r="K4432" i="1" s="1"/>
  <c r="K4433" i="1" s="1"/>
  <c r="K4434" i="1" s="1"/>
  <c r="K4435" i="1" s="1"/>
  <c r="K4436" i="1" s="1"/>
  <c r="K4437" i="1" s="1"/>
  <c r="K4438" i="1" s="1"/>
  <c r="K4439" i="1" s="1"/>
  <c r="K4440" i="1" s="1"/>
  <c r="K4441" i="1" s="1"/>
  <c r="K4442" i="1" s="1"/>
  <c r="K4443" i="1" s="1"/>
  <c r="K4444" i="1" s="1"/>
  <c r="K4445" i="1" s="1"/>
  <c r="K4446" i="1" s="1"/>
  <c r="K4447" i="1" s="1"/>
  <c r="K4448" i="1" s="1"/>
  <c r="K4449" i="1" s="1"/>
  <c r="K4450" i="1" s="1"/>
  <c r="K4451" i="1" s="1"/>
  <c r="K4452" i="1" s="1"/>
  <c r="K4453" i="1" s="1"/>
  <c r="K4454" i="1" s="1"/>
  <c r="K4455" i="1" s="1"/>
  <c r="K4456" i="1" s="1"/>
  <c r="K4457" i="1" s="1"/>
  <c r="K4458" i="1" s="1"/>
  <c r="K4459" i="1" s="1"/>
  <c r="K4460" i="1" s="1"/>
  <c r="K4461" i="1" s="1"/>
  <c r="K4462" i="1" s="1"/>
  <c r="K4463" i="1" s="1"/>
  <c r="K4464" i="1" s="1"/>
  <c r="K4465" i="1" s="1"/>
  <c r="K4466" i="1" s="1"/>
  <c r="K4467" i="1" s="1"/>
  <c r="K4468" i="1" s="1"/>
  <c r="K4469" i="1" s="1"/>
  <c r="K4470" i="1" s="1"/>
  <c r="K4471" i="1" s="1"/>
  <c r="M3" i="1"/>
  <c r="M4" i="1" s="1"/>
  <c r="M5" i="1" s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  <c r="M79" i="1" s="1"/>
  <c r="M80" i="1" s="1"/>
  <c r="M81" i="1" s="1"/>
  <c r="M82" i="1" s="1"/>
  <c r="M83" i="1" s="1"/>
  <c r="M84" i="1" s="1"/>
  <c r="M85" i="1" s="1"/>
  <c r="M86" i="1" s="1"/>
  <c r="M87" i="1" s="1"/>
  <c r="M88" i="1" s="1"/>
  <c r="M89" i="1" s="1"/>
  <c r="M90" i="1" s="1"/>
  <c r="M91" i="1" s="1"/>
  <c r="M92" i="1" s="1"/>
  <c r="M93" i="1" s="1"/>
  <c r="M94" i="1" s="1"/>
  <c r="M95" i="1" s="1"/>
  <c r="M96" i="1" s="1"/>
  <c r="M97" i="1" s="1"/>
  <c r="M98" i="1" s="1"/>
  <c r="M99" i="1" s="1"/>
  <c r="M100" i="1" s="1"/>
  <c r="M101" i="1" s="1"/>
  <c r="M102" i="1" s="1"/>
  <c r="M103" i="1" s="1"/>
  <c r="M104" i="1" s="1"/>
  <c r="M105" i="1" s="1"/>
  <c r="M106" i="1" s="1"/>
  <c r="M107" i="1" s="1"/>
  <c r="M108" i="1" s="1"/>
  <c r="M109" i="1" s="1"/>
  <c r="M110" i="1" s="1"/>
  <c r="M111" i="1" s="1"/>
  <c r="M112" i="1" s="1"/>
  <c r="M113" i="1" s="1"/>
  <c r="M114" i="1" s="1"/>
  <c r="M115" i="1" s="1"/>
  <c r="M116" i="1" s="1"/>
  <c r="M117" i="1" s="1"/>
  <c r="M118" i="1" s="1"/>
  <c r="M119" i="1" s="1"/>
  <c r="M120" i="1" s="1"/>
  <c r="M121" i="1" s="1"/>
  <c r="M122" i="1" s="1"/>
  <c r="M123" i="1" s="1"/>
  <c r="M124" i="1" s="1"/>
  <c r="M125" i="1" s="1"/>
  <c r="M126" i="1" s="1"/>
  <c r="M127" i="1" s="1"/>
  <c r="M128" i="1" s="1"/>
  <c r="M129" i="1" s="1"/>
  <c r="M130" i="1" s="1"/>
  <c r="M131" i="1" s="1"/>
  <c r="M132" i="1" s="1"/>
  <c r="M133" i="1" s="1"/>
  <c r="M134" i="1" s="1"/>
  <c r="M135" i="1" s="1"/>
  <c r="M136" i="1" s="1"/>
  <c r="M137" i="1" s="1"/>
  <c r="M138" i="1" s="1"/>
  <c r="M139" i="1" s="1"/>
  <c r="M140" i="1" s="1"/>
  <c r="M141" i="1" s="1"/>
  <c r="M142" i="1" s="1"/>
  <c r="M143" i="1" s="1"/>
  <c r="M144" i="1" s="1"/>
  <c r="M145" i="1" s="1"/>
  <c r="M146" i="1" s="1"/>
  <c r="M147" i="1" s="1"/>
  <c r="M148" i="1" s="1"/>
  <c r="M149" i="1" s="1"/>
  <c r="M150" i="1" s="1"/>
  <c r="M151" i="1" s="1"/>
  <c r="M152" i="1" s="1"/>
  <c r="M153" i="1" s="1"/>
  <c r="M154" i="1" s="1"/>
  <c r="M155" i="1" s="1"/>
  <c r="M156" i="1" s="1"/>
  <c r="M157" i="1" s="1"/>
  <c r="M158" i="1" s="1"/>
  <c r="M159" i="1" s="1"/>
  <c r="M160" i="1" s="1"/>
  <c r="M161" i="1" s="1"/>
  <c r="M162" i="1" s="1"/>
  <c r="M163" i="1" s="1"/>
  <c r="M164" i="1" s="1"/>
  <c r="M165" i="1" s="1"/>
  <c r="M166" i="1" s="1"/>
  <c r="M167" i="1" s="1"/>
  <c r="M168" i="1" s="1"/>
  <c r="M169" i="1" s="1"/>
  <c r="M170" i="1" s="1"/>
  <c r="M171" i="1" s="1"/>
  <c r="M172" i="1" s="1"/>
  <c r="M173" i="1" s="1"/>
  <c r="M174" i="1" s="1"/>
  <c r="M175" i="1" s="1"/>
  <c r="M176" i="1" s="1"/>
  <c r="M177" i="1" s="1"/>
  <c r="M178" i="1" s="1"/>
  <c r="M179" i="1" s="1"/>
  <c r="M180" i="1" s="1"/>
  <c r="M181" i="1" s="1"/>
  <c r="M182" i="1" s="1"/>
  <c r="M183" i="1" s="1"/>
  <c r="M184" i="1" s="1"/>
  <c r="M185" i="1" s="1"/>
  <c r="M186" i="1" s="1"/>
  <c r="M187" i="1" s="1"/>
  <c r="M188" i="1" s="1"/>
  <c r="M189" i="1" s="1"/>
  <c r="M190" i="1" s="1"/>
  <c r="M191" i="1" s="1"/>
  <c r="M192" i="1" s="1"/>
  <c r="M193" i="1" s="1"/>
  <c r="M194" i="1" s="1"/>
  <c r="M195" i="1" s="1"/>
  <c r="M196" i="1" s="1"/>
  <c r="M197" i="1" s="1"/>
  <c r="M198" i="1" s="1"/>
  <c r="M199" i="1" s="1"/>
  <c r="M200" i="1" s="1"/>
  <c r="M201" i="1" s="1"/>
  <c r="M202" i="1" s="1"/>
  <c r="M203" i="1" s="1"/>
  <c r="M204" i="1" s="1"/>
  <c r="M205" i="1" s="1"/>
  <c r="M206" i="1" s="1"/>
  <c r="M207" i="1" s="1"/>
  <c r="M208" i="1" s="1"/>
  <c r="M209" i="1" s="1"/>
  <c r="M210" i="1" s="1"/>
  <c r="M211" i="1" s="1"/>
  <c r="M212" i="1" s="1"/>
  <c r="M213" i="1" s="1"/>
  <c r="M214" i="1" s="1"/>
  <c r="M215" i="1" s="1"/>
  <c r="M216" i="1" s="1"/>
  <c r="M217" i="1" s="1"/>
  <c r="M218" i="1" s="1"/>
  <c r="M219" i="1" s="1"/>
  <c r="M220" i="1" s="1"/>
  <c r="M221" i="1" s="1"/>
  <c r="M222" i="1" s="1"/>
  <c r="M223" i="1" s="1"/>
  <c r="M224" i="1" s="1"/>
  <c r="M225" i="1" s="1"/>
  <c r="M226" i="1" s="1"/>
  <c r="M227" i="1" s="1"/>
  <c r="M228" i="1" s="1"/>
  <c r="M229" i="1" s="1"/>
  <c r="M230" i="1" s="1"/>
  <c r="M231" i="1" s="1"/>
  <c r="M232" i="1" s="1"/>
  <c r="M233" i="1" s="1"/>
  <c r="M234" i="1" s="1"/>
  <c r="M235" i="1" s="1"/>
  <c r="M236" i="1" s="1"/>
  <c r="M237" i="1" s="1"/>
  <c r="M238" i="1" s="1"/>
  <c r="M239" i="1" s="1"/>
  <c r="M240" i="1" s="1"/>
  <c r="M241" i="1" s="1"/>
  <c r="M242" i="1" s="1"/>
  <c r="M243" i="1" s="1"/>
  <c r="M244" i="1" s="1"/>
  <c r="M245" i="1" s="1"/>
  <c r="M246" i="1" s="1"/>
  <c r="M247" i="1" s="1"/>
  <c r="M248" i="1" s="1"/>
  <c r="M249" i="1" s="1"/>
  <c r="M250" i="1" s="1"/>
  <c r="M251" i="1" s="1"/>
  <c r="M252" i="1" s="1"/>
  <c r="M253" i="1" s="1"/>
  <c r="M254" i="1" s="1"/>
  <c r="M255" i="1" s="1"/>
  <c r="M256" i="1" s="1"/>
  <c r="M257" i="1" s="1"/>
  <c r="M258" i="1" s="1"/>
  <c r="M259" i="1" s="1"/>
  <c r="M260" i="1" s="1"/>
  <c r="M261" i="1" s="1"/>
  <c r="M262" i="1" s="1"/>
  <c r="M263" i="1" s="1"/>
  <c r="M264" i="1" s="1"/>
  <c r="M265" i="1" s="1"/>
  <c r="M266" i="1" s="1"/>
  <c r="M267" i="1" s="1"/>
  <c r="M268" i="1" s="1"/>
  <c r="M269" i="1" s="1"/>
  <c r="M270" i="1" s="1"/>
  <c r="M271" i="1" s="1"/>
  <c r="M272" i="1" s="1"/>
  <c r="M273" i="1" s="1"/>
  <c r="M274" i="1" s="1"/>
  <c r="M275" i="1" s="1"/>
  <c r="M276" i="1" s="1"/>
  <c r="M277" i="1" s="1"/>
  <c r="M278" i="1" s="1"/>
  <c r="M279" i="1" s="1"/>
  <c r="M280" i="1" s="1"/>
  <c r="M281" i="1" s="1"/>
  <c r="M282" i="1" s="1"/>
  <c r="M283" i="1" s="1"/>
  <c r="M284" i="1" s="1"/>
  <c r="M285" i="1" s="1"/>
  <c r="M286" i="1" s="1"/>
  <c r="M287" i="1" s="1"/>
  <c r="M288" i="1" s="1"/>
  <c r="M289" i="1" s="1"/>
  <c r="M290" i="1" s="1"/>
  <c r="M291" i="1" s="1"/>
  <c r="M292" i="1" s="1"/>
  <c r="M293" i="1" s="1"/>
  <c r="M294" i="1" s="1"/>
  <c r="M295" i="1" s="1"/>
  <c r="M296" i="1" s="1"/>
  <c r="M297" i="1" s="1"/>
  <c r="M298" i="1" s="1"/>
  <c r="M299" i="1" s="1"/>
  <c r="M300" i="1" s="1"/>
  <c r="M301" i="1" s="1"/>
  <c r="M302" i="1" s="1"/>
  <c r="M303" i="1" s="1"/>
  <c r="M304" i="1" s="1"/>
  <c r="M305" i="1" s="1"/>
  <c r="M306" i="1" s="1"/>
  <c r="M307" i="1" s="1"/>
  <c r="M308" i="1" s="1"/>
  <c r="M309" i="1" s="1"/>
  <c r="M310" i="1" s="1"/>
  <c r="M311" i="1" s="1"/>
  <c r="M312" i="1" s="1"/>
  <c r="M313" i="1" s="1"/>
  <c r="M314" i="1" s="1"/>
  <c r="M315" i="1" s="1"/>
  <c r="M316" i="1" s="1"/>
  <c r="M317" i="1" s="1"/>
  <c r="M318" i="1" s="1"/>
  <c r="M319" i="1" s="1"/>
  <c r="M320" i="1" s="1"/>
  <c r="M321" i="1" s="1"/>
  <c r="M322" i="1" s="1"/>
  <c r="M323" i="1" s="1"/>
  <c r="M324" i="1" s="1"/>
  <c r="M325" i="1" s="1"/>
  <c r="M326" i="1" s="1"/>
  <c r="M327" i="1" s="1"/>
  <c r="M328" i="1" s="1"/>
  <c r="M329" i="1" s="1"/>
  <c r="M330" i="1" s="1"/>
  <c r="M331" i="1" s="1"/>
  <c r="M332" i="1" s="1"/>
  <c r="M333" i="1" s="1"/>
  <c r="M334" i="1" s="1"/>
  <c r="M335" i="1" s="1"/>
  <c r="M336" i="1" s="1"/>
  <c r="M337" i="1" s="1"/>
  <c r="M338" i="1" s="1"/>
  <c r="M339" i="1" s="1"/>
  <c r="M340" i="1" s="1"/>
  <c r="M341" i="1" s="1"/>
  <c r="M342" i="1" s="1"/>
  <c r="M343" i="1" s="1"/>
  <c r="M344" i="1" s="1"/>
  <c r="M345" i="1" s="1"/>
  <c r="M346" i="1" s="1"/>
  <c r="M347" i="1" s="1"/>
  <c r="M348" i="1" s="1"/>
  <c r="M349" i="1" s="1"/>
  <c r="M350" i="1" s="1"/>
  <c r="M351" i="1" s="1"/>
  <c r="M352" i="1" s="1"/>
  <c r="M353" i="1" s="1"/>
  <c r="M354" i="1" s="1"/>
  <c r="M355" i="1" s="1"/>
  <c r="M356" i="1" s="1"/>
  <c r="M357" i="1" s="1"/>
  <c r="M358" i="1" s="1"/>
  <c r="M359" i="1" s="1"/>
  <c r="M360" i="1" s="1"/>
  <c r="M361" i="1" s="1"/>
  <c r="M362" i="1" s="1"/>
  <c r="M363" i="1" s="1"/>
  <c r="M364" i="1" s="1"/>
  <c r="M365" i="1" s="1"/>
  <c r="M366" i="1" s="1"/>
  <c r="M367" i="1" s="1"/>
  <c r="M368" i="1" s="1"/>
  <c r="M369" i="1" s="1"/>
  <c r="M370" i="1" s="1"/>
  <c r="M371" i="1" s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3" i="1" s="1"/>
  <c r="M384" i="1" s="1"/>
  <c r="M385" i="1" s="1"/>
  <c r="M386" i="1" s="1"/>
  <c r="M387" i="1" s="1"/>
  <c r="M388" i="1" s="1"/>
  <c r="M389" i="1" s="1"/>
  <c r="M390" i="1" s="1"/>
  <c r="M391" i="1" s="1"/>
  <c r="M392" i="1" s="1"/>
  <c r="M393" i="1" s="1"/>
  <c r="M394" i="1" s="1"/>
  <c r="M395" i="1" s="1"/>
  <c r="M396" i="1" s="1"/>
  <c r="M397" i="1" s="1"/>
  <c r="M398" i="1" s="1"/>
  <c r="M399" i="1" s="1"/>
  <c r="M400" i="1" s="1"/>
  <c r="M401" i="1" s="1"/>
  <c r="M402" i="1" s="1"/>
  <c r="M403" i="1" s="1"/>
  <c r="M404" i="1" s="1"/>
  <c r="M405" i="1" s="1"/>
  <c r="M406" i="1" s="1"/>
  <c r="M407" i="1" s="1"/>
  <c r="M408" i="1" s="1"/>
  <c r="M409" i="1" s="1"/>
  <c r="M410" i="1" s="1"/>
  <c r="M411" i="1" s="1"/>
  <c r="M412" i="1" s="1"/>
  <c r="M413" i="1" s="1"/>
  <c r="M414" i="1" s="1"/>
  <c r="M415" i="1" s="1"/>
  <c r="M416" i="1" s="1"/>
  <c r="M417" i="1" s="1"/>
  <c r="M418" i="1" s="1"/>
  <c r="M419" i="1" s="1"/>
  <c r="M420" i="1" s="1"/>
  <c r="M421" i="1" s="1"/>
  <c r="M422" i="1" s="1"/>
  <c r="M423" i="1" s="1"/>
  <c r="M424" i="1" s="1"/>
  <c r="M425" i="1" s="1"/>
  <c r="M426" i="1" s="1"/>
  <c r="M427" i="1" s="1"/>
  <c r="M428" i="1" s="1"/>
  <c r="M429" i="1" s="1"/>
  <c r="M430" i="1" s="1"/>
  <c r="M431" i="1" s="1"/>
  <c r="M432" i="1" s="1"/>
  <c r="M433" i="1" s="1"/>
  <c r="M434" i="1" s="1"/>
  <c r="M435" i="1" s="1"/>
  <c r="M436" i="1" s="1"/>
  <c r="M437" i="1" s="1"/>
  <c r="M438" i="1" s="1"/>
  <c r="M439" i="1" s="1"/>
  <c r="M440" i="1" s="1"/>
  <c r="M441" i="1" s="1"/>
  <c r="M442" i="1" s="1"/>
  <c r="M443" i="1" s="1"/>
  <c r="M444" i="1" s="1"/>
  <c r="M445" i="1" s="1"/>
  <c r="M446" i="1" s="1"/>
  <c r="M447" i="1" s="1"/>
  <c r="M448" i="1" s="1"/>
  <c r="M449" i="1" s="1"/>
  <c r="M450" i="1" s="1"/>
  <c r="M451" i="1" s="1"/>
  <c r="M452" i="1" s="1"/>
  <c r="M453" i="1" s="1"/>
  <c r="M454" i="1" s="1"/>
  <c r="M455" i="1" s="1"/>
  <c r="M456" i="1" s="1"/>
  <c r="M457" i="1" s="1"/>
  <c r="M458" i="1" s="1"/>
  <c r="M459" i="1" s="1"/>
  <c r="M460" i="1" s="1"/>
  <c r="M461" i="1" s="1"/>
  <c r="M462" i="1" s="1"/>
  <c r="M463" i="1" s="1"/>
  <c r="M464" i="1" s="1"/>
  <c r="M465" i="1" s="1"/>
  <c r="M466" i="1" s="1"/>
  <c r="M467" i="1" s="1"/>
  <c r="M468" i="1" s="1"/>
  <c r="M469" i="1" s="1"/>
  <c r="M470" i="1" s="1"/>
  <c r="M471" i="1" s="1"/>
  <c r="M472" i="1" s="1"/>
  <c r="M473" i="1" s="1"/>
  <c r="M474" i="1" s="1"/>
  <c r="M475" i="1" s="1"/>
  <c r="M476" i="1" s="1"/>
  <c r="M477" i="1" s="1"/>
  <c r="M478" i="1" s="1"/>
  <c r="M479" i="1" s="1"/>
  <c r="M480" i="1" s="1"/>
  <c r="M481" i="1" s="1"/>
  <c r="M482" i="1" s="1"/>
  <c r="M483" i="1" s="1"/>
  <c r="M484" i="1" s="1"/>
  <c r="M485" i="1" s="1"/>
  <c r="M486" i="1" s="1"/>
  <c r="M487" i="1" s="1"/>
  <c r="M488" i="1" s="1"/>
  <c r="M489" i="1" s="1"/>
  <c r="M490" i="1" s="1"/>
  <c r="M491" i="1" s="1"/>
  <c r="M492" i="1" s="1"/>
  <c r="M493" i="1" s="1"/>
  <c r="M494" i="1" s="1"/>
  <c r="M495" i="1" s="1"/>
  <c r="M496" i="1" s="1"/>
  <c r="M497" i="1" s="1"/>
  <c r="M498" i="1" s="1"/>
  <c r="M499" i="1" s="1"/>
  <c r="M500" i="1" s="1"/>
  <c r="M501" i="1" s="1"/>
  <c r="M502" i="1" s="1"/>
  <c r="M503" i="1" s="1"/>
  <c r="M504" i="1" s="1"/>
  <c r="M505" i="1" s="1"/>
  <c r="M506" i="1" s="1"/>
  <c r="M507" i="1" s="1"/>
  <c r="M508" i="1" s="1"/>
  <c r="M509" i="1" s="1"/>
  <c r="M510" i="1" s="1"/>
  <c r="M511" i="1" s="1"/>
  <c r="M512" i="1" s="1"/>
  <c r="M513" i="1" s="1"/>
  <c r="M514" i="1" s="1"/>
  <c r="M515" i="1" s="1"/>
  <c r="M516" i="1" s="1"/>
  <c r="M517" i="1" s="1"/>
  <c r="M518" i="1" s="1"/>
  <c r="M519" i="1" s="1"/>
  <c r="M520" i="1" s="1"/>
  <c r="M521" i="1" s="1"/>
  <c r="M522" i="1" s="1"/>
  <c r="M523" i="1" s="1"/>
  <c r="M524" i="1" s="1"/>
  <c r="M525" i="1" s="1"/>
  <c r="M526" i="1" s="1"/>
  <c r="M527" i="1" s="1"/>
  <c r="M528" i="1" s="1"/>
  <c r="M529" i="1" s="1"/>
  <c r="M530" i="1" s="1"/>
  <c r="M531" i="1" s="1"/>
  <c r="M532" i="1" s="1"/>
  <c r="M533" i="1" s="1"/>
  <c r="M534" i="1" s="1"/>
  <c r="M535" i="1" s="1"/>
  <c r="M536" i="1" s="1"/>
  <c r="M537" i="1" s="1"/>
  <c r="M538" i="1" s="1"/>
  <c r="M539" i="1" s="1"/>
  <c r="M540" i="1" s="1"/>
  <c r="M541" i="1" s="1"/>
  <c r="M542" i="1" s="1"/>
  <c r="M543" i="1" s="1"/>
  <c r="M544" i="1" s="1"/>
  <c r="M545" i="1" s="1"/>
  <c r="M546" i="1" s="1"/>
  <c r="M547" i="1" s="1"/>
  <c r="M548" i="1" s="1"/>
  <c r="M549" i="1" s="1"/>
  <c r="M550" i="1" s="1"/>
  <c r="M551" i="1" s="1"/>
  <c r="M552" i="1" s="1"/>
  <c r="M553" i="1" s="1"/>
  <c r="M554" i="1" s="1"/>
  <c r="M555" i="1" s="1"/>
  <c r="M556" i="1" s="1"/>
  <c r="M557" i="1" s="1"/>
  <c r="M558" i="1" s="1"/>
  <c r="M559" i="1" s="1"/>
  <c r="M560" i="1" s="1"/>
  <c r="M561" i="1" s="1"/>
  <c r="M562" i="1" s="1"/>
  <c r="M563" i="1" s="1"/>
  <c r="M564" i="1" s="1"/>
  <c r="M565" i="1" s="1"/>
  <c r="M566" i="1" s="1"/>
  <c r="M567" i="1" s="1"/>
  <c r="M568" i="1" s="1"/>
  <c r="M569" i="1" s="1"/>
  <c r="M570" i="1" s="1"/>
  <c r="M571" i="1" s="1"/>
  <c r="M572" i="1" s="1"/>
  <c r="M573" i="1" s="1"/>
  <c r="M574" i="1" s="1"/>
  <c r="M575" i="1" s="1"/>
  <c r="M576" i="1" s="1"/>
  <c r="M577" i="1" s="1"/>
  <c r="M578" i="1" s="1"/>
  <c r="M579" i="1" s="1"/>
  <c r="M580" i="1" s="1"/>
  <c r="M581" i="1" s="1"/>
  <c r="M582" i="1" s="1"/>
  <c r="M583" i="1" s="1"/>
  <c r="M584" i="1" s="1"/>
  <c r="M585" i="1" s="1"/>
  <c r="M586" i="1" s="1"/>
  <c r="M587" i="1" s="1"/>
  <c r="M588" i="1" s="1"/>
  <c r="M589" i="1" s="1"/>
  <c r="M590" i="1" s="1"/>
  <c r="M591" i="1" s="1"/>
  <c r="M592" i="1" s="1"/>
  <c r="M593" i="1" s="1"/>
  <c r="M594" i="1" s="1"/>
  <c r="M595" i="1" s="1"/>
  <c r="M596" i="1" s="1"/>
  <c r="M597" i="1" s="1"/>
  <c r="M598" i="1" s="1"/>
  <c r="M599" i="1" s="1"/>
  <c r="M600" i="1" s="1"/>
  <c r="M601" i="1" s="1"/>
  <c r="M602" i="1" s="1"/>
  <c r="M603" i="1" s="1"/>
  <c r="M604" i="1" s="1"/>
  <c r="M605" i="1" s="1"/>
  <c r="M606" i="1" s="1"/>
  <c r="M607" i="1" s="1"/>
  <c r="M608" i="1" s="1"/>
  <c r="M609" i="1" s="1"/>
  <c r="M610" i="1" s="1"/>
  <c r="M611" i="1" s="1"/>
  <c r="M612" i="1" s="1"/>
  <c r="M613" i="1" s="1"/>
  <c r="M614" i="1" s="1"/>
  <c r="M615" i="1" s="1"/>
  <c r="M616" i="1" s="1"/>
  <c r="M617" i="1" s="1"/>
  <c r="M618" i="1" s="1"/>
  <c r="M619" i="1" s="1"/>
  <c r="M620" i="1" s="1"/>
  <c r="M621" i="1" s="1"/>
  <c r="M622" i="1" s="1"/>
  <c r="M623" i="1" s="1"/>
  <c r="M624" i="1" s="1"/>
  <c r="M625" i="1" s="1"/>
  <c r="M626" i="1" s="1"/>
  <c r="M627" i="1" s="1"/>
  <c r="M628" i="1" s="1"/>
  <c r="M629" i="1" s="1"/>
  <c r="M630" i="1" s="1"/>
  <c r="M631" i="1" s="1"/>
  <c r="M632" i="1" s="1"/>
  <c r="M633" i="1" s="1"/>
  <c r="M634" i="1" s="1"/>
  <c r="M635" i="1" s="1"/>
  <c r="M636" i="1" s="1"/>
  <c r="M637" i="1" s="1"/>
  <c r="M638" i="1" s="1"/>
  <c r="M639" i="1" s="1"/>
  <c r="M640" i="1" s="1"/>
  <c r="M641" i="1" s="1"/>
  <c r="M642" i="1" s="1"/>
  <c r="M643" i="1" s="1"/>
  <c r="M644" i="1" s="1"/>
  <c r="M645" i="1" s="1"/>
  <c r="M646" i="1" s="1"/>
  <c r="M647" i="1" s="1"/>
  <c r="M648" i="1" s="1"/>
  <c r="M649" i="1" s="1"/>
  <c r="M650" i="1" s="1"/>
  <c r="M651" i="1" s="1"/>
  <c r="M652" i="1" s="1"/>
  <c r="M653" i="1" s="1"/>
  <c r="M654" i="1" s="1"/>
  <c r="M655" i="1" s="1"/>
  <c r="M656" i="1" s="1"/>
  <c r="M657" i="1" s="1"/>
  <c r="M658" i="1" s="1"/>
  <c r="M659" i="1" s="1"/>
  <c r="M660" i="1" s="1"/>
  <c r="M661" i="1" s="1"/>
  <c r="M662" i="1" s="1"/>
  <c r="M663" i="1" s="1"/>
  <c r="M664" i="1" s="1"/>
  <c r="M665" i="1" s="1"/>
  <c r="M666" i="1" s="1"/>
  <c r="M667" i="1" s="1"/>
  <c r="M668" i="1" s="1"/>
  <c r="M669" i="1" s="1"/>
  <c r="M670" i="1" s="1"/>
  <c r="M671" i="1" s="1"/>
  <c r="M672" i="1" s="1"/>
  <c r="M673" i="1" s="1"/>
  <c r="M674" i="1" s="1"/>
  <c r="M675" i="1" s="1"/>
  <c r="M676" i="1" s="1"/>
  <c r="M677" i="1" s="1"/>
  <c r="M678" i="1" s="1"/>
  <c r="M679" i="1" s="1"/>
  <c r="M680" i="1" s="1"/>
  <c r="M681" i="1" s="1"/>
  <c r="M682" i="1" s="1"/>
  <c r="M683" i="1" s="1"/>
  <c r="M684" i="1" s="1"/>
  <c r="M685" i="1" s="1"/>
  <c r="M686" i="1" s="1"/>
  <c r="M687" i="1" s="1"/>
  <c r="M688" i="1" s="1"/>
  <c r="M689" i="1" s="1"/>
  <c r="M690" i="1" s="1"/>
  <c r="M691" i="1" s="1"/>
  <c r="M692" i="1" s="1"/>
  <c r="M693" i="1" s="1"/>
  <c r="M694" i="1" s="1"/>
  <c r="M695" i="1" s="1"/>
  <c r="M696" i="1" s="1"/>
  <c r="M697" i="1" s="1"/>
  <c r="M698" i="1" s="1"/>
  <c r="M699" i="1" s="1"/>
  <c r="M700" i="1" s="1"/>
  <c r="M701" i="1" s="1"/>
  <c r="M702" i="1" s="1"/>
  <c r="M703" i="1" s="1"/>
  <c r="M704" i="1" s="1"/>
  <c r="M705" i="1" s="1"/>
  <c r="M706" i="1" s="1"/>
  <c r="M707" i="1" s="1"/>
  <c r="M708" i="1" s="1"/>
  <c r="M709" i="1" s="1"/>
  <c r="M710" i="1" s="1"/>
  <c r="M711" i="1" s="1"/>
  <c r="M712" i="1" s="1"/>
  <c r="M713" i="1" s="1"/>
  <c r="M714" i="1" s="1"/>
  <c r="M715" i="1" s="1"/>
  <c r="M716" i="1" s="1"/>
  <c r="M717" i="1" s="1"/>
  <c r="M718" i="1" s="1"/>
  <c r="M719" i="1" s="1"/>
  <c r="M720" i="1" s="1"/>
  <c r="M721" i="1" s="1"/>
  <c r="M722" i="1" s="1"/>
  <c r="M723" i="1" s="1"/>
  <c r="M724" i="1" s="1"/>
  <c r="M725" i="1" s="1"/>
  <c r="M726" i="1" s="1"/>
  <c r="M727" i="1" s="1"/>
  <c r="M728" i="1" s="1"/>
  <c r="M729" i="1" s="1"/>
  <c r="M730" i="1" s="1"/>
  <c r="M731" i="1" s="1"/>
  <c r="M732" i="1" s="1"/>
  <c r="M733" i="1" s="1"/>
  <c r="M734" i="1" s="1"/>
  <c r="M735" i="1" s="1"/>
  <c r="M736" i="1" s="1"/>
  <c r="M737" i="1" s="1"/>
  <c r="M738" i="1" s="1"/>
  <c r="M739" i="1" s="1"/>
  <c r="M740" i="1" s="1"/>
  <c r="M741" i="1" s="1"/>
  <c r="M742" i="1" s="1"/>
  <c r="M743" i="1" s="1"/>
  <c r="M744" i="1" s="1"/>
  <c r="M745" i="1" s="1"/>
  <c r="M746" i="1" s="1"/>
  <c r="M747" i="1" s="1"/>
  <c r="M748" i="1" s="1"/>
  <c r="M749" i="1" s="1"/>
  <c r="M750" i="1" s="1"/>
  <c r="M751" i="1" s="1"/>
  <c r="M752" i="1" s="1"/>
  <c r="M753" i="1" s="1"/>
  <c r="M754" i="1" s="1"/>
  <c r="M755" i="1" s="1"/>
  <c r="M756" i="1" s="1"/>
  <c r="M757" i="1" s="1"/>
  <c r="M758" i="1" s="1"/>
  <c r="M759" i="1" s="1"/>
  <c r="M760" i="1" s="1"/>
  <c r="M761" i="1" s="1"/>
  <c r="M762" i="1" s="1"/>
  <c r="M763" i="1" s="1"/>
  <c r="M764" i="1" s="1"/>
  <c r="M765" i="1" s="1"/>
  <c r="M766" i="1" s="1"/>
  <c r="M767" i="1" s="1"/>
  <c r="M768" i="1" s="1"/>
  <c r="M769" i="1" s="1"/>
  <c r="M770" i="1" s="1"/>
  <c r="M771" i="1" s="1"/>
  <c r="M772" i="1" s="1"/>
  <c r="M773" i="1" s="1"/>
  <c r="M774" i="1" s="1"/>
  <c r="M775" i="1" s="1"/>
  <c r="M776" i="1" s="1"/>
  <c r="M777" i="1" s="1"/>
  <c r="M778" i="1" s="1"/>
  <c r="M779" i="1" s="1"/>
  <c r="M780" i="1" s="1"/>
  <c r="M781" i="1" s="1"/>
  <c r="M782" i="1" s="1"/>
  <c r="M783" i="1" s="1"/>
  <c r="M784" i="1" s="1"/>
  <c r="M785" i="1" s="1"/>
  <c r="M786" i="1" s="1"/>
  <c r="M787" i="1" s="1"/>
  <c r="M788" i="1" s="1"/>
  <c r="M789" i="1" s="1"/>
  <c r="M790" i="1" s="1"/>
  <c r="M791" i="1" s="1"/>
  <c r="M792" i="1" s="1"/>
  <c r="M793" i="1" s="1"/>
  <c r="M794" i="1" s="1"/>
  <c r="M795" i="1" s="1"/>
  <c r="M796" i="1" s="1"/>
  <c r="M797" i="1" s="1"/>
  <c r="M798" i="1" s="1"/>
  <c r="M799" i="1" s="1"/>
  <c r="M800" i="1" s="1"/>
  <c r="M801" i="1" s="1"/>
  <c r="M802" i="1" s="1"/>
  <c r="M803" i="1" s="1"/>
  <c r="M804" i="1" s="1"/>
  <c r="M805" i="1" s="1"/>
  <c r="M806" i="1" s="1"/>
  <c r="M807" i="1" s="1"/>
  <c r="M808" i="1" s="1"/>
  <c r="M809" i="1" s="1"/>
  <c r="M810" i="1" s="1"/>
  <c r="M811" i="1" s="1"/>
  <c r="M812" i="1" s="1"/>
  <c r="M813" i="1" s="1"/>
  <c r="M814" i="1" s="1"/>
  <c r="M815" i="1" s="1"/>
  <c r="M816" i="1" s="1"/>
  <c r="M817" i="1" s="1"/>
  <c r="M818" i="1" s="1"/>
  <c r="M819" i="1" s="1"/>
  <c r="M820" i="1" s="1"/>
  <c r="M821" i="1" s="1"/>
  <c r="M822" i="1" s="1"/>
  <c r="M823" i="1" s="1"/>
  <c r="M824" i="1" s="1"/>
  <c r="M825" i="1" s="1"/>
  <c r="M826" i="1" s="1"/>
  <c r="M827" i="1" s="1"/>
  <c r="M828" i="1" s="1"/>
  <c r="M829" i="1" s="1"/>
  <c r="M830" i="1" s="1"/>
  <c r="M831" i="1" s="1"/>
  <c r="M832" i="1" s="1"/>
  <c r="M833" i="1" s="1"/>
  <c r="M834" i="1" s="1"/>
  <c r="M835" i="1" s="1"/>
  <c r="M836" i="1" s="1"/>
  <c r="M837" i="1" s="1"/>
  <c r="M838" i="1" s="1"/>
  <c r="M839" i="1" s="1"/>
  <c r="M840" i="1" s="1"/>
  <c r="M841" i="1" s="1"/>
  <c r="M842" i="1" s="1"/>
  <c r="M843" i="1" s="1"/>
  <c r="M844" i="1" s="1"/>
  <c r="M845" i="1" s="1"/>
  <c r="M846" i="1" s="1"/>
  <c r="M847" i="1" s="1"/>
  <c r="M848" i="1" s="1"/>
  <c r="M849" i="1" s="1"/>
  <c r="M850" i="1" s="1"/>
  <c r="M851" i="1" s="1"/>
  <c r="M852" i="1" s="1"/>
  <c r="M853" i="1" s="1"/>
  <c r="M854" i="1" s="1"/>
  <c r="M855" i="1" s="1"/>
  <c r="M856" i="1" s="1"/>
  <c r="M857" i="1" s="1"/>
  <c r="M858" i="1" s="1"/>
  <c r="M859" i="1" s="1"/>
  <c r="M860" i="1" s="1"/>
  <c r="M861" i="1" s="1"/>
  <c r="M862" i="1" s="1"/>
  <c r="M863" i="1" s="1"/>
  <c r="M864" i="1" s="1"/>
  <c r="M865" i="1" s="1"/>
  <c r="M866" i="1" s="1"/>
  <c r="M867" i="1" s="1"/>
  <c r="M868" i="1" s="1"/>
  <c r="M869" i="1" s="1"/>
  <c r="M870" i="1" s="1"/>
  <c r="M871" i="1" s="1"/>
  <c r="M872" i="1" s="1"/>
  <c r="M873" i="1" s="1"/>
  <c r="M874" i="1" s="1"/>
  <c r="M875" i="1" s="1"/>
  <c r="M876" i="1" s="1"/>
  <c r="M877" i="1" s="1"/>
  <c r="M878" i="1" s="1"/>
  <c r="M879" i="1" s="1"/>
  <c r="M880" i="1" s="1"/>
  <c r="M881" i="1" s="1"/>
  <c r="M882" i="1" s="1"/>
  <c r="M883" i="1" s="1"/>
  <c r="M884" i="1" s="1"/>
  <c r="M885" i="1" s="1"/>
  <c r="M886" i="1" s="1"/>
  <c r="M887" i="1" s="1"/>
  <c r="M888" i="1" s="1"/>
  <c r="M889" i="1" s="1"/>
  <c r="M890" i="1" s="1"/>
  <c r="M891" i="1" s="1"/>
  <c r="M892" i="1" s="1"/>
  <c r="M893" i="1" s="1"/>
  <c r="M894" i="1" s="1"/>
  <c r="M895" i="1" s="1"/>
  <c r="M896" i="1" s="1"/>
  <c r="M897" i="1" s="1"/>
  <c r="M898" i="1" s="1"/>
  <c r="M899" i="1" s="1"/>
  <c r="M900" i="1" s="1"/>
  <c r="M901" i="1" s="1"/>
  <c r="M902" i="1" s="1"/>
  <c r="M903" i="1" s="1"/>
  <c r="M904" i="1" s="1"/>
  <c r="M905" i="1" s="1"/>
  <c r="M906" i="1" s="1"/>
  <c r="M907" i="1" s="1"/>
  <c r="M908" i="1" s="1"/>
  <c r="M909" i="1" s="1"/>
  <c r="M910" i="1" s="1"/>
  <c r="M911" i="1" s="1"/>
  <c r="M912" i="1" s="1"/>
  <c r="M913" i="1" s="1"/>
  <c r="M914" i="1" s="1"/>
  <c r="M915" i="1" s="1"/>
  <c r="M916" i="1" s="1"/>
  <c r="M917" i="1" s="1"/>
  <c r="M918" i="1" s="1"/>
  <c r="M919" i="1" s="1"/>
  <c r="M920" i="1" s="1"/>
  <c r="M921" i="1" s="1"/>
  <c r="M922" i="1" s="1"/>
  <c r="M923" i="1" s="1"/>
  <c r="M924" i="1" s="1"/>
  <c r="M925" i="1" s="1"/>
  <c r="M926" i="1" s="1"/>
  <c r="M927" i="1" s="1"/>
  <c r="M928" i="1" s="1"/>
  <c r="M929" i="1" s="1"/>
  <c r="M930" i="1" s="1"/>
  <c r="M931" i="1" s="1"/>
  <c r="M932" i="1" s="1"/>
  <c r="M933" i="1" s="1"/>
  <c r="M934" i="1" s="1"/>
  <c r="M935" i="1" s="1"/>
  <c r="M936" i="1" s="1"/>
  <c r="M937" i="1" s="1"/>
  <c r="M938" i="1" s="1"/>
  <c r="M939" i="1" s="1"/>
  <c r="M940" i="1" s="1"/>
  <c r="M941" i="1" s="1"/>
  <c r="M942" i="1" s="1"/>
  <c r="M943" i="1" s="1"/>
  <c r="M944" i="1" s="1"/>
  <c r="M945" i="1" s="1"/>
  <c r="M946" i="1" s="1"/>
  <c r="M947" i="1" s="1"/>
  <c r="M948" i="1" s="1"/>
  <c r="M949" i="1" s="1"/>
  <c r="M950" i="1" s="1"/>
  <c r="M951" i="1" s="1"/>
  <c r="M952" i="1" s="1"/>
  <c r="M953" i="1" s="1"/>
  <c r="M954" i="1" s="1"/>
  <c r="M955" i="1" s="1"/>
  <c r="M956" i="1" s="1"/>
  <c r="M957" i="1" s="1"/>
  <c r="M958" i="1" s="1"/>
  <c r="M959" i="1" s="1"/>
  <c r="M960" i="1" s="1"/>
  <c r="M961" i="1" s="1"/>
  <c r="M962" i="1" s="1"/>
  <c r="M963" i="1" s="1"/>
  <c r="M964" i="1" s="1"/>
  <c r="M965" i="1" s="1"/>
  <c r="M966" i="1" s="1"/>
  <c r="M967" i="1" s="1"/>
  <c r="M968" i="1" s="1"/>
  <c r="M969" i="1" s="1"/>
  <c r="M970" i="1" s="1"/>
  <c r="M971" i="1" s="1"/>
  <c r="M972" i="1" s="1"/>
  <c r="M973" i="1" s="1"/>
  <c r="M974" i="1" s="1"/>
  <c r="M975" i="1" s="1"/>
  <c r="M976" i="1" s="1"/>
  <c r="M977" i="1" s="1"/>
  <c r="M978" i="1" s="1"/>
  <c r="M979" i="1" s="1"/>
  <c r="M980" i="1" s="1"/>
  <c r="M981" i="1" s="1"/>
  <c r="M982" i="1" s="1"/>
  <c r="M983" i="1" s="1"/>
  <c r="M984" i="1" s="1"/>
  <c r="M985" i="1" s="1"/>
  <c r="M986" i="1" s="1"/>
  <c r="M987" i="1" s="1"/>
  <c r="M988" i="1" s="1"/>
  <c r="M989" i="1" s="1"/>
  <c r="M990" i="1" s="1"/>
  <c r="M991" i="1" s="1"/>
  <c r="M992" i="1" s="1"/>
  <c r="M993" i="1" s="1"/>
  <c r="M994" i="1" s="1"/>
  <c r="M995" i="1" s="1"/>
  <c r="M996" i="1" s="1"/>
  <c r="M997" i="1" s="1"/>
  <c r="M998" i="1" s="1"/>
  <c r="M999" i="1" s="1"/>
  <c r="M1000" i="1" s="1"/>
  <c r="M1001" i="1" s="1"/>
  <c r="M1002" i="1" s="1"/>
  <c r="M1003" i="1" s="1"/>
  <c r="M1004" i="1" s="1"/>
  <c r="M1005" i="1" s="1"/>
  <c r="M1006" i="1" s="1"/>
  <c r="M1007" i="1" s="1"/>
  <c r="M1008" i="1" s="1"/>
  <c r="M1009" i="1" s="1"/>
  <c r="M1010" i="1" s="1"/>
  <c r="M1011" i="1" s="1"/>
  <c r="M1012" i="1" s="1"/>
  <c r="M1013" i="1" s="1"/>
  <c r="M1014" i="1" s="1"/>
  <c r="M1015" i="1" s="1"/>
  <c r="M1016" i="1" s="1"/>
  <c r="M1017" i="1" s="1"/>
  <c r="M1018" i="1" s="1"/>
  <c r="M1019" i="1" s="1"/>
  <c r="J3" i="1"/>
  <c r="J4" i="1" s="1"/>
  <c r="J5" i="1" s="1"/>
  <c r="J6" i="1" s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1" i="1" s="1"/>
  <c r="J72" i="1" s="1"/>
  <c r="J73" i="1" s="1"/>
  <c r="J74" i="1" s="1"/>
  <c r="J75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5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J147" i="1" s="1"/>
  <c r="J148" i="1" s="1"/>
  <c r="J149" i="1" s="1"/>
  <c r="J150" i="1" s="1"/>
  <c r="J151" i="1" s="1"/>
  <c r="J152" i="1" s="1"/>
  <c r="J153" i="1" s="1"/>
  <c r="J154" i="1" s="1"/>
  <c r="J155" i="1" s="1"/>
  <c r="J156" i="1" s="1"/>
  <c r="J157" i="1" s="1"/>
  <c r="J158" i="1" s="1"/>
  <c r="J159" i="1" s="1"/>
  <c r="J160" i="1" s="1"/>
  <c r="J161" i="1" s="1"/>
  <c r="J162" i="1" s="1"/>
  <c r="J163" i="1" s="1"/>
  <c r="J164" i="1" s="1"/>
  <c r="J165" i="1" s="1"/>
  <c r="J166" i="1" s="1"/>
  <c r="J167" i="1" s="1"/>
  <c r="J168" i="1" s="1"/>
  <c r="J169" i="1" s="1"/>
  <c r="J170" i="1" s="1"/>
  <c r="J171" i="1" s="1"/>
  <c r="J172" i="1" s="1"/>
  <c r="J173" i="1" s="1"/>
  <c r="J174" i="1" s="1"/>
  <c r="J175" i="1" s="1"/>
  <c r="J176" i="1" s="1"/>
  <c r="J177" i="1" s="1"/>
  <c r="J178" i="1" s="1"/>
  <c r="J179" i="1" s="1"/>
  <c r="J180" i="1" s="1"/>
  <c r="J181" i="1" s="1"/>
  <c r="J182" i="1" s="1"/>
  <c r="J183" i="1" s="1"/>
  <c r="J184" i="1" s="1"/>
  <c r="J185" i="1" s="1"/>
  <c r="J186" i="1" s="1"/>
  <c r="J187" i="1" s="1"/>
  <c r="J188" i="1" s="1"/>
  <c r="J189" i="1" s="1"/>
  <c r="J190" i="1" s="1"/>
  <c r="J191" i="1" s="1"/>
  <c r="J192" i="1" s="1"/>
  <c r="J193" i="1" s="1"/>
  <c r="J194" i="1" s="1"/>
  <c r="J195" i="1" s="1"/>
  <c r="J196" i="1" s="1"/>
  <c r="J197" i="1" s="1"/>
  <c r="J198" i="1" s="1"/>
  <c r="J199" i="1" s="1"/>
  <c r="J200" i="1" s="1"/>
  <c r="J201" i="1" s="1"/>
  <c r="J202" i="1" s="1"/>
  <c r="J203" i="1" s="1"/>
  <c r="J204" i="1" s="1"/>
  <c r="J205" i="1" s="1"/>
  <c r="J206" i="1" s="1"/>
  <c r="J207" i="1" s="1"/>
  <c r="J208" i="1" s="1"/>
  <c r="J209" i="1" s="1"/>
  <c r="J210" i="1" s="1"/>
  <c r="J211" i="1" s="1"/>
  <c r="J212" i="1" s="1"/>
  <c r="J213" i="1" s="1"/>
  <c r="J214" i="1" s="1"/>
  <c r="J215" i="1" s="1"/>
  <c r="J216" i="1" s="1"/>
  <c r="J217" i="1" s="1"/>
  <c r="J218" i="1" s="1"/>
  <c r="J219" i="1" s="1"/>
  <c r="J220" i="1" s="1"/>
  <c r="J221" i="1" s="1"/>
  <c r="J222" i="1" s="1"/>
  <c r="J223" i="1" s="1"/>
  <c r="J224" i="1" s="1"/>
  <c r="J225" i="1" s="1"/>
  <c r="J226" i="1" s="1"/>
  <c r="J227" i="1" s="1"/>
  <c r="J228" i="1" s="1"/>
  <c r="J229" i="1" s="1"/>
  <c r="J230" i="1" s="1"/>
  <c r="J231" i="1" s="1"/>
  <c r="J232" i="1" s="1"/>
  <c r="J233" i="1" s="1"/>
  <c r="J234" i="1" s="1"/>
  <c r="J235" i="1" s="1"/>
  <c r="J236" i="1" s="1"/>
  <c r="J237" i="1" s="1"/>
  <c r="J238" i="1" s="1"/>
  <c r="J239" i="1" s="1"/>
  <c r="J240" i="1" s="1"/>
  <c r="J241" i="1" s="1"/>
  <c r="J242" i="1" s="1"/>
  <c r="J243" i="1" s="1"/>
  <c r="J244" i="1" s="1"/>
  <c r="J245" i="1" s="1"/>
  <c r="J246" i="1" s="1"/>
  <c r="J247" i="1" s="1"/>
  <c r="J248" i="1" s="1"/>
  <c r="J249" i="1" s="1"/>
  <c r="J250" i="1" s="1"/>
  <c r="J251" i="1" s="1"/>
  <c r="J252" i="1" s="1"/>
  <c r="J253" i="1" s="1"/>
  <c r="J254" i="1" s="1"/>
  <c r="J255" i="1" s="1"/>
  <c r="J256" i="1" s="1"/>
  <c r="J257" i="1" s="1"/>
  <c r="J258" i="1" s="1"/>
  <c r="J259" i="1" s="1"/>
  <c r="J260" i="1" s="1"/>
  <c r="J261" i="1" s="1"/>
  <c r="J262" i="1" s="1"/>
  <c r="J263" i="1" s="1"/>
  <c r="J264" i="1" s="1"/>
  <c r="J265" i="1" s="1"/>
  <c r="J266" i="1" s="1"/>
  <c r="J267" i="1" s="1"/>
  <c r="J268" i="1" s="1"/>
  <c r="J269" i="1" s="1"/>
  <c r="J270" i="1" s="1"/>
  <c r="J271" i="1" s="1"/>
  <c r="J272" i="1" s="1"/>
  <c r="J273" i="1" s="1"/>
  <c r="J274" i="1" s="1"/>
  <c r="J275" i="1" s="1"/>
  <c r="J276" i="1" s="1"/>
  <c r="J277" i="1" s="1"/>
  <c r="J278" i="1" s="1"/>
  <c r="J279" i="1" s="1"/>
  <c r="J280" i="1" s="1"/>
  <c r="J281" i="1" s="1"/>
  <c r="J282" i="1" s="1"/>
  <c r="J283" i="1" s="1"/>
  <c r="J284" i="1" s="1"/>
  <c r="J285" i="1" s="1"/>
  <c r="J286" i="1" s="1"/>
  <c r="J287" i="1" s="1"/>
  <c r="J288" i="1" s="1"/>
  <c r="J289" i="1" s="1"/>
  <c r="J290" i="1" s="1"/>
  <c r="J291" i="1" s="1"/>
  <c r="J292" i="1" s="1"/>
  <c r="J293" i="1" s="1"/>
  <c r="J294" i="1" s="1"/>
  <c r="J295" i="1" s="1"/>
  <c r="J296" i="1" s="1"/>
  <c r="J297" i="1" s="1"/>
  <c r="J298" i="1" s="1"/>
  <c r="J299" i="1" s="1"/>
  <c r="J300" i="1" s="1"/>
  <c r="J301" i="1" s="1"/>
  <c r="J302" i="1" s="1"/>
  <c r="J303" i="1" s="1"/>
  <c r="J304" i="1" s="1"/>
  <c r="J305" i="1" s="1"/>
  <c r="J306" i="1" s="1"/>
  <c r="J307" i="1" s="1"/>
  <c r="J308" i="1" s="1"/>
  <c r="J309" i="1" s="1"/>
  <c r="J310" i="1" s="1"/>
  <c r="J311" i="1" s="1"/>
  <c r="J312" i="1" s="1"/>
  <c r="J313" i="1" s="1"/>
  <c r="J314" i="1" s="1"/>
  <c r="J315" i="1" s="1"/>
  <c r="J316" i="1" s="1"/>
  <c r="J317" i="1" s="1"/>
  <c r="J318" i="1" s="1"/>
  <c r="J319" i="1" s="1"/>
  <c r="J320" i="1" s="1"/>
  <c r="J321" i="1" s="1"/>
  <c r="J322" i="1" s="1"/>
  <c r="J323" i="1" s="1"/>
  <c r="J324" i="1" s="1"/>
  <c r="J325" i="1" s="1"/>
  <c r="J326" i="1" s="1"/>
  <c r="J327" i="1" s="1"/>
  <c r="J328" i="1" s="1"/>
  <c r="J329" i="1" s="1"/>
  <c r="J330" i="1" s="1"/>
  <c r="J331" i="1" s="1"/>
  <c r="J332" i="1" s="1"/>
  <c r="J333" i="1" s="1"/>
  <c r="J334" i="1" s="1"/>
  <c r="J335" i="1" s="1"/>
  <c r="J336" i="1" s="1"/>
  <c r="J337" i="1" s="1"/>
  <c r="J338" i="1" s="1"/>
  <c r="J339" i="1" s="1"/>
  <c r="J340" i="1" s="1"/>
  <c r="J341" i="1" s="1"/>
  <c r="J342" i="1" s="1"/>
  <c r="J343" i="1" s="1"/>
  <c r="J344" i="1" s="1"/>
  <c r="J345" i="1" s="1"/>
  <c r="J346" i="1" s="1"/>
  <c r="J347" i="1" s="1"/>
  <c r="J348" i="1" s="1"/>
  <c r="J349" i="1" s="1"/>
  <c r="J350" i="1" s="1"/>
  <c r="J351" i="1" s="1"/>
  <c r="J352" i="1" s="1"/>
  <c r="J353" i="1" s="1"/>
  <c r="J354" i="1" s="1"/>
  <c r="J355" i="1" s="1"/>
  <c r="J356" i="1" s="1"/>
  <c r="J357" i="1" s="1"/>
  <c r="J358" i="1" s="1"/>
  <c r="J359" i="1" s="1"/>
  <c r="J360" i="1" s="1"/>
  <c r="J361" i="1" s="1"/>
  <c r="J362" i="1" s="1"/>
  <c r="J363" i="1" s="1"/>
  <c r="J364" i="1" s="1"/>
  <c r="J365" i="1" s="1"/>
  <c r="J366" i="1" s="1"/>
  <c r="J367" i="1" s="1"/>
  <c r="J368" i="1" s="1"/>
  <c r="J369" i="1" s="1"/>
  <c r="J370" i="1" s="1"/>
  <c r="J371" i="1" s="1"/>
  <c r="J372" i="1" s="1"/>
  <c r="J373" i="1" s="1"/>
  <c r="J374" i="1" s="1"/>
  <c r="J375" i="1" s="1"/>
  <c r="J376" i="1" s="1"/>
  <c r="J377" i="1" s="1"/>
  <c r="J378" i="1" s="1"/>
  <c r="J379" i="1" s="1"/>
  <c r="J380" i="1" s="1"/>
  <c r="J381" i="1" s="1"/>
  <c r="J382" i="1" s="1"/>
  <c r="J383" i="1" s="1"/>
  <c r="J384" i="1" s="1"/>
  <c r="J385" i="1" s="1"/>
  <c r="J386" i="1" s="1"/>
  <c r="J387" i="1" s="1"/>
  <c r="J388" i="1" s="1"/>
  <c r="J389" i="1" s="1"/>
  <c r="J390" i="1" s="1"/>
  <c r="J391" i="1" s="1"/>
  <c r="J392" i="1" s="1"/>
  <c r="J393" i="1" s="1"/>
  <c r="J394" i="1" s="1"/>
  <c r="J395" i="1" s="1"/>
  <c r="J396" i="1" s="1"/>
  <c r="J397" i="1" s="1"/>
  <c r="J398" i="1" s="1"/>
  <c r="J399" i="1" s="1"/>
  <c r="J400" i="1" s="1"/>
  <c r="J401" i="1" s="1"/>
  <c r="J402" i="1" s="1"/>
  <c r="J403" i="1" s="1"/>
  <c r="J404" i="1" s="1"/>
  <c r="J405" i="1" s="1"/>
  <c r="J406" i="1" s="1"/>
  <c r="J407" i="1" s="1"/>
  <c r="J408" i="1" s="1"/>
  <c r="J409" i="1" s="1"/>
  <c r="J410" i="1" s="1"/>
  <c r="J411" i="1" s="1"/>
  <c r="J412" i="1" s="1"/>
  <c r="J413" i="1" s="1"/>
  <c r="J414" i="1" s="1"/>
  <c r="J415" i="1" s="1"/>
  <c r="J416" i="1" s="1"/>
  <c r="J417" i="1" s="1"/>
  <c r="J418" i="1" s="1"/>
  <c r="J419" i="1" s="1"/>
  <c r="J420" i="1" s="1"/>
  <c r="J421" i="1" s="1"/>
  <c r="J422" i="1" s="1"/>
  <c r="J423" i="1" s="1"/>
  <c r="J424" i="1" s="1"/>
  <c r="J425" i="1" s="1"/>
  <c r="J426" i="1" s="1"/>
  <c r="J427" i="1" s="1"/>
  <c r="J428" i="1" s="1"/>
  <c r="J429" i="1" s="1"/>
  <c r="J430" i="1" s="1"/>
  <c r="J431" i="1" s="1"/>
  <c r="J432" i="1" s="1"/>
  <c r="J433" i="1" s="1"/>
  <c r="J434" i="1" s="1"/>
  <c r="J435" i="1" s="1"/>
  <c r="J436" i="1" s="1"/>
  <c r="J437" i="1" s="1"/>
  <c r="J438" i="1" s="1"/>
  <c r="J439" i="1" s="1"/>
  <c r="J440" i="1" s="1"/>
  <c r="J441" i="1" s="1"/>
  <c r="J442" i="1" s="1"/>
  <c r="J443" i="1" s="1"/>
  <c r="J444" i="1" s="1"/>
  <c r="J445" i="1" s="1"/>
  <c r="J446" i="1" s="1"/>
  <c r="J447" i="1" s="1"/>
  <c r="J448" i="1" s="1"/>
  <c r="J449" i="1" s="1"/>
  <c r="J450" i="1" s="1"/>
  <c r="J451" i="1" s="1"/>
  <c r="J452" i="1" s="1"/>
  <c r="J453" i="1" s="1"/>
  <c r="J454" i="1" s="1"/>
  <c r="J455" i="1" s="1"/>
  <c r="J456" i="1" s="1"/>
  <c r="J457" i="1" s="1"/>
  <c r="J458" i="1" s="1"/>
  <c r="J459" i="1" s="1"/>
  <c r="J460" i="1" s="1"/>
  <c r="J461" i="1" s="1"/>
  <c r="J462" i="1" s="1"/>
  <c r="J463" i="1" s="1"/>
  <c r="J464" i="1" s="1"/>
  <c r="J465" i="1" s="1"/>
  <c r="J466" i="1" s="1"/>
  <c r="J467" i="1" s="1"/>
  <c r="J468" i="1" s="1"/>
  <c r="J469" i="1" s="1"/>
  <c r="J470" i="1" s="1"/>
  <c r="J471" i="1" s="1"/>
  <c r="J472" i="1" s="1"/>
  <c r="J473" i="1" s="1"/>
  <c r="J474" i="1" s="1"/>
  <c r="J475" i="1" s="1"/>
  <c r="J476" i="1" s="1"/>
  <c r="J477" i="1" s="1"/>
  <c r="J478" i="1" s="1"/>
  <c r="J479" i="1" s="1"/>
  <c r="J480" i="1" s="1"/>
  <c r="J481" i="1" s="1"/>
  <c r="J482" i="1" s="1"/>
  <c r="J483" i="1" s="1"/>
  <c r="J484" i="1" s="1"/>
  <c r="J485" i="1" s="1"/>
  <c r="J486" i="1" s="1"/>
  <c r="J487" i="1" s="1"/>
  <c r="J488" i="1" s="1"/>
  <c r="J489" i="1" s="1"/>
  <c r="J490" i="1" s="1"/>
  <c r="J491" i="1" s="1"/>
  <c r="J492" i="1" s="1"/>
  <c r="J493" i="1" s="1"/>
  <c r="J494" i="1" s="1"/>
  <c r="J495" i="1" s="1"/>
  <c r="J496" i="1" s="1"/>
  <c r="J497" i="1" s="1"/>
  <c r="J498" i="1" s="1"/>
  <c r="J499" i="1" s="1"/>
  <c r="J500" i="1" s="1"/>
  <c r="J501" i="1" s="1"/>
  <c r="J502" i="1" s="1"/>
  <c r="J503" i="1" s="1"/>
  <c r="J504" i="1" s="1"/>
  <c r="J505" i="1" s="1"/>
  <c r="J506" i="1" s="1"/>
  <c r="J507" i="1" s="1"/>
  <c r="J508" i="1" s="1"/>
  <c r="J509" i="1" s="1"/>
  <c r="J510" i="1" s="1"/>
  <c r="J511" i="1" s="1"/>
  <c r="J512" i="1" s="1"/>
  <c r="J513" i="1" s="1"/>
  <c r="J514" i="1" s="1"/>
  <c r="J515" i="1" s="1"/>
  <c r="J516" i="1" s="1"/>
  <c r="J517" i="1" s="1"/>
  <c r="J518" i="1" s="1"/>
  <c r="J519" i="1" s="1"/>
  <c r="J520" i="1" s="1"/>
  <c r="J521" i="1" s="1"/>
  <c r="J522" i="1" s="1"/>
  <c r="J523" i="1" s="1"/>
  <c r="J524" i="1" s="1"/>
  <c r="J525" i="1" s="1"/>
  <c r="J526" i="1" s="1"/>
  <c r="J527" i="1" s="1"/>
  <c r="J528" i="1" s="1"/>
  <c r="J529" i="1" s="1"/>
  <c r="J530" i="1" s="1"/>
  <c r="J531" i="1" s="1"/>
  <c r="J532" i="1" s="1"/>
  <c r="J533" i="1" s="1"/>
  <c r="J534" i="1" s="1"/>
  <c r="J535" i="1" s="1"/>
  <c r="J536" i="1" s="1"/>
  <c r="J537" i="1" s="1"/>
  <c r="J538" i="1" s="1"/>
  <c r="J539" i="1" s="1"/>
  <c r="J540" i="1" s="1"/>
  <c r="J541" i="1" s="1"/>
  <c r="J542" i="1" s="1"/>
  <c r="J543" i="1" s="1"/>
  <c r="J544" i="1" s="1"/>
  <c r="J545" i="1" s="1"/>
  <c r="J546" i="1" s="1"/>
  <c r="J547" i="1" s="1"/>
  <c r="J548" i="1" s="1"/>
  <c r="J549" i="1" s="1"/>
  <c r="J550" i="1" s="1"/>
  <c r="J551" i="1" s="1"/>
  <c r="J552" i="1" s="1"/>
  <c r="J553" i="1" s="1"/>
  <c r="J554" i="1" s="1"/>
  <c r="J555" i="1" s="1"/>
  <c r="J556" i="1" s="1"/>
  <c r="J557" i="1" s="1"/>
  <c r="J558" i="1" s="1"/>
  <c r="J559" i="1" s="1"/>
  <c r="J560" i="1" s="1"/>
  <c r="J561" i="1" s="1"/>
  <c r="J562" i="1" s="1"/>
  <c r="J563" i="1" s="1"/>
  <c r="J564" i="1" s="1"/>
  <c r="J565" i="1" s="1"/>
  <c r="J566" i="1" s="1"/>
  <c r="J567" i="1" s="1"/>
  <c r="J568" i="1" s="1"/>
  <c r="J569" i="1" s="1"/>
  <c r="J570" i="1" s="1"/>
  <c r="J571" i="1" s="1"/>
  <c r="J572" i="1" s="1"/>
  <c r="J573" i="1" s="1"/>
  <c r="J574" i="1" s="1"/>
  <c r="J575" i="1" s="1"/>
  <c r="J576" i="1" s="1"/>
  <c r="J577" i="1" s="1"/>
  <c r="J578" i="1" s="1"/>
  <c r="J579" i="1" s="1"/>
  <c r="J580" i="1" s="1"/>
  <c r="J581" i="1" s="1"/>
  <c r="J582" i="1" s="1"/>
  <c r="J583" i="1" s="1"/>
  <c r="J584" i="1" s="1"/>
  <c r="J585" i="1" s="1"/>
  <c r="J586" i="1" s="1"/>
  <c r="J587" i="1" s="1"/>
  <c r="J588" i="1" s="1"/>
  <c r="J589" i="1" s="1"/>
  <c r="J590" i="1" s="1"/>
  <c r="J591" i="1" s="1"/>
  <c r="J592" i="1" s="1"/>
  <c r="J593" i="1" s="1"/>
  <c r="J594" i="1" s="1"/>
  <c r="J595" i="1" s="1"/>
  <c r="J596" i="1" s="1"/>
  <c r="J597" i="1" s="1"/>
  <c r="J598" i="1" s="1"/>
  <c r="J599" i="1" s="1"/>
  <c r="J600" i="1" s="1"/>
  <c r="J601" i="1" s="1"/>
  <c r="J602" i="1" s="1"/>
  <c r="J603" i="1" s="1"/>
  <c r="J604" i="1" s="1"/>
  <c r="J605" i="1" s="1"/>
  <c r="J606" i="1" s="1"/>
  <c r="J607" i="1" s="1"/>
  <c r="J608" i="1" s="1"/>
  <c r="J609" i="1" s="1"/>
  <c r="J610" i="1" s="1"/>
  <c r="J611" i="1" s="1"/>
  <c r="J612" i="1" s="1"/>
  <c r="J613" i="1" s="1"/>
  <c r="J614" i="1" s="1"/>
  <c r="J615" i="1" s="1"/>
  <c r="J616" i="1" s="1"/>
  <c r="J617" i="1" s="1"/>
  <c r="J618" i="1" s="1"/>
  <c r="J619" i="1" s="1"/>
  <c r="J620" i="1" s="1"/>
  <c r="J621" i="1" s="1"/>
  <c r="J622" i="1" s="1"/>
  <c r="J623" i="1" s="1"/>
  <c r="J624" i="1" s="1"/>
  <c r="J625" i="1" s="1"/>
  <c r="J626" i="1" s="1"/>
  <c r="J627" i="1" s="1"/>
  <c r="J628" i="1" s="1"/>
  <c r="J629" i="1" s="1"/>
  <c r="J630" i="1" s="1"/>
  <c r="J631" i="1" s="1"/>
  <c r="J632" i="1" s="1"/>
  <c r="J633" i="1" s="1"/>
  <c r="J634" i="1" s="1"/>
  <c r="J635" i="1" s="1"/>
  <c r="J636" i="1" s="1"/>
  <c r="J637" i="1" s="1"/>
  <c r="J638" i="1" s="1"/>
  <c r="J639" i="1" s="1"/>
  <c r="J640" i="1" s="1"/>
  <c r="J641" i="1" s="1"/>
  <c r="J642" i="1" s="1"/>
  <c r="J643" i="1" s="1"/>
  <c r="J644" i="1" s="1"/>
  <c r="J645" i="1" s="1"/>
  <c r="J646" i="1" s="1"/>
  <c r="J647" i="1" s="1"/>
  <c r="J648" i="1" s="1"/>
  <c r="J649" i="1" s="1"/>
  <c r="J650" i="1" s="1"/>
  <c r="J651" i="1" s="1"/>
  <c r="J652" i="1" s="1"/>
  <c r="J653" i="1" s="1"/>
  <c r="J654" i="1" s="1"/>
  <c r="J655" i="1" s="1"/>
  <c r="J656" i="1" s="1"/>
  <c r="J657" i="1" s="1"/>
  <c r="J658" i="1" s="1"/>
  <c r="J659" i="1" s="1"/>
  <c r="J660" i="1" s="1"/>
  <c r="J661" i="1" s="1"/>
  <c r="J662" i="1" s="1"/>
  <c r="J663" i="1" s="1"/>
  <c r="J664" i="1" s="1"/>
  <c r="J665" i="1" s="1"/>
  <c r="J666" i="1" s="1"/>
  <c r="J667" i="1" s="1"/>
  <c r="J668" i="1" s="1"/>
  <c r="J669" i="1" s="1"/>
  <c r="J670" i="1" s="1"/>
  <c r="J671" i="1" s="1"/>
  <c r="J672" i="1" s="1"/>
  <c r="J673" i="1" s="1"/>
  <c r="J674" i="1" s="1"/>
  <c r="J675" i="1" s="1"/>
  <c r="J676" i="1" s="1"/>
  <c r="J677" i="1" s="1"/>
  <c r="J678" i="1" s="1"/>
  <c r="J679" i="1" s="1"/>
  <c r="J680" i="1" s="1"/>
  <c r="J681" i="1" s="1"/>
  <c r="J682" i="1" s="1"/>
  <c r="J683" i="1" s="1"/>
  <c r="J684" i="1" s="1"/>
  <c r="J685" i="1" s="1"/>
  <c r="J686" i="1" s="1"/>
  <c r="J687" i="1" s="1"/>
  <c r="J688" i="1" s="1"/>
  <c r="J689" i="1" s="1"/>
  <c r="J690" i="1" s="1"/>
  <c r="J691" i="1" s="1"/>
  <c r="J692" i="1" s="1"/>
  <c r="J693" i="1" s="1"/>
  <c r="J694" i="1" s="1"/>
  <c r="J695" i="1" s="1"/>
  <c r="J696" i="1" s="1"/>
  <c r="J697" i="1" s="1"/>
  <c r="J698" i="1" s="1"/>
  <c r="J699" i="1" s="1"/>
  <c r="J700" i="1" s="1"/>
  <c r="J701" i="1" s="1"/>
  <c r="J702" i="1" s="1"/>
  <c r="J703" i="1" s="1"/>
  <c r="J704" i="1" s="1"/>
  <c r="J705" i="1" s="1"/>
  <c r="J706" i="1" s="1"/>
  <c r="J707" i="1" s="1"/>
  <c r="J708" i="1" s="1"/>
  <c r="J709" i="1" s="1"/>
  <c r="J710" i="1" s="1"/>
  <c r="J711" i="1" s="1"/>
  <c r="J712" i="1" s="1"/>
  <c r="J713" i="1" s="1"/>
  <c r="J714" i="1" s="1"/>
  <c r="J715" i="1" s="1"/>
  <c r="J716" i="1" s="1"/>
  <c r="J717" i="1" s="1"/>
  <c r="J718" i="1" s="1"/>
  <c r="J719" i="1" s="1"/>
  <c r="J720" i="1" s="1"/>
  <c r="J721" i="1" s="1"/>
  <c r="J722" i="1" s="1"/>
  <c r="J723" i="1" s="1"/>
  <c r="J724" i="1" s="1"/>
  <c r="J725" i="1" s="1"/>
  <c r="J726" i="1" s="1"/>
  <c r="J727" i="1" s="1"/>
  <c r="J728" i="1" s="1"/>
  <c r="J729" i="1" s="1"/>
  <c r="J730" i="1" s="1"/>
  <c r="J731" i="1" s="1"/>
  <c r="J732" i="1" s="1"/>
  <c r="J733" i="1" s="1"/>
  <c r="J734" i="1" s="1"/>
  <c r="J735" i="1" s="1"/>
  <c r="J736" i="1" s="1"/>
  <c r="J737" i="1" s="1"/>
  <c r="J738" i="1" s="1"/>
  <c r="J739" i="1" s="1"/>
  <c r="J740" i="1" s="1"/>
  <c r="J741" i="1" s="1"/>
  <c r="J742" i="1" s="1"/>
  <c r="J743" i="1" s="1"/>
  <c r="J744" i="1" s="1"/>
  <c r="J745" i="1" s="1"/>
  <c r="J746" i="1" s="1"/>
  <c r="J747" i="1" s="1"/>
  <c r="J748" i="1" s="1"/>
  <c r="J749" i="1" s="1"/>
  <c r="J750" i="1" s="1"/>
  <c r="J751" i="1" s="1"/>
  <c r="J752" i="1" s="1"/>
  <c r="J753" i="1" s="1"/>
  <c r="J754" i="1" s="1"/>
  <c r="J755" i="1" s="1"/>
  <c r="J756" i="1" s="1"/>
  <c r="J757" i="1" s="1"/>
  <c r="J758" i="1" s="1"/>
  <c r="J759" i="1" s="1"/>
  <c r="J760" i="1" s="1"/>
  <c r="J761" i="1" s="1"/>
  <c r="J762" i="1" s="1"/>
  <c r="J763" i="1" s="1"/>
  <c r="J764" i="1" s="1"/>
  <c r="J765" i="1" s="1"/>
  <c r="J766" i="1" s="1"/>
  <c r="J767" i="1" s="1"/>
  <c r="J768" i="1" s="1"/>
  <c r="J769" i="1" s="1"/>
  <c r="J770" i="1" s="1"/>
  <c r="J771" i="1" s="1"/>
  <c r="J772" i="1" s="1"/>
  <c r="J773" i="1" s="1"/>
  <c r="J774" i="1" s="1"/>
  <c r="J775" i="1" s="1"/>
  <c r="J776" i="1" s="1"/>
  <c r="J777" i="1" s="1"/>
  <c r="J778" i="1" s="1"/>
  <c r="J779" i="1" s="1"/>
  <c r="J780" i="1" s="1"/>
  <c r="J781" i="1" s="1"/>
  <c r="J782" i="1" s="1"/>
  <c r="J783" i="1" s="1"/>
  <c r="J784" i="1" s="1"/>
  <c r="J785" i="1" s="1"/>
  <c r="J786" i="1" s="1"/>
  <c r="J787" i="1" s="1"/>
  <c r="J788" i="1" s="1"/>
  <c r="J789" i="1" s="1"/>
  <c r="J790" i="1" s="1"/>
  <c r="J791" i="1" s="1"/>
  <c r="J792" i="1" s="1"/>
  <c r="J793" i="1" s="1"/>
  <c r="J794" i="1" s="1"/>
  <c r="J795" i="1" s="1"/>
  <c r="J796" i="1" s="1"/>
  <c r="J797" i="1" s="1"/>
  <c r="J798" i="1" s="1"/>
  <c r="J799" i="1" s="1"/>
  <c r="J800" i="1" s="1"/>
  <c r="J801" i="1" s="1"/>
  <c r="J802" i="1" s="1"/>
  <c r="J803" i="1" s="1"/>
  <c r="J804" i="1" s="1"/>
  <c r="J805" i="1" s="1"/>
  <c r="J806" i="1" s="1"/>
  <c r="J807" i="1" s="1"/>
  <c r="J808" i="1" s="1"/>
  <c r="J809" i="1" s="1"/>
  <c r="J810" i="1" s="1"/>
  <c r="J811" i="1" s="1"/>
  <c r="J812" i="1" s="1"/>
  <c r="J813" i="1" s="1"/>
  <c r="J814" i="1" s="1"/>
  <c r="J815" i="1" s="1"/>
  <c r="J816" i="1" s="1"/>
  <c r="J817" i="1" s="1"/>
  <c r="J818" i="1" s="1"/>
  <c r="J819" i="1" s="1"/>
  <c r="J820" i="1" s="1"/>
  <c r="J821" i="1" s="1"/>
  <c r="J822" i="1" s="1"/>
  <c r="J823" i="1" s="1"/>
  <c r="J824" i="1" s="1"/>
  <c r="J825" i="1" s="1"/>
  <c r="J826" i="1" s="1"/>
  <c r="J827" i="1" s="1"/>
  <c r="J828" i="1" s="1"/>
  <c r="J829" i="1" s="1"/>
  <c r="J830" i="1" s="1"/>
  <c r="J831" i="1" s="1"/>
  <c r="J832" i="1" s="1"/>
  <c r="J833" i="1" s="1"/>
  <c r="J834" i="1" s="1"/>
  <c r="J835" i="1" s="1"/>
  <c r="J836" i="1" s="1"/>
  <c r="J837" i="1" s="1"/>
  <c r="J838" i="1" s="1"/>
  <c r="J839" i="1" s="1"/>
  <c r="J840" i="1" s="1"/>
  <c r="J841" i="1" s="1"/>
  <c r="J842" i="1" s="1"/>
  <c r="J843" i="1" s="1"/>
  <c r="J844" i="1" s="1"/>
  <c r="J845" i="1" s="1"/>
  <c r="J846" i="1" s="1"/>
  <c r="J847" i="1" s="1"/>
  <c r="J848" i="1" s="1"/>
  <c r="J849" i="1" s="1"/>
  <c r="J850" i="1" s="1"/>
  <c r="J851" i="1" s="1"/>
  <c r="J852" i="1" s="1"/>
  <c r="J853" i="1" s="1"/>
  <c r="J854" i="1" s="1"/>
  <c r="J855" i="1" s="1"/>
  <c r="J856" i="1" s="1"/>
  <c r="J857" i="1" s="1"/>
  <c r="J858" i="1" s="1"/>
  <c r="J859" i="1" s="1"/>
  <c r="J860" i="1" s="1"/>
  <c r="J861" i="1" s="1"/>
  <c r="J862" i="1" s="1"/>
  <c r="J863" i="1" s="1"/>
  <c r="J864" i="1" s="1"/>
  <c r="J865" i="1" s="1"/>
  <c r="J866" i="1" s="1"/>
  <c r="J867" i="1" s="1"/>
  <c r="J868" i="1" s="1"/>
  <c r="J869" i="1" s="1"/>
  <c r="J870" i="1" s="1"/>
  <c r="J871" i="1" s="1"/>
  <c r="J872" i="1" s="1"/>
  <c r="J873" i="1" s="1"/>
  <c r="J874" i="1" s="1"/>
  <c r="J875" i="1" s="1"/>
  <c r="J876" i="1" s="1"/>
  <c r="J877" i="1" s="1"/>
  <c r="J878" i="1" s="1"/>
  <c r="J879" i="1" s="1"/>
  <c r="J880" i="1" s="1"/>
  <c r="J881" i="1" s="1"/>
  <c r="J882" i="1" s="1"/>
  <c r="J883" i="1" s="1"/>
  <c r="J884" i="1" s="1"/>
  <c r="J885" i="1" s="1"/>
  <c r="J886" i="1" s="1"/>
  <c r="J887" i="1" s="1"/>
  <c r="J888" i="1" s="1"/>
  <c r="J889" i="1" s="1"/>
  <c r="J890" i="1" s="1"/>
  <c r="J891" i="1" s="1"/>
  <c r="J892" i="1" s="1"/>
  <c r="J893" i="1" s="1"/>
  <c r="J894" i="1" s="1"/>
  <c r="J895" i="1" s="1"/>
  <c r="J896" i="1" s="1"/>
  <c r="J897" i="1" s="1"/>
  <c r="J898" i="1" s="1"/>
  <c r="J899" i="1" s="1"/>
  <c r="J900" i="1" s="1"/>
  <c r="J901" i="1" s="1"/>
  <c r="J902" i="1" s="1"/>
  <c r="J903" i="1" s="1"/>
  <c r="J904" i="1" s="1"/>
  <c r="J905" i="1" s="1"/>
  <c r="J906" i="1" s="1"/>
  <c r="J907" i="1" s="1"/>
  <c r="J908" i="1" s="1"/>
  <c r="J909" i="1" s="1"/>
  <c r="J910" i="1" s="1"/>
  <c r="J911" i="1" s="1"/>
  <c r="J912" i="1" s="1"/>
  <c r="J913" i="1" s="1"/>
  <c r="J914" i="1" s="1"/>
  <c r="J915" i="1" s="1"/>
  <c r="J916" i="1" s="1"/>
  <c r="J917" i="1" s="1"/>
  <c r="J918" i="1" s="1"/>
  <c r="J919" i="1" s="1"/>
  <c r="J920" i="1" s="1"/>
  <c r="J921" i="1" s="1"/>
  <c r="J922" i="1" s="1"/>
  <c r="J923" i="1" s="1"/>
  <c r="J924" i="1" s="1"/>
  <c r="J925" i="1" s="1"/>
  <c r="J926" i="1" s="1"/>
  <c r="J927" i="1" s="1"/>
  <c r="J928" i="1" s="1"/>
  <c r="J929" i="1" s="1"/>
  <c r="J930" i="1" s="1"/>
  <c r="J931" i="1" s="1"/>
  <c r="J932" i="1" s="1"/>
  <c r="J933" i="1" s="1"/>
  <c r="J934" i="1" s="1"/>
  <c r="J935" i="1" s="1"/>
  <c r="J936" i="1" s="1"/>
  <c r="J937" i="1" s="1"/>
  <c r="J938" i="1" s="1"/>
  <c r="J939" i="1" s="1"/>
  <c r="J940" i="1" s="1"/>
  <c r="J941" i="1" s="1"/>
  <c r="J942" i="1" s="1"/>
  <c r="J943" i="1" s="1"/>
  <c r="J944" i="1" s="1"/>
  <c r="J945" i="1" s="1"/>
  <c r="J946" i="1" s="1"/>
  <c r="J947" i="1" s="1"/>
  <c r="J948" i="1" s="1"/>
  <c r="J949" i="1" s="1"/>
  <c r="J950" i="1" s="1"/>
  <c r="J951" i="1" s="1"/>
  <c r="J952" i="1" s="1"/>
  <c r="J953" i="1" s="1"/>
  <c r="J954" i="1" s="1"/>
  <c r="J955" i="1" s="1"/>
  <c r="J956" i="1" s="1"/>
  <c r="J957" i="1" s="1"/>
  <c r="J958" i="1" s="1"/>
  <c r="J959" i="1" s="1"/>
  <c r="J960" i="1" s="1"/>
  <c r="J961" i="1" s="1"/>
  <c r="J962" i="1" s="1"/>
  <c r="J963" i="1" s="1"/>
  <c r="J964" i="1" s="1"/>
  <c r="J965" i="1" s="1"/>
  <c r="J966" i="1" s="1"/>
  <c r="J967" i="1" s="1"/>
  <c r="J968" i="1" s="1"/>
  <c r="J969" i="1" s="1"/>
  <c r="J970" i="1" s="1"/>
  <c r="J971" i="1" s="1"/>
  <c r="J972" i="1" s="1"/>
  <c r="J973" i="1" s="1"/>
  <c r="J974" i="1" s="1"/>
  <c r="J975" i="1" s="1"/>
  <c r="J976" i="1" s="1"/>
  <c r="J977" i="1" s="1"/>
  <c r="J978" i="1" s="1"/>
  <c r="J979" i="1" s="1"/>
  <c r="J980" i="1" s="1"/>
  <c r="J981" i="1" s="1"/>
  <c r="J982" i="1" s="1"/>
  <c r="J983" i="1" s="1"/>
  <c r="J984" i="1" s="1"/>
  <c r="J985" i="1" s="1"/>
  <c r="J986" i="1" s="1"/>
  <c r="J987" i="1" s="1"/>
  <c r="J988" i="1" s="1"/>
  <c r="J989" i="1" s="1"/>
  <c r="J990" i="1" s="1"/>
  <c r="J991" i="1" s="1"/>
  <c r="J992" i="1" s="1"/>
  <c r="J993" i="1" s="1"/>
  <c r="J994" i="1" s="1"/>
  <c r="J995" i="1" s="1"/>
  <c r="J996" i="1" s="1"/>
  <c r="J997" i="1" s="1"/>
  <c r="J998" i="1" s="1"/>
  <c r="J999" i="1" s="1"/>
  <c r="J1000" i="1" s="1"/>
  <c r="J1001" i="1" s="1"/>
  <c r="J1002" i="1" s="1"/>
  <c r="J1003" i="1" s="1"/>
  <c r="J1004" i="1" s="1"/>
  <c r="J1005" i="1" s="1"/>
  <c r="J1006" i="1" s="1"/>
  <c r="J1007" i="1" s="1"/>
  <c r="J1008" i="1" s="1"/>
  <c r="J1009" i="1" s="1"/>
  <c r="J1010" i="1" s="1"/>
  <c r="J1011" i="1" s="1"/>
  <c r="J1012" i="1" s="1"/>
  <c r="J1013" i="1" s="1"/>
  <c r="J1014" i="1" s="1"/>
  <c r="J1015" i="1" s="1"/>
  <c r="J1016" i="1" s="1"/>
  <c r="J1017" i="1" s="1"/>
  <c r="J1018" i="1" s="1"/>
  <c r="J1019" i="1" s="1"/>
  <c r="J1020" i="1" s="1"/>
  <c r="J1021" i="1" s="1"/>
  <c r="J1022" i="1" s="1"/>
  <c r="J1023" i="1" s="1"/>
  <c r="J1024" i="1" s="1"/>
  <c r="J1025" i="1" s="1"/>
  <c r="J1026" i="1" s="1"/>
  <c r="J1027" i="1" s="1"/>
  <c r="J1028" i="1" s="1"/>
  <c r="J1029" i="1" s="1"/>
  <c r="J1030" i="1" s="1"/>
  <c r="J1031" i="1" s="1"/>
  <c r="J1032" i="1" s="1"/>
  <c r="J1033" i="1" s="1"/>
  <c r="J1034" i="1" s="1"/>
  <c r="J1035" i="1" s="1"/>
  <c r="J1036" i="1" s="1"/>
  <c r="J1037" i="1" s="1"/>
  <c r="J1038" i="1" s="1"/>
  <c r="J1039" i="1" s="1"/>
  <c r="J1040" i="1" s="1"/>
  <c r="J1041" i="1" s="1"/>
  <c r="J1042" i="1" s="1"/>
  <c r="J1043" i="1" s="1"/>
  <c r="J1044" i="1" s="1"/>
  <c r="J1045" i="1" s="1"/>
  <c r="J1046" i="1" s="1"/>
  <c r="J1047" i="1" s="1"/>
  <c r="J1048" i="1" s="1"/>
  <c r="J1049" i="1" s="1"/>
  <c r="J1050" i="1" s="1"/>
  <c r="J1051" i="1" s="1"/>
  <c r="J1052" i="1" s="1"/>
  <c r="J1053" i="1" s="1"/>
  <c r="J1054" i="1" s="1"/>
  <c r="J1055" i="1" s="1"/>
  <c r="J1056" i="1" s="1"/>
  <c r="J1057" i="1" s="1"/>
  <c r="J1058" i="1" s="1"/>
  <c r="J1059" i="1" s="1"/>
  <c r="J1060" i="1" s="1"/>
  <c r="J1061" i="1" s="1"/>
  <c r="J1062" i="1" s="1"/>
  <c r="J1063" i="1" s="1"/>
  <c r="J1064" i="1" s="1"/>
  <c r="J1065" i="1" s="1"/>
  <c r="J1066" i="1" s="1"/>
  <c r="J1067" i="1" s="1"/>
  <c r="J1068" i="1" s="1"/>
  <c r="J1069" i="1" s="1"/>
  <c r="J1070" i="1" s="1"/>
  <c r="J1071" i="1" s="1"/>
  <c r="J1072" i="1" s="1"/>
  <c r="J1073" i="1" s="1"/>
  <c r="J1074" i="1" s="1"/>
  <c r="J1075" i="1" s="1"/>
  <c r="J1076" i="1" s="1"/>
  <c r="J1077" i="1" s="1"/>
  <c r="J1078" i="1" s="1"/>
  <c r="J1079" i="1" s="1"/>
  <c r="J1080" i="1" s="1"/>
  <c r="J1081" i="1" s="1"/>
  <c r="J1082" i="1" s="1"/>
  <c r="J1083" i="1" s="1"/>
  <c r="J1084" i="1" s="1"/>
  <c r="J1085" i="1" s="1"/>
  <c r="J1086" i="1" s="1"/>
  <c r="J1087" i="1" s="1"/>
  <c r="J1088" i="1" s="1"/>
  <c r="J1089" i="1" s="1"/>
  <c r="J1090" i="1" s="1"/>
  <c r="J1091" i="1" s="1"/>
  <c r="J1092" i="1" s="1"/>
  <c r="J1093" i="1" s="1"/>
  <c r="J1094" i="1" s="1"/>
  <c r="J1095" i="1" s="1"/>
  <c r="J1096" i="1" s="1"/>
  <c r="J1097" i="1" s="1"/>
  <c r="J1098" i="1" s="1"/>
  <c r="J1099" i="1" s="1"/>
  <c r="J1100" i="1" s="1"/>
  <c r="J1101" i="1" s="1"/>
  <c r="J1102" i="1" s="1"/>
  <c r="J1103" i="1" s="1"/>
  <c r="J1104" i="1" s="1"/>
  <c r="J1105" i="1" s="1"/>
  <c r="J1106" i="1" s="1"/>
  <c r="J1107" i="1" s="1"/>
  <c r="J1108" i="1" s="1"/>
  <c r="J1109" i="1" s="1"/>
  <c r="J1110" i="1" s="1"/>
  <c r="J1111" i="1" s="1"/>
  <c r="J1112" i="1" s="1"/>
  <c r="J1113" i="1" s="1"/>
  <c r="J1114" i="1" s="1"/>
  <c r="J1115" i="1" s="1"/>
  <c r="J1116" i="1" s="1"/>
  <c r="J1117" i="1" s="1"/>
  <c r="J1118" i="1" s="1"/>
  <c r="J1119" i="1" s="1"/>
  <c r="J1120" i="1" s="1"/>
  <c r="J1121" i="1" s="1"/>
  <c r="J1122" i="1" s="1"/>
  <c r="J1123" i="1" s="1"/>
  <c r="J1124" i="1" s="1"/>
  <c r="J1125" i="1" s="1"/>
  <c r="J1126" i="1" s="1"/>
  <c r="J1127" i="1" s="1"/>
  <c r="J1128" i="1" s="1"/>
  <c r="J1129" i="1" s="1"/>
  <c r="J1130" i="1" s="1"/>
  <c r="J1131" i="1" s="1"/>
  <c r="J1132" i="1" s="1"/>
  <c r="J1133" i="1" s="1"/>
  <c r="J1134" i="1" s="1"/>
  <c r="J1135" i="1" s="1"/>
  <c r="J1136" i="1" s="1"/>
  <c r="J1137" i="1" s="1"/>
  <c r="J1138" i="1" s="1"/>
  <c r="J1139" i="1" s="1"/>
  <c r="J1140" i="1" s="1"/>
  <c r="J1141" i="1" s="1"/>
  <c r="J1142" i="1" s="1"/>
  <c r="J1143" i="1" s="1"/>
  <c r="J1144" i="1" s="1"/>
  <c r="J1145" i="1" s="1"/>
  <c r="J1146" i="1" s="1"/>
  <c r="J1147" i="1" s="1"/>
  <c r="J1148" i="1" s="1"/>
  <c r="J1149" i="1" s="1"/>
  <c r="J1150" i="1" s="1"/>
  <c r="J1151" i="1" s="1"/>
  <c r="J1152" i="1" s="1"/>
  <c r="J1153" i="1" s="1"/>
  <c r="J1154" i="1" s="1"/>
  <c r="J1155" i="1" s="1"/>
  <c r="J1156" i="1" s="1"/>
  <c r="J1157" i="1" s="1"/>
  <c r="J1158" i="1" s="1"/>
  <c r="J1159" i="1" s="1"/>
  <c r="J1160" i="1" s="1"/>
  <c r="J1161" i="1" s="1"/>
  <c r="J1162" i="1" s="1"/>
  <c r="J1163" i="1" s="1"/>
  <c r="J1164" i="1" s="1"/>
  <c r="J1165" i="1" s="1"/>
  <c r="J1166" i="1" s="1"/>
  <c r="J1167" i="1" s="1"/>
  <c r="J1168" i="1" s="1"/>
  <c r="J1169" i="1" s="1"/>
  <c r="J1170" i="1" s="1"/>
  <c r="J1171" i="1" s="1"/>
  <c r="J1172" i="1" s="1"/>
  <c r="J1173" i="1" s="1"/>
  <c r="J1174" i="1" s="1"/>
  <c r="J1175" i="1" s="1"/>
  <c r="J1176" i="1" s="1"/>
  <c r="J1177" i="1" s="1"/>
  <c r="J1178" i="1" s="1"/>
  <c r="J1179" i="1" s="1"/>
  <c r="J1180" i="1" s="1"/>
  <c r="J1181" i="1" s="1"/>
  <c r="J1182" i="1" s="1"/>
  <c r="J1183" i="1" s="1"/>
  <c r="J1184" i="1" s="1"/>
  <c r="J1185" i="1" s="1"/>
  <c r="J1186" i="1" s="1"/>
  <c r="J1187" i="1" s="1"/>
  <c r="J1188" i="1" s="1"/>
  <c r="J1189" i="1" s="1"/>
  <c r="J1190" i="1" s="1"/>
  <c r="J1191" i="1" s="1"/>
  <c r="J1192" i="1" s="1"/>
  <c r="J1193" i="1" s="1"/>
  <c r="J1194" i="1" s="1"/>
  <c r="J1195" i="1" s="1"/>
  <c r="J1196" i="1" s="1"/>
  <c r="J1197" i="1" s="1"/>
  <c r="J1198" i="1" s="1"/>
  <c r="J1199" i="1" s="1"/>
  <c r="J1200" i="1" s="1"/>
  <c r="J1201" i="1" s="1"/>
  <c r="J1202" i="1" s="1"/>
  <c r="J1203" i="1" s="1"/>
  <c r="J1204" i="1" s="1"/>
  <c r="J1205" i="1" s="1"/>
  <c r="J1206" i="1" s="1"/>
  <c r="J1207" i="1" s="1"/>
  <c r="J1208" i="1" s="1"/>
  <c r="J1209" i="1" s="1"/>
  <c r="J1210" i="1" s="1"/>
  <c r="J1211" i="1" s="1"/>
  <c r="J1212" i="1" s="1"/>
  <c r="J1213" i="1" s="1"/>
  <c r="J1214" i="1" s="1"/>
  <c r="J1215" i="1" s="1"/>
  <c r="J1216" i="1" s="1"/>
  <c r="J1217" i="1" s="1"/>
  <c r="J1218" i="1" s="1"/>
  <c r="J1219" i="1" s="1"/>
  <c r="J1220" i="1" s="1"/>
  <c r="J1221" i="1" s="1"/>
  <c r="J1222" i="1" s="1"/>
  <c r="J1223" i="1" s="1"/>
  <c r="J1224" i="1" s="1"/>
  <c r="J1225" i="1" s="1"/>
  <c r="J1226" i="1" s="1"/>
  <c r="J1227" i="1" s="1"/>
  <c r="J1228" i="1" s="1"/>
  <c r="J1229" i="1" s="1"/>
  <c r="J1230" i="1" s="1"/>
  <c r="J1231" i="1" s="1"/>
  <c r="J1232" i="1" s="1"/>
  <c r="J1233" i="1" s="1"/>
  <c r="J1234" i="1" s="1"/>
  <c r="J1235" i="1" s="1"/>
  <c r="J1236" i="1" s="1"/>
  <c r="J1237" i="1" s="1"/>
  <c r="J1238" i="1" s="1"/>
  <c r="J1239" i="1" s="1"/>
  <c r="J1240" i="1" s="1"/>
  <c r="J1241" i="1" s="1"/>
  <c r="J1242" i="1" s="1"/>
  <c r="J1243" i="1" s="1"/>
  <c r="J1244" i="1" s="1"/>
  <c r="J1245" i="1" s="1"/>
  <c r="J1246" i="1" s="1"/>
  <c r="J1247" i="1" s="1"/>
  <c r="J1248" i="1" s="1"/>
  <c r="J1249" i="1" s="1"/>
  <c r="J1250" i="1" s="1"/>
  <c r="J1251" i="1" s="1"/>
  <c r="J1252" i="1" s="1"/>
  <c r="J1253" i="1" s="1"/>
  <c r="J1254" i="1" s="1"/>
  <c r="J1255" i="1" s="1"/>
  <c r="J1256" i="1" s="1"/>
  <c r="J1257" i="1" s="1"/>
  <c r="J1258" i="1" s="1"/>
  <c r="J1259" i="1" s="1"/>
  <c r="J1260" i="1" s="1"/>
  <c r="J1261" i="1" s="1"/>
  <c r="J1262" i="1" s="1"/>
  <c r="J1263" i="1" s="1"/>
  <c r="J1264" i="1" s="1"/>
  <c r="J1265" i="1" s="1"/>
  <c r="J1266" i="1" s="1"/>
  <c r="J1267" i="1" s="1"/>
  <c r="J1268" i="1" s="1"/>
  <c r="J1269" i="1" s="1"/>
  <c r="J1270" i="1" s="1"/>
  <c r="J1271" i="1" s="1"/>
  <c r="J1272" i="1" s="1"/>
  <c r="J1273" i="1" s="1"/>
  <c r="J1274" i="1" s="1"/>
  <c r="J1275" i="1" s="1"/>
  <c r="J1276" i="1" s="1"/>
  <c r="J1277" i="1" s="1"/>
  <c r="J1278" i="1" s="1"/>
  <c r="J1279" i="1" s="1"/>
  <c r="J1280" i="1" s="1"/>
  <c r="J1281" i="1" s="1"/>
  <c r="J1282" i="1" s="1"/>
  <c r="J1283" i="1" s="1"/>
  <c r="J1284" i="1" s="1"/>
  <c r="J1285" i="1" s="1"/>
  <c r="J1286" i="1" s="1"/>
  <c r="J1287" i="1" s="1"/>
  <c r="J1288" i="1" s="1"/>
  <c r="J1289" i="1" s="1"/>
  <c r="J1290" i="1" s="1"/>
  <c r="J1291" i="1" s="1"/>
  <c r="J1292" i="1" s="1"/>
  <c r="J1293" i="1" s="1"/>
  <c r="J1294" i="1" s="1"/>
  <c r="J1295" i="1" s="1"/>
  <c r="J1296" i="1" s="1"/>
  <c r="J1297" i="1" s="1"/>
  <c r="J1298" i="1" s="1"/>
  <c r="J1299" i="1" s="1"/>
  <c r="J1300" i="1" s="1"/>
  <c r="J1301" i="1" s="1"/>
  <c r="J1302" i="1" s="1"/>
  <c r="J1303" i="1" s="1"/>
  <c r="J1304" i="1" s="1"/>
  <c r="J1305" i="1" s="1"/>
  <c r="J1306" i="1" s="1"/>
  <c r="J1307" i="1" s="1"/>
  <c r="J1308" i="1" s="1"/>
  <c r="J1309" i="1" s="1"/>
  <c r="J1310" i="1" s="1"/>
  <c r="J1311" i="1" s="1"/>
  <c r="J1312" i="1" s="1"/>
  <c r="J1313" i="1" s="1"/>
  <c r="J1314" i="1" s="1"/>
  <c r="J1315" i="1" s="1"/>
  <c r="J1316" i="1" s="1"/>
  <c r="J1317" i="1" s="1"/>
  <c r="J1318" i="1" s="1"/>
  <c r="J1319" i="1" s="1"/>
  <c r="J1320" i="1" s="1"/>
  <c r="J1321" i="1" s="1"/>
  <c r="J1322" i="1" s="1"/>
  <c r="J1323" i="1" s="1"/>
  <c r="J1324" i="1" s="1"/>
  <c r="J1325" i="1" s="1"/>
  <c r="J1326" i="1" s="1"/>
  <c r="J1327" i="1" s="1"/>
  <c r="J1328" i="1" s="1"/>
  <c r="J1329" i="1" s="1"/>
  <c r="J1330" i="1" s="1"/>
  <c r="J1331" i="1" s="1"/>
  <c r="J1332" i="1" s="1"/>
  <c r="J1333" i="1" s="1"/>
  <c r="J1334" i="1" s="1"/>
  <c r="J1335" i="1" s="1"/>
  <c r="J1336" i="1" s="1"/>
  <c r="J1337" i="1" s="1"/>
  <c r="J1338" i="1" s="1"/>
  <c r="J1339" i="1" s="1"/>
  <c r="J1340" i="1" s="1"/>
  <c r="J1341" i="1" s="1"/>
  <c r="J1342" i="1" s="1"/>
  <c r="J1343" i="1" s="1"/>
  <c r="J1344" i="1" s="1"/>
  <c r="J1345" i="1" s="1"/>
  <c r="J1346" i="1" s="1"/>
  <c r="J1347" i="1" s="1"/>
  <c r="J1348" i="1" s="1"/>
  <c r="J1349" i="1" s="1"/>
  <c r="J1350" i="1" s="1"/>
  <c r="J1351" i="1" s="1"/>
  <c r="J1352" i="1" s="1"/>
  <c r="J1353" i="1" s="1"/>
  <c r="J1354" i="1" s="1"/>
  <c r="J1355" i="1" s="1"/>
  <c r="J1356" i="1" s="1"/>
  <c r="J1357" i="1" s="1"/>
  <c r="J1358" i="1" s="1"/>
  <c r="J1359" i="1" s="1"/>
  <c r="J1360" i="1" s="1"/>
  <c r="J1361" i="1" s="1"/>
  <c r="J1362" i="1" s="1"/>
  <c r="J1363" i="1" s="1"/>
  <c r="J1364" i="1" s="1"/>
  <c r="J1365" i="1" s="1"/>
  <c r="J1366" i="1" s="1"/>
  <c r="J1367" i="1" s="1"/>
  <c r="J1368" i="1" s="1"/>
  <c r="J1369" i="1" s="1"/>
  <c r="J1370" i="1" s="1"/>
  <c r="J1371" i="1" s="1"/>
  <c r="J1372" i="1" s="1"/>
  <c r="J1373" i="1" s="1"/>
  <c r="J1374" i="1" s="1"/>
  <c r="J1375" i="1" s="1"/>
  <c r="J1376" i="1" s="1"/>
  <c r="J1377" i="1" s="1"/>
  <c r="J1378" i="1" s="1"/>
  <c r="J1379" i="1" s="1"/>
  <c r="J1380" i="1" s="1"/>
  <c r="J1381" i="1" s="1"/>
  <c r="J1382" i="1" s="1"/>
  <c r="J1383" i="1" s="1"/>
  <c r="J1384" i="1" s="1"/>
  <c r="J1385" i="1" s="1"/>
  <c r="J1386" i="1" s="1"/>
  <c r="J1387" i="1" s="1"/>
  <c r="J1388" i="1" s="1"/>
  <c r="J1389" i="1" s="1"/>
  <c r="J1390" i="1" s="1"/>
  <c r="J1391" i="1" s="1"/>
  <c r="J1392" i="1" s="1"/>
  <c r="J1393" i="1" s="1"/>
  <c r="J1394" i="1" s="1"/>
  <c r="J1395" i="1" s="1"/>
  <c r="J1396" i="1" s="1"/>
  <c r="J1397" i="1" s="1"/>
  <c r="J1398" i="1" s="1"/>
  <c r="J1399" i="1" s="1"/>
  <c r="J1400" i="1" s="1"/>
  <c r="J1401" i="1" s="1"/>
  <c r="J1402" i="1" s="1"/>
  <c r="J1403" i="1" s="1"/>
  <c r="J1404" i="1" s="1"/>
  <c r="J1405" i="1" s="1"/>
  <c r="J1406" i="1" s="1"/>
  <c r="J1407" i="1" s="1"/>
  <c r="J1408" i="1" s="1"/>
  <c r="J1409" i="1" s="1"/>
  <c r="J1410" i="1" s="1"/>
  <c r="J1411" i="1" s="1"/>
  <c r="J1412" i="1" s="1"/>
  <c r="J1413" i="1" s="1"/>
  <c r="J1414" i="1" s="1"/>
  <c r="J1415" i="1" s="1"/>
  <c r="J1416" i="1" s="1"/>
  <c r="J1417" i="1" s="1"/>
  <c r="J1418" i="1" s="1"/>
  <c r="J1419" i="1" s="1"/>
  <c r="J1420" i="1" s="1"/>
  <c r="J1421" i="1" s="1"/>
  <c r="J1422" i="1" s="1"/>
  <c r="J1423" i="1" s="1"/>
  <c r="J1424" i="1" s="1"/>
  <c r="J1425" i="1" s="1"/>
  <c r="J1426" i="1" s="1"/>
  <c r="J1427" i="1" s="1"/>
  <c r="J1428" i="1" s="1"/>
  <c r="J1429" i="1" s="1"/>
  <c r="J1430" i="1" s="1"/>
  <c r="J1431" i="1" s="1"/>
  <c r="J1432" i="1" s="1"/>
  <c r="J1433" i="1" s="1"/>
  <c r="J1434" i="1" s="1"/>
  <c r="J1435" i="1" s="1"/>
  <c r="J1436" i="1" s="1"/>
  <c r="J1437" i="1" s="1"/>
  <c r="J1438" i="1" s="1"/>
  <c r="J1439" i="1" s="1"/>
  <c r="J1440" i="1" s="1"/>
  <c r="J1441" i="1" s="1"/>
  <c r="J1442" i="1" s="1"/>
  <c r="J1443" i="1" s="1"/>
  <c r="J1444" i="1" s="1"/>
  <c r="J1445" i="1" s="1"/>
  <c r="J1446" i="1" s="1"/>
  <c r="J1447" i="1" s="1"/>
  <c r="J1448" i="1" s="1"/>
  <c r="J1449" i="1" s="1"/>
  <c r="J1450" i="1" s="1"/>
  <c r="J1451" i="1" s="1"/>
  <c r="J1452" i="1" s="1"/>
  <c r="J1453" i="1" s="1"/>
  <c r="J1454" i="1" s="1"/>
  <c r="J1455" i="1" s="1"/>
  <c r="J1456" i="1" s="1"/>
  <c r="J1457" i="1" s="1"/>
  <c r="J1458" i="1" s="1"/>
  <c r="J1459" i="1" s="1"/>
  <c r="J1460" i="1" s="1"/>
  <c r="J1461" i="1" s="1"/>
  <c r="J1462" i="1" s="1"/>
  <c r="J1463" i="1" s="1"/>
  <c r="J1464" i="1" s="1"/>
  <c r="J1465" i="1" s="1"/>
  <c r="J1466" i="1" s="1"/>
  <c r="J1467" i="1" s="1"/>
  <c r="J1468" i="1" s="1"/>
  <c r="J1469" i="1" s="1"/>
  <c r="J1470" i="1" s="1"/>
  <c r="J1471" i="1" s="1"/>
  <c r="J1472" i="1" s="1"/>
  <c r="J1473" i="1" s="1"/>
  <c r="J1474" i="1" s="1"/>
  <c r="J1475" i="1" s="1"/>
  <c r="J1476" i="1" s="1"/>
  <c r="J1477" i="1" s="1"/>
  <c r="J1478" i="1" s="1"/>
  <c r="J1479" i="1" s="1"/>
  <c r="J1480" i="1" s="1"/>
  <c r="J1481" i="1" s="1"/>
  <c r="J1482" i="1" s="1"/>
  <c r="J1483" i="1" s="1"/>
  <c r="J1484" i="1" s="1"/>
  <c r="J1485" i="1" s="1"/>
  <c r="J1486" i="1" s="1"/>
  <c r="J1487" i="1" s="1"/>
  <c r="J1488" i="1" s="1"/>
  <c r="J1489" i="1" s="1"/>
  <c r="J1490" i="1" s="1"/>
  <c r="J1491" i="1" s="1"/>
  <c r="J1492" i="1" s="1"/>
  <c r="J1493" i="1" s="1"/>
  <c r="J1494" i="1" s="1"/>
  <c r="J1495" i="1" s="1"/>
  <c r="J1496" i="1" s="1"/>
  <c r="J1497" i="1" s="1"/>
  <c r="J1498" i="1" s="1"/>
  <c r="J1499" i="1" s="1"/>
  <c r="J1500" i="1" s="1"/>
  <c r="J1501" i="1" s="1"/>
  <c r="J1502" i="1" s="1"/>
  <c r="J1503" i="1" s="1"/>
  <c r="J1504" i="1" s="1"/>
  <c r="J1505" i="1" s="1"/>
  <c r="J1506" i="1" s="1"/>
  <c r="J1507" i="1" s="1"/>
  <c r="J1508" i="1" s="1"/>
  <c r="J1509" i="1" s="1"/>
  <c r="J1510" i="1" s="1"/>
  <c r="J1511" i="1" s="1"/>
  <c r="J1512" i="1" s="1"/>
  <c r="J1513" i="1" s="1"/>
  <c r="J1514" i="1" s="1"/>
  <c r="J1515" i="1" s="1"/>
  <c r="J1516" i="1" s="1"/>
  <c r="J1517" i="1" s="1"/>
  <c r="J1518" i="1" s="1"/>
  <c r="J1519" i="1" s="1"/>
  <c r="J1520" i="1" s="1"/>
  <c r="J1521" i="1" s="1"/>
  <c r="J1522" i="1" s="1"/>
  <c r="J1523" i="1" s="1"/>
  <c r="J1524" i="1" s="1"/>
  <c r="J1525" i="1" s="1"/>
  <c r="J1526" i="1" s="1"/>
  <c r="J1527" i="1" s="1"/>
  <c r="J1528" i="1" s="1"/>
  <c r="J1529" i="1" s="1"/>
  <c r="J1530" i="1" s="1"/>
  <c r="J1531" i="1" s="1"/>
  <c r="J1532" i="1" s="1"/>
  <c r="J1533" i="1" s="1"/>
  <c r="J1534" i="1" s="1"/>
  <c r="J1535" i="1" s="1"/>
  <c r="J1536" i="1" s="1"/>
  <c r="J1537" i="1" s="1"/>
  <c r="J1538" i="1" s="1"/>
  <c r="J1539" i="1" s="1"/>
  <c r="J1540" i="1" s="1"/>
  <c r="J1541" i="1" s="1"/>
  <c r="J1542" i="1" s="1"/>
  <c r="J1543" i="1" s="1"/>
  <c r="J1544" i="1" s="1"/>
  <c r="J1545" i="1" s="1"/>
  <c r="J1546" i="1" s="1"/>
  <c r="J1547" i="1" s="1"/>
  <c r="J1548" i="1" s="1"/>
  <c r="J1549" i="1" s="1"/>
  <c r="J1550" i="1" s="1"/>
  <c r="J1551" i="1" s="1"/>
  <c r="J1552" i="1" s="1"/>
  <c r="J1553" i="1" s="1"/>
  <c r="J1554" i="1" s="1"/>
  <c r="J1555" i="1" s="1"/>
  <c r="J1556" i="1" s="1"/>
  <c r="J1557" i="1" s="1"/>
  <c r="J1558" i="1" s="1"/>
  <c r="J1559" i="1" s="1"/>
  <c r="J1560" i="1" s="1"/>
  <c r="J1561" i="1" s="1"/>
  <c r="J1562" i="1" s="1"/>
  <c r="J1563" i="1" s="1"/>
  <c r="J1564" i="1" s="1"/>
  <c r="J1565" i="1" s="1"/>
  <c r="J1566" i="1" s="1"/>
  <c r="J1567" i="1" s="1"/>
  <c r="J1568" i="1" s="1"/>
  <c r="J1569" i="1" s="1"/>
  <c r="J1570" i="1" s="1"/>
  <c r="J1571" i="1" s="1"/>
  <c r="J1572" i="1" s="1"/>
  <c r="J1573" i="1" s="1"/>
  <c r="J1574" i="1" s="1"/>
  <c r="J1575" i="1" s="1"/>
  <c r="J1576" i="1" s="1"/>
  <c r="J1577" i="1" s="1"/>
  <c r="J1578" i="1" s="1"/>
  <c r="J1579" i="1" s="1"/>
  <c r="J1580" i="1" s="1"/>
  <c r="J1581" i="1" s="1"/>
  <c r="J1582" i="1" s="1"/>
  <c r="J1583" i="1" s="1"/>
  <c r="J1584" i="1" s="1"/>
  <c r="J1585" i="1" s="1"/>
  <c r="J1586" i="1" s="1"/>
  <c r="J1587" i="1" s="1"/>
  <c r="J1588" i="1" s="1"/>
  <c r="J1589" i="1" s="1"/>
  <c r="J1590" i="1" s="1"/>
  <c r="J1591" i="1" s="1"/>
  <c r="J1592" i="1" s="1"/>
  <c r="J1593" i="1" s="1"/>
  <c r="J1594" i="1" s="1"/>
  <c r="J1595" i="1" s="1"/>
  <c r="J1596" i="1" s="1"/>
  <c r="J1597" i="1" s="1"/>
  <c r="J1598" i="1" s="1"/>
  <c r="J1599" i="1" s="1"/>
  <c r="J1600" i="1" s="1"/>
  <c r="J1601" i="1" s="1"/>
  <c r="J1602" i="1" s="1"/>
  <c r="J1603" i="1" s="1"/>
  <c r="J1604" i="1" s="1"/>
  <c r="J1605" i="1" s="1"/>
  <c r="J1606" i="1" s="1"/>
  <c r="J1607" i="1" s="1"/>
  <c r="J1608" i="1" s="1"/>
  <c r="J1609" i="1" s="1"/>
  <c r="J1610" i="1" s="1"/>
  <c r="J1611" i="1" s="1"/>
  <c r="J1612" i="1" s="1"/>
  <c r="J1613" i="1" s="1"/>
  <c r="J1614" i="1" s="1"/>
  <c r="J1615" i="1" s="1"/>
  <c r="J1616" i="1" s="1"/>
  <c r="J1617" i="1" s="1"/>
  <c r="J1618" i="1" s="1"/>
  <c r="J1619" i="1" s="1"/>
  <c r="J1620" i="1" s="1"/>
  <c r="J1621" i="1" s="1"/>
  <c r="J1622" i="1" s="1"/>
  <c r="J1623" i="1" s="1"/>
  <c r="J1624" i="1" s="1"/>
  <c r="J1625" i="1" s="1"/>
  <c r="J1626" i="1" s="1"/>
  <c r="J1627" i="1" s="1"/>
  <c r="J1628" i="1" s="1"/>
  <c r="J1629" i="1" s="1"/>
  <c r="J1630" i="1" s="1"/>
  <c r="J1631" i="1" s="1"/>
  <c r="J1632" i="1" s="1"/>
  <c r="J1633" i="1" s="1"/>
  <c r="J1634" i="1" s="1"/>
  <c r="J1635" i="1" s="1"/>
  <c r="J1636" i="1" s="1"/>
  <c r="J1637" i="1" s="1"/>
  <c r="J1638" i="1" s="1"/>
  <c r="J1639" i="1" s="1"/>
  <c r="J1640" i="1" s="1"/>
  <c r="J1641" i="1" s="1"/>
  <c r="J1642" i="1" s="1"/>
  <c r="J1643" i="1" s="1"/>
  <c r="J1644" i="1" s="1"/>
  <c r="J1645" i="1" s="1"/>
  <c r="J1646" i="1" s="1"/>
  <c r="J1647" i="1" s="1"/>
  <c r="J1648" i="1" s="1"/>
  <c r="J1649" i="1" s="1"/>
  <c r="J1650" i="1" s="1"/>
  <c r="J1651" i="1" s="1"/>
  <c r="J1652" i="1" s="1"/>
  <c r="J1653" i="1" s="1"/>
  <c r="J1654" i="1" s="1"/>
  <c r="J1655" i="1" s="1"/>
  <c r="J1656" i="1" s="1"/>
  <c r="J1657" i="1" s="1"/>
  <c r="J1658" i="1" s="1"/>
  <c r="J1659" i="1" s="1"/>
  <c r="J1660" i="1" s="1"/>
  <c r="J1661" i="1" s="1"/>
  <c r="J1662" i="1" s="1"/>
  <c r="J1663" i="1" s="1"/>
  <c r="J1664" i="1" s="1"/>
  <c r="J1665" i="1" s="1"/>
  <c r="J1666" i="1" s="1"/>
  <c r="J1667" i="1" s="1"/>
  <c r="J1668" i="1" s="1"/>
  <c r="J1669" i="1" s="1"/>
  <c r="J1670" i="1" s="1"/>
  <c r="J1671" i="1" s="1"/>
  <c r="J1672" i="1" s="1"/>
  <c r="J1673" i="1" s="1"/>
  <c r="J1674" i="1" s="1"/>
  <c r="J1675" i="1" s="1"/>
  <c r="J1676" i="1" s="1"/>
  <c r="J1677" i="1" s="1"/>
  <c r="J1678" i="1" s="1"/>
  <c r="J1679" i="1" s="1"/>
  <c r="J1680" i="1" s="1"/>
  <c r="J1681" i="1" s="1"/>
  <c r="J1682" i="1" s="1"/>
  <c r="J1683" i="1" s="1"/>
  <c r="J1684" i="1" s="1"/>
  <c r="J1685" i="1" s="1"/>
  <c r="J1686" i="1" s="1"/>
  <c r="J1687" i="1" s="1"/>
  <c r="J1688" i="1" s="1"/>
  <c r="J1689" i="1" s="1"/>
  <c r="J1690" i="1" s="1"/>
  <c r="J1691" i="1" s="1"/>
  <c r="J1692" i="1" s="1"/>
  <c r="J1693" i="1" s="1"/>
  <c r="J1694" i="1" s="1"/>
  <c r="J1695" i="1" s="1"/>
  <c r="J1696" i="1" s="1"/>
  <c r="J1697" i="1" s="1"/>
  <c r="J1698" i="1" s="1"/>
  <c r="J1699" i="1" s="1"/>
  <c r="J1700" i="1" s="1"/>
  <c r="J1701" i="1" s="1"/>
  <c r="J1702" i="1" s="1"/>
  <c r="J1703" i="1" s="1"/>
  <c r="J1704" i="1" s="1"/>
  <c r="J1705" i="1" s="1"/>
  <c r="J1706" i="1" s="1"/>
  <c r="J1707" i="1" s="1"/>
  <c r="J1708" i="1" s="1"/>
  <c r="J1709" i="1" s="1"/>
  <c r="J1710" i="1" s="1"/>
  <c r="J1711" i="1" s="1"/>
  <c r="J1712" i="1" s="1"/>
  <c r="J1713" i="1" s="1"/>
  <c r="J1714" i="1" s="1"/>
  <c r="J1715" i="1" s="1"/>
  <c r="J1716" i="1" s="1"/>
  <c r="J1717" i="1" s="1"/>
  <c r="J1718" i="1" s="1"/>
  <c r="J1719" i="1" s="1"/>
  <c r="J1720" i="1" s="1"/>
  <c r="J1721" i="1" s="1"/>
  <c r="J1722" i="1" s="1"/>
  <c r="J1723" i="1" s="1"/>
  <c r="J1724" i="1" s="1"/>
  <c r="J1725" i="1" s="1"/>
  <c r="J1726" i="1" s="1"/>
  <c r="J1727" i="1" s="1"/>
  <c r="J1728" i="1" s="1"/>
  <c r="J1729" i="1" s="1"/>
  <c r="J1730" i="1" s="1"/>
  <c r="J1731" i="1" s="1"/>
  <c r="J1732" i="1" s="1"/>
  <c r="J1733" i="1" s="1"/>
  <c r="J1734" i="1" s="1"/>
  <c r="J1735" i="1" s="1"/>
  <c r="J1736" i="1" s="1"/>
  <c r="J1737" i="1" s="1"/>
  <c r="J1738" i="1" s="1"/>
  <c r="J1739" i="1" s="1"/>
  <c r="J1740" i="1" s="1"/>
  <c r="J1741" i="1" s="1"/>
  <c r="J1742" i="1" s="1"/>
  <c r="J1743" i="1" s="1"/>
  <c r="J1744" i="1" s="1"/>
  <c r="J1745" i="1" s="1"/>
  <c r="J1746" i="1" s="1"/>
  <c r="J1747" i="1" s="1"/>
  <c r="J1748" i="1" s="1"/>
  <c r="J1749" i="1" s="1"/>
  <c r="J1750" i="1" s="1"/>
  <c r="J1751" i="1" s="1"/>
  <c r="J1752" i="1" s="1"/>
  <c r="J1753" i="1" s="1"/>
  <c r="J1754" i="1" s="1"/>
  <c r="J1755" i="1" s="1"/>
  <c r="J1756" i="1" s="1"/>
  <c r="J1757" i="1" s="1"/>
  <c r="J1758" i="1" s="1"/>
  <c r="J1759" i="1" s="1"/>
  <c r="J1760" i="1" s="1"/>
  <c r="J1761" i="1" s="1"/>
  <c r="J1762" i="1" s="1"/>
  <c r="J1763" i="1" s="1"/>
  <c r="J1764" i="1" s="1"/>
  <c r="J1765" i="1" s="1"/>
  <c r="J1766" i="1" s="1"/>
  <c r="J1767" i="1" s="1"/>
  <c r="J1768" i="1" s="1"/>
  <c r="J1769" i="1" s="1"/>
  <c r="J1770" i="1" s="1"/>
  <c r="J1771" i="1" s="1"/>
  <c r="J1772" i="1" s="1"/>
  <c r="J1773" i="1" s="1"/>
  <c r="J1774" i="1" s="1"/>
  <c r="J1775" i="1" s="1"/>
  <c r="J1776" i="1" s="1"/>
  <c r="J1777" i="1" s="1"/>
  <c r="J1778" i="1" s="1"/>
  <c r="J1779" i="1" s="1"/>
  <c r="J1780" i="1" s="1"/>
  <c r="J1781" i="1" s="1"/>
  <c r="J1782" i="1" s="1"/>
  <c r="J1783" i="1" s="1"/>
  <c r="J1784" i="1" s="1"/>
  <c r="J1785" i="1" s="1"/>
  <c r="J1786" i="1" s="1"/>
  <c r="J1787" i="1" s="1"/>
  <c r="J1788" i="1" s="1"/>
  <c r="J1789" i="1" s="1"/>
  <c r="J1790" i="1" s="1"/>
  <c r="J1791" i="1" s="1"/>
  <c r="J1792" i="1" s="1"/>
  <c r="J1793" i="1" s="1"/>
  <c r="J1794" i="1" s="1"/>
  <c r="J1795" i="1" s="1"/>
  <c r="J1796" i="1" s="1"/>
  <c r="J1797" i="1" s="1"/>
  <c r="J1798" i="1" s="1"/>
  <c r="J1799" i="1" s="1"/>
  <c r="J1800" i="1" s="1"/>
  <c r="J1801" i="1" s="1"/>
  <c r="J1802" i="1" s="1"/>
  <c r="J1803" i="1" s="1"/>
  <c r="J1804" i="1" s="1"/>
  <c r="J1805" i="1" s="1"/>
  <c r="J1806" i="1" s="1"/>
  <c r="J1807" i="1" s="1"/>
  <c r="J1808" i="1" s="1"/>
  <c r="J1809" i="1" s="1"/>
  <c r="J1810" i="1" s="1"/>
  <c r="J1811" i="1" s="1"/>
  <c r="J1812" i="1" s="1"/>
  <c r="J1813" i="1" s="1"/>
  <c r="J1814" i="1" s="1"/>
  <c r="J1815" i="1" s="1"/>
  <c r="J1816" i="1" s="1"/>
  <c r="J1817" i="1" s="1"/>
  <c r="J1818" i="1" s="1"/>
  <c r="J1819" i="1" s="1"/>
  <c r="J1820" i="1" s="1"/>
  <c r="J1821" i="1" s="1"/>
  <c r="J1822" i="1" s="1"/>
  <c r="J1823" i="1" s="1"/>
  <c r="J1824" i="1" s="1"/>
  <c r="J1825" i="1" s="1"/>
  <c r="J1826" i="1" s="1"/>
  <c r="J1827" i="1" s="1"/>
  <c r="J1828" i="1" s="1"/>
  <c r="J1829" i="1" s="1"/>
  <c r="J1830" i="1" s="1"/>
  <c r="J1831" i="1" s="1"/>
  <c r="J1832" i="1" s="1"/>
  <c r="J1833" i="1" s="1"/>
  <c r="J1834" i="1" s="1"/>
  <c r="J1835" i="1" s="1"/>
  <c r="J1836" i="1" s="1"/>
  <c r="J1837" i="1" s="1"/>
  <c r="J1838" i="1" s="1"/>
  <c r="J1839" i="1" s="1"/>
  <c r="J1840" i="1" s="1"/>
  <c r="J1841" i="1" s="1"/>
  <c r="J1842" i="1" s="1"/>
  <c r="J1843" i="1" s="1"/>
  <c r="J1844" i="1" s="1"/>
  <c r="J1845" i="1" s="1"/>
  <c r="J1846" i="1" s="1"/>
  <c r="J1847" i="1" s="1"/>
  <c r="J1848" i="1" s="1"/>
  <c r="J1849" i="1" s="1"/>
  <c r="J1850" i="1" s="1"/>
  <c r="J1851" i="1" s="1"/>
  <c r="J1852" i="1" s="1"/>
  <c r="J1853" i="1" s="1"/>
  <c r="J1854" i="1" s="1"/>
  <c r="J1855" i="1" s="1"/>
  <c r="J1856" i="1" s="1"/>
  <c r="J1857" i="1" s="1"/>
  <c r="J1858" i="1" s="1"/>
  <c r="J1859" i="1" s="1"/>
  <c r="J1860" i="1" s="1"/>
  <c r="J1861" i="1" s="1"/>
  <c r="J1862" i="1" s="1"/>
  <c r="J1863" i="1" s="1"/>
  <c r="J1864" i="1" s="1"/>
  <c r="J1865" i="1" s="1"/>
  <c r="J1866" i="1" s="1"/>
  <c r="J1867" i="1" s="1"/>
  <c r="J1868" i="1" s="1"/>
  <c r="J1869" i="1" s="1"/>
  <c r="J1870" i="1" s="1"/>
  <c r="J1871" i="1" s="1"/>
  <c r="J1872" i="1" s="1"/>
  <c r="J1873" i="1" s="1"/>
  <c r="J1874" i="1" s="1"/>
  <c r="J1875" i="1" s="1"/>
  <c r="J1876" i="1" s="1"/>
  <c r="J1877" i="1" s="1"/>
  <c r="J1878" i="1" s="1"/>
  <c r="J1879" i="1" s="1"/>
  <c r="J1880" i="1" s="1"/>
  <c r="J1881" i="1" s="1"/>
  <c r="J1882" i="1" s="1"/>
  <c r="J1883" i="1" s="1"/>
  <c r="J1884" i="1" s="1"/>
  <c r="J1885" i="1" s="1"/>
  <c r="J1886" i="1" s="1"/>
  <c r="J1887" i="1" s="1"/>
  <c r="J1888" i="1" s="1"/>
  <c r="J1889" i="1" s="1"/>
  <c r="J1890" i="1" s="1"/>
  <c r="J1891" i="1" s="1"/>
  <c r="J1892" i="1" s="1"/>
  <c r="J1893" i="1" s="1"/>
  <c r="J1894" i="1" s="1"/>
  <c r="J1895" i="1" s="1"/>
  <c r="J1896" i="1" s="1"/>
  <c r="J1897" i="1" s="1"/>
  <c r="J1898" i="1" s="1"/>
  <c r="J1899" i="1" s="1"/>
  <c r="J1900" i="1" s="1"/>
  <c r="J1901" i="1" s="1"/>
  <c r="J1902" i="1" s="1"/>
  <c r="J1903" i="1" s="1"/>
  <c r="J1904" i="1" s="1"/>
  <c r="J1905" i="1" s="1"/>
  <c r="J1906" i="1" s="1"/>
  <c r="J1907" i="1" s="1"/>
  <c r="J1908" i="1" s="1"/>
  <c r="J1909" i="1" s="1"/>
  <c r="J1910" i="1" s="1"/>
  <c r="J1911" i="1" s="1"/>
  <c r="J1912" i="1" s="1"/>
  <c r="J1913" i="1" s="1"/>
  <c r="J1914" i="1" s="1"/>
  <c r="J1915" i="1" s="1"/>
  <c r="J1916" i="1" s="1"/>
  <c r="J1917" i="1" s="1"/>
  <c r="J1918" i="1" s="1"/>
  <c r="J1919" i="1" s="1"/>
  <c r="J1920" i="1" s="1"/>
  <c r="J1921" i="1" s="1"/>
  <c r="J1922" i="1" s="1"/>
  <c r="J1923" i="1" s="1"/>
  <c r="J1924" i="1" s="1"/>
  <c r="J1925" i="1" s="1"/>
  <c r="J1926" i="1" s="1"/>
  <c r="J1927" i="1" s="1"/>
  <c r="J1928" i="1" s="1"/>
  <c r="J1929" i="1" s="1"/>
  <c r="J1930" i="1" s="1"/>
  <c r="J1931" i="1" s="1"/>
  <c r="J1932" i="1" s="1"/>
  <c r="J1933" i="1" s="1"/>
  <c r="J1934" i="1" s="1"/>
  <c r="J1935" i="1" s="1"/>
  <c r="J1936" i="1" s="1"/>
  <c r="J1937" i="1" s="1"/>
  <c r="J1938" i="1" s="1"/>
  <c r="J1939" i="1" s="1"/>
  <c r="J1940" i="1" s="1"/>
  <c r="J1941" i="1" s="1"/>
  <c r="J1942" i="1" s="1"/>
  <c r="J1943" i="1" s="1"/>
  <c r="J1944" i="1" s="1"/>
  <c r="J1945" i="1" s="1"/>
  <c r="J1946" i="1" s="1"/>
  <c r="J1947" i="1" s="1"/>
  <c r="J1948" i="1" s="1"/>
  <c r="J1949" i="1" s="1"/>
  <c r="J1950" i="1" s="1"/>
  <c r="J1951" i="1" s="1"/>
  <c r="J1952" i="1" s="1"/>
  <c r="J1953" i="1" s="1"/>
  <c r="J1954" i="1" s="1"/>
  <c r="J1955" i="1" s="1"/>
  <c r="J1956" i="1" s="1"/>
  <c r="J1957" i="1" s="1"/>
  <c r="J1958" i="1" s="1"/>
  <c r="J1959" i="1" s="1"/>
  <c r="J1960" i="1" s="1"/>
  <c r="J1961" i="1" s="1"/>
  <c r="J1962" i="1" s="1"/>
  <c r="J1963" i="1" s="1"/>
  <c r="J1964" i="1" s="1"/>
  <c r="J1965" i="1" s="1"/>
  <c r="J1966" i="1" s="1"/>
  <c r="J1967" i="1" s="1"/>
  <c r="J1968" i="1" s="1"/>
  <c r="J1969" i="1" s="1"/>
  <c r="J1970" i="1" s="1"/>
  <c r="J1971" i="1" s="1"/>
  <c r="J1972" i="1" s="1"/>
  <c r="J1973" i="1" s="1"/>
  <c r="J1974" i="1" s="1"/>
  <c r="J1975" i="1" s="1"/>
  <c r="J1976" i="1" s="1"/>
  <c r="J1977" i="1" s="1"/>
  <c r="J1978" i="1" s="1"/>
  <c r="J1979" i="1" s="1"/>
  <c r="J1980" i="1" s="1"/>
  <c r="J1981" i="1" s="1"/>
  <c r="J1982" i="1" s="1"/>
  <c r="J1983" i="1" s="1"/>
  <c r="J1984" i="1" s="1"/>
  <c r="J1985" i="1" s="1"/>
  <c r="J1986" i="1" s="1"/>
  <c r="J1987" i="1" s="1"/>
  <c r="J1988" i="1" s="1"/>
  <c r="J1989" i="1" s="1"/>
  <c r="J1990" i="1" s="1"/>
  <c r="J1991" i="1" s="1"/>
  <c r="J1992" i="1" s="1"/>
  <c r="J1993" i="1" s="1"/>
  <c r="J1994" i="1" s="1"/>
  <c r="J1995" i="1" s="1"/>
  <c r="J1996" i="1" s="1"/>
  <c r="J1997" i="1" s="1"/>
  <c r="J1998" i="1" s="1"/>
  <c r="J1999" i="1" s="1"/>
  <c r="J2000" i="1" s="1"/>
  <c r="J2001" i="1" s="1"/>
  <c r="J2002" i="1" s="1"/>
  <c r="J2003" i="1" s="1"/>
  <c r="J2004" i="1" s="1"/>
  <c r="J2005" i="1" s="1"/>
  <c r="J2006" i="1" s="1"/>
  <c r="J2007" i="1" s="1"/>
  <c r="J2008" i="1" s="1"/>
  <c r="J2009" i="1" s="1"/>
  <c r="J2010" i="1" s="1"/>
  <c r="J2011" i="1" s="1"/>
  <c r="J2012" i="1" s="1"/>
  <c r="J2013" i="1" s="1"/>
  <c r="J2014" i="1" s="1"/>
  <c r="J2015" i="1" s="1"/>
  <c r="J2016" i="1" s="1"/>
  <c r="J2017" i="1" s="1"/>
  <c r="J2018" i="1" s="1"/>
  <c r="J2019" i="1" s="1"/>
  <c r="J2020" i="1" s="1"/>
  <c r="J2021" i="1" s="1"/>
  <c r="J2022" i="1" s="1"/>
  <c r="J2023" i="1" s="1"/>
  <c r="J2024" i="1" s="1"/>
  <c r="J2025" i="1" s="1"/>
  <c r="J2026" i="1" s="1"/>
  <c r="J2027" i="1" s="1"/>
  <c r="J2028" i="1" s="1"/>
  <c r="J2029" i="1" s="1"/>
  <c r="J2030" i="1" s="1"/>
  <c r="J2031" i="1" s="1"/>
  <c r="J2032" i="1" s="1"/>
  <c r="J2033" i="1" s="1"/>
  <c r="J2034" i="1" s="1"/>
  <c r="J2035" i="1" s="1"/>
  <c r="J2036" i="1" s="1"/>
  <c r="J2037" i="1" s="1"/>
  <c r="J2038" i="1" s="1"/>
  <c r="J2039" i="1" s="1"/>
  <c r="J2040" i="1" s="1"/>
  <c r="J2041" i="1" s="1"/>
  <c r="J2042" i="1" s="1"/>
  <c r="J2043" i="1" s="1"/>
  <c r="J2044" i="1" s="1"/>
  <c r="J2045" i="1" s="1"/>
  <c r="J2046" i="1" s="1"/>
  <c r="J2047" i="1" s="1"/>
  <c r="J2048" i="1" s="1"/>
  <c r="J2049" i="1" s="1"/>
  <c r="J2050" i="1" s="1"/>
  <c r="J2051" i="1" s="1"/>
  <c r="J2052" i="1" s="1"/>
  <c r="J2053" i="1" s="1"/>
  <c r="J2054" i="1" s="1"/>
  <c r="J2055" i="1" s="1"/>
  <c r="J2056" i="1" s="1"/>
  <c r="J2057" i="1" s="1"/>
  <c r="J2058" i="1" s="1"/>
  <c r="J2059" i="1" s="1"/>
  <c r="J2060" i="1" s="1"/>
  <c r="J2061" i="1" s="1"/>
  <c r="J2062" i="1" s="1"/>
  <c r="J2063" i="1" s="1"/>
  <c r="J2064" i="1" s="1"/>
  <c r="J2065" i="1" s="1"/>
  <c r="J2066" i="1" s="1"/>
  <c r="J2067" i="1" s="1"/>
  <c r="J2068" i="1" s="1"/>
  <c r="J2069" i="1" s="1"/>
  <c r="J2070" i="1" s="1"/>
  <c r="J2071" i="1" s="1"/>
  <c r="J2072" i="1" s="1"/>
  <c r="J2073" i="1" s="1"/>
  <c r="J2074" i="1" s="1"/>
  <c r="J2075" i="1" s="1"/>
  <c r="J2076" i="1" s="1"/>
  <c r="J2077" i="1" s="1"/>
  <c r="J2078" i="1" s="1"/>
  <c r="J2079" i="1" s="1"/>
  <c r="J2080" i="1" s="1"/>
  <c r="J2081" i="1" s="1"/>
  <c r="J2082" i="1" s="1"/>
  <c r="J2083" i="1" s="1"/>
  <c r="J2084" i="1" s="1"/>
  <c r="J2085" i="1" s="1"/>
  <c r="J2086" i="1" s="1"/>
  <c r="J2087" i="1" s="1"/>
  <c r="J2088" i="1" s="1"/>
  <c r="J2089" i="1" s="1"/>
  <c r="J2090" i="1" s="1"/>
  <c r="J2091" i="1" s="1"/>
  <c r="J2092" i="1" s="1"/>
  <c r="J2093" i="1" s="1"/>
  <c r="J2094" i="1" s="1"/>
  <c r="J2095" i="1" s="1"/>
  <c r="J2096" i="1" s="1"/>
  <c r="J2097" i="1" s="1"/>
  <c r="J2098" i="1" s="1"/>
  <c r="J2099" i="1" s="1"/>
  <c r="J2100" i="1" s="1"/>
  <c r="J2101" i="1" s="1"/>
  <c r="J2102" i="1" s="1"/>
  <c r="J2103" i="1" s="1"/>
  <c r="J2104" i="1" s="1"/>
  <c r="J2105" i="1" s="1"/>
  <c r="J2106" i="1" s="1"/>
  <c r="J2107" i="1" s="1"/>
  <c r="J2108" i="1" s="1"/>
  <c r="J2109" i="1" s="1"/>
  <c r="J2110" i="1" s="1"/>
  <c r="J2111" i="1" s="1"/>
  <c r="J2112" i="1" s="1"/>
  <c r="J2113" i="1" s="1"/>
  <c r="J2114" i="1" s="1"/>
  <c r="J2115" i="1" s="1"/>
  <c r="J2116" i="1" s="1"/>
  <c r="J2117" i="1" s="1"/>
  <c r="J2118" i="1" s="1"/>
  <c r="J2119" i="1" s="1"/>
  <c r="J2120" i="1" s="1"/>
  <c r="J2121" i="1" s="1"/>
  <c r="J2122" i="1" s="1"/>
  <c r="J2123" i="1" s="1"/>
  <c r="J2124" i="1" s="1"/>
  <c r="J2125" i="1" s="1"/>
  <c r="J2126" i="1" s="1"/>
  <c r="J2127" i="1" s="1"/>
  <c r="J2128" i="1" s="1"/>
  <c r="J2129" i="1" s="1"/>
  <c r="J2130" i="1" s="1"/>
  <c r="J2131" i="1" s="1"/>
  <c r="J2132" i="1" s="1"/>
  <c r="J2133" i="1" s="1"/>
  <c r="J2134" i="1" s="1"/>
  <c r="J2135" i="1" s="1"/>
  <c r="J2136" i="1" s="1"/>
  <c r="J2137" i="1" s="1"/>
  <c r="J2138" i="1" s="1"/>
  <c r="J2139" i="1" s="1"/>
  <c r="J2140" i="1" s="1"/>
  <c r="J2141" i="1" s="1"/>
  <c r="J2142" i="1" s="1"/>
  <c r="J2143" i="1" s="1"/>
  <c r="J2144" i="1" s="1"/>
  <c r="J2145" i="1" s="1"/>
  <c r="J2146" i="1" s="1"/>
  <c r="J2147" i="1" s="1"/>
  <c r="J2148" i="1" s="1"/>
  <c r="J2149" i="1" s="1"/>
  <c r="J2150" i="1" s="1"/>
  <c r="J2151" i="1" s="1"/>
  <c r="J2152" i="1" s="1"/>
  <c r="J2153" i="1" s="1"/>
  <c r="J2154" i="1" s="1"/>
  <c r="J2155" i="1" s="1"/>
  <c r="J2156" i="1" s="1"/>
  <c r="J2157" i="1" s="1"/>
  <c r="J2158" i="1" s="1"/>
  <c r="J2159" i="1" s="1"/>
  <c r="J2160" i="1" s="1"/>
  <c r="J2161" i="1" s="1"/>
  <c r="J2162" i="1" s="1"/>
  <c r="J2163" i="1" s="1"/>
  <c r="J2164" i="1" s="1"/>
  <c r="J2165" i="1" s="1"/>
  <c r="J2166" i="1" s="1"/>
  <c r="J2167" i="1" s="1"/>
  <c r="J2168" i="1" s="1"/>
  <c r="J2169" i="1" s="1"/>
  <c r="J2170" i="1" s="1"/>
  <c r="J2171" i="1" s="1"/>
  <c r="J2172" i="1" s="1"/>
  <c r="J2173" i="1" s="1"/>
  <c r="J2174" i="1" s="1"/>
  <c r="J2175" i="1" s="1"/>
  <c r="J2176" i="1" s="1"/>
  <c r="J2177" i="1" s="1"/>
  <c r="J2178" i="1" s="1"/>
  <c r="J2179" i="1" s="1"/>
  <c r="J2180" i="1" s="1"/>
  <c r="J2181" i="1" s="1"/>
  <c r="J2182" i="1" s="1"/>
  <c r="J2183" i="1" s="1"/>
  <c r="J2184" i="1" s="1"/>
  <c r="J2185" i="1" s="1"/>
  <c r="J2186" i="1" s="1"/>
  <c r="J2187" i="1" s="1"/>
  <c r="J2188" i="1" s="1"/>
  <c r="J2189" i="1" s="1"/>
  <c r="J2190" i="1" s="1"/>
  <c r="J2191" i="1" s="1"/>
  <c r="J2192" i="1" s="1"/>
  <c r="J2193" i="1" s="1"/>
  <c r="J2194" i="1" s="1"/>
  <c r="J2195" i="1" s="1"/>
  <c r="J2196" i="1" s="1"/>
  <c r="J2197" i="1" s="1"/>
  <c r="J2198" i="1" s="1"/>
  <c r="J2199" i="1" s="1"/>
  <c r="J2200" i="1" s="1"/>
  <c r="J2201" i="1" s="1"/>
  <c r="J2202" i="1" s="1"/>
  <c r="J2203" i="1" s="1"/>
  <c r="J2204" i="1" s="1"/>
  <c r="J2205" i="1" s="1"/>
  <c r="J2206" i="1" s="1"/>
  <c r="J2207" i="1" s="1"/>
  <c r="J2208" i="1" s="1"/>
  <c r="J2209" i="1" s="1"/>
  <c r="J2210" i="1" s="1"/>
  <c r="J2211" i="1" s="1"/>
  <c r="J2212" i="1" s="1"/>
  <c r="J2213" i="1" s="1"/>
  <c r="J2214" i="1" s="1"/>
  <c r="J2215" i="1" s="1"/>
  <c r="J2216" i="1" s="1"/>
  <c r="J2217" i="1" s="1"/>
  <c r="J2218" i="1" s="1"/>
  <c r="J2219" i="1" s="1"/>
  <c r="J2220" i="1" s="1"/>
  <c r="J2221" i="1" s="1"/>
  <c r="J2222" i="1" s="1"/>
  <c r="J2223" i="1" s="1"/>
  <c r="J2224" i="1" s="1"/>
  <c r="J2225" i="1" s="1"/>
  <c r="J2226" i="1" s="1"/>
  <c r="J2227" i="1" s="1"/>
  <c r="J2228" i="1" s="1"/>
  <c r="J2229" i="1" s="1"/>
  <c r="J2230" i="1" s="1"/>
  <c r="J2231" i="1" s="1"/>
  <c r="J2232" i="1" s="1"/>
  <c r="J2233" i="1" s="1"/>
  <c r="J2234" i="1" s="1"/>
  <c r="J2235" i="1" s="1"/>
  <c r="J2236" i="1" s="1"/>
  <c r="J2237" i="1" s="1"/>
  <c r="J2238" i="1" s="1"/>
  <c r="J2239" i="1" s="1"/>
  <c r="J2240" i="1" s="1"/>
  <c r="J2241" i="1" s="1"/>
  <c r="J2242" i="1" s="1"/>
  <c r="J2243" i="1" s="1"/>
  <c r="J2244" i="1" s="1"/>
  <c r="J2245" i="1" s="1"/>
  <c r="J2246" i="1" s="1"/>
  <c r="J2247" i="1" s="1"/>
  <c r="J2248" i="1" s="1"/>
  <c r="J2249" i="1" s="1"/>
  <c r="J2250" i="1" s="1"/>
  <c r="J2251" i="1" s="1"/>
  <c r="J2252" i="1" s="1"/>
  <c r="J2253" i="1" s="1"/>
  <c r="J2254" i="1" s="1"/>
  <c r="J2255" i="1" s="1"/>
  <c r="J2256" i="1" s="1"/>
  <c r="J2257" i="1" s="1"/>
  <c r="J2258" i="1" s="1"/>
  <c r="J2259" i="1" s="1"/>
  <c r="J2260" i="1" s="1"/>
  <c r="J2261" i="1" s="1"/>
  <c r="J2262" i="1" s="1"/>
  <c r="J2263" i="1" s="1"/>
  <c r="J2264" i="1" s="1"/>
  <c r="J2265" i="1" s="1"/>
  <c r="J2266" i="1" s="1"/>
  <c r="J2267" i="1" s="1"/>
  <c r="J2268" i="1" s="1"/>
  <c r="J2269" i="1" s="1"/>
  <c r="J2270" i="1" s="1"/>
  <c r="J2271" i="1" s="1"/>
  <c r="J2272" i="1" s="1"/>
  <c r="J2273" i="1" s="1"/>
  <c r="J2274" i="1" s="1"/>
  <c r="J2275" i="1" s="1"/>
  <c r="J2276" i="1" s="1"/>
  <c r="J2277" i="1" s="1"/>
  <c r="J2278" i="1" s="1"/>
  <c r="J2279" i="1" s="1"/>
  <c r="J2280" i="1" s="1"/>
  <c r="J2281" i="1" s="1"/>
  <c r="J2282" i="1" s="1"/>
  <c r="J2283" i="1" s="1"/>
  <c r="J2284" i="1" s="1"/>
  <c r="J2285" i="1" s="1"/>
  <c r="J2286" i="1" s="1"/>
  <c r="J2287" i="1" s="1"/>
  <c r="J2288" i="1" s="1"/>
  <c r="J2289" i="1" s="1"/>
  <c r="J2290" i="1" s="1"/>
  <c r="J2291" i="1" s="1"/>
  <c r="J2292" i="1" s="1"/>
  <c r="J2293" i="1" s="1"/>
  <c r="J2294" i="1" s="1"/>
  <c r="J2295" i="1" s="1"/>
  <c r="J2296" i="1" s="1"/>
  <c r="J2297" i="1" s="1"/>
  <c r="J2298" i="1" s="1"/>
  <c r="J2299" i="1" s="1"/>
  <c r="J2300" i="1" s="1"/>
  <c r="J2301" i="1" s="1"/>
  <c r="J2302" i="1" s="1"/>
  <c r="J2303" i="1" s="1"/>
  <c r="J2304" i="1" s="1"/>
  <c r="J2305" i="1" s="1"/>
  <c r="J2306" i="1" s="1"/>
  <c r="J2307" i="1" s="1"/>
  <c r="J2308" i="1" s="1"/>
  <c r="J2309" i="1" s="1"/>
  <c r="J2310" i="1" s="1"/>
  <c r="J2311" i="1" s="1"/>
  <c r="J2312" i="1" s="1"/>
  <c r="J2313" i="1" s="1"/>
  <c r="J2314" i="1" s="1"/>
  <c r="J2315" i="1" s="1"/>
  <c r="J2316" i="1" s="1"/>
  <c r="J2317" i="1" s="1"/>
  <c r="J2318" i="1" s="1"/>
  <c r="J2319" i="1" s="1"/>
  <c r="J2320" i="1" s="1"/>
  <c r="J2321" i="1" s="1"/>
  <c r="J2322" i="1" s="1"/>
  <c r="J2323" i="1" s="1"/>
  <c r="J2324" i="1" s="1"/>
  <c r="J2325" i="1" s="1"/>
  <c r="J2326" i="1" s="1"/>
  <c r="J2327" i="1" s="1"/>
  <c r="J2328" i="1" s="1"/>
  <c r="J2329" i="1" s="1"/>
  <c r="J2330" i="1" s="1"/>
  <c r="J2331" i="1" s="1"/>
  <c r="J2332" i="1" s="1"/>
  <c r="J2333" i="1" s="1"/>
  <c r="J2334" i="1" s="1"/>
  <c r="J2335" i="1" s="1"/>
  <c r="J2336" i="1" s="1"/>
  <c r="J2337" i="1" s="1"/>
  <c r="J2338" i="1" s="1"/>
  <c r="J2339" i="1" s="1"/>
  <c r="J2340" i="1" s="1"/>
  <c r="J2341" i="1" s="1"/>
  <c r="J2342" i="1" s="1"/>
  <c r="J2343" i="1" s="1"/>
  <c r="J2344" i="1" s="1"/>
  <c r="J2345" i="1" s="1"/>
  <c r="J2346" i="1" s="1"/>
  <c r="J2347" i="1" s="1"/>
  <c r="J2348" i="1" s="1"/>
  <c r="J2349" i="1" s="1"/>
  <c r="J2350" i="1" s="1"/>
  <c r="J2351" i="1" s="1"/>
  <c r="J2352" i="1" s="1"/>
  <c r="J2353" i="1" s="1"/>
  <c r="J2354" i="1" s="1"/>
  <c r="J2355" i="1" s="1"/>
  <c r="J2356" i="1" s="1"/>
  <c r="J2357" i="1" s="1"/>
  <c r="J2358" i="1" s="1"/>
  <c r="J2359" i="1" s="1"/>
  <c r="J2360" i="1" s="1"/>
  <c r="J2361" i="1" s="1"/>
  <c r="J2362" i="1" s="1"/>
  <c r="J2363" i="1" s="1"/>
  <c r="J2364" i="1" s="1"/>
  <c r="J2365" i="1" s="1"/>
  <c r="J2366" i="1" s="1"/>
  <c r="J2367" i="1" s="1"/>
  <c r="J2368" i="1" s="1"/>
  <c r="J2369" i="1" s="1"/>
  <c r="J2370" i="1" s="1"/>
  <c r="J2371" i="1" s="1"/>
  <c r="J2372" i="1" s="1"/>
  <c r="J2373" i="1" s="1"/>
  <c r="J2374" i="1" s="1"/>
  <c r="J2375" i="1" s="1"/>
  <c r="J2376" i="1" s="1"/>
  <c r="J2377" i="1" s="1"/>
  <c r="J2378" i="1" s="1"/>
  <c r="J2379" i="1" s="1"/>
  <c r="J2380" i="1" s="1"/>
  <c r="J2381" i="1" s="1"/>
  <c r="J2382" i="1" s="1"/>
  <c r="J2383" i="1" s="1"/>
  <c r="J2384" i="1" s="1"/>
  <c r="J2385" i="1" s="1"/>
  <c r="J2386" i="1" s="1"/>
  <c r="J2387" i="1" s="1"/>
  <c r="J2388" i="1" s="1"/>
  <c r="J2389" i="1" s="1"/>
  <c r="J2390" i="1" s="1"/>
  <c r="J2391" i="1" s="1"/>
  <c r="J2392" i="1" s="1"/>
  <c r="J2393" i="1" s="1"/>
  <c r="J2394" i="1" s="1"/>
  <c r="J2395" i="1" s="1"/>
  <c r="J2396" i="1" s="1"/>
  <c r="J2397" i="1" s="1"/>
  <c r="J2398" i="1" s="1"/>
  <c r="J2399" i="1" s="1"/>
  <c r="J2400" i="1" s="1"/>
  <c r="J2401" i="1" s="1"/>
  <c r="J2402" i="1" s="1"/>
  <c r="J2403" i="1" s="1"/>
  <c r="J2404" i="1" s="1"/>
  <c r="J2405" i="1" s="1"/>
  <c r="J2406" i="1" s="1"/>
  <c r="J2407" i="1" s="1"/>
  <c r="J2408" i="1" s="1"/>
  <c r="J2409" i="1" s="1"/>
  <c r="J2410" i="1" s="1"/>
  <c r="J2411" i="1" s="1"/>
  <c r="J2412" i="1" s="1"/>
  <c r="J2413" i="1" s="1"/>
  <c r="J2414" i="1" s="1"/>
  <c r="J2415" i="1" s="1"/>
  <c r="J2416" i="1" s="1"/>
  <c r="J2417" i="1" s="1"/>
  <c r="J2418" i="1" s="1"/>
  <c r="J2419" i="1" s="1"/>
  <c r="J2420" i="1" s="1"/>
  <c r="J2421" i="1" s="1"/>
  <c r="J2422" i="1" s="1"/>
  <c r="J2423" i="1" s="1"/>
  <c r="J2424" i="1" s="1"/>
  <c r="J2425" i="1" s="1"/>
  <c r="J2426" i="1" s="1"/>
  <c r="J2427" i="1" s="1"/>
  <c r="J2428" i="1" s="1"/>
  <c r="J2429" i="1" s="1"/>
  <c r="J2430" i="1" s="1"/>
  <c r="J2431" i="1" s="1"/>
  <c r="J2432" i="1" s="1"/>
  <c r="J2433" i="1" s="1"/>
  <c r="J2434" i="1" s="1"/>
  <c r="J2435" i="1" s="1"/>
  <c r="J2436" i="1" s="1"/>
  <c r="J2437" i="1" s="1"/>
  <c r="J2438" i="1" s="1"/>
  <c r="J2439" i="1" s="1"/>
  <c r="J2440" i="1" s="1"/>
  <c r="J2441" i="1" s="1"/>
  <c r="J2442" i="1" s="1"/>
  <c r="J2443" i="1" s="1"/>
  <c r="J2444" i="1" s="1"/>
  <c r="J2445" i="1" s="1"/>
  <c r="J2446" i="1" s="1"/>
  <c r="J2447" i="1" s="1"/>
  <c r="J2448" i="1" s="1"/>
  <c r="J2449" i="1" s="1"/>
  <c r="J2450" i="1" s="1"/>
  <c r="J2451" i="1" s="1"/>
  <c r="J2452" i="1" s="1"/>
  <c r="J2453" i="1" s="1"/>
  <c r="J2454" i="1" s="1"/>
  <c r="J2455" i="1" s="1"/>
  <c r="J2456" i="1" s="1"/>
  <c r="J2457" i="1" s="1"/>
  <c r="J2458" i="1" s="1"/>
  <c r="J2459" i="1" s="1"/>
  <c r="J2460" i="1" s="1"/>
  <c r="J2461" i="1" s="1"/>
  <c r="J2462" i="1" s="1"/>
  <c r="J2463" i="1" s="1"/>
  <c r="J2464" i="1" s="1"/>
  <c r="J2465" i="1" s="1"/>
  <c r="J2466" i="1" s="1"/>
  <c r="J2467" i="1" s="1"/>
  <c r="J2468" i="1" s="1"/>
  <c r="J2469" i="1" s="1"/>
  <c r="J2470" i="1" s="1"/>
  <c r="J2471" i="1" s="1"/>
  <c r="J2472" i="1" s="1"/>
  <c r="J2473" i="1" s="1"/>
  <c r="J2474" i="1" s="1"/>
  <c r="J2475" i="1" s="1"/>
  <c r="J2476" i="1" s="1"/>
  <c r="J2477" i="1" s="1"/>
  <c r="J2478" i="1" s="1"/>
  <c r="J2479" i="1" s="1"/>
  <c r="J2480" i="1" s="1"/>
  <c r="J2481" i="1" s="1"/>
  <c r="J2482" i="1" s="1"/>
  <c r="J2483" i="1" s="1"/>
  <c r="J2484" i="1" s="1"/>
  <c r="J2485" i="1" s="1"/>
  <c r="J2486" i="1" s="1"/>
  <c r="J2487" i="1" s="1"/>
  <c r="J2488" i="1" s="1"/>
  <c r="J2489" i="1" s="1"/>
  <c r="J2490" i="1" s="1"/>
  <c r="J2491" i="1" s="1"/>
  <c r="J2492" i="1" s="1"/>
  <c r="J2493" i="1" s="1"/>
  <c r="J2494" i="1" s="1"/>
  <c r="J2495" i="1" s="1"/>
  <c r="J2496" i="1" s="1"/>
  <c r="J2497" i="1" s="1"/>
  <c r="J2498" i="1" s="1"/>
  <c r="J2499" i="1" s="1"/>
  <c r="J2500" i="1" s="1"/>
  <c r="J2501" i="1" s="1"/>
  <c r="J2502" i="1" s="1"/>
  <c r="J2503" i="1" s="1"/>
  <c r="J2504" i="1" s="1"/>
  <c r="J2505" i="1" s="1"/>
  <c r="J2506" i="1" s="1"/>
  <c r="J2507" i="1" s="1"/>
  <c r="J2508" i="1" s="1"/>
  <c r="J2509" i="1" s="1"/>
  <c r="J2510" i="1" s="1"/>
  <c r="J2511" i="1" s="1"/>
  <c r="J2512" i="1" s="1"/>
  <c r="J2513" i="1" s="1"/>
  <c r="J2514" i="1" s="1"/>
  <c r="J2515" i="1" s="1"/>
  <c r="J2516" i="1" s="1"/>
  <c r="J2517" i="1" s="1"/>
  <c r="J2518" i="1" s="1"/>
  <c r="J2519" i="1" s="1"/>
  <c r="J2520" i="1" s="1"/>
  <c r="J2521" i="1" s="1"/>
  <c r="J2522" i="1" s="1"/>
  <c r="J2523" i="1" s="1"/>
  <c r="J2524" i="1" s="1"/>
  <c r="J2525" i="1" s="1"/>
  <c r="J2526" i="1" s="1"/>
  <c r="J2527" i="1" s="1"/>
  <c r="J2528" i="1" s="1"/>
  <c r="J2529" i="1" s="1"/>
  <c r="J2530" i="1" s="1"/>
  <c r="J2531" i="1" s="1"/>
  <c r="J2532" i="1" s="1"/>
  <c r="J2533" i="1" s="1"/>
  <c r="J2534" i="1" s="1"/>
  <c r="J2535" i="1" s="1"/>
  <c r="J2536" i="1" s="1"/>
  <c r="J2537" i="1" s="1"/>
  <c r="J2538" i="1" s="1"/>
  <c r="J2539" i="1" s="1"/>
  <c r="J2540" i="1" s="1"/>
  <c r="J2541" i="1" s="1"/>
  <c r="J2542" i="1" s="1"/>
  <c r="J2543" i="1" s="1"/>
  <c r="J2544" i="1" s="1"/>
  <c r="J2545" i="1" s="1"/>
  <c r="J2546" i="1" s="1"/>
  <c r="J2547" i="1" s="1"/>
  <c r="J2548" i="1" s="1"/>
  <c r="J2549" i="1" s="1"/>
  <c r="J2550" i="1" s="1"/>
  <c r="J2551" i="1" s="1"/>
  <c r="J2552" i="1" s="1"/>
  <c r="J2553" i="1" s="1"/>
  <c r="J2554" i="1" s="1"/>
  <c r="J2555" i="1" s="1"/>
  <c r="J2556" i="1" s="1"/>
  <c r="J2557" i="1" s="1"/>
  <c r="J2558" i="1" s="1"/>
  <c r="J2559" i="1" s="1"/>
  <c r="J2560" i="1" s="1"/>
  <c r="J2561" i="1" s="1"/>
  <c r="J2562" i="1" s="1"/>
  <c r="J2563" i="1" s="1"/>
  <c r="J2564" i="1" s="1"/>
  <c r="J2565" i="1" s="1"/>
  <c r="J2566" i="1" s="1"/>
  <c r="J2567" i="1" s="1"/>
  <c r="J2568" i="1" s="1"/>
  <c r="J2569" i="1" s="1"/>
  <c r="J2570" i="1" s="1"/>
  <c r="J2571" i="1" s="1"/>
  <c r="J2572" i="1" s="1"/>
  <c r="J2573" i="1" s="1"/>
  <c r="J2574" i="1" s="1"/>
  <c r="J2575" i="1" s="1"/>
  <c r="J2576" i="1" s="1"/>
  <c r="J2577" i="1" s="1"/>
  <c r="J2578" i="1" s="1"/>
  <c r="J2579" i="1" s="1"/>
  <c r="J2580" i="1" s="1"/>
  <c r="J2581" i="1" s="1"/>
  <c r="J2582" i="1" s="1"/>
  <c r="J2583" i="1" s="1"/>
  <c r="J2584" i="1" s="1"/>
  <c r="J2585" i="1" s="1"/>
  <c r="J2586" i="1" s="1"/>
  <c r="J2587" i="1" s="1"/>
  <c r="J2588" i="1" s="1"/>
  <c r="J2589" i="1" s="1"/>
  <c r="J2590" i="1" s="1"/>
  <c r="J2591" i="1" s="1"/>
  <c r="J2592" i="1" s="1"/>
  <c r="J2593" i="1" s="1"/>
  <c r="J2594" i="1" s="1"/>
  <c r="J2595" i="1" s="1"/>
  <c r="J2596" i="1" s="1"/>
  <c r="J2597" i="1" s="1"/>
  <c r="J2598" i="1" s="1"/>
  <c r="J2599" i="1" s="1"/>
  <c r="J2600" i="1" s="1"/>
  <c r="J2601" i="1" s="1"/>
  <c r="J2602" i="1" s="1"/>
  <c r="J2603" i="1" s="1"/>
  <c r="J2604" i="1" s="1"/>
  <c r="J2605" i="1" s="1"/>
  <c r="J2606" i="1" s="1"/>
  <c r="J2607" i="1" s="1"/>
  <c r="J2608" i="1" s="1"/>
  <c r="J2609" i="1" s="1"/>
  <c r="J2610" i="1" s="1"/>
  <c r="J2611" i="1" s="1"/>
  <c r="J2612" i="1" s="1"/>
  <c r="J2613" i="1" s="1"/>
  <c r="J2614" i="1" s="1"/>
  <c r="J2615" i="1" s="1"/>
  <c r="J2616" i="1" s="1"/>
  <c r="J2617" i="1" s="1"/>
  <c r="J2618" i="1" s="1"/>
  <c r="J2619" i="1" s="1"/>
  <c r="J2620" i="1" s="1"/>
  <c r="J2621" i="1" s="1"/>
  <c r="J2622" i="1" s="1"/>
  <c r="J2623" i="1" s="1"/>
  <c r="J2624" i="1" s="1"/>
  <c r="J2625" i="1" s="1"/>
  <c r="J2626" i="1" s="1"/>
  <c r="J2627" i="1" s="1"/>
  <c r="J2628" i="1" s="1"/>
  <c r="J2629" i="1" s="1"/>
  <c r="J2630" i="1" s="1"/>
  <c r="J2631" i="1" s="1"/>
  <c r="J2632" i="1" s="1"/>
  <c r="J2633" i="1" s="1"/>
  <c r="J2634" i="1" s="1"/>
  <c r="J2635" i="1" s="1"/>
  <c r="J2636" i="1" s="1"/>
  <c r="J2637" i="1" s="1"/>
  <c r="J2638" i="1" s="1"/>
  <c r="J2639" i="1" s="1"/>
  <c r="J2640" i="1" s="1"/>
  <c r="J2641" i="1" s="1"/>
  <c r="J2642" i="1" s="1"/>
  <c r="J2643" i="1" s="1"/>
  <c r="J2644" i="1" s="1"/>
  <c r="J2645" i="1" s="1"/>
  <c r="J2646" i="1" s="1"/>
  <c r="J2647" i="1" s="1"/>
  <c r="J2648" i="1" s="1"/>
  <c r="J2649" i="1" s="1"/>
  <c r="J2650" i="1" s="1"/>
  <c r="J2651" i="1" s="1"/>
  <c r="J2652" i="1" s="1"/>
  <c r="J2653" i="1" s="1"/>
  <c r="J2654" i="1" s="1"/>
  <c r="J2655" i="1" s="1"/>
  <c r="J2656" i="1" s="1"/>
  <c r="J2657" i="1" s="1"/>
  <c r="J2658" i="1" s="1"/>
  <c r="J2659" i="1" s="1"/>
  <c r="J2660" i="1" s="1"/>
  <c r="J2661" i="1" s="1"/>
  <c r="J2662" i="1" s="1"/>
  <c r="J2663" i="1" s="1"/>
  <c r="J2664" i="1" s="1"/>
  <c r="J2665" i="1" s="1"/>
  <c r="J2666" i="1" s="1"/>
  <c r="J2667" i="1" s="1"/>
  <c r="J2668" i="1" s="1"/>
  <c r="J2669" i="1" s="1"/>
  <c r="J2670" i="1" s="1"/>
  <c r="J2671" i="1" s="1"/>
  <c r="J2672" i="1" s="1"/>
  <c r="J2673" i="1" s="1"/>
  <c r="J2674" i="1" s="1"/>
  <c r="J2675" i="1" s="1"/>
  <c r="J2676" i="1" s="1"/>
  <c r="J2677" i="1" s="1"/>
  <c r="J2678" i="1" s="1"/>
  <c r="J2679" i="1" s="1"/>
  <c r="J2680" i="1" s="1"/>
  <c r="J2681" i="1" s="1"/>
  <c r="J2682" i="1" s="1"/>
  <c r="J2683" i="1" s="1"/>
  <c r="J2684" i="1" s="1"/>
  <c r="J2685" i="1" s="1"/>
  <c r="J2686" i="1" s="1"/>
  <c r="J2687" i="1" s="1"/>
  <c r="J2688" i="1" s="1"/>
  <c r="J2689" i="1" s="1"/>
  <c r="J2690" i="1" s="1"/>
  <c r="J2691" i="1" s="1"/>
  <c r="J2692" i="1" s="1"/>
  <c r="J2693" i="1" s="1"/>
  <c r="J2694" i="1" s="1"/>
  <c r="J2695" i="1" s="1"/>
  <c r="J2696" i="1" s="1"/>
  <c r="J2697" i="1" s="1"/>
  <c r="J2698" i="1" s="1"/>
  <c r="J2699" i="1" s="1"/>
  <c r="J2700" i="1" s="1"/>
  <c r="J2701" i="1" s="1"/>
  <c r="J2702" i="1" s="1"/>
  <c r="J2703" i="1" s="1"/>
  <c r="J2704" i="1" s="1"/>
  <c r="J2705" i="1" s="1"/>
  <c r="J2706" i="1" s="1"/>
  <c r="J2707" i="1" s="1"/>
  <c r="J2708" i="1" s="1"/>
  <c r="J2709" i="1" s="1"/>
  <c r="J2710" i="1" s="1"/>
  <c r="J2711" i="1" s="1"/>
  <c r="J2712" i="1" s="1"/>
  <c r="J2713" i="1" s="1"/>
  <c r="J2714" i="1" s="1"/>
  <c r="J2715" i="1" s="1"/>
  <c r="J2716" i="1" s="1"/>
  <c r="J2717" i="1" s="1"/>
  <c r="J2718" i="1" s="1"/>
  <c r="J2719" i="1" s="1"/>
  <c r="J2720" i="1" s="1"/>
  <c r="J2721" i="1" s="1"/>
  <c r="J2722" i="1" s="1"/>
  <c r="J2723" i="1" s="1"/>
  <c r="J2724" i="1" s="1"/>
  <c r="J2725" i="1" s="1"/>
  <c r="J2726" i="1" s="1"/>
  <c r="J2727" i="1" s="1"/>
  <c r="J2728" i="1" s="1"/>
  <c r="J2729" i="1" s="1"/>
  <c r="J2730" i="1" s="1"/>
  <c r="J2731" i="1" s="1"/>
  <c r="J2732" i="1" s="1"/>
  <c r="J2733" i="1" s="1"/>
  <c r="J2734" i="1" s="1"/>
  <c r="J2735" i="1" s="1"/>
  <c r="J2736" i="1" s="1"/>
  <c r="J2737" i="1" s="1"/>
  <c r="J2738" i="1" s="1"/>
  <c r="J2739" i="1" s="1"/>
  <c r="J2740" i="1" s="1"/>
  <c r="J2741" i="1" s="1"/>
  <c r="J2742" i="1" s="1"/>
  <c r="J2743" i="1" s="1"/>
  <c r="J2744" i="1" s="1"/>
  <c r="J2745" i="1" s="1"/>
  <c r="J2746" i="1" s="1"/>
  <c r="J2747" i="1" s="1"/>
  <c r="J2748" i="1" s="1"/>
  <c r="J2749" i="1" s="1"/>
  <c r="J2750" i="1" s="1"/>
  <c r="J2751" i="1" s="1"/>
  <c r="J2752" i="1" s="1"/>
  <c r="J2753" i="1" s="1"/>
  <c r="J2754" i="1" s="1"/>
  <c r="J2755" i="1" s="1"/>
  <c r="J2756" i="1" s="1"/>
  <c r="J2757" i="1" s="1"/>
  <c r="J2758" i="1" s="1"/>
  <c r="J2759" i="1" s="1"/>
  <c r="J2760" i="1" s="1"/>
  <c r="J2761" i="1" s="1"/>
  <c r="J2762" i="1" s="1"/>
  <c r="J2763" i="1" s="1"/>
  <c r="J2764" i="1" s="1"/>
  <c r="J2765" i="1" s="1"/>
  <c r="J2766" i="1" s="1"/>
  <c r="J2767" i="1" s="1"/>
  <c r="J2768" i="1" s="1"/>
  <c r="J2769" i="1" s="1"/>
  <c r="J2770" i="1" s="1"/>
  <c r="J2771" i="1" s="1"/>
  <c r="J2772" i="1" s="1"/>
  <c r="J2773" i="1" s="1"/>
  <c r="J2774" i="1" s="1"/>
  <c r="J2775" i="1" s="1"/>
  <c r="J2776" i="1" s="1"/>
  <c r="J2777" i="1" s="1"/>
  <c r="J2778" i="1" s="1"/>
  <c r="J2779" i="1" s="1"/>
  <c r="J2780" i="1" s="1"/>
  <c r="J2781" i="1" s="1"/>
  <c r="J2782" i="1" s="1"/>
  <c r="J2783" i="1" s="1"/>
  <c r="J2784" i="1" s="1"/>
  <c r="J2785" i="1" s="1"/>
  <c r="J2786" i="1" s="1"/>
  <c r="J2787" i="1" s="1"/>
  <c r="J2788" i="1" s="1"/>
  <c r="J2789" i="1" s="1"/>
  <c r="J2790" i="1" s="1"/>
  <c r="J2791" i="1" s="1"/>
  <c r="J2792" i="1" s="1"/>
  <c r="J2793" i="1" s="1"/>
  <c r="J2794" i="1" s="1"/>
  <c r="J2795" i="1" s="1"/>
  <c r="J2796" i="1" s="1"/>
  <c r="J2797" i="1" s="1"/>
  <c r="J2798" i="1" s="1"/>
  <c r="J2799" i="1" s="1"/>
  <c r="J2800" i="1" s="1"/>
  <c r="J2801" i="1" s="1"/>
  <c r="J2802" i="1" s="1"/>
  <c r="J2803" i="1" s="1"/>
  <c r="J2804" i="1" s="1"/>
  <c r="J2805" i="1" s="1"/>
  <c r="J2806" i="1" s="1"/>
  <c r="J2807" i="1" s="1"/>
  <c r="J2808" i="1" s="1"/>
  <c r="J2809" i="1" s="1"/>
  <c r="J2810" i="1" s="1"/>
  <c r="J2811" i="1" s="1"/>
  <c r="J2812" i="1" s="1"/>
  <c r="J2813" i="1" s="1"/>
  <c r="J2814" i="1" s="1"/>
  <c r="J2815" i="1" s="1"/>
  <c r="J2816" i="1" s="1"/>
  <c r="J2817" i="1" s="1"/>
  <c r="J2818" i="1" s="1"/>
  <c r="J2819" i="1" s="1"/>
  <c r="J2820" i="1" s="1"/>
  <c r="J2821" i="1" s="1"/>
  <c r="J2822" i="1" s="1"/>
  <c r="J2823" i="1" s="1"/>
  <c r="J2824" i="1" s="1"/>
  <c r="J2825" i="1" s="1"/>
  <c r="J2826" i="1" s="1"/>
  <c r="J2827" i="1" s="1"/>
  <c r="J2828" i="1" s="1"/>
  <c r="J2829" i="1" s="1"/>
  <c r="J2830" i="1" s="1"/>
  <c r="J2831" i="1" s="1"/>
  <c r="J2832" i="1" s="1"/>
  <c r="J2833" i="1" s="1"/>
  <c r="J2834" i="1" s="1"/>
  <c r="J2835" i="1" s="1"/>
  <c r="J2836" i="1" s="1"/>
  <c r="J2837" i="1" s="1"/>
  <c r="J2838" i="1" s="1"/>
  <c r="J2839" i="1" s="1"/>
  <c r="J2840" i="1" s="1"/>
  <c r="J2841" i="1" s="1"/>
  <c r="J2842" i="1" s="1"/>
  <c r="J2843" i="1" s="1"/>
  <c r="J2844" i="1" s="1"/>
  <c r="J2845" i="1" s="1"/>
  <c r="J2846" i="1" s="1"/>
  <c r="J2847" i="1" s="1"/>
  <c r="J2848" i="1" s="1"/>
  <c r="J2849" i="1" s="1"/>
  <c r="J2850" i="1" s="1"/>
  <c r="J2851" i="1" s="1"/>
  <c r="J2852" i="1" s="1"/>
  <c r="J2853" i="1" s="1"/>
  <c r="J2854" i="1" s="1"/>
  <c r="J2855" i="1" s="1"/>
  <c r="J2856" i="1" s="1"/>
  <c r="J2857" i="1" s="1"/>
  <c r="J2858" i="1" s="1"/>
  <c r="J2859" i="1" s="1"/>
  <c r="J2860" i="1" s="1"/>
  <c r="J2861" i="1" s="1"/>
  <c r="J2862" i="1" s="1"/>
  <c r="J2863" i="1" s="1"/>
  <c r="J2864" i="1" s="1"/>
  <c r="J2865" i="1" s="1"/>
  <c r="J2866" i="1" s="1"/>
  <c r="J2867" i="1" s="1"/>
  <c r="J2868" i="1" s="1"/>
  <c r="J2869" i="1" s="1"/>
  <c r="J2870" i="1" s="1"/>
  <c r="J2871" i="1" s="1"/>
  <c r="J2872" i="1" s="1"/>
  <c r="J2873" i="1" s="1"/>
  <c r="J2874" i="1" s="1"/>
  <c r="J2875" i="1" s="1"/>
  <c r="J2876" i="1" s="1"/>
  <c r="J2877" i="1" s="1"/>
  <c r="J2878" i="1" s="1"/>
  <c r="J2879" i="1" s="1"/>
  <c r="J2880" i="1" s="1"/>
  <c r="J2881" i="1" s="1"/>
  <c r="J2882" i="1" s="1"/>
  <c r="J2883" i="1" s="1"/>
  <c r="J2884" i="1" s="1"/>
  <c r="J2885" i="1" s="1"/>
  <c r="J2886" i="1" s="1"/>
  <c r="J2887" i="1" s="1"/>
  <c r="J2888" i="1" s="1"/>
  <c r="J2889" i="1" s="1"/>
  <c r="J2890" i="1" s="1"/>
  <c r="J2891" i="1" s="1"/>
  <c r="J2892" i="1" s="1"/>
  <c r="J2893" i="1" s="1"/>
  <c r="J2894" i="1" s="1"/>
  <c r="J2895" i="1" s="1"/>
  <c r="J2896" i="1" s="1"/>
  <c r="J2897" i="1" s="1"/>
  <c r="J2898" i="1" s="1"/>
  <c r="J2899" i="1" s="1"/>
  <c r="J2900" i="1" s="1"/>
  <c r="J2901" i="1" s="1"/>
  <c r="J2902" i="1" s="1"/>
  <c r="J2903" i="1" s="1"/>
  <c r="J2904" i="1" s="1"/>
  <c r="J2905" i="1" s="1"/>
  <c r="J2906" i="1" s="1"/>
  <c r="J2907" i="1" s="1"/>
  <c r="J2908" i="1" s="1"/>
  <c r="J2909" i="1" s="1"/>
  <c r="J2910" i="1" s="1"/>
  <c r="J2911" i="1" s="1"/>
  <c r="J2912" i="1" s="1"/>
  <c r="J2913" i="1" s="1"/>
  <c r="J2914" i="1" s="1"/>
  <c r="J2915" i="1" s="1"/>
  <c r="J2916" i="1" s="1"/>
  <c r="J2917" i="1" s="1"/>
  <c r="J2918" i="1" s="1"/>
  <c r="J2919" i="1" s="1"/>
  <c r="J2920" i="1" s="1"/>
  <c r="J2921" i="1" s="1"/>
  <c r="J2922" i="1" s="1"/>
  <c r="J2923" i="1" s="1"/>
  <c r="J2924" i="1" s="1"/>
  <c r="J2925" i="1" s="1"/>
  <c r="J2926" i="1" s="1"/>
  <c r="J2927" i="1" s="1"/>
  <c r="J2928" i="1" s="1"/>
  <c r="J2929" i="1" s="1"/>
  <c r="J2930" i="1" s="1"/>
  <c r="J2931" i="1" s="1"/>
  <c r="J2932" i="1" s="1"/>
  <c r="J2933" i="1" s="1"/>
  <c r="J2934" i="1" s="1"/>
  <c r="J2935" i="1" s="1"/>
  <c r="J2936" i="1" s="1"/>
  <c r="J2937" i="1" s="1"/>
  <c r="J2938" i="1" s="1"/>
  <c r="J2939" i="1" s="1"/>
  <c r="J2940" i="1" s="1"/>
  <c r="J2941" i="1" s="1"/>
  <c r="J2942" i="1" s="1"/>
  <c r="J2943" i="1" s="1"/>
  <c r="J2944" i="1" s="1"/>
  <c r="J2945" i="1" s="1"/>
  <c r="J2946" i="1" s="1"/>
  <c r="J2947" i="1" s="1"/>
  <c r="J2948" i="1" s="1"/>
  <c r="J2949" i="1" s="1"/>
  <c r="J2950" i="1" s="1"/>
  <c r="J2951" i="1" s="1"/>
  <c r="J2952" i="1" s="1"/>
  <c r="J2953" i="1" s="1"/>
  <c r="J2954" i="1" s="1"/>
  <c r="J2955" i="1" s="1"/>
  <c r="J2956" i="1" s="1"/>
  <c r="J2957" i="1" s="1"/>
  <c r="J2958" i="1" s="1"/>
  <c r="J2959" i="1" s="1"/>
  <c r="J2960" i="1" s="1"/>
  <c r="J2961" i="1" s="1"/>
  <c r="J2962" i="1" s="1"/>
  <c r="J2963" i="1" s="1"/>
  <c r="J2964" i="1" s="1"/>
  <c r="J2965" i="1" s="1"/>
  <c r="J2966" i="1" s="1"/>
  <c r="J2967" i="1" s="1"/>
  <c r="J2968" i="1" s="1"/>
  <c r="J2969" i="1" s="1"/>
  <c r="J2970" i="1" s="1"/>
  <c r="J2971" i="1" s="1"/>
  <c r="J2972" i="1" s="1"/>
  <c r="J2973" i="1" s="1"/>
  <c r="J2974" i="1" s="1"/>
  <c r="J2975" i="1" s="1"/>
  <c r="J2976" i="1" s="1"/>
  <c r="J2977" i="1" s="1"/>
  <c r="J2978" i="1" s="1"/>
  <c r="J2979" i="1" s="1"/>
  <c r="J2980" i="1" s="1"/>
  <c r="J2981" i="1" s="1"/>
  <c r="J2982" i="1" s="1"/>
  <c r="J2983" i="1" s="1"/>
  <c r="J2984" i="1" s="1"/>
  <c r="J2985" i="1" s="1"/>
  <c r="J2986" i="1" s="1"/>
  <c r="J2987" i="1" s="1"/>
  <c r="J2988" i="1" s="1"/>
  <c r="J2989" i="1" s="1"/>
  <c r="J2990" i="1" s="1"/>
  <c r="J2991" i="1" s="1"/>
  <c r="J2992" i="1" s="1"/>
  <c r="J2993" i="1" s="1"/>
  <c r="J2994" i="1" s="1"/>
  <c r="J2995" i="1" s="1"/>
  <c r="J2996" i="1" s="1"/>
  <c r="J2997" i="1" s="1"/>
  <c r="J2998" i="1" s="1"/>
  <c r="J2999" i="1" s="1"/>
  <c r="J3000" i="1" s="1"/>
  <c r="J3001" i="1" s="1"/>
  <c r="J3002" i="1" s="1"/>
  <c r="J3003" i="1" s="1"/>
  <c r="J3004" i="1" s="1"/>
  <c r="J3005" i="1" s="1"/>
  <c r="J3006" i="1" s="1"/>
  <c r="J3007" i="1" s="1"/>
  <c r="J3008" i="1" s="1"/>
  <c r="J3009" i="1" s="1"/>
  <c r="J3010" i="1" s="1"/>
  <c r="J3011" i="1" s="1"/>
  <c r="J3012" i="1" s="1"/>
  <c r="J3013" i="1" s="1"/>
  <c r="J3014" i="1" s="1"/>
  <c r="J3015" i="1" s="1"/>
  <c r="J3016" i="1" s="1"/>
  <c r="J3017" i="1" s="1"/>
  <c r="J3018" i="1" s="1"/>
  <c r="J3019" i="1" s="1"/>
  <c r="J3020" i="1" s="1"/>
  <c r="J3021" i="1" s="1"/>
  <c r="J3022" i="1" s="1"/>
  <c r="J3023" i="1" s="1"/>
  <c r="J3024" i="1" s="1"/>
  <c r="J3025" i="1" s="1"/>
  <c r="J3026" i="1" s="1"/>
  <c r="J3027" i="1" s="1"/>
  <c r="J3028" i="1" s="1"/>
  <c r="J3029" i="1" s="1"/>
  <c r="J3030" i="1" s="1"/>
  <c r="J3031" i="1" s="1"/>
  <c r="J3032" i="1" s="1"/>
  <c r="J3033" i="1" s="1"/>
  <c r="J3034" i="1" s="1"/>
  <c r="J3035" i="1" s="1"/>
  <c r="J3036" i="1" s="1"/>
  <c r="J3037" i="1" s="1"/>
  <c r="J3038" i="1" s="1"/>
  <c r="J3039" i="1" s="1"/>
  <c r="J3040" i="1" s="1"/>
  <c r="J3041" i="1" s="1"/>
  <c r="J3042" i="1" s="1"/>
  <c r="J3043" i="1" s="1"/>
  <c r="J3044" i="1" s="1"/>
  <c r="J3045" i="1" s="1"/>
  <c r="J3046" i="1" s="1"/>
  <c r="J3047" i="1" s="1"/>
  <c r="J3048" i="1" s="1"/>
  <c r="J3049" i="1" s="1"/>
  <c r="J3050" i="1" s="1"/>
  <c r="J3051" i="1" s="1"/>
  <c r="J3052" i="1" s="1"/>
  <c r="J3053" i="1" s="1"/>
  <c r="J3054" i="1" s="1"/>
  <c r="J3055" i="1" s="1"/>
  <c r="J3056" i="1" s="1"/>
  <c r="J3057" i="1" s="1"/>
  <c r="J3058" i="1" s="1"/>
  <c r="J3059" i="1" s="1"/>
  <c r="J3060" i="1" s="1"/>
  <c r="J3061" i="1" s="1"/>
  <c r="J3062" i="1" s="1"/>
  <c r="J3063" i="1" s="1"/>
  <c r="J3064" i="1" s="1"/>
  <c r="J3065" i="1" s="1"/>
  <c r="J3066" i="1" s="1"/>
  <c r="J3067" i="1" s="1"/>
  <c r="J3068" i="1" s="1"/>
  <c r="J3069" i="1" s="1"/>
  <c r="J3070" i="1" s="1"/>
  <c r="J3071" i="1" s="1"/>
  <c r="J3072" i="1" s="1"/>
  <c r="J3073" i="1" s="1"/>
  <c r="J3074" i="1" s="1"/>
  <c r="J3075" i="1" s="1"/>
  <c r="J3076" i="1" s="1"/>
  <c r="J3077" i="1" s="1"/>
  <c r="J3078" i="1" s="1"/>
  <c r="J3079" i="1" s="1"/>
  <c r="J3080" i="1" s="1"/>
  <c r="J3081" i="1" s="1"/>
  <c r="J3082" i="1" s="1"/>
  <c r="J3083" i="1" s="1"/>
  <c r="J3084" i="1" s="1"/>
  <c r="J3085" i="1" s="1"/>
  <c r="J3086" i="1" s="1"/>
  <c r="J3087" i="1" s="1"/>
  <c r="J3088" i="1" s="1"/>
  <c r="J3089" i="1" s="1"/>
  <c r="J3090" i="1" s="1"/>
  <c r="J3091" i="1" s="1"/>
  <c r="J3092" i="1" s="1"/>
  <c r="J3093" i="1" s="1"/>
  <c r="J3094" i="1" s="1"/>
  <c r="J3095" i="1" s="1"/>
  <c r="J3096" i="1" s="1"/>
  <c r="J3097" i="1" s="1"/>
  <c r="J3098" i="1" s="1"/>
  <c r="J3099" i="1" s="1"/>
  <c r="J3100" i="1" s="1"/>
  <c r="J3101" i="1" s="1"/>
  <c r="J3102" i="1" s="1"/>
  <c r="J3103" i="1" s="1"/>
  <c r="J3104" i="1" s="1"/>
  <c r="J3105" i="1" s="1"/>
  <c r="J3106" i="1" s="1"/>
  <c r="J3107" i="1" s="1"/>
  <c r="J3108" i="1" s="1"/>
  <c r="J3109" i="1" s="1"/>
  <c r="J3110" i="1" s="1"/>
  <c r="J3111" i="1" s="1"/>
  <c r="J3112" i="1" s="1"/>
  <c r="J3113" i="1" s="1"/>
  <c r="J3114" i="1" s="1"/>
  <c r="J3115" i="1" s="1"/>
  <c r="J3116" i="1" s="1"/>
  <c r="J3117" i="1" s="1"/>
  <c r="J3118" i="1" s="1"/>
  <c r="J3119" i="1" s="1"/>
  <c r="J3120" i="1" s="1"/>
  <c r="J3121" i="1" s="1"/>
  <c r="J3122" i="1" s="1"/>
  <c r="J3123" i="1" s="1"/>
  <c r="J3124" i="1" s="1"/>
  <c r="J3125" i="1" s="1"/>
  <c r="J3126" i="1" s="1"/>
  <c r="J3127" i="1" s="1"/>
  <c r="J3128" i="1" s="1"/>
  <c r="J3129" i="1" s="1"/>
  <c r="J3130" i="1" s="1"/>
  <c r="J3131" i="1" s="1"/>
  <c r="J3132" i="1" s="1"/>
  <c r="J3133" i="1" s="1"/>
  <c r="J3134" i="1" s="1"/>
  <c r="J3135" i="1" s="1"/>
  <c r="J3136" i="1" s="1"/>
  <c r="J3137" i="1" s="1"/>
  <c r="J3138" i="1" s="1"/>
  <c r="J3139" i="1" s="1"/>
  <c r="J3140" i="1" s="1"/>
  <c r="J3141" i="1" s="1"/>
  <c r="J3142" i="1" s="1"/>
  <c r="J3143" i="1" s="1"/>
  <c r="J3144" i="1" s="1"/>
  <c r="J3145" i="1" s="1"/>
  <c r="J3146" i="1" s="1"/>
  <c r="J3147" i="1" s="1"/>
  <c r="J3148" i="1" s="1"/>
  <c r="J3149" i="1" s="1"/>
  <c r="J3150" i="1" s="1"/>
  <c r="J3151" i="1" s="1"/>
  <c r="J3152" i="1" s="1"/>
  <c r="J3153" i="1" s="1"/>
  <c r="J3154" i="1" s="1"/>
  <c r="J3155" i="1" s="1"/>
  <c r="J3156" i="1" s="1"/>
  <c r="J3157" i="1" s="1"/>
  <c r="J3158" i="1" s="1"/>
  <c r="J3159" i="1" s="1"/>
  <c r="J3160" i="1" s="1"/>
  <c r="J3161" i="1" s="1"/>
  <c r="J3162" i="1" s="1"/>
  <c r="J3163" i="1" s="1"/>
  <c r="J3164" i="1" s="1"/>
  <c r="J3165" i="1" s="1"/>
  <c r="J3166" i="1" s="1"/>
  <c r="J3167" i="1" s="1"/>
  <c r="J3168" i="1" s="1"/>
  <c r="J3169" i="1" s="1"/>
  <c r="J3170" i="1" s="1"/>
  <c r="J3171" i="1" s="1"/>
  <c r="J3172" i="1" s="1"/>
  <c r="J3173" i="1" s="1"/>
  <c r="J3174" i="1" s="1"/>
  <c r="J3175" i="1" s="1"/>
  <c r="J3176" i="1" s="1"/>
  <c r="J3177" i="1" s="1"/>
  <c r="J3178" i="1" s="1"/>
  <c r="J3179" i="1" s="1"/>
  <c r="J3180" i="1" s="1"/>
  <c r="J3181" i="1" s="1"/>
  <c r="J3182" i="1" s="1"/>
  <c r="J3183" i="1" s="1"/>
  <c r="J3184" i="1" s="1"/>
  <c r="J3185" i="1" s="1"/>
  <c r="J3186" i="1" s="1"/>
  <c r="J3187" i="1" s="1"/>
  <c r="J3188" i="1" s="1"/>
  <c r="J3189" i="1" s="1"/>
  <c r="J3190" i="1" s="1"/>
  <c r="J3191" i="1" s="1"/>
  <c r="J3192" i="1" s="1"/>
  <c r="J3193" i="1" s="1"/>
  <c r="J3194" i="1" s="1"/>
  <c r="J3195" i="1" s="1"/>
  <c r="J3196" i="1" s="1"/>
  <c r="J3197" i="1" s="1"/>
  <c r="J3198" i="1" s="1"/>
  <c r="J3199" i="1" s="1"/>
  <c r="J3200" i="1" s="1"/>
  <c r="J3201" i="1" s="1"/>
  <c r="J3202" i="1" s="1"/>
  <c r="J3203" i="1" s="1"/>
  <c r="J3204" i="1" s="1"/>
  <c r="J3205" i="1" s="1"/>
  <c r="J3206" i="1" s="1"/>
  <c r="J3207" i="1" s="1"/>
  <c r="J3208" i="1" s="1"/>
  <c r="J3209" i="1" s="1"/>
  <c r="J3210" i="1" s="1"/>
  <c r="J3211" i="1" s="1"/>
  <c r="J3212" i="1" s="1"/>
  <c r="J3213" i="1" s="1"/>
  <c r="J3214" i="1" s="1"/>
  <c r="J3215" i="1" s="1"/>
  <c r="J3216" i="1" s="1"/>
  <c r="J3217" i="1" s="1"/>
  <c r="J3218" i="1" s="1"/>
  <c r="J3219" i="1" s="1"/>
  <c r="J3220" i="1" s="1"/>
  <c r="J3221" i="1" s="1"/>
  <c r="J3222" i="1" s="1"/>
  <c r="J3223" i="1" s="1"/>
  <c r="J3224" i="1" s="1"/>
  <c r="J3225" i="1" s="1"/>
  <c r="J3226" i="1" s="1"/>
  <c r="J3227" i="1" s="1"/>
  <c r="J3228" i="1" s="1"/>
  <c r="J3229" i="1" s="1"/>
  <c r="J3230" i="1" s="1"/>
  <c r="J3231" i="1" s="1"/>
  <c r="J3232" i="1" s="1"/>
  <c r="J3233" i="1" s="1"/>
  <c r="J3234" i="1" s="1"/>
  <c r="J3235" i="1" s="1"/>
  <c r="J3236" i="1" s="1"/>
  <c r="J3237" i="1" s="1"/>
  <c r="J3238" i="1" s="1"/>
  <c r="J3239" i="1" s="1"/>
  <c r="J3240" i="1" s="1"/>
  <c r="J3241" i="1" s="1"/>
  <c r="J3242" i="1" s="1"/>
  <c r="J3243" i="1" s="1"/>
  <c r="J3244" i="1" s="1"/>
  <c r="J3245" i="1" s="1"/>
  <c r="J3246" i="1" s="1"/>
  <c r="J3247" i="1" s="1"/>
  <c r="J3248" i="1" s="1"/>
  <c r="J3249" i="1" s="1"/>
  <c r="J3250" i="1" s="1"/>
  <c r="J3251" i="1" s="1"/>
  <c r="J3252" i="1" s="1"/>
  <c r="J3253" i="1" s="1"/>
  <c r="J3254" i="1" s="1"/>
  <c r="J3255" i="1" s="1"/>
  <c r="J3256" i="1" s="1"/>
  <c r="J3257" i="1" s="1"/>
  <c r="J3258" i="1" s="1"/>
  <c r="J3259" i="1" s="1"/>
  <c r="J3260" i="1" s="1"/>
  <c r="J3261" i="1" s="1"/>
  <c r="J3262" i="1" s="1"/>
  <c r="J3263" i="1" s="1"/>
  <c r="J3264" i="1" s="1"/>
  <c r="J3265" i="1" s="1"/>
  <c r="J3266" i="1" s="1"/>
  <c r="J3267" i="1" s="1"/>
  <c r="J3268" i="1" s="1"/>
  <c r="J3269" i="1" s="1"/>
  <c r="J3270" i="1" s="1"/>
  <c r="J3271" i="1" s="1"/>
  <c r="J3272" i="1" s="1"/>
  <c r="J3273" i="1" s="1"/>
  <c r="J3274" i="1" s="1"/>
  <c r="J3275" i="1" s="1"/>
  <c r="J3276" i="1" s="1"/>
  <c r="J3277" i="1" s="1"/>
  <c r="J3278" i="1" s="1"/>
  <c r="J3279" i="1" s="1"/>
  <c r="J3280" i="1" s="1"/>
  <c r="J3281" i="1" s="1"/>
  <c r="J3282" i="1" s="1"/>
  <c r="J3283" i="1" s="1"/>
  <c r="J3284" i="1" s="1"/>
  <c r="J3285" i="1" s="1"/>
  <c r="J3286" i="1" s="1"/>
  <c r="J3287" i="1" s="1"/>
  <c r="J3288" i="1" s="1"/>
  <c r="J3289" i="1" s="1"/>
  <c r="J3290" i="1" s="1"/>
  <c r="J3291" i="1" s="1"/>
  <c r="J3292" i="1" s="1"/>
  <c r="J3293" i="1" s="1"/>
  <c r="J3294" i="1" s="1"/>
  <c r="J3295" i="1" s="1"/>
  <c r="J3296" i="1" s="1"/>
  <c r="J3297" i="1" s="1"/>
  <c r="J3298" i="1" s="1"/>
  <c r="J3299" i="1" s="1"/>
  <c r="J3300" i="1" s="1"/>
  <c r="J3301" i="1" s="1"/>
  <c r="J3302" i="1" s="1"/>
  <c r="J3303" i="1" s="1"/>
  <c r="J3304" i="1" s="1"/>
  <c r="J3305" i="1" s="1"/>
  <c r="J3306" i="1" s="1"/>
  <c r="J3307" i="1" s="1"/>
  <c r="J3308" i="1" s="1"/>
  <c r="J3309" i="1" s="1"/>
  <c r="J3310" i="1" s="1"/>
  <c r="J3311" i="1" s="1"/>
  <c r="J3312" i="1" s="1"/>
  <c r="J3313" i="1" s="1"/>
  <c r="J3314" i="1" s="1"/>
  <c r="J3315" i="1" s="1"/>
  <c r="J3316" i="1" s="1"/>
  <c r="J3317" i="1" s="1"/>
  <c r="J3318" i="1" s="1"/>
  <c r="J3319" i="1" s="1"/>
  <c r="J3320" i="1" s="1"/>
  <c r="J3321" i="1" s="1"/>
  <c r="J3322" i="1" s="1"/>
  <c r="J3323" i="1" s="1"/>
  <c r="J3324" i="1" s="1"/>
  <c r="J3325" i="1" s="1"/>
  <c r="J3326" i="1" s="1"/>
  <c r="J3327" i="1" s="1"/>
  <c r="J3328" i="1" s="1"/>
  <c r="J3329" i="1" s="1"/>
  <c r="J3330" i="1" s="1"/>
  <c r="J3331" i="1" s="1"/>
  <c r="J3332" i="1" s="1"/>
  <c r="J3333" i="1" s="1"/>
  <c r="J3334" i="1" s="1"/>
  <c r="J3335" i="1" s="1"/>
  <c r="J3336" i="1" s="1"/>
  <c r="J3337" i="1" s="1"/>
  <c r="J3338" i="1" s="1"/>
  <c r="J3339" i="1" s="1"/>
  <c r="J3340" i="1" s="1"/>
  <c r="J3341" i="1" s="1"/>
  <c r="J3342" i="1" s="1"/>
  <c r="J3343" i="1" s="1"/>
  <c r="J3344" i="1" s="1"/>
  <c r="J3345" i="1" s="1"/>
  <c r="J3346" i="1" s="1"/>
  <c r="J3347" i="1" s="1"/>
  <c r="J3348" i="1" s="1"/>
  <c r="J3349" i="1" s="1"/>
  <c r="J3350" i="1" s="1"/>
  <c r="J3351" i="1" s="1"/>
  <c r="J3352" i="1" s="1"/>
  <c r="J3353" i="1" s="1"/>
  <c r="J3354" i="1" s="1"/>
  <c r="J3355" i="1" s="1"/>
  <c r="J3356" i="1" s="1"/>
  <c r="J3357" i="1" s="1"/>
  <c r="J3358" i="1" s="1"/>
  <c r="J3359" i="1" s="1"/>
  <c r="J3360" i="1" s="1"/>
  <c r="J3361" i="1" s="1"/>
  <c r="J3362" i="1" s="1"/>
  <c r="J3363" i="1" s="1"/>
  <c r="J3364" i="1" s="1"/>
  <c r="J3365" i="1" s="1"/>
  <c r="J3366" i="1" s="1"/>
  <c r="J3367" i="1" s="1"/>
  <c r="J3368" i="1" s="1"/>
  <c r="J3369" i="1" s="1"/>
  <c r="J3370" i="1" s="1"/>
  <c r="J3371" i="1" s="1"/>
  <c r="J3372" i="1" s="1"/>
  <c r="J3373" i="1" s="1"/>
  <c r="J3374" i="1" s="1"/>
  <c r="J3375" i="1" s="1"/>
  <c r="J3376" i="1" s="1"/>
  <c r="J3377" i="1" s="1"/>
  <c r="J3378" i="1" s="1"/>
  <c r="J3379" i="1" s="1"/>
  <c r="J3380" i="1" s="1"/>
  <c r="J3381" i="1" s="1"/>
  <c r="J3382" i="1" s="1"/>
  <c r="J3383" i="1" s="1"/>
  <c r="J3384" i="1" s="1"/>
  <c r="J3385" i="1" s="1"/>
  <c r="J3386" i="1" s="1"/>
  <c r="J3387" i="1" s="1"/>
  <c r="J3388" i="1" s="1"/>
  <c r="J3389" i="1" s="1"/>
  <c r="J3390" i="1" s="1"/>
  <c r="J3391" i="1" s="1"/>
  <c r="J3392" i="1" s="1"/>
  <c r="J3393" i="1" s="1"/>
  <c r="J3394" i="1" s="1"/>
  <c r="J3395" i="1" s="1"/>
  <c r="J3396" i="1" s="1"/>
  <c r="J3397" i="1" s="1"/>
  <c r="J3398" i="1" s="1"/>
  <c r="J3399" i="1" s="1"/>
  <c r="J3400" i="1" s="1"/>
  <c r="J3401" i="1" s="1"/>
  <c r="J3402" i="1" s="1"/>
  <c r="J3403" i="1" s="1"/>
  <c r="J3404" i="1" s="1"/>
  <c r="J3405" i="1" s="1"/>
  <c r="J3406" i="1" s="1"/>
  <c r="J3407" i="1" s="1"/>
  <c r="J3408" i="1" s="1"/>
  <c r="J3409" i="1" s="1"/>
  <c r="J3410" i="1" s="1"/>
  <c r="J3411" i="1" s="1"/>
  <c r="J3412" i="1" s="1"/>
  <c r="J3413" i="1" s="1"/>
  <c r="J3414" i="1" s="1"/>
  <c r="J3415" i="1" s="1"/>
  <c r="J3416" i="1" s="1"/>
  <c r="J3417" i="1" s="1"/>
  <c r="J3418" i="1" s="1"/>
  <c r="J3419" i="1" s="1"/>
  <c r="J3420" i="1" s="1"/>
  <c r="J3421" i="1" s="1"/>
  <c r="J3422" i="1" s="1"/>
  <c r="J3423" i="1" s="1"/>
  <c r="J3424" i="1" s="1"/>
  <c r="J3425" i="1" s="1"/>
  <c r="J3426" i="1" s="1"/>
  <c r="J3427" i="1" s="1"/>
  <c r="J3428" i="1" s="1"/>
  <c r="J3429" i="1" s="1"/>
  <c r="J3430" i="1" s="1"/>
  <c r="J3431" i="1" s="1"/>
  <c r="J3432" i="1" s="1"/>
  <c r="J3433" i="1" s="1"/>
  <c r="J3434" i="1" s="1"/>
  <c r="J3435" i="1" s="1"/>
  <c r="J3436" i="1" s="1"/>
  <c r="J3437" i="1" s="1"/>
  <c r="J3438" i="1" s="1"/>
  <c r="J3439" i="1" s="1"/>
  <c r="J3440" i="1" s="1"/>
  <c r="J3441" i="1" s="1"/>
  <c r="J3442" i="1" s="1"/>
  <c r="J3443" i="1" s="1"/>
  <c r="J3444" i="1" s="1"/>
  <c r="J3445" i="1" s="1"/>
  <c r="J3446" i="1" s="1"/>
  <c r="J3447" i="1" s="1"/>
  <c r="J3448" i="1" s="1"/>
  <c r="J3449" i="1" s="1"/>
  <c r="J3450" i="1" s="1"/>
  <c r="J3451" i="1" s="1"/>
  <c r="J3452" i="1" s="1"/>
  <c r="J3453" i="1" s="1"/>
  <c r="J3454" i="1" s="1"/>
  <c r="J3455" i="1" s="1"/>
  <c r="J3456" i="1" s="1"/>
  <c r="J3457" i="1" s="1"/>
  <c r="J3458" i="1" s="1"/>
  <c r="J3459" i="1" s="1"/>
  <c r="J3460" i="1" s="1"/>
  <c r="J3461" i="1" s="1"/>
  <c r="J3462" i="1" s="1"/>
  <c r="J3463" i="1" s="1"/>
  <c r="J3464" i="1" s="1"/>
  <c r="J3465" i="1" s="1"/>
  <c r="J3466" i="1" s="1"/>
  <c r="J3467" i="1" s="1"/>
  <c r="J3468" i="1" s="1"/>
  <c r="J3469" i="1" s="1"/>
  <c r="J3470" i="1" s="1"/>
  <c r="J3471" i="1" s="1"/>
  <c r="J3472" i="1" s="1"/>
  <c r="J3473" i="1" s="1"/>
  <c r="J3474" i="1" s="1"/>
  <c r="J3475" i="1" s="1"/>
  <c r="J3476" i="1" s="1"/>
  <c r="J3477" i="1" s="1"/>
  <c r="J3478" i="1" s="1"/>
  <c r="J3479" i="1" s="1"/>
  <c r="J3480" i="1" s="1"/>
  <c r="J3481" i="1" s="1"/>
  <c r="J3482" i="1" s="1"/>
  <c r="J3483" i="1" s="1"/>
  <c r="J3484" i="1" s="1"/>
  <c r="J3485" i="1" s="1"/>
  <c r="J3486" i="1" s="1"/>
  <c r="J3487" i="1" s="1"/>
  <c r="J3488" i="1" s="1"/>
  <c r="J3489" i="1" s="1"/>
  <c r="J3490" i="1" s="1"/>
  <c r="J3491" i="1" s="1"/>
  <c r="J3492" i="1" s="1"/>
  <c r="J3493" i="1" s="1"/>
  <c r="J3494" i="1" s="1"/>
  <c r="J3495" i="1" s="1"/>
  <c r="J3496" i="1" s="1"/>
  <c r="J3497" i="1" s="1"/>
  <c r="J3498" i="1" s="1"/>
  <c r="J3499" i="1" s="1"/>
  <c r="J3500" i="1" s="1"/>
  <c r="J3501" i="1" s="1"/>
  <c r="J3502" i="1" s="1"/>
  <c r="J3503" i="1" s="1"/>
  <c r="J3504" i="1" s="1"/>
  <c r="J3505" i="1" s="1"/>
  <c r="J3506" i="1" s="1"/>
  <c r="J3507" i="1" s="1"/>
  <c r="J3508" i="1" s="1"/>
  <c r="J3509" i="1" s="1"/>
  <c r="J3510" i="1" s="1"/>
  <c r="J3511" i="1" s="1"/>
  <c r="J3512" i="1" s="1"/>
  <c r="J3513" i="1" s="1"/>
  <c r="J3514" i="1" s="1"/>
  <c r="J3515" i="1" s="1"/>
  <c r="J3516" i="1" s="1"/>
  <c r="J3517" i="1" s="1"/>
  <c r="J3518" i="1" s="1"/>
  <c r="J3519" i="1" s="1"/>
  <c r="J3520" i="1" s="1"/>
  <c r="J3521" i="1" s="1"/>
  <c r="J3522" i="1" s="1"/>
  <c r="J3523" i="1" s="1"/>
  <c r="J3524" i="1" s="1"/>
  <c r="J3525" i="1" s="1"/>
  <c r="J3526" i="1" s="1"/>
  <c r="J3527" i="1" s="1"/>
  <c r="J3528" i="1" s="1"/>
  <c r="J3529" i="1" s="1"/>
  <c r="J3530" i="1" s="1"/>
  <c r="J3531" i="1" s="1"/>
  <c r="J3532" i="1" s="1"/>
  <c r="J3533" i="1" s="1"/>
  <c r="J3534" i="1" s="1"/>
  <c r="J3535" i="1" s="1"/>
  <c r="J3536" i="1" s="1"/>
  <c r="J3537" i="1" s="1"/>
  <c r="J3538" i="1" s="1"/>
  <c r="J3539" i="1" s="1"/>
  <c r="J3540" i="1" s="1"/>
  <c r="J3541" i="1" s="1"/>
  <c r="J3542" i="1" s="1"/>
  <c r="J3543" i="1" s="1"/>
  <c r="J3544" i="1" s="1"/>
  <c r="J3545" i="1" s="1"/>
  <c r="J3546" i="1" s="1"/>
  <c r="J3547" i="1" s="1"/>
  <c r="J3548" i="1" s="1"/>
  <c r="J3549" i="1" s="1"/>
  <c r="J3550" i="1" s="1"/>
  <c r="J3551" i="1" s="1"/>
  <c r="J3552" i="1" s="1"/>
  <c r="J3553" i="1" s="1"/>
  <c r="J3554" i="1" s="1"/>
  <c r="J3555" i="1" s="1"/>
  <c r="J3556" i="1" s="1"/>
  <c r="J3557" i="1" s="1"/>
  <c r="J3558" i="1" s="1"/>
  <c r="J3559" i="1" s="1"/>
  <c r="J3560" i="1" s="1"/>
  <c r="J3561" i="1" s="1"/>
  <c r="J3562" i="1" s="1"/>
  <c r="J3563" i="1" s="1"/>
  <c r="J3564" i="1" s="1"/>
  <c r="J3565" i="1" s="1"/>
  <c r="J3566" i="1" s="1"/>
  <c r="J3567" i="1" s="1"/>
  <c r="J3568" i="1" s="1"/>
  <c r="J3569" i="1" s="1"/>
  <c r="J3570" i="1" s="1"/>
  <c r="J3571" i="1" s="1"/>
  <c r="J3572" i="1" s="1"/>
  <c r="J3573" i="1" s="1"/>
  <c r="J3574" i="1" s="1"/>
  <c r="J3575" i="1" s="1"/>
  <c r="J3576" i="1" s="1"/>
  <c r="J3577" i="1" s="1"/>
  <c r="J3578" i="1" s="1"/>
  <c r="J3579" i="1" s="1"/>
  <c r="J3580" i="1" s="1"/>
  <c r="J3581" i="1" s="1"/>
  <c r="J3582" i="1" s="1"/>
  <c r="J3583" i="1" s="1"/>
  <c r="J3584" i="1" s="1"/>
  <c r="J3585" i="1" s="1"/>
  <c r="J3586" i="1" s="1"/>
  <c r="J3587" i="1" s="1"/>
  <c r="J3588" i="1" s="1"/>
  <c r="J3589" i="1" s="1"/>
  <c r="J3590" i="1" s="1"/>
  <c r="J3591" i="1" s="1"/>
  <c r="J3592" i="1" s="1"/>
  <c r="J3593" i="1" s="1"/>
  <c r="J3594" i="1" s="1"/>
  <c r="J3595" i="1" s="1"/>
  <c r="J3596" i="1" s="1"/>
  <c r="J3597" i="1" s="1"/>
  <c r="J3598" i="1" s="1"/>
  <c r="J3599" i="1" s="1"/>
  <c r="J3600" i="1" s="1"/>
  <c r="J3601" i="1" s="1"/>
  <c r="J3602" i="1" s="1"/>
  <c r="J3603" i="1" s="1"/>
  <c r="J3604" i="1" s="1"/>
  <c r="J3605" i="1" s="1"/>
  <c r="J3606" i="1" s="1"/>
  <c r="J3607" i="1" s="1"/>
  <c r="J3608" i="1" s="1"/>
  <c r="J3609" i="1" s="1"/>
  <c r="J3610" i="1" s="1"/>
  <c r="J3611" i="1" s="1"/>
  <c r="J3612" i="1" s="1"/>
  <c r="J3613" i="1" s="1"/>
  <c r="J3614" i="1" s="1"/>
  <c r="J3615" i="1" s="1"/>
  <c r="J3616" i="1" s="1"/>
  <c r="J3617" i="1" s="1"/>
  <c r="J3618" i="1" s="1"/>
  <c r="J3619" i="1" s="1"/>
  <c r="J3620" i="1" s="1"/>
  <c r="J3621" i="1" s="1"/>
  <c r="J3622" i="1" s="1"/>
  <c r="J3623" i="1" s="1"/>
  <c r="J3624" i="1" s="1"/>
  <c r="J3625" i="1" s="1"/>
  <c r="J3626" i="1" s="1"/>
  <c r="J3627" i="1" s="1"/>
  <c r="J3628" i="1" s="1"/>
  <c r="J3629" i="1" s="1"/>
  <c r="J3630" i="1" s="1"/>
  <c r="J3631" i="1" s="1"/>
  <c r="J3632" i="1" s="1"/>
  <c r="J3633" i="1" s="1"/>
  <c r="J3634" i="1" s="1"/>
  <c r="J3635" i="1" s="1"/>
  <c r="J3636" i="1" s="1"/>
  <c r="J3637" i="1" s="1"/>
  <c r="J3638" i="1" s="1"/>
  <c r="J3639" i="1" s="1"/>
  <c r="J3640" i="1" s="1"/>
  <c r="J3641" i="1" s="1"/>
  <c r="J3642" i="1" s="1"/>
  <c r="J3643" i="1" s="1"/>
  <c r="J3644" i="1" s="1"/>
  <c r="J3645" i="1" s="1"/>
  <c r="J3646" i="1" s="1"/>
  <c r="J3647" i="1" s="1"/>
  <c r="J3648" i="1" s="1"/>
  <c r="J3649" i="1" s="1"/>
  <c r="J3650" i="1" s="1"/>
  <c r="J3651" i="1" s="1"/>
  <c r="J3652" i="1" s="1"/>
  <c r="J3653" i="1" s="1"/>
  <c r="J3654" i="1" s="1"/>
  <c r="J3655" i="1" s="1"/>
  <c r="J3656" i="1" s="1"/>
  <c r="J3657" i="1" s="1"/>
  <c r="J3658" i="1" s="1"/>
  <c r="J3659" i="1" s="1"/>
  <c r="J3660" i="1" s="1"/>
  <c r="J3661" i="1" s="1"/>
  <c r="J3662" i="1" s="1"/>
  <c r="J3663" i="1" s="1"/>
  <c r="J3664" i="1" s="1"/>
  <c r="J3665" i="1" s="1"/>
  <c r="J3666" i="1" s="1"/>
  <c r="J3667" i="1" s="1"/>
  <c r="J3668" i="1" s="1"/>
  <c r="J3669" i="1" s="1"/>
  <c r="J3670" i="1" s="1"/>
  <c r="J3671" i="1" s="1"/>
  <c r="J3672" i="1" s="1"/>
  <c r="J3673" i="1" s="1"/>
  <c r="J3674" i="1" s="1"/>
  <c r="J3675" i="1" s="1"/>
  <c r="J3676" i="1" s="1"/>
  <c r="J3677" i="1" s="1"/>
  <c r="J3678" i="1" s="1"/>
  <c r="J3679" i="1" s="1"/>
  <c r="J3680" i="1" s="1"/>
  <c r="J3681" i="1" s="1"/>
  <c r="J3682" i="1" s="1"/>
  <c r="J3683" i="1" s="1"/>
  <c r="J3684" i="1" s="1"/>
  <c r="J3685" i="1" s="1"/>
  <c r="J3686" i="1" s="1"/>
  <c r="J3687" i="1" s="1"/>
  <c r="J3688" i="1" s="1"/>
  <c r="J3689" i="1" s="1"/>
  <c r="J3690" i="1" s="1"/>
  <c r="J3691" i="1" s="1"/>
  <c r="J3692" i="1" s="1"/>
  <c r="J3693" i="1" s="1"/>
  <c r="J3694" i="1" s="1"/>
  <c r="J3695" i="1" s="1"/>
  <c r="J3696" i="1" s="1"/>
  <c r="J3697" i="1" s="1"/>
  <c r="J3698" i="1" s="1"/>
  <c r="J3699" i="1" s="1"/>
  <c r="J3700" i="1" s="1"/>
  <c r="J3701" i="1" s="1"/>
  <c r="J3702" i="1" s="1"/>
  <c r="J3703" i="1" s="1"/>
  <c r="J3704" i="1" s="1"/>
  <c r="J3705" i="1" s="1"/>
  <c r="J3706" i="1" s="1"/>
  <c r="J3707" i="1" s="1"/>
  <c r="J3708" i="1" s="1"/>
  <c r="J3709" i="1" s="1"/>
  <c r="J3710" i="1" s="1"/>
  <c r="J3711" i="1" s="1"/>
  <c r="J3712" i="1" s="1"/>
  <c r="J3713" i="1" s="1"/>
  <c r="J3714" i="1" s="1"/>
  <c r="J3715" i="1" s="1"/>
  <c r="J3716" i="1" s="1"/>
  <c r="J3717" i="1" s="1"/>
  <c r="J3718" i="1" s="1"/>
  <c r="J3719" i="1" s="1"/>
  <c r="J3720" i="1" s="1"/>
  <c r="J3721" i="1" s="1"/>
  <c r="J3722" i="1" s="1"/>
  <c r="J3723" i="1" s="1"/>
  <c r="J3724" i="1" s="1"/>
  <c r="J3725" i="1" s="1"/>
  <c r="J3726" i="1" s="1"/>
  <c r="J3727" i="1" s="1"/>
  <c r="J3728" i="1" s="1"/>
  <c r="J3729" i="1" s="1"/>
  <c r="J3730" i="1" s="1"/>
  <c r="J3731" i="1" s="1"/>
  <c r="J3732" i="1" s="1"/>
  <c r="J3733" i="1" s="1"/>
  <c r="J3734" i="1" s="1"/>
  <c r="J3735" i="1" s="1"/>
  <c r="J3736" i="1" s="1"/>
  <c r="J3737" i="1" s="1"/>
  <c r="J3738" i="1" s="1"/>
  <c r="J3739" i="1" s="1"/>
  <c r="J3740" i="1" s="1"/>
  <c r="J3741" i="1" s="1"/>
  <c r="J3742" i="1" s="1"/>
  <c r="J3743" i="1" s="1"/>
  <c r="J3744" i="1" s="1"/>
  <c r="J3745" i="1" s="1"/>
  <c r="J3746" i="1" s="1"/>
  <c r="J3747" i="1" s="1"/>
  <c r="J3748" i="1" s="1"/>
  <c r="J3749" i="1" s="1"/>
  <c r="J3750" i="1" s="1"/>
  <c r="J3751" i="1" s="1"/>
  <c r="J3752" i="1" s="1"/>
  <c r="J3753" i="1" s="1"/>
  <c r="J3754" i="1" s="1"/>
  <c r="J3755" i="1" s="1"/>
  <c r="J3756" i="1" s="1"/>
  <c r="J3757" i="1" s="1"/>
  <c r="J3758" i="1" s="1"/>
  <c r="J3759" i="1" s="1"/>
  <c r="J3760" i="1" s="1"/>
  <c r="J3761" i="1" s="1"/>
  <c r="J3762" i="1" s="1"/>
  <c r="J3763" i="1" s="1"/>
  <c r="J3764" i="1" s="1"/>
  <c r="J3765" i="1" s="1"/>
  <c r="J3766" i="1" s="1"/>
  <c r="J3767" i="1" s="1"/>
  <c r="J3768" i="1" s="1"/>
  <c r="J3769" i="1" s="1"/>
  <c r="J3770" i="1" s="1"/>
  <c r="J3771" i="1" s="1"/>
  <c r="J3772" i="1" s="1"/>
  <c r="J3773" i="1" s="1"/>
  <c r="J3774" i="1" s="1"/>
  <c r="J3775" i="1" s="1"/>
  <c r="J3776" i="1" s="1"/>
  <c r="J3777" i="1" s="1"/>
  <c r="J3778" i="1" s="1"/>
  <c r="J3779" i="1" s="1"/>
  <c r="J3780" i="1" s="1"/>
  <c r="J3781" i="1" s="1"/>
  <c r="J3782" i="1" s="1"/>
  <c r="J3783" i="1" s="1"/>
  <c r="J3784" i="1" s="1"/>
  <c r="J3785" i="1" s="1"/>
  <c r="J3786" i="1" s="1"/>
  <c r="J3787" i="1" s="1"/>
  <c r="J3788" i="1" s="1"/>
  <c r="J3789" i="1" s="1"/>
  <c r="J3790" i="1" s="1"/>
  <c r="J3791" i="1" s="1"/>
  <c r="J3792" i="1" s="1"/>
  <c r="J3793" i="1" s="1"/>
  <c r="J3794" i="1" s="1"/>
  <c r="J3795" i="1" s="1"/>
  <c r="J3796" i="1" s="1"/>
  <c r="J3797" i="1" s="1"/>
  <c r="J3798" i="1" s="1"/>
  <c r="J3799" i="1" s="1"/>
  <c r="J3800" i="1" s="1"/>
  <c r="J3801" i="1" s="1"/>
  <c r="J3802" i="1" s="1"/>
  <c r="J3803" i="1" s="1"/>
  <c r="J3804" i="1" s="1"/>
  <c r="J3805" i="1" s="1"/>
  <c r="J3806" i="1" s="1"/>
  <c r="J3807" i="1" s="1"/>
  <c r="J3808" i="1" s="1"/>
  <c r="J3809" i="1" s="1"/>
  <c r="J3810" i="1" s="1"/>
  <c r="J3811" i="1" s="1"/>
  <c r="J3812" i="1" s="1"/>
  <c r="J3813" i="1" s="1"/>
  <c r="J3814" i="1" s="1"/>
  <c r="J3815" i="1" s="1"/>
  <c r="J3816" i="1" s="1"/>
  <c r="J3817" i="1" s="1"/>
  <c r="J3818" i="1" s="1"/>
  <c r="J3819" i="1" s="1"/>
  <c r="J3820" i="1" s="1"/>
  <c r="J3821" i="1" s="1"/>
  <c r="J3822" i="1" s="1"/>
  <c r="J3823" i="1" s="1"/>
  <c r="J3824" i="1" s="1"/>
  <c r="J3825" i="1" s="1"/>
  <c r="J3826" i="1" s="1"/>
  <c r="J3827" i="1" s="1"/>
  <c r="J3828" i="1" s="1"/>
  <c r="J3829" i="1" s="1"/>
  <c r="J3830" i="1" s="1"/>
  <c r="J3831" i="1" s="1"/>
  <c r="J3832" i="1" s="1"/>
  <c r="J3833" i="1" s="1"/>
  <c r="J3834" i="1" s="1"/>
  <c r="J3835" i="1" s="1"/>
  <c r="J3836" i="1" s="1"/>
  <c r="J3837" i="1" s="1"/>
  <c r="J3838" i="1" s="1"/>
  <c r="J3839" i="1" s="1"/>
  <c r="J3840" i="1" s="1"/>
  <c r="J3841" i="1" s="1"/>
  <c r="J3842" i="1" s="1"/>
  <c r="J3843" i="1" s="1"/>
  <c r="J3844" i="1" s="1"/>
  <c r="J3845" i="1" s="1"/>
  <c r="J3846" i="1" s="1"/>
  <c r="J3847" i="1" s="1"/>
  <c r="J3848" i="1" s="1"/>
  <c r="J3849" i="1" s="1"/>
  <c r="J3850" i="1" s="1"/>
  <c r="J3851" i="1" s="1"/>
  <c r="J3852" i="1" s="1"/>
  <c r="J3853" i="1" s="1"/>
  <c r="J3854" i="1" s="1"/>
  <c r="J3855" i="1" s="1"/>
  <c r="J3856" i="1" s="1"/>
  <c r="J3857" i="1" s="1"/>
  <c r="J3858" i="1" s="1"/>
  <c r="J3859" i="1" s="1"/>
  <c r="J3860" i="1" s="1"/>
  <c r="J3861" i="1" s="1"/>
  <c r="J3862" i="1" s="1"/>
  <c r="J3863" i="1" s="1"/>
  <c r="J3864" i="1" s="1"/>
  <c r="J3865" i="1" s="1"/>
  <c r="J3866" i="1" s="1"/>
  <c r="J3867" i="1" s="1"/>
  <c r="J3868" i="1" s="1"/>
  <c r="J3869" i="1" s="1"/>
  <c r="J3870" i="1" s="1"/>
  <c r="J3871" i="1" s="1"/>
  <c r="J3872" i="1" s="1"/>
  <c r="J3873" i="1" s="1"/>
  <c r="J3874" i="1" s="1"/>
  <c r="J3875" i="1" s="1"/>
  <c r="J3876" i="1" s="1"/>
  <c r="J3877" i="1" s="1"/>
  <c r="J3878" i="1" s="1"/>
  <c r="J3879" i="1" s="1"/>
  <c r="J3880" i="1" s="1"/>
  <c r="J3881" i="1" s="1"/>
  <c r="J3882" i="1" s="1"/>
  <c r="J3883" i="1" s="1"/>
  <c r="J3884" i="1" s="1"/>
  <c r="J3885" i="1" s="1"/>
  <c r="J3886" i="1" s="1"/>
  <c r="J3887" i="1" s="1"/>
  <c r="J3888" i="1" s="1"/>
  <c r="J3889" i="1" s="1"/>
  <c r="J3890" i="1" s="1"/>
  <c r="J3891" i="1" s="1"/>
  <c r="J3892" i="1" s="1"/>
  <c r="J3893" i="1" s="1"/>
  <c r="J3894" i="1" s="1"/>
  <c r="J3895" i="1" s="1"/>
  <c r="J3896" i="1" s="1"/>
  <c r="J3897" i="1" s="1"/>
  <c r="J3898" i="1" s="1"/>
  <c r="J3899" i="1" s="1"/>
  <c r="J3900" i="1" s="1"/>
  <c r="J3901" i="1" s="1"/>
  <c r="J3902" i="1" s="1"/>
  <c r="J3903" i="1" s="1"/>
  <c r="J3904" i="1" s="1"/>
  <c r="J3905" i="1" s="1"/>
  <c r="J3906" i="1" s="1"/>
  <c r="J3907" i="1" s="1"/>
  <c r="J3908" i="1" s="1"/>
  <c r="J3909" i="1" s="1"/>
  <c r="J3910" i="1" s="1"/>
  <c r="J3911" i="1" s="1"/>
  <c r="J3912" i="1" s="1"/>
  <c r="J3913" i="1" s="1"/>
  <c r="J3914" i="1" s="1"/>
  <c r="J3915" i="1" s="1"/>
  <c r="J3916" i="1" s="1"/>
  <c r="J3917" i="1" s="1"/>
  <c r="J3918" i="1" s="1"/>
  <c r="J3919" i="1" s="1"/>
  <c r="J3920" i="1" s="1"/>
  <c r="J3921" i="1" s="1"/>
  <c r="J3922" i="1" s="1"/>
  <c r="J3923" i="1" s="1"/>
  <c r="J3924" i="1" s="1"/>
  <c r="J3925" i="1" s="1"/>
  <c r="J3926" i="1" s="1"/>
  <c r="J3927" i="1" s="1"/>
  <c r="J3928" i="1" s="1"/>
  <c r="J3929" i="1" s="1"/>
  <c r="J3930" i="1" s="1"/>
  <c r="J3931" i="1" s="1"/>
  <c r="J3932" i="1" s="1"/>
  <c r="J3933" i="1" s="1"/>
  <c r="J3934" i="1" s="1"/>
  <c r="J3935" i="1" s="1"/>
  <c r="J3936" i="1" s="1"/>
  <c r="J3937" i="1" s="1"/>
  <c r="J3938" i="1" s="1"/>
  <c r="J3939" i="1" s="1"/>
  <c r="J3940" i="1" s="1"/>
  <c r="J3941" i="1" s="1"/>
  <c r="J3942" i="1" s="1"/>
  <c r="J3943" i="1" s="1"/>
  <c r="J3944" i="1" s="1"/>
  <c r="J3945" i="1" s="1"/>
  <c r="J3946" i="1" s="1"/>
  <c r="J3947" i="1" s="1"/>
  <c r="J3948" i="1" s="1"/>
  <c r="J3949" i="1" s="1"/>
  <c r="J3950" i="1" s="1"/>
  <c r="J3951" i="1" s="1"/>
  <c r="J3952" i="1" s="1"/>
  <c r="J3953" i="1" s="1"/>
  <c r="J3954" i="1" s="1"/>
  <c r="J3955" i="1" s="1"/>
  <c r="J3956" i="1" s="1"/>
  <c r="J3957" i="1" s="1"/>
  <c r="J3958" i="1" s="1"/>
  <c r="J3959" i="1" s="1"/>
  <c r="J3960" i="1" s="1"/>
  <c r="J3961" i="1" s="1"/>
  <c r="J3962" i="1" s="1"/>
  <c r="J3963" i="1" s="1"/>
  <c r="J3964" i="1" s="1"/>
  <c r="J3965" i="1" s="1"/>
  <c r="J3966" i="1" s="1"/>
  <c r="J3967" i="1" s="1"/>
  <c r="J3968" i="1" s="1"/>
  <c r="J3969" i="1" s="1"/>
  <c r="J3970" i="1" s="1"/>
  <c r="J3971" i="1" s="1"/>
  <c r="J3972" i="1" s="1"/>
  <c r="J3973" i="1" s="1"/>
  <c r="J3974" i="1" s="1"/>
  <c r="J3975" i="1" s="1"/>
  <c r="J3976" i="1" s="1"/>
  <c r="J3977" i="1" s="1"/>
  <c r="J3978" i="1" s="1"/>
  <c r="J3979" i="1" s="1"/>
  <c r="J3980" i="1" s="1"/>
  <c r="J3981" i="1" s="1"/>
  <c r="J3982" i="1" s="1"/>
  <c r="J3983" i="1" s="1"/>
  <c r="J3984" i="1" s="1"/>
  <c r="J3985" i="1" s="1"/>
  <c r="J3986" i="1" s="1"/>
  <c r="J3987" i="1" s="1"/>
  <c r="J3988" i="1" s="1"/>
  <c r="J3989" i="1" s="1"/>
  <c r="J3990" i="1" s="1"/>
  <c r="J3991" i="1" s="1"/>
  <c r="J3992" i="1" s="1"/>
  <c r="J3993" i="1" s="1"/>
  <c r="J3994" i="1" s="1"/>
  <c r="J3995" i="1" s="1"/>
  <c r="J3996" i="1" s="1"/>
  <c r="J3997" i="1" s="1"/>
  <c r="J3998" i="1" s="1"/>
  <c r="J3999" i="1" s="1"/>
  <c r="J4000" i="1" s="1"/>
  <c r="J4001" i="1" s="1"/>
  <c r="J4002" i="1" s="1"/>
  <c r="J4003" i="1" s="1"/>
  <c r="J4004" i="1" s="1"/>
  <c r="J4005" i="1" s="1"/>
  <c r="J4006" i="1" s="1"/>
  <c r="J4007" i="1" s="1"/>
  <c r="J4008" i="1" s="1"/>
  <c r="J4009" i="1" s="1"/>
  <c r="J4010" i="1" s="1"/>
  <c r="J4011" i="1" s="1"/>
  <c r="J4012" i="1" s="1"/>
  <c r="J4013" i="1" s="1"/>
  <c r="J4014" i="1" s="1"/>
  <c r="J4015" i="1" s="1"/>
  <c r="J4016" i="1" s="1"/>
  <c r="J4017" i="1" s="1"/>
  <c r="J4018" i="1" s="1"/>
  <c r="J4019" i="1" s="1"/>
  <c r="J4020" i="1" s="1"/>
  <c r="J4021" i="1" s="1"/>
  <c r="J4022" i="1" s="1"/>
  <c r="J4023" i="1" s="1"/>
  <c r="J4024" i="1" s="1"/>
  <c r="J4025" i="1" s="1"/>
  <c r="J4026" i="1" s="1"/>
  <c r="J4027" i="1" s="1"/>
  <c r="J4028" i="1" s="1"/>
  <c r="J4029" i="1" s="1"/>
  <c r="J4030" i="1" s="1"/>
  <c r="J4031" i="1" s="1"/>
  <c r="J4032" i="1" s="1"/>
  <c r="J4033" i="1" s="1"/>
  <c r="J4034" i="1" s="1"/>
  <c r="J4035" i="1" s="1"/>
  <c r="J4036" i="1" s="1"/>
  <c r="J4037" i="1" s="1"/>
  <c r="J4038" i="1" s="1"/>
  <c r="J4039" i="1" s="1"/>
  <c r="J4040" i="1" s="1"/>
  <c r="J4041" i="1" s="1"/>
  <c r="J4042" i="1" s="1"/>
  <c r="J4043" i="1" s="1"/>
  <c r="J4044" i="1" s="1"/>
  <c r="J4045" i="1" s="1"/>
  <c r="J4046" i="1" s="1"/>
  <c r="J4047" i="1" s="1"/>
  <c r="J4048" i="1" s="1"/>
  <c r="J4049" i="1" s="1"/>
  <c r="J4050" i="1" s="1"/>
  <c r="J4051" i="1" s="1"/>
  <c r="J4052" i="1" s="1"/>
  <c r="J4053" i="1" s="1"/>
  <c r="J4054" i="1" s="1"/>
  <c r="J4055" i="1" s="1"/>
  <c r="J4056" i="1" s="1"/>
  <c r="J4057" i="1" s="1"/>
  <c r="J4058" i="1" s="1"/>
  <c r="J4059" i="1" s="1"/>
  <c r="J4060" i="1" s="1"/>
  <c r="J4061" i="1" s="1"/>
  <c r="J4062" i="1" s="1"/>
  <c r="J4063" i="1" s="1"/>
  <c r="J4064" i="1" s="1"/>
  <c r="J4065" i="1" s="1"/>
  <c r="J4066" i="1" s="1"/>
  <c r="J4067" i="1" s="1"/>
  <c r="J4068" i="1" s="1"/>
  <c r="J4069" i="1" s="1"/>
  <c r="J4070" i="1" s="1"/>
  <c r="J4071" i="1" s="1"/>
  <c r="J4072" i="1" s="1"/>
  <c r="J4073" i="1" s="1"/>
  <c r="J4074" i="1" s="1"/>
  <c r="J4075" i="1" s="1"/>
  <c r="J4076" i="1" s="1"/>
  <c r="J4077" i="1" s="1"/>
  <c r="J4078" i="1" s="1"/>
  <c r="J4079" i="1" s="1"/>
  <c r="J4080" i="1" s="1"/>
  <c r="J4081" i="1" s="1"/>
  <c r="J4082" i="1" s="1"/>
  <c r="J4083" i="1" s="1"/>
  <c r="J4084" i="1" s="1"/>
  <c r="J4085" i="1" s="1"/>
  <c r="J4086" i="1" s="1"/>
  <c r="J4087" i="1" s="1"/>
  <c r="J4088" i="1" s="1"/>
  <c r="J4089" i="1" s="1"/>
  <c r="J4090" i="1" s="1"/>
  <c r="J4091" i="1" s="1"/>
  <c r="J4092" i="1" s="1"/>
  <c r="J4093" i="1" s="1"/>
  <c r="J4094" i="1" s="1"/>
  <c r="J4095" i="1" s="1"/>
  <c r="J4096" i="1" s="1"/>
  <c r="J4097" i="1" s="1"/>
  <c r="J4098" i="1" s="1"/>
  <c r="J4099" i="1" s="1"/>
  <c r="J4100" i="1" s="1"/>
  <c r="J4101" i="1" s="1"/>
  <c r="J4102" i="1" s="1"/>
  <c r="J4103" i="1" s="1"/>
  <c r="J4104" i="1" s="1"/>
  <c r="J4105" i="1" s="1"/>
  <c r="J4106" i="1" s="1"/>
  <c r="J4107" i="1" s="1"/>
  <c r="J4108" i="1" s="1"/>
  <c r="J4109" i="1" s="1"/>
  <c r="J4110" i="1" s="1"/>
  <c r="J4111" i="1" s="1"/>
  <c r="J4112" i="1" s="1"/>
  <c r="J4113" i="1" s="1"/>
  <c r="J4114" i="1" s="1"/>
  <c r="J4115" i="1" s="1"/>
  <c r="J4116" i="1" s="1"/>
  <c r="J4117" i="1" s="1"/>
  <c r="J4118" i="1" s="1"/>
  <c r="J4119" i="1" s="1"/>
  <c r="J4120" i="1" s="1"/>
  <c r="J4121" i="1" s="1"/>
  <c r="J4122" i="1" s="1"/>
  <c r="J4123" i="1" s="1"/>
  <c r="J4124" i="1" s="1"/>
  <c r="J4125" i="1" s="1"/>
  <c r="J4126" i="1" s="1"/>
  <c r="J4127" i="1" s="1"/>
  <c r="J4128" i="1" s="1"/>
  <c r="J4129" i="1" s="1"/>
  <c r="J4130" i="1" s="1"/>
  <c r="J4131" i="1" s="1"/>
  <c r="J4132" i="1" s="1"/>
  <c r="J4133" i="1" s="1"/>
  <c r="J4134" i="1" s="1"/>
  <c r="J4135" i="1" s="1"/>
  <c r="J4136" i="1" s="1"/>
  <c r="J4137" i="1" s="1"/>
  <c r="J4138" i="1" s="1"/>
  <c r="J4139" i="1" s="1"/>
  <c r="J4140" i="1" s="1"/>
  <c r="J4141" i="1" s="1"/>
  <c r="J4142" i="1" s="1"/>
  <c r="J4143" i="1" s="1"/>
  <c r="J4144" i="1" s="1"/>
  <c r="J4145" i="1" s="1"/>
  <c r="J4146" i="1" s="1"/>
  <c r="J4147" i="1" s="1"/>
  <c r="J4148" i="1" s="1"/>
  <c r="J4149" i="1" s="1"/>
  <c r="J4150" i="1" s="1"/>
  <c r="J4151" i="1" s="1"/>
  <c r="J4152" i="1" s="1"/>
  <c r="J4153" i="1" s="1"/>
  <c r="J4154" i="1" s="1"/>
  <c r="J4155" i="1" s="1"/>
  <c r="J4156" i="1" s="1"/>
  <c r="J4157" i="1" s="1"/>
  <c r="J4158" i="1" s="1"/>
  <c r="J4159" i="1" s="1"/>
  <c r="J4160" i="1" s="1"/>
  <c r="J4161" i="1" s="1"/>
  <c r="J4162" i="1" s="1"/>
  <c r="J4163" i="1" s="1"/>
  <c r="J4164" i="1" s="1"/>
  <c r="J4165" i="1" s="1"/>
  <c r="J4166" i="1" s="1"/>
  <c r="J4167" i="1" s="1"/>
  <c r="J4168" i="1" s="1"/>
  <c r="J4169" i="1" s="1"/>
  <c r="J4170" i="1" s="1"/>
  <c r="J4171" i="1" s="1"/>
  <c r="J4172" i="1" s="1"/>
  <c r="J4173" i="1" s="1"/>
  <c r="J4174" i="1" s="1"/>
  <c r="J4175" i="1" s="1"/>
  <c r="J4176" i="1" s="1"/>
  <c r="J4177" i="1" s="1"/>
  <c r="J4178" i="1" s="1"/>
  <c r="J4179" i="1" s="1"/>
  <c r="J4180" i="1" s="1"/>
  <c r="J4181" i="1" s="1"/>
  <c r="J4182" i="1" s="1"/>
  <c r="J4183" i="1" s="1"/>
  <c r="J4184" i="1" s="1"/>
  <c r="J4185" i="1" s="1"/>
  <c r="J4186" i="1" s="1"/>
  <c r="J4187" i="1" s="1"/>
  <c r="J4188" i="1" s="1"/>
  <c r="J4189" i="1" s="1"/>
  <c r="J4190" i="1" s="1"/>
  <c r="J4191" i="1" s="1"/>
  <c r="J4192" i="1" s="1"/>
  <c r="J4193" i="1" s="1"/>
  <c r="J4194" i="1" s="1"/>
  <c r="J4195" i="1" s="1"/>
  <c r="J4196" i="1" s="1"/>
  <c r="J4197" i="1" s="1"/>
  <c r="J4198" i="1" s="1"/>
  <c r="J4199" i="1" s="1"/>
  <c r="J4200" i="1" s="1"/>
  <c r="J4201" i="1" s="1"/>
  <c r="J4202" i="1" s="1"/>
  <c r="J4203" i="1" s="1"/>
  <c r="J4204" i="1" s="1"/>
  <c r="J4205" i="1" s="1"/>
  <c r="J4206" i="1" s="1"/>
  <c r="J4207" i="1" s="1"/>
  <c r="J4208" i="1" s="1"/>
  <c r="J4209" i="1" s="1"/>
  <c r="J4210" i="1" s="1"/>
  <c r="J4211" i="1" s="1"/>
  <c r="J4212" i="1" s="1"/>
  <c r="J4213" i="1" s="1"/>
  <c r="J4214" i="1" s="1"/>
  <c r="J4215" i="1" s="1"/>
  <c r="J4216" i="1" s="1"/>
  <c r="J4217" i="1" s="1"/>
  <c r="J4218" i="1" s="1"/>
  <c r="J4219" i="1" s="1"/>
  <c r="J4220" i="1" s="1"/>
  <c r="J4221" i="1" s="1"/>
  <c r="J4222" i="1" s="1"/>
  <c r="J4223" i="1" s="1"/>
  <c r="J4224" i="1" s="1"/>
  <c r="J4225" i="1" s="1"/>
  <c r="J4226" i="1" s="1"/>
  <c r="J4227" i="1" s="1"/>
  <c r="J4228" i="1" s="1"/>
  <c r="J4229" i="1" s="1"/>
  <c r="J4230" i="1" s="1"/>
  <c r="J4231" i="1" s="1"/>
  <c r="J4232" i="1" s="1"/>
  <c r="J4233" i="1" s="1"/>
  <c r="J4234" i="1" s="1"/>
  <c r="J4235" i="1" s="1"/>
  <c r="J4236" i="1" s="1"/>
  <c r="J4237" i="1" s="1"/>
  <c r="J4238" i="1" s="1"/>
  <c r="J4239" i="1" s="1"/>
  <c r="J4240" i="1" s="1"/>
  <c r="J4241" i="1" s="1"/>
  <c r="J4242" i="1" s="1"/>
  <c r="J4243" i="1" s="1"/>
  <c r="J4244" i="1" s="1"/>
  <c r="J4245" i="1" s="1"/>
  <c r="J4246" i="1" s="1"/>
  <c r="J4247" i="1" s="1"/>
  <c r="J4248" i="1" s="1"/>
  <c r="J4249" i="1" s="1"/>
  <c r="J4250" i="1" s="1"/>
  <c r="J4251" i="1" s="1"/>
  <c r="J4252" i="1" s="1"/>
  <c r="J4253" i="1" s="1"/>
  <c r="J4254" i="1" s="1"/>
  <c r="J4255" i="1" s="1"/>
  <c r="J4256" i="1" s="1"/>
  <c r="J4257" i="1" s="1"/>
  <c r="J4258" i="1" s="1"/>
  <c r="J4259" i="1" s="1"/>
  <c r="J4260" i="1" s="1"/>
  <c r="J4261" i="1" s="1"/>
  <c r="J4262" i="1" s="1"/>
  <c r="J4263" i="1" s="1"/>
  <c r="J4264" i="1" s="1"/>
  <c r="J4265" i="1" s="1"/>
  <c r="J4266" i="1" s="1"/>
  <c r="J4267" i="1" s="1"/>
  <c r="J4268" i="1" s="1"/>
  <c r="J4269" i="1" s="1"/>
  <c r="J4270" i="1" s="1"/>
  <c r="J4271" i="1" s="1"/>
  <c r="J4272" i="1" s="1"/>
  <c r="J4273" i="1" s="1"/>
  <c r="J4274" i="1" s="1"/>
  <c r="J4275" i="1" s="1"/>
  <c r="J4276" i="1" s="1"/>
  <c r="J4277" i="1" s="1"/>
  <c r="J4278" i="1" s="1"/>
  <c r="J4279" i="1" s="1"/>
  <c r="J4280" i="1" s="1"/>
  <c r="J4281" i="1" s="1"/>
  <c r="J4282" i="1" s="1"/>
  <c r="J4283" i="1" s="1"/>
  <c r="J4284" i="1" s="1"/>
  <c r="J4285" i="1" s="1"/>
  <c r="J4286" i="1" s="1"/>
  <c r="J4287" i="1" s="1"/>
  <c r="J4288" i="1" s="1"/>
  <c r="J4289" i="1" s="1"/>
  <c r="J4290" i="1" s="1"/>
  <c r="J4291" i="1" s="1"/>
  <c r="J4292" i="1" s="1"/>
  <c r="J4293" i="1" s="1"/>
  <c r="J4294" i="1" s="1"/>
  <c r="J4295" i="1" s="1"/>
  <c r="J4296" i="1" s="1"/>
  <c r="J4297" i="1" s="1"/>
  <c r="J4298" i="1" s="1"/>
  <c r="J4299" i="1" s="1"/>
  <c r="J4300" i="1" s="1"/>
  <c r="J4301" i="1" s="1"/>
  <c r="J4302" i="1" s="1"/>
  <c r="J4303" i="1" s="1"/>
  <c r="J4304" i="1" s="1"/>
  <c r="J4305" i="1" s="1"/>
  <c r="J4306" i="1" s="1"/>
  <c r="J4307" i="1" s="1"/>
  <c r="J4308" i="1" s="1"/>
  <c r="J4309" i="1" s="1"/>
  <c r="J4310" i="1" s="1"/>
  <c r="J4311" i="1" s="1"/>
  <c r="J4312" i="1" s="1"/>
  <c r="J4313" i="1" s="1"/>
  <c r="J4314" i="1" s="1"/>
  <c r="J4315" i="1" s="1"/>
  <c r="J4316" i="1" s="1"/>
  <c r="J4317" i="1" s="1"/>
  <c r="J4318" i="1" s="1"/>
  <c r="J4319" i="1" s="1"/>
  <c r="J4320" i="1" s="1"/>
  <c r="J4321" i="1" s="1"/>
  <c r="J4322" i="1" s="1"/>
  <c r="J4323" i="1" s="1"/>
  <c r="J4324" i="1" s="1"/>
  <c r="J4325" i="1" s="1"/>
  <c r="J4326" i="1" s="1"/>
  <c r="J4327" i="1" s="1"/>
  <c r="J4328" i="1" s="1"/>
  <c r="J4329" i="1" s="1"/>
  <c r="J4330" i="1" s="1"/>
  <c r="J4331" i="1" s="1"/>
  <c r="J4332" i="1" s="1"/>
  <c r="J4333" i="1" s="1"/>
  <c r="J4334" i="1" s="1"/>
  <c r="J4335" i="1" s="1"/>
  <c r="J4336" i="1" s="1"/>
  <c r="J4337" i="1" s="1"/>
  <c r="J4338" i="1" s="1"/>
  <c r="J4339" i="1" s="1"/>
  <c r="J4340" i="1" s="1"/>
  <c r="J4341" i="1" s="1"/>
  <c r="J4342" i="1" s="1"/>
  <c r="J4343" i="1" s="1"/>
  <c r="J4344" i="1" s="1"/>
  <c r="J4345" i="1" s="1"/>
  <c r="J4346" i="1" s="1"/>
  <c r="J4347" i="1" s="1"/>
  <c r="J4348" i="1" s="1"/>
  <c r="J4349" i="1" s="1"/>
  <c r="J4350" i="1" s="1"/>
  <c r="J4351" i="1" s="1"/>
  <c r="J4352" i="1" s="1"/>
  <c r="J4353" i="1" s="1"/>
  <c r="J4354" i="1" s="1"/>
  <c r="J4355" i="1" s="1"/>
  <c r="J4356" i="1" s="1"/>
  <c r="J4357" i="1" s="1"/>
  <c r="J4358" i="1" s="1"/>
  <c r="J4359" i="1" s="1"/>
  <c r="J4360" i="1" s="1"/>
  <c r="J4361" i="1" s="1"/>
  <c r="J4362" i="1" s="1"/>
  <c r="J4363" i="1" s="1"/>
  <c r="J4364" i="1" s="1"/>
  <c r="J4365" i="1" s="1"/>
  <c r="J4366" i="1" s="1"/>
  <c r="J4367" i="1" s="1"/>
  <c r="J4368" i="1" s="1"/>
  <c r="J4369" i="1" s="1"/>
  <c r="J4370" i="1" s="1"/>
  <c r="J4371" i="1" s="1"/>
  <c r="J4372" i="1" s="1"/>
  <c r="J4373" i="1" s="1"/>
  <c r="J4374" i="1" s="1"/>
  <c r="J4375" i="1" s="1"/>
  <c r="J4376" i="1" s="1"/>
  <c r="J4377" i="1" s="1"/>
  <c r="J4378" i="1" s="1"/>
  <c r="J4379" i="1" s="1"/>
  <c r="J4380" i="1" s="1"/>
  <c r="J4381" i="1" s="1"/>
  <c r="J4382" i="1" s="1"/>
  <c r="J4383" i="1" s="1"/>
  <c r="J4384" i="1" s="1"/>
  <c r="J4385" i="1" s="1"/>
  <c r="J4386" i="1" s="1"/>
  <c r="J4387" i="1" s="1"/>
  <c r="J4388" i="1" s="1"/>
  <c r="J4389" i="1" s="1"/>
  <c r="J4390" i="1" s="1"/>
  <c r="J4391" i="1" s="1"/>
  <c r="J4392" i="1" s="1"/>
  <c r="J4393" i="1" s="1"/>
  <c r="J4394" i="1" s="1"/>
  <c r="J4395" i="1" s="1"/>
  <c r="J4396" i="1" s="1"/>
  <c r="J4397" i="1" s="1"/>
  <c r="J4398" i="1" s="1"/>
  <c r="J4399" i="1" s="1"/>
  <c r="J4400" i="1" s="1"/>
  <c r="J4401" i="1" s="1"/>
  <c r="J4402" i="1" s="1"/>
  <c r="J4403" i="1" s="1"/>
  <c r="J4404" i="1" s="1"/>
  <c r="J4405" i="1" s="1"/>
  <c r="J4406" i="1" s="1"/>
  <c r="J4407" i="1" s="1"/>
  <c r="J4408" i="1" s="1"/>
  <c r="J4409" i="1" s="1"/>
  <c r="J4410" i="1" s="1"/>
  <c r="J4411" i="1" s="1"/>
  <c r="J4412" i="1" s="1"/>
  <c r="J4413" i="1" s="1"/>
  <c r="J4414" i="1" s="1"/>
  <c r="J4415" i="1" s="1"/>
  <c r="J4416" i="1" s="1"/>
  <c r="J4417" i="1" s="1"/>
  <c r="J4418" i="1" s="1"/>
  <c r="J4419" i="1" s="1"/>
  <c r="J4420" i="1" s="1"/>
  <c r="J4421" i="1" s="1"/>
  <c r="J4422" i="1" s="1"/>
  <c r="J4423" i="1" s="1"/>
  <c r="J4424" i="1" s="1"/>
  <c r="J4425" i="1" s="1"/>
  <c r="J4426" i="1" s="1"/>
  <c r="J4427" i="1" s="1"/>
  <c r="J4428" i="1" s="1"/>
  <c r="J4429" i="1" s="1"/>
  <c r="J4430" i="1" s="1"/>
  <c r="J4431" i="1" s="1"/>
  <c r="J4432" i="1" s="1"/>
  <c r="J4433" i="1" s="1"/>
  <c r="J4434" i="1" s="1"/>
  <c r="J4435" i="1" s="1"/>
  <c r="J4436" i="1" s="1"/>
  <c r="J4437" i="1" s="1"/>
  <c r="J4438" i="1" s="1"/>
  <c r="J4439" i="1" s="1"/>
  <c r="J4440" i="1" s="1"/>
  <c r="J4441" i="1" s="1"/>
  <c r="J4442" i="1" s="1"/>
  <c r="J4443" i="1" s="1"/>
  <c r="J4444" i="1" s="1"/>
  <c r="J4445" i="1" s="1"/>
  <c r="J4446" i="1" s="1"/>
  <c r="J4447" i="1" s="1"/>
  <c r="J4448" i="1" s="1"/>
  <c r="J4449" i="1" s="1"/>
  <c r="J4450" i="1" s="1"/>
  <c r="J4451" i="1" s="1"/>
  <c r="J4452" i="1" s="1"/>
  <c r="J4453" i="1" s="1"/>
  <c r="J4454" i="1" s="1"/>
  <c r="J4455" i="1" s="1"/>
  <c r="J4456" i="1" s="1"/>
  <c r="J4457" i="1" s="1"/>
  <c r="J4458" i="1" s="1"/>
  <c r="J4459" i="1" s="1"/>
  <c r="J4460" i="1" s="1"/>
  <c r="J4461" i="1" s="1"/>
  <c r="J4462" i="1" s="1"/>
  <c r="J4463" i="1" s="1"/>
  <c r="J4464" i="1" s="1"/>
  <c r="J4465" i="1" s="1"/>
  <c r="J4466" i="1" s="1"/>
  <c r="J4467" i="1" s="1"/>
  <c r="J4468" i="1" s="1"/>
  <c r="J4469" i="1" s="1"/>
  <c r="J4470" i="1" s="1"/>
  <c r="J4471" i="1" s="1"/>
  <c r="J4472" i="1" s="1"/>
  <c r="J4473" i="1" s="1"/>
  <c r="J4474" i="1" s="1"/>
  <c r="J4475" i="1" s="1"/>
  <c r="J4476" i="1" s="1"/>
  <c r="J4477" i="1" s="1"/>
  <c r="J4478" i="1" s="1"/>
  <c r="J4479" i="1" s="1"/>
  <c r="J4480" i="1" s="1"/>
  <c r="J4481" i="1" s="1"/>
  <c r="J4482" i="1" s="1"/>
  <c r="J4483" i="1" s="1"/>
  <c r="J4484" i="1" s="1"/>
  <c r="J4485" i="1" s="1"/>
  <c r="J4486" i="1" s="1"/>
  <c r="J4487" i="1" s="1"/>
  <c r="J4488" i="1" s="1"/>
  <c r="J4489" i="1" s="1"/>
  <c r="J4490" i="1" s="1"/>
  <c r="J4491" i="1" s="1"/>
  <c r="J4492" i="1" s="1"/>
  <c r="J4493" i="1" s="1"/>
  <c r="J4494" i="1" s="1"/>
  <c r="J4495" i="1" s="1"/>
  <c r="J4496" i="1" s="1"/>
  <c r="J4497" i="1" s="1"/>
  <c r="J4498" i="1" s="1"/>
  <c r="J4499" i="1" s="1"/>
  <c r="J4500" i="1" s="1"/>
  <c r="J4501" i="1" s="1"/>
  <c r="J4502" i="1" s="1"/>
  <c r="J4503" i="1" s="1"/>
  <c r="J4504" i="1" s="1"/>
  <c r="J4505" i="1" s="1"/>
  <c r="J4506" i="1" s="1"/>
  <c r="J4507" i="1" s="1"/>
  <c r="J4508" i="1" s="1"/>
  <c r="J4509" i="1" s="1"/>
  <c r="J4510" i="1" s="1"/>
  <c r="J4511" i="1" s="1"/>
  <c r="J4512" i="1" s="1"/>
  <c r="J4513" i="1" s="1"/>
  <c r="J4514" i="1" s="1"/>
  <c r="J4515" i="1" s="1"/>
  <c r="J4516" i="1" s="1"/>
  <c r="J4517" i="1" s="1"/>
  <c r="J4518" i="1" s="1"/>
  <c r="J4519" i="1" s="1"/>
  <c r="J4520" i="1" s="1"/>
  <c r="J4521" i="1" s="1"/>
  <c r="J4522" i="1" s="1"/>
  <c r="J4523" i="1" s="1"/>
  <c r="J4524" i="1" s="1"/>
  <c r="J4525" i="1" s="1"/>
  <c r="J4526" i="1" s="1"/>
  <c r="J4527" i="1" s="1"/>
  <c r="J4528" i="1" s="1"/>
  <c r="J4529" i="1" s="1"/>
  <c r="J4530" i="1" s="1"/>
  <c r="J4531" i="1" s="1"/>
  <c r="J4532" i="1" s="1"/>
  <c r="J4533" i="1" s="1"/>
  <c r="J4534" i="1" s="1"/>
  <c r="J4535" i="1" s="1"/>
  <c r="J4536" i="1" s="1"/>
  <c r="J4537" i="1" s="1"/>
  <c r="J4538" i="1" s="1"/>
  <c r="J4539" i="1" s="1"/>
  <c r="J4540" i="1" s="1"/>
  <c r="J4541" i="1" s="1"/>
  <c r="J4542" i="1" s="1"/>
  <c r="J4543" i="1" s="1"/>
  <c r="J4544" i="1" s="1"/>
  <c r="J4545" i="1" s="1"/>
  <c r="J4546" i="1" s="1"/>
  <c r="J4547" i="1" s="1"/>
  <c r="J4548" i="1" s="1"/>
  <c r="J4549" i="1" s="1"/>
  <c r="J4550" i="1" s="1"/>
  <c r="J4551" i="1" s="1"/>
  <c r="J4552" i="1" s="1"/>
  <c r="J4553" i="1" s="1"/>
  <c r="J4554" i="1" s="1"/>
  <c r="J4555" i="1" s="1"/>
  <c r="J4556" i="1" s="1"/>
  <c r="J4557" i="1" s="1"/>
  <c r="J4558" i="1" s="1"/>
  <c r="J4559" i="1" s="1"/>
  <c r="J4560" i="1" s="1"/>
  <c r="J4561" i="1" s="1"/>
  <c r="J4562" i="1" s="1"/>
  <c r="J4563" i="1" s="1"/>
  <c r="J4564" i="1" s="1"/>
  <c r="J4565" i="1" s="1"/>
  <c r="J4566" i="1" s="1"/>
  <c r="J4567" i="1" s="1"/>
  <c r="J4568" i="1" s="1"/>
  <c r="J4569" i="1" s="1"/>
  <c r="J4570" i="1" s="1"/>
  <c r="J4571" i="1" s="1"/>
  <c r="J4572" i="1" s="1"/>
  <c r="J4573" i="1" s="1"/>
  <c r="J4574" i="1" s="1"/>
  <c r="J4575" i="1" s="1"/>
  <c r="J4576" i="1" s="1"/>
  <c r="J4577" i="1" s="1"/>
  <c r="J4578" i="1" s="1"/>
  <c r="J4579" i="1" s="1"/>
  <c r="J4580" i="1" s="1"/>
  <c r="J4581" i="1" s="1"/>
  <c r="J4582" i="1" s="1"/>
  <c r="J4583" i="1" s="1"/>
  <c r="J4584" i="1" s="1"/>
  <c r="J4585" i="1" s="1"/>
  <c r="J4586" i="1" s="1"/>
  <c r="J4587" i="1" s="1"/>
  <c r="J4588" i="1" s="1"/>
  <c r="J4589" i="1" s="1"/>
  <c r="J4590" i="1" s="1"/>
  <c r="J4591" i="1" s="1"/>
  <c r="J4592" i="1" s="1"/>
  <c r="J4593" i="1" s="1"/>
  <c r="J4594" i="1" s="1"/>
  <c r="J4595" i="1" s="1"/>
  <c r="J4596" i="1" s="1"/>
  <c r="J4597" i="1" s="1"/>
  <c r="J4598" i="1" s="1"/>
  <c r="J4599" i="1" s="1"/>
  <c r="J4600" i="1" s="1"/>
  <c r="J4601" i="1" s="1"/>
  <c r="J4602" i="1" s="1"/>
  <c r="J4603" i="1" s="1"/>
  <c r="J4604" i="1" s="1"/>
  <c r="J4605" i="1" s="1"/>
  <c r="J4606" i="1" s="1"/>
  <c r="J4607" i="1" s="1"/>
  <c r="J4608" i="1" s="1"/>
  <c r="J4609" i="1" s="1"/>
  <c r="J4610" i="1" s="1"/>
  <c r="J4611" i="1" s="1"/>
  <c r="J4612" i="1" s="1"/>
  <c r="J4613" i="1" s="1"/>
  <c r="J4614" i="1" s="1"/>
  <c r="J4615" i="1" s="1"/>
  <c r="J4616" i="1" s="1"/>
  <c r="J4617" i="1" s="1"/>
  <c r="J4618" i="1" s="1"/>
  <c r="J4619" i="1" s="1"/>
  <c r="J4620" i="1" s="1"/>
  <c r="J4621" i="1" s="1"/>
  <c r="J4622" i="1" s="1"/>
  <c r="J4623" i="1" s="1"/>
  <c r="J4624" i="1" s="1"/>
  <c r="J4625" i="1" s="1"/>
  <c r="J4626" i="1" s="1"/>
  <c r="J4627" i="1" s="1"/>
  <c r="J4628" i="1" s="1"/>
  <c r="J4629" i="1" s="1"/>
  <c r="J4630" i="1" s="1"/>
  <c r="J4631" i="1" s="1"/>
  <c r="J4632" i="1" s="1"/>
  <c r="J4633" i="1" s="1"/>
  <c r="J4634" i="1" s="1"/>
  <c r="J4635" i="1" s="1"/>
  <c r="J4636" i="1" s="1"/>
  <c r="J4637" i="1" s="1"/>
  <c r="J4638" i="1" s="1"/>
  <c r="J4639" i="1" s="1"/>
  <c r="J4640" i="1" s="1"/>
  <c r="J4641" i="1" s="1"/>
  <c r="J4642" i="1" s="1"/>
  <c r="J4643" i="1" s="1"/>
  <c r="J4644" i="1" s="1"/>
  <c r="J4645" i="1" s="1"/>
  <c r="J4646" i="1" s="1"/>
  <c r="J4647" i="1" s="1"/>
  <c r="J4648" i="1" s="1"/>
  <c r="J4649" i="1" s="1"/>
  <c r="J4650" i="1" s="1"/>
  <c r="J4651" i="1" s="1"/>
  <c r="J4652" i="1" s="1"/>
  <c r="J4653" i="1" s="1"/>
  <c r="J4654" i="1" s="1"/>
  <c r="J4655" i="1" s="1"/>
  <c r="J4656" i="1" s="1"/>
  <c r="J4657" i="1" s="1"/>
  <c r="J4658" i="1" s="1"/>
  <c r="J4659" i="1" s="1"/>
  <c r="J4660" i="1" s="1"/>
  <c r="J4661" i="1" s="1"/>
  <c r="J4662" i="1" s="1"/>
  <c r="J4663" i="1" s="1"/>
  <c r="J4664" i="1" s="1"/>
  <c r="J4665" i="1" s="1"/>
  <c r="J4666" i="1" s="1"/>
  <c r="J4667" i="1" s="1"/>
  <c r="J4668" i="1" s="1"/>
  <c r="J4669" i="1" s="1"/>
  <c r="J4670" i="1" s="1"/>
  <c r="J4671" i="1" s="1"/>
  <c r="J4672" i="1" s="1"/>
  <c r="J4673" i="1" s="1"/>
  <c r="J4674" i="1" s="1"/>
  <c r="J4675" i="1" s="1"/>
  <c r="J4676" i="1" s="1"/>
  <c r="J4677" i="1" s="1"/>
  <c r="J4678" i="1" s="1"/>
  <c r="J4679" i="1" s="1"/>
  <c r="J4680" i="1" s="1"/>
  <c r="J4681" i="1" s="1"/>
  <c r="J4682" i="1" s="1"/>
  <c r="J4683" i="1" s="1"/>
  <c r="J4684" i="1" s="1"/>
  <c r="J4685" i="1" s="1"/>
  <c r="J4686" i="1" s="1"/>
  <c r="J4687" i="1" s="1"/>
  <c r="J4688" i="1" s="1"/>
  <c r="J4689" i="1" s="1"/>
  <c r="J4690" i="1" s="1"/>
  <c r="J4691" i="1" s="1"/>
  <c r="J4692" i="1" s="1"/>
  <c r="J4693" i="1" s="1"/>
  <c r="J4694" i="1" s="1"/>
  <c r="J4695" i="1" s="1"/>
  <c r="J4696" i="1" s="1"/>
  <c r="J4697" i="1" s="1"/>
  <c r="J4698" i="1" s="1"/>
  <c r="J4699" i="1" s="1"/>
  <c r="J4700" i="1" s="1"/>
  <c r="J4701" i="1" s="1"/>
  <c r="J4702" i="1" s="1"/>
  <c r="J4703" i="1" s="1"/>
  <c r="J4704" i="1" s="1"/>
  <c r="J4705" i="1" s="1"/>
  <c r="J4706" i="1" s="1"/>
  <c r="J4707" i="1" s="1"/>
  <c r="J4708" i="1" s="1"/>
  <c r="J4709" i="1" s="1"/>
  <c r="J4710" i="1" s="1"/>
  <c r="J4711" i="1" s="1"/>
  <c r="J4712" i="1" s="1"/>
  <c r="J4713" i="1" s="1"/>
  <c r="J4714" i="1" s="1"/>
  <c r="J4715" i="1" s="1"/>
  <c r="J4716" i="1" s="1"/>
  <c r="J4717" i="1" s="1"/>
  <c r="J4718" i="1" s="1"/>
  <c r="J4719" i="1" s="1"/>
  <c r="J4720" i="1" s="1"/>
  <c r="J4721" i="1" s="1"/>
  <c r="J4722" i="1" s="1"/>
  <c r="J4723" i="1" s="1"/>
  <c r="J4724" i="1" s="1"/>
  <c r="J4725" i="1" s="1"/>
  <c r="J4726" i="1" s="1"/>
  <c r="J4727" i="1" s="1"/>
  <c r="J4728" i="1" s="1"/>
  <c r="J4729" i="1" s="1"/>
  <c r="J4730" i="1" s="1"/>
  <c r="J4731" i="1" s="1"/>
  <c r="J4732" i="1" s="1"/>
  <c r="J4733" i="1" s="1"/>
  <c r="J4734" i="1" s="1"/>
  <c r="J4735" i="1" s="1"/>
  <c r="J4736" i="1" s="1"/>
  <c r="J4737" i="1" s="1"/>
  <c r="J4738" i="1" s="1"/>
  <c r="J4739" i="1" s="1"/>
  <c r="J4740" i="1" s="1"/>
  <c r="J4741" i="1" s="1"/>
  <c r="J4742" i="1" s="1"/>
  <c r="J4743" i="1" s="1"/>
  <c r="J4744" i="1" s="1"/>
  <c r="J4745" i="1" s="1"/>
  <c r="J4746" i="1" s="1"/>
  <c r="J4747" i="1" s="1"/>
  <c r="J4748" i="1" s="1"/>
  <c r="J4749" i="1" s="1"/>
  <c r="J4750" i="1" s="1"/>
  <c r="J4751" i="1" s="1"/>
  <c r="J4752" i="1" s="1"/>
  <c r="J4753" i="1" s="1"/>
  <c r="J4754" i="1" s="1"/>
  <c r="J4755" i="1" s="1"/>
  <c r="J4756" i="1" s="1"/>
  <c r="J4757" i="1" s="1"/>
  <c r="J4758" i="1" s="1"/>
  <c r="J4759" i="1" s="1"/>
  <c r="J4760" i="1" s="1"/>
  <c r="J4761" i="1" s="1"/>
  <c r="J4762" i="1" s="1"/>
  <c r="J4763" i="1" s="1"/>
  <c r="J4764" i="1" s="1"/>
  <c r="J4765" i="1" s="1"/>
  <c r="J4766" i="1" s="1"/>
  <c r="J4767" i="1" s="1"/>
  <c r="J4768" i="1" s="1"/>
  <c r="J4769" i="1" s="1"/>
  <c r="J4770" i="1" s="1"/>
  <c r="J4771" i="1" s="1"/>
  <c r="J4772" i="1" s="1"/>
  <c r="J4773" i="1" s="1"/>
  <c r="J4774" i="1" s="1"/>
  <c r="J4775" i="1" s="1"/>
  <c r="J4776" i="1" s="1"/>
  <c r="J4777" i="1" s="1"/>
  <c r="J4778" i="1" s="1"/>
  <c r="J4779" i="1" s="1"/>
  <c r="J4780" i="1" s="1"/>
  <c r="J4781" i="1" s="1"/>
  <c r="J4782" i="1" s="1"/>
  <c r="J4783" i="1" s="1"/>
  <c r="J4784" i="1" s="1"/>
  <c r="J4785" i="1" s="1"/>
  <c r="J4786" i="1" s="1"/>
  <c r="J4787" i="1" s="1"/>
  <c r="J4788" i="1" s="1"/>
  <c r="J4789" i="1" s="1"/>
  <c r="J4790" i="1" s="1"/>
  <c r="J4791" i="1" s="1"/>
  <c r="J4792" i="1" s="1"/>
  <c r="J4793" i="1" s="1"/>
  <c r="J4794" i="1" s="1"/>
  <c r="J4795" i="1" s="1"/>
  <c r="J4796" i="1" s="1"/>
  <c r="J4797" i="1" s="1"/>
  <c r="J4798" i="1" s="1"/>
  <c r="J4799" i="1" s="1"/>
  <c r="J4800" i="1" s="1"/>
  <c r="J4801" i="1" s="1"/>
  <c r="J4802" i="1" s="1"/>
  <c r="J4803" i="1" s="1"/>
  <c r="J4804" i="1" s="1"/>
  <c r="J4805" i="1" s="1"/>
  <c r="J4806" i="1" s="1"/>
  <c r="J4807" i="1" s="1"/>
  <c r="J4808" i="1" s="1"/>
  <c r="J4809" i="1" s="1"/>
  <c r="J4810" i="1" s="1"/>
  <c r="J4811" i="1" s="1"/>
  <c r="J4812" i="1" s="1"/>
  <c r="J4813" i="1" s="1"/>
  <c r="J4814" i="1" s="1"/>
  <c r="J4815" i="1" s="1"/>
  <c r="J4816" i="1" s="1"/>
  <c r="J4817" i="1" s="1"/>
  <c r="J4818" i="1" s="1"/>
  <c r="J4819" i="1" s="1"/>
  <c r="J4820" i="1" s="1"/>
  <c r="J4821" i="1" s="1"/>
  <c r="J4822" i="1" s="1"/>
  <c r="J4823" i="1" s="1"/>
  <c r="J4824" i="1" s="1"/>
  <c r="J4825" i="1" s="1"/>
  <c r="J4826" i="1" s="1"/>
  <c r="J4827" i="1" s="1"/>
  <c r="J4828" i="1" s="1"/>
  <c r="J4829" i="1" s="1"/>
  <c r="J4830" i="1" s="1"/>
  <c r="J4831" i="1" s="1"/>
  <c r="J4832" i="1" s="1"/>
  <c r="J4833" i="1" s="1"/>
  <c r="J4834" i="1" s="1"/>
  <c r="J4835" i="1" s="1"/>
  <c r="J4836" i="1" s="1"/>
  <c r="J4837" i="1" s="1"/>
  <c r="J4838" i="1" s="1"/>
  <c r="J4839" i="1" s="1"/>
  <c r="J4840" i="1" s="1"/>
  <c r="J4841" i="1" s="1"/>
  <c r="J4842" i="1" s="1"/>
  <c r="J4843" i="1" s="1"/>
  <c r="J4844" i="1" s="1"/>
  <c r="J4845" i="1" s="1"/>
  <c r="J4846" i="1" s="1"/>
  <c r="J4847" i="1" s="1"/>
  <c r="J4848" i="1" s="1"/>
  <c r="J4849" i="1" s="1"/>
  <c r="J4850" i="1" s="1"/>
  <c r="J4851" i="1" s="1"/>
  <c r="J4852" i="1" s="1"/>
  <c r="J4853" i="1" s="1"/>
  <c r="J4854" i="1" s="1"/>
  <c r="J4855" i="1" s="1"/>
  <c r="J4856" i="1" s="1"/>
  <c r="J4857" i="1" s="1"/>
  <c r="J4858" i="1" s="1"/>
  <c r="J4859" i="1" s="1"/>
  <c r="J4860" i="1" s="1"/>
  <c r="J4861" i="1" s="1"/>
  <c r="J4862" i="1" s="1"/>
  <c r="J4863" i="1" s="1"/>
  <c r="J4864" i="1" s="1"/>
  <c r="J4865" i="1" s="1"/>
  <c r="J4866" i="1" s="1"/>
  <c r="J4867" i="1" s="1"/>
  <c r="J4868" i="1" s="1"/>
  <c r="J4869" i="1" s="1"/>
  <c r="J4870" i="1" s="1"/>
  <c r="J4871" i="1" s="1"/>
  <c r="J4872" i="1" s="1"/>
  <c r="J4873" i="1" s="1"/>
  <c r="J4874" i="1" s="1"/>
  <c r="J4875" i="1" s="1"/>
  <c r="J4876" i="1" s="1"/>
  <c r="J4877" i="1" s="1"/>
  <c r="J4878" i="1" s="1"/>
  <c r="J4879" i="1" s="1"/>
  <c r="J4880" i="1" s="1"/>
  <c r="J4881" i="1" s="1"/>
  <c r="J4882" i="1" s="1"/>
  <c r="J4883" i="1" s="1"/>
  <c r="J4884" i="1" s="1"/>
  <c r="J4885" i="1" s="1"/>
  <c r="J4886" i="1" s="1"/>
  <c r="J4887" i="1" s="1"/>
  <c r="J4888" i="1" s="1"/>
  <c r="J4889" i="1" s="1"/>
  <c r="J4890" i="1" s="1"/>
  <c r="J4891" i="1" s="1"/>
  <c r="J4892" i="1" s="1"/>
  <c r="J4893" i="1" s="1"/>
  <c r="J4894" i="1" s="1"/>
  <c r="J4895" i="1" s="1"/>
  <c r="J4896" i="1" s="1"/>
  <c r="J4897" i="1" s="1"/>
  <c r="J4898" i="1" s="1"/>
  <c r="J4899" i="1" s="1"/>
  <c r="J4900" i="1" s="1"/>
  <c r="J4901" i="1" s="1"/>
  <c r="J4902" i="1" s="1"/>
  <c r="J4903" i="1" s="1"/>
  <c r="J4904" i="1" s="1"/>
  <c r="J4905" i="1" s="1"/>
  <c r="J4906" i="1" s="1"/>
  <c r="J4907" i="1" s="1"/>
  <c r="J4908" i="1" s="1"/>
  <c r="J4909" i="1" s="1"/>
  <c r="J4910" i="1" s="1"/>
  <c r="J4911" i="1" s="1"/>
  <c r="J4912" i="1" s="1"/>
  <c r="J4913" i="1" s="1"/>
  <c r="J4914" i="1" s="1"/>
  <c r="J4915" i="1" s="1"/>
  <c r="J4916" i="1" s="1"/>
  <c r="J4917" i="1" s="1"/>
  <c r="J4918" i="1" s="1"/>
  <c r="J4919" i="1" s="1"/>
  <c r="J4920" i="1" s="1"/>
  <c r="J4921" i="1" s="1"/>
  <c r="J4922" i="1" s="1"/>
  <c r="J4923" i="1" s="1"/>
  <c r="J4924" i="1" s="1"/>
  <c r="J4925" i="1" s="1"/>
  <c r="J4926" i="1" s="1"/>
  <c r="J4927" i="1" s="1"/>
  <c r="J4928" i="1" s="1"/>
  <c r="J4929" i="1" s="1"/>
  <c r="J4930" i="1" s="1"/>
  <c r="J4931" i="1" s="1"/>
  <c r="J4932" i="1" s="1"/>
  <c r="J4933" i="1" s="1"/>
  <c r="J4934" i="1" s="1"/>
  <c r="J4935" i="1" s="1"/>
  <c r="J4936" i="1" s="1"/>
  <c r="J4937" i="1" s="1"/>
  <c r="J4938" i="1" s="1"/>
  <c r="J4939" i="1" s="1"/>
  <c r="J4940" i="1" s="1"/>
  <c r="J4941" i="1" s="1"/>
  <c r="J4942" i="1" s="1"/>
  <c r="J4943" i="1" s="1"/>
  <c r="J4944" i="1" s="1"/>
  <c r="J4945" i="1" s="1"/>
  <c r="J4946" i="1" s="1"/>
  <c r="J4947" i="1" s="1"/>
  <c r="J4948" i="1" s="1"/>
  <c r="J4949" i="1" s="1"/>
  <c r="J4950" i="1" s="1"/>
  <c r="J4951" i="1" s="1"/>
  <c r="J4952" i="1" s="1"/>
  <c r="J4953" i="1" s="1"/>
  <c r="J4954" i="1" s="1"/>
  <c r="J4955" i="1" s="1"/>
  <c r="J4956" i="1" s="1"/>
  <c r="J4957" i="1" s="1"/>
  <c r="J4958" i="1" s="1"/>
  <c r="J4959" i="1" s="1"/>
  <c r="J4960" i="1" s="1"/>
  <c r="J4961" i="1" s="1"/>
  <c r="J4962" i="1" s="1"/>
  <c r="J4963" i="1" s="1"/>
  <c r="J4964" i="1" s="1"/>
  <c r="J4965" i="1" s="1"/>
  <c r="J4966" i="1" s="1"/>
  <c r="J4967" i="1" s="1"/>
  <c r="J4968" i="1" s="1"/>
  <c r="J4969" i="1" s="1"/>
  <c r="J4970" i="1" s="1"/>
  <c r="J4971" i="1" s="1"/>
  <c r="J4972" i="1" s="1"/>
  <c r="J4973" i="1" s="1"/>
  <c r="J4974" i="1" s="1"/>
  <c r="J4975" i="1" s="1"/>
  <c r="J4976" i="1" s="1"/>
  <c r="J4977" i="1" s="1"/>
  <c r="J4978" i="1" s="1"/>
  <c r="J4979" i="1" s="1"/>
  <c r="J4980" i="1" s="1"/>
  <c r="J4981" i="1" s="1"/>
  <c r="J4982" i="1" s="1"/>
  <c r="J4983" i="1" s="1"/>
  <c r="J4984" i="1" s="1"/>
  <c r="J4985" i="1" s="1"/>
  <c r="J4986" i="1" s="1"/>
  <c r="J4987" i="1" s="1"/>
  <c r="J4988" i="1" s="1"/>
  <c r="J4989" i="1" s="1"/>
  <c r="J4990" i="1" s="1"/>
  <c r="J4991" i="1" s="1"/>
  <c r="J4992" i="1" s="1"/>
  <c r="J4993" i="1" s="1"/>
  <c r="J4994" i="1" s="1"/>
  <c r="J4995" i="1" s="1"/>
  <c r="J4996" i="1" s="1"/>
  <c r="J4997" i="1" s="1"/>
  <c r="J4998" i="1" s="1"/>
  <c r="J4999" i="1" s="1"/>
  <c r="J5000" i="1" s="1"/>
  <c r="J5001" i="1" s="1"/>
  <c r="J5002" i="1" s="1"/>
  <c r="J5003" i="1" s="1"/>
  <c r="J5004" i="1" s="1"/>
  <c r="J5005" i="1" s="1"/>
  <c r="J5006" i="1" s="1"/>
  <c r="J5007" i="1" s="1"/>
  <c r="J5008" i="1" s="1"/>
  <c r="J5009" i="1" s="1"/>
  <c r="J5010" i="1" s="1"/>
  <c r="J5011" i="1" s="1"/>
  <c r="J5012" i="1" s="1"/>
  <c r="J5013" i="1" s="1"/>
  <c r="J5014" i="1" s="1"/>
  <c r="J5015" i="1" s="1"/>
  <c r="J5016" i="1" s="1"/>
  <c r="J5017" i="1" s="1"/>
  <c r="J5018" i="1" s="1"/>
  <c r="J5019" i="1" s="1"/>
  <c r="J5020" i="1" s="1"/>
  <c r="J5021" i="1" s="1"/>
  <c r="J5022" i="1" s="1"/>
  <c r="J5023" i="1" s="1"/>
  <c r="J5024" i="1" s="1"/>
  <c r="J5025" i="1" s="1"/>
  <c r="J5026" i="1" s="1"/>
  <c r="J5027" i="1" s="1"/>
  <c r="J5028" i="1" s="1"/>
  <c r="J5029" i="1" s="1"/>
  <c r="J5030" i="1" s="1"/>
  <c r="J5031" i="1" s="1"/>
  <c r="J5032" i="1" s="1"/>
  <c r="J5033" i="1" s="1"/>
  <c r="J5034" i="1" s="1"/>
  <c r="J5035" i="1" s="1"/>
  <c r="J5036" i="1" s="1"/>
  <c r="J5037" i="1" s="1"/>
  <c r="J5038" i="1" s="1"/>
  <c r="J5039" i="1" s="1"/>
  <c r="J5040" i="1" s="1"/>
  <c r="J5041" i="1" s="1"/>
  <c r="J5042" i="1" s="1"/>
  <c r="J5043" i="1" s="1"/>
  <c r="J5044" i="1" s="1"/>
  <c r="J5045" i="1" s="1"/>
  <c r="J5046" i="1" s="1"/>
  <c r="J5047" i="1" s="1"/>
  <c r="J5048" i="1" s="1"/>
  <c r="J5049" i="1" s="1"/>
  <c r="J5050" i="1" s="1"/>
  <c r="J5051" i="1" s="1"/>
  <c r="J5052" i="1" s="1"/>
  <c r="J5053" i="1" s="1"/>
  <c r="J5054" i="1" s="1"/>
  <c r="J5055" i="1" s="1"/>
  <c r="J5056" i="1" s="1"/>
  <c r="J5057" i="1" s="1"/>
  <c r="J5058" i="1" s="1"/>
  <c r="J5059" i="1" s="1"/>
  <c r="J5060" i="1" s="1"/>
  <c r="J5061" i="1" s="1"/>
  <c r="J5062" i="1" s="1"/>
  <c r="J5063" i="1" s="1"/>
  <c r="J5064" i="1" s="1"/>
  <c r="J5065" i="1" s="1"/>
  <c r="J5066" i="1" s="1"/>
  <c r="J5067" i="1" s="1"/>
  <c r="J5068" i="1" s="1"/>
  <c r="J5069" i="1" s="1"/>
  <c r="J5070" i="1" s="1"/>
  <c r="J5071" i="1" s="1"/>
  <c r="J5072" i="1" s="1"/>
  <c r="J5073" i="1" s="1"/>
  <c r="J5074" i="1" s="1"/>
  <c r="J5075" i="1" s="1"/>
  <c r="J5076" i="1" s="1"/>
  <c r="J5077" i="1" s="1"/>
  <c r="J5078" i="1" s="1"/>
  <c r="J5079" i="1" s="1"/>
  <c r="J5080" i="1" s="1"/>
  <c r="J5081" i="1" s="1"/>
  <c r="J5082" i="1" s="1"/>
  <c r="J5083" i="1" s="1"/>
  <c r="J5084" i="1" s="1"/>
  <c r="J5085" i="1" s="1"/>
  <c r="J5086" i="1" s="1"/>
  <c r="J5087" i="1" s="1"/>
  <c r="J5088" i="1" s="1"/>
  <c r="J5089" i="1" s="1"/>
  <c r="J5090" i="1" s="1"/>
  <c r="J5091" i="1" s="1"/>
  <c r="J5092" i="1" s="1"/>
  <c r="J5093" i="1" s="1"/>
  <c r="J5094" i="1" s="1"/>
  <c r="J5095" i="1" s="1"/>
  <c r="J5096" i="1" s="1"/>
  <c r="J5097" i="1" s="1"/>
  <c r="J5098" i="1" s="1"/>
  <c r="J5099" i="1" s="1"/>
  <c r="J5100" i="1" s="1"/>
  <c r="J5101" i="1" s="1"/>
  <c r="J5102" i="1" s="1"/>
  <c r="J5103" i="1" s="1"/>
  <c r="J5104" i="1" s="1"/>
  <c r="J5105" i="1" s="1"/>
  <c r="J5106" i="1" s="1"/>
  <c r="J5107" i="1" s="1"/>
  <c r="J5108" i="1" s="1"/>
  <c r="J5109" i="1" s="1"/>
  <c r="J5110" i="1" s="1"/>
  <c r="J5111" i="1" s="1"/>
  <c r="J5112" i="1" s="1"/>
  <c r="J5113" i="1" s="1"/>
  <c r="J5114" i="1" s="1"/>
  <c r="J5115" i="1" s="1"/>
  <c r="J5116" i="1" s="1"/>
  <c r="J5117" i="1" s="1"/>
  <c r="J5118" i="1" s="1"/>
  <c r="J5119" i="1" s="1"/>
  <c r="J5120" i="1" s="1"/>
  <c r="J5121" i="1" s="1"/>
  <c r="J5122" i="1" s="1"/>
  <c r="J5123" i="1" s="1"/>
  <c r="J5124" i="1" s="1"/>
  <c r="J5125" i="1" s="1"/>
  <c r="J5126" i="1" s="1"/>
  <c r="J5127" i="1" s="1"/>
  <c r="J5128" i="1" s="1"/>
  <c r="J5129" i="1" s="1"/>
  <c r="J5130" i="1" s="1"/>
  <c r="J5131" i="1" s="1"/>
  <c r="J5132" i="1" s="1"/>
  <c r="J5133" i="1" s="1"/>
  <c r="J5134" i="1" s="1"/>
  <c r="J5135" i="1" s="1"/>
  <c r="J5136" i="1" s="1"/>
  <c r="J5137" i="1" s="1"/>
  <c r="J5138" i="1" s="1"/>
  <c r="J5139" i="1" s="1"/>
  <c r="J5140" i="1" s="1"/>
  <c r="J5141" i="1" s="1"/>
  <c r="J5142" i="1" s="1"/>
  <c r="J5143" i="1" s="1"/>
  <c r="J5144" i="1" s="1"/>
  <c r="J5145" i="1" s="1"/>
  <c r="J5146" i="1" s="1"/>
  <c r="J5147" i="1" s="1"/>
  <c r="J5148" i="1" s="1"/>
  <c r="J5149" i="1" s="1"/>
  <c r="J5150" i="1" s="1"/>
  <c r="J5151" i="1" s="1"/>
  <c r="J5152" i="1" s="1"/>
  <c r="J5153" i="1" s="1"/>
  <c r="J5154" i="1" s="1"/>
  <c r="J5155" i="1" s="1"/>
  <c r="J5156" i="1" s="1"/>
  <c r="J5157" i="1" s="1"/>
  <c r="J5158" i="1" s="1"/>
  <c r="J5159" i="1" s="1"/>
  <c r="J5160" i="1" s="1"/>
  <c r="J5161" i="1" s="1"/>
  <c r="J5162" i="1" s="1"/>
  <c r="J5163" i="1" s="1"/>
  <c r="J5164" i="1" s="1"/>
  <c r="J5165" i="1" s="1"/>
  <c r="J5166" i="1" s="1"/>
  <c r="J5167" i="1" s="1"/>
  <c r="J5168" i="1" s="1"/>
  <c r="J5169" i="1" s="1"/>
  <c r="J5170" i="1" s="1"/>
  <c r="J5171" i="1" s="1"/>
  <c r="J5172" i="1" s="1"/>
  <c r="J5173" i="1" s="1"/>
  <c r="J5174" i="1" s="1"/>
  <c r="J5175" i="1" s="1"/>
  <c r="J5176" i="1" s="1"/>
  <c r="J5177" i="1" s="1"/>
  <c r="J5178" i="1" s="1"/>
  <c r="J5179" i="1" s="1"/>
  <c r="J5180" i="1" s="1"/>
  <c r="J5181" i="1" s="1"/>
  <c r="J5182" i="1" s="1"/>
  <c r="J5183" i="1" s="1"/>
  <c r="J5184" i="1" s="1"/>
  <c r="J5185" i="1" s="1"/>
  <c r="J5186" i="1" s="1"/>
  <c r="J5187" i="1" s="1"/>
  <c r="J5188" i="1" s="1"/>
  <c r="J5189" i="1" s="1"/>
  <c r="J5190" i="1" s="1"/>
  <c r="J5191" i="1" s="1"/>
  <c r="J5192" i="1" s="1"/>
  <c r="J5193" i="1" s="1"/>
  <c r="J5194" i="1" s="1"/>
  <c r="J5195" i="1" s="1"/>
  <c r="J5196" i="1" s="1"/>
  <c r="J5197" i="1" s="1"/>
  <c r="J5198" i="1" s="1"/>
  <c r="J5199" i="1" s="1"/>
  <c r="J5200" i="1" s="1"/>
  <c r="J5201" i="1" s="1"/>
  <c r="J5202" i="1" s="1"/>
  <c r="J5203" i="1" s="1"/>
  <c r="J5204" i="1" s="1"/>
  <c r="J5205" i="1" s="1"/>
  <c r="P3" i="1"/>
  <c r="P4" i="1"/>
  <c r="P5" i="1" s="1"/>
  <c r="P6" i="1" s="1"/>
  <c r="P7" i="1" s="1"/>
  <c r="P8" i="1" s="1"/>
  <c r="P9" i="1" s="1"/>
  <c r="P10" i="1" s="1"/>
  <c r="P11" i="1" s="1"/>
  <c r="P12" i="1" s="1"/>
  <c r="P13" i="1" s="1"/>
  <c r="P14" i="1" s="1"/>
  <c r="P15" i="1" s="1"/>
  <c r="P16" i="1" s="1"/>
  <c r="P17" i="1" s="1"/>
  <c r="P18" i="1" s="1"/>
  <c r="P19" i="1" s="1"/>
  <c r="P20" i="1" s="1"/>
  <c r="P21" i="1" s="1"/>
  <c r="P22" i="1" s="1"/>
  <c r="P23" i="1" s="1"/>
  <c r="P24" i="1" s="1"/>
  <c r="P25" i="1" s="1"/>
  <c r="P26" i="1" s="1"/>
  <c r="P27" i="1" s="1"/>
  <c r="P28" i="1" s="1"/>
  <c r="P29" i="1" s="1"/>
  <c r="P30" i="1" s="1"/>
  <c r="P31" i="1" s="1"/>
  <c r="P32" i="1" s="1"/>
  <c r="P33" i="1" s="1"/>
  <c r="P34" i="1" s="1"/>
  <c r="P35" i="1" s="1"/>
  <c r="P36" i="1" s="1"/>
  <c r="P37" i="1" s="1"/>
  <c r="P38" i="1" s="1"/>
  <c r="P39" i="1" s="1"/>
  <c r="P40" i="1" s="1"/>
  <c r="P41" i="1" s="1"/>
  <c r="P42" i="1" s="1"/>
  <c r="P43" i="1" s="1"/>
  <c r="P44" i="1" s="1"/>
  <c r="P45" i="1" s="1"/>
  <c r="P46" i="1" s="1"/>
  <c r="P47" i="1" s="1"/>
  <c r="P48" i="1" s="1"/>
  <c r="P49" i="1" s="1"/>
  <c r="P50" i="1" s="1"/>
  <c r="P51" i="1" s="1"/>
  <c r="P52" i="1" s="1"/>
  <c r="P53" i="1" s="1"/>
  <c r="P54" i="1" s="1"/>
  <c r="P55" i="1" s="1"/>
  <c r="P56" i="1" s="1"/>
  <c r="P57" i="1" s="1"/>
  <c r="P58" i="1" s="1"/>
  <c r="P59" i="1" s="1"/>
  <c r="P60" i="1" s="1"/>
  <c r="P61" i="1" s="1"/>
  <c r="P62" i="1" s="1"/>
  <c r="P63" i="1" s="1"/>
  <c r="P64" i="1" s="1"/>
  <c r="P65" i="1" s="1"/>
  <c r="P66" i="1" s="1"/>
  <c r="P67" i="1" s="1"/>
  <c r="P68" i="1" s="1"/>
  <c r="P69" i="1" s="1"/>
  <c r="P70" i="1" s="1"/>
  <c r="P71" i="1" s="1"/>
  <c r="P72" i="1" s="1"/>
  <c r="P73" i="1" s="1"/>
  <c r="P74" i="1" s="1"/>
  <c r="P75" i="1" s="1"/>
  <c r="P76" i="1" s="1"/>
  <c r="P77" i="1" s="1"/>
  <c r="P78" i="1" s="1"/>
  <c r="P79" i="1" s="1"/>
  <c r="P80" i="1" s="1"/>
  <c r="P81" i="1" s="1"/>
  <c r="P82" i="1" s="1"/>
  <c r="P83" i="1" s="1"/>
  <c r="P84" i="1" s="1"/>
  <c r="P85" i="1" s="1"/>
  <c r="P86" i="1" s="1"/>
  <c r="P87" i="1" s="1"/>
  <c r="P88" i="1" s="1"/>
  <c r="P89" i="1" s="1"/>
  <c r="P90" i="1" s="1"/>
  <c r="P91" i="1" s="1"/>
  <c r="P92" i="1" s="1"/>
  <c r="P93" i="1" s="1"/>
  <c r="P94" i="1" s="1"/>
  <c r="P95" i="1" s="1"/>
  <c r="P96" i="1" s="1"/>
  <c r="P97" i="1" s="1"/>
  <c r="P98" i="1" s="1"/>
  <c r="P99" i="1" s="1"/>
  <c r="P100" i="1" s="1"/>
  <c r="P101" i="1" s="1"/>
  <c r="P102" i="1" s="1"/>
  <c r="P103" i="1" s="1"/>
  <c r="P104" i="1" s="1"/>
  <c r="P105" i="1" s="1"/>
  <c r="P106" i="1" s="1"/>
  <c r="P107" i="1" s="1"/>
  <c r="P108" i="1" s="1"/>
  <c r="P109" i="1" s="1"/>
  <c r="P110" i="1" s="1"/>
  <c r="P111" i="1" s="1"/>
  <c r="P112" i="1" s="1"/>
  <c r="P113" i="1" s="1"/>
  <c r="P114" i="1" s="1"/>
  <c r="P115" i="1" s="1"/>
  <c r="P116" i="1" s="1"/>
  <c r="P117" i="1" s="1"/>
  <c r="P118" i="1" s="1"/>
  <c r="P119" i="1" s="1"/>
  <c r="P120" i="1" s="1"/>
  <c r="P121" i="1" s="1"/>
  <c r="P122" i="1" s="1"/>
  <c r="P123" i="1" s="1"/>
  <c r="P124" i="1" s="1"/>
  <c r="P125" i="1" s="1"/>
  <c r="P126" i="1" s="1"/>
  <c r="P127" i="1" s="1"/>
  <c r="P128" i="1" s="1"/>
  <c r="P129" i="1" s="1"/>
  <c r="P130" i="1" s="1"/>
  <c r="P131" i="1" s="1"/>
  <c r="P132" i="1" s="1"/>
  <c r="P133" i="1" s="1"/>
  <c r="P134" i="1" s="1"/>
  <c r="P135" i="1" s="1"/>
  <c r="P136" i="1" s="1"/>
  <c r="P137" i="1" s="1"/>
  <c r="P138" i="1" s="1"/>
  <c r="P139" i="1" s="1"/>
  <c r="P140" i="1" s="1"/>
  <c r="P141" i="1" s="1"/>
  <c r="P142" i="1" s="1"/>
  <c r="P143" i="1" s="1"/>
  <c r="P144" i="1" s="1"/>
  <c r="P145" i="1" s="1"/>
  <c r="P146" i="1" s="1"/>
  <c r="P147" i="1" s="1"/>
  <c r="P148" i="1" s="1"/>
  <c r="P149" i="1" s="1"/>
  <c r="P150" i="1" s="1"/>
  <c r="P151" i="1" s="1"/>
  <c r="P152" i="1" s="1"/>
  <c r="P153" i="1" s="1"/>
  <c r="P154" i="1" s="1"/>
  <c r="P155" i="1" s="1"/>
  <c r="P156" i="1" s="1"/>
  <c r="P157" i="1" s="1"/>
  <c r="P158" i="1" s="1"/>
  <c r="P159" i="1" s="1"/>
  <c r="P160" i="1" s="1"/>
  <c r="P161" i="1" s="1"/>
  <c r="P162" i="1" s="1"/>
  <c r="P163" i="1" s="1"/>
  <c r="P164" i="1" s="1"/>
  <c r="P165" i="1" s="1"/>
  <c r="P166" i="1" s="1"/>
  <c r="P167" i="1" s="1"/>
  <c r="P168" i="1" s="1"/>
  <c r="P169" i="1" s="1"/>
  <c r="P170" i="1" s="1"/>
  <c r="P171" i="1" s="1"/>
  <c r="P172" i="1" s="1"/>
  <c r="P173" i="1" s="1"/>
  <c r="P174" i="1" s="1"/>
  <c r="P175" i="1" s="1"/>
  <c r="P176" i="1" s="1"/>
  <c r="P177" i="1" s="1"/>
  <c r="P178" i="1" s="1"/>
  <c r="P179" i="1" s="1"/>
  <c r="P180" i="1" s="1"/>
  <c r="P181" i="1" s="1"/>
  <c r="P182" i="1" s="1"/>
  <c r="P183" i="1" s="1"/>
  <c r="P184" i="1" s="1"/>
  <c r="P185" i="1" s="1"/>
  <c r="P186" i="1" s="1"/>
  <c r="P187" i="1" s="1"/>
  <c r="P188" i="1" s="1"/>
  <c r="P189" i="1" s="1"/>
  <c r="P190" i="1" s="1"/>
  <c r="P191" i="1" s="1"/>
  <c r="P192" i="1" s="1"/>
  <c r="P193" i="1" s="1"/>
  <c r="P194" i="1" s="1"/>
  <c r="P195" i="1" s="1"/>
  <c r="P196" i="1" s="1"/>
  <c r="P197" i="1" s="1"/>
  <c r="P198" i="1" s="1"/>
  <c r="P199" i="1" s="1"/>
  <c r="P200" i="1" s="1"/>
  <c r="P201" i="1" s="1"/>
  <c r="P202" i="1" s="1"/>
  <c r="P203" i="1" s="1"/>
  <c r="P204" i="1" s="1"/>
  <c r="P205" i="1" s="1"/>
  <c r="P206" i="1" s="1"/>
  <c r="P207" i="1" s="1"/>
  <c r="P208" i="1" s="1"/>
  <c r="P209" i="1" s="1"/>
  <c r="P210" i="1" s="1"/>
  <c r="P211" i="1" s="1"/>
  <c r="P212" i="1" s="1"/>
  <c r="P213" i="1" s="1"/>
  <c r="P214" i="1" s="1"/>
  <c r="P215" i="1" s="1"/>
  <c r="P216" i="1" s="1"/>
  <c r="P217" i="1" s="1"/>
  <c r="P218" i="1" s="1"/>
  <c r="P219" i="1" s="1"/>
  <c r="P220" i="1" s="1"/>
  <c r="P221" i="1" s="1"/>
  <c r="P222" i="1" s="1"/>
  <c r="P223" i="1" s="1"/>
  <c r="P224" i="1" s="1"/>
  <c r="P225" i="1" s="1"/>
  <c r="P226" i="1" s="1"/>
  <c r="P227" i="1" s="1"/>
  <c r="P228" i="1" s="1"/>
  <c r="P229" i="1" s="1"/>
  <c r="P230" i="1" s="1"/>
  <c r="P231" i="1" s="1"/>
  <c r="P232" i="1" s="1"/>
  <c r="P233" i="1" s="1"/>
  <c r="P234" i="1" s="1"/>
  <c r="P235" i="1" s="1"/>
  <c r="P236" i="1" s="1"/>
  <c r="P237" i="1" s="1"/>
  <c r="P238" i="1" s="1"/>
  <c r="P239" i="1" s="1"/>
  <c r="P240" i="1" s="1"/>
  <c r="P241" i="1" s="1"/>
  <c r="P242" i="1" s="1"/>
  <c r="P243" i="1" s="1"/>
  <c r="P244" i="1" s="1"/>
  <c r="P245" i="1" s="1"/>
  <c r="P246" i="1" s="1"/>
  <c r="P247" i="1" s="1"/>
  <c r="P248" i="1" s="1"/>
  <c r="P249" i="1" s="1"/>
  <c r="P250" i="1" s="1"/>
  <c r="P251" i="1" s="1"/>
  <c r="P252" i="1" s="1"/>
  <c r="P253" i="1" s="1"/>
  <c r="P254" i="1" s="1"/>
  <c r="P255" i="1" s="1"/>
  <c r="P256" i="1" s="1"/>
  <c r="P257" i="1" s="1"/>
  <c r="P258" i="1" s="1"/>
  <c r="P259" i="1" s="1"/>
  <c r="P260" i="1" s="1"/>
  <c r="P261" i="1" s="1"/>
  <c r="P262" i="1" s="1"/>
  <c r="P263" i="1" s="1"/>
  <c r="P264" i="1" s="1"/>
  <c r="P265" i="1" s="1"/>
  <c r="P266" i="1" s="1"/>
  <c r="P267" i="1" s="1"/>
  <c r="P268" i="1" s="1"/>
  <c r="P269" i="1" s="1"/>
  <c r="P270" i="1" s="1"/>
  <c r="P271" i="1" s="1"/>
  <c r="P272" i="1" s="1"/>
  <c r="P273" i="1" s="1"/>
  <c r="P274" i="1" s="1"/>
  <c r="P275" i="1" s="1"/>
  <c r="P276" i="1" s="1"/>
  <c r="P277" i="1" s="1"/>
  <c r="P278" i="1" s="1"/>
  <c r="P279" i="1" s="1"/>
  <c r="P280" i="1" s="1"/>
  <c r="P281" i="1" s="1"/>
  <c r="P282" i="1" s="1"/>
  <c r="P283" i="1" s="1"/>
  <c r="P284" i="1" s="1"/>
  <c r="P285" i="1" s="1"/>
  <c r="P286" i="1" s="1"/>
  <c r="P287" i="1" s="1"/>
  <c r="P288" i="1" s="1"/>
  <c r="P289" i="1" s="1"/>
  <c r="P290" i="1" s="1"/>
  <c r="P291" i="1" s="1"/>
  <c r="P292" i="1" s="1"/>
  <c r="P293" i="1" s="1"/>
  <c r="P294" i="1" s="1"/>
  <c r="P295" i="1" s="1"/>
  <c r="P296" i="1" s="1"/>
  <c r="P297" i="1" s="1"/>
  <c r="P298" i="1" s="1"/>
  <c r="P299" i="1" s="1"/>
  <c r="P300" i="1" s="1"/>
  <c r="P301" i="1" s="1"/>
  <c r="P302" i="1" s="1"/>
  <c r="P303" i="1" s="1"/>
  <c r="P304" i="1" s="1"/>
  <c r="P305" i="1" s="1"/>
  <c r="P306" i="1" s="1"/>
  <c r="P307" i="1" s="1"/>
  <c r="P308" i="1" s="1"/>
  <c r="P309" i="1" s="1"/>
  <c r="P310" i="1" s="1"/>
  <c r="P311" i="1" s="1"/>
  <c r="P312" i="1" s="1"/>
  <c r="P313" i="1" s="1"/>
  <c r="P314" i="1" s="1"/>
  <c r="P315" i="1" s="1"/>
  <c r="P316" i="1" s="1"/>
  <c r="P317" i="1" s="1"/>
  <c r="P318" i="1" s="1"/>
  <c r="P319" i="1" s="1"/>
  <c r="P320" i="1" s="1"/>
  <c r="P321" i="1" s="1"/>
  <c r="P322" i="1" s="1"/>
  <c r="P323" i="1" s="1"/>
  <c r="P324" i="1" s="1"/>
  <c r="P325" i="1" s="1"/>
  <c r="P326" i="1" s="1"/>
  <c r="P327" i="1" s="1"/>
  <c r="P328" i="1" s="1"/>
  <c r="P329" i="1" s="1"/>
  <c r="P330" i="1" s="1"/>
  <c r="P331" i="1" s="1"/>
  <c r="P332" i="1" s="1"/>
  <c r="P333" i="1" s="1"/>
  <c r="P334" i="1" s="1"/>
  <c r="P335" i="1" s="1"/>
  <c r="P336" i="1" s="1"/>
  <c r="P337" i="1" s="1"/>
  <c r="P338" i="1" s="1"/>
  <c r="P339" i="1" s="1"/>
  <c r="P340" i="1" s="1"/>
  <c r="P341" i="1" s="1"/>
  <c r="P342" i="1" s="1"/>
  <c r="P343" i="1" s="1"/>
  <c r="P344" i="1" s="1"/>
  <c r="P345" i="1" s="1"/>
  <c r="P346" i="1" s="1"/>
  <c r="P347" i="1" s="1"/>
  <c r="P348" i="1" s="1"/>
  <c r="P349" i="1" s="1"/>
  <c r="P350" i="1" s="1"/>
  <c r="P351" i="1" s="1"/>
  <c r="P352" i="1" s="1"/>
  <c r="P353" i="1" s="1"/>
  <c r="P354" i="1" s="1"/>
  <c r="P355" i="1" s="1"/>
  <c r="P356" i="1" s="1"/>
  <c r="P357" i="1" s="1"/>
  <c r="P358" i="1" s="1"/>
  <c r="P359" i="1" s="1"/>
  <c r="P360" i="1" s="1"/>
  <c r="P361" i="1" s="1"/>
  <c r="P362" i="1" s="1"/>
  <c r="P363" i="1" s="1"/>
  <c r="P364" i="1" s="1"/>
  <c r="P365" i="1" s="1"/>
  <c r="P366" i="1" s="1"/>
  <c r="P367" i="1" s="1"/>
  <c r="P368" i="1" s="1"/>
  <c r="P369" i="1" s="1"/>
  <c r="P370" i="1" s="1"/>
  <c r="P371" i="1" s="1"/>
  <c r="P372" i="1" s="1"/>
  <c r="P373" i="1" s="1"/>
  <c r="P374" i="1" s="1"/>
  <c r="P375" i="1" s="1"/>
  <c r="P376" i="1" s="1"/>
  <c r="P377" i="1" s="1"/>
  <c r="P378" i="1" s="1"/>
  <c r="P379" i="1" s="1"/>
  <c r="P380" i="1" s="1"/>
  <c r="P381" i="1" s="1"/>
  <c r="P382" i="1" s="1"/>
  <c r="P383" i="1" s="1"/>
  <c r="P384" i="1" s="1"/>
  <c r="P385" i="1" s="1"/>
  <c r="P386" i="1" s="1"/>
  <c r="P387" i="1" s="1"/>
  <c r="P388" i="1" s="1"/>
  <c r="P389" i="1" s="1"/>
  <c r="P390" i="1" s="1"/>
  <c r="P391" i="1" s="1"/>
  <c r="P392" i="1" s="1"/>
  <c r="P393" i="1" s="1"/>
  <c r="P394" i="1" s="1"/>
  <c r="P395" i="1" s="1"/>
  <c r="P396" i="1" s="1"/>
  <c r="P397" i="1" s="1"/>
  <c r="P398" i="1" s="1"/>
  <c r="P399" i="1" s="1"/>
  <c r="P400" i="1" s="1"/>
  <c r="P401" i="1" s="1"/>
  <c r="P402" i="1" s="1"/>
  <c r="P403" i="1" s="1"/>
  <c r="P404" i="1" s="1"/>
  <c r="P405" i="1" s="1"/>
  <c r="P406" i="1" s="1"/>
  <c r="P407" i="1" s="1"/>
  <c r="P408" i="1" s="1"/>
  <c r="P409" i="1" s="1"/>
  <c r="P410" i="1" s="1"/>
  <c r="P411" i="1" s="1"/>
  <c r="P412" i="1" s="1"/>
  <c r="P413" i="1" s="1"/>
  <c r="P414" i="1" s="1"/>
  <c r="P415" i="1" s="1"/>
  <c r="P416" i="1" s="1"/>
  <c r="P417" i="1" s="1"/>
  <c r="P418" i="1" s="1"/>
  <c r="P419" i="1" s="1"/>
  <c r="P420" i="1" s="1"/>
  <c r="P421" i="1" s="1"/>
  <c r="P422" i="1" s="1"/>
  <c r="P423" i="1" s="1"/>
  <c r="P424" i="1" s="1"/>
  <c r="P425" i="1" s="1"/>
  <c r="P426" i="1" s="1"/>
  <c r="P427" i="1" s="1"/>
  <c r="P428" i="1" s="1"/>
  <c r="P429" i="1" s="1"/>
  <c r="P430" i="1" s="1"/>
  <c r="P431" i="1" s="1"/>
  <c r="P432" i="1" s="1"/>
  <c r="P433" i="1" s="1"/>
  <c r="P434" i="1" s="1"/>
  <c r="P435" i="1" s="1"/>
  <c r="P436" i="1" s="1"/>
  <c r="P437" i="1" s="1"/>
  <c r="P438" i="1" s="1"/>
  <c r="P439" i="1" s="1"/>
  <c r="P440" i="1" s="1"/>
  <c r="P441" i="1" s="1"/>
  <c r="P442" i="1" s="1"/>
  <c r="P443" i="1" s="1"/>
  <c r="P444" i="1" s="1"/>
  <c r="P445" i="1" s="1"/>
  <c r="P446" i="1" s="1"/>
  <c r="P447" i="1" s="1"/>
  <c r="P448" i="1" s="1"/>
  <c r="P449" i="1" s="1"/>
  <c r="P450" i="1" s="1"/>
  <c r="P451" i="1" s="1"/>
  <c r="P452" i="1" s="1"/>
  <c r="P453" i="1" s="1"/>
  <c r="P454" i="1" s="1"/>
  <c r="P455" i="1" s="1"/>
  <c r="P456" i="1" s="1"/>
  <c r="P457" i="1" s="1"/>
  <c r="P458" i="1" s="1"/>
  <c r="P459" i="1" s="1"/>
  <c r="P460" i="1" s="1"/>
  <c r="P461" i="1" s="1"/>
  <c r="P462" i="1" s="1"/>
  <c r="P463" i="1" s="1"/>
  <c r="P464" i="1" s="1"/>
  <c r="P465" i="1" s="1"/>
  <c r="P466" i="1" s="1"/>
  <c r="P467" i="1" s="1"/>
  <c r="P468" i="1" s="1"/>
  <c r="P469" i="1" s="1"/>
  <c r="P470" i="1" s="1"/>
  <c r="P471" i="1" s="1"/>
  <c r="P472" i="1" s="1"/>
  <c r="P473" i="1" s="1"/>
  <c r="P474" i="1" s="1"/>
  <c r="P475" i="1" s="1"/>
  <c r="P476" i="1" s="1"/>
  <c r="P477" i="1" s="1"/>
  <c r="P478" i="1" s="1"/>
  <c r="P479" i="1" s="1"/>
  <c r="P480" i="1" s="1"/>
  <c r="P481" i="1" s="1"/>
  <c r="P482" i="1" s="1"/>
  <c r="P483" i="1" s="1"/>
  <c r="P484" i="1" s="1"/>
  <c r="P485" i="1" s="1"/>
  <c r="P486" i="1" s="1"/>
  <c r="P487" i="1" s="1"/>
  <c r="P488" i="1" s="1"/>
  <c r="P489" i="1" s="1"/>
  <c r="P490" i="1" s="1"/>
  <c r="P491" i="1" s="1"/>
  <c r="P492" i="1" s="1"/>
  <c r="P493" i="1" s="1"/>
  <c r="P494" i="1" s="1"/>
  <c r="P495" i="1" s="1"/>
  <c r="P496" i="1" s="1"/>
  <c r="P497" i="1" s="1"/>
  <c r="P498" i="1" s="1"/>
  <c r="P499" i="1" s="1"/>
  <c r="P500" i="1" s="1"/>
  <c r="P501" i="1" s="1"/>
  <c r="P502" i="1" s="1"/>
  <c r="P503" i="1" s="1"/>
  <c r="P504" i="1" s="1"/>
  <c r="P505" i="1" s="1"/>
  <c r="P506" i="1" s="1"/>
  <c r="P507" i="1" s="1"/>
  <c r="P508" i="1" s="1"/>
  <c r="P509" i="1" s="1"/>
  <c r="P510" i="1" s="1"/>
  <c r="P511" i="1" s="1"/>
  <c r="P512" i="1" s="1"/>
  <c r="P513" i="1" s="1"/>
  <c r="P514" i="1" s="1"/>
  <c r="P515" i="1" s="1"/>
  <c r="P516" i="1" s="1"/>
  <c r="P517" i="1" s="1"/>
  <c r="P518" i="1" s="1"/>
  <c r="P519" i="1" s="1"/>
  <c r="P520" i="1" s="1"/>
  <c r="P521" i="1" s="1"/>
  <c r="P522" i="1" s="1"/>
  <c r="P523" i="1" s="1"/>
  <c r="P524" i="1" s="1"/>
  <c r="P525" i="1" s="1"/>
  <c r="P526" i="1" s="1"/>
  <c r="P527" i="1" s="1"/>
  <c r="P528" i="1" s="1"/>
  <c r="P529" i="1" s="1"/>
  <c r="P530" i="1" s="1"/>
  <c r="P531" i="1" s="1"/>
  <c r="P532" i="1" s="1"/>
  <c r="P533" i="1" s="1"/>
  <c r="P534" i="1" s="1"/>
  <c r="P535" i="1" s="1"/>
  <c r="P536" i="1" s="1"/>
  <c r="P537" i="1" s="1"/>
  <c r="P538" i="1" s="1"/>
  <c r="P539" i="1" s="1"/>
  <c r="P540" i="1" s="1"/>
  <c r="P541" i="1" s="1"/>
  <c r="P542" i="1" s="1"/>
  <c r="P543" i="1" s="1"/>
  <c r="P544" i="1" s="1"/>
  <c r="P545" i="1" s="1"/>
  <c r="P546" i="1" s="1"/>
  <c r="P547" i="1" s="1"/>
  <c r="P548" i="1" s="1"/>
  <c r="P549" i="1" s="1"/>
  <c r="P550" i="1" s="1"/>
  <c r="P551" i="1" s="1"/>
  <c r="P552" i="1" s="1"/>
  <c r="P553" i="1" s="1"/>
  <c r="P554" i="1" s="1"/>
  <c r="P555" i="1" s="1"/>
  <c r="P556" i="1" s="1"/>
  <c r="P557" i="1" s="1"/>
  <c r="P558" i="1" s="1"/>
  <c r="P559" i="1" s="1"/>
  <c r="P560" i="1" s="1"/>
  <c r="P561" i="1" s="1"/>
  <c r="P562" i="1" s="1"/>
  <c r="P563" i="1" s="1"/>
  <c r="P564" i="1" s="1"/>
  <c r="P565" i="1" s="1"/>
  <c r="P566" i="1" s="1"/>
  <c r="P567" i="1" s="1"/>
  <c r="P568" i="1" s="1"/>
  <c r="P569" i="1" s="1"/>
  <c r="P570" i="1" s="1"/>
  <c r="P571" i="1" s="1"/>
  <c r="P572" i="1" s="1"/>
  <c r="P573" i="1" s="1"/>
  <c r="P574" i="1" s="1"/>
  <c r="P575" i="1" s="1"/>
  <c r="P576" i="1" s="1"/>
  <c r="P577" i="1" s="1"/>
  <c r="P578" i="1" s="1"/>
  <c r="P579" i="1" s="1"/>
  <c r="P580" i="1" s="1"/>
  <c r="P581" i="1" s="1"/>
  <c r="P582" i="1" s="1"/>
  <c r="P583" i="1" s="1"/>
  <c r="P584" i="1" s="1"/>
  <c r="P585" i="1" s="1"/>
  <c r="P586" i="1" s="1"/>
  <c r="P587" i="1" s="1"/>
  <c r="P588" i="1" s="1"/>
  <c r="P589" i="1" s="1"/>
  <c r="P590" i="1" s="1"/>
  <c r="P591" i="1" s="1"/>
  <c r="P592" i="1" s="1"/>
  <c r="P593" i="1" s="1"/>
  <c r="P594" i="1" s="1"/>
  <c r="P595" i="1" s="1"/>
  <c r="P596" i="1" s="1"/>
  <c r="P597" i="1" s="1"/>
  <c r="P598" i="1" s="1"/>
  <c r="P599" i="1" s="1"/>
  <c r="P600" i="1" s="1"/>
  <c r="P601" i="1" s="1"/>
  <c r="P602" i="1" s="1"/>
  <c r="P603" i="1" s="1"/>
  <c r="P604" i="1" s="1"/>
  <c r="P605" i="1" s="1"/>
  <c r="P606" i="1" s="1"/>
  <c r="P607" i="1" s="1"/>
  <c r="P608" i="1" s="1"/>
  <c r="P609" i="1" s="1"/>
  <c r="P610" i="1" s="1"/>
  <c r="P611" i="1" s="1"/>
  <c r="P612" i="1" s="1"/>
  <c r="P613" i="1" s="1"/>
  <c r="P614" i="1" s="1"/>
  <c r="P615" i="1" s="1"/>
  <c r="P616" i="1" s="1"/>
  <c r="P617" i="1" s="1"/>
  <c r="P618" i="1" s="1"/>
  <c r="P619" i="1" s="1"/>
  <c r="P620" i="1" s="1"/>
  <c r="P621" i="1" s="1"/>
  <c r="P622" i="1" s="1"/>
  <c r="P623" i="1" s="1"/>
  <c r="P624" i="1" s="1"/>
  <c r="P625" i="1" s="1"/>
  <c r="P626" i="1" s="1"/>
  <c r="P627" i="1" s="1"/>
  <c r="P628" i="1" s="1"/>
  <c r="P629" i="1" s="1"/>
  <c r="P630" i="1" s="1"/>
  <c r="P631" i="1" s="1"/>
  <c r="P632" i="1" s="1"/>
  <c r="P633" i="1" s="1"/>
  <c r="P634" i="1" s="1"/>
  <c r="P635" i="1" s="1"/>
  <c r="P636" i="1" s="1"/>
  <c r="P637" i="1" s="1"/>
  <c r="P638" i="1" s="1"/>
  <c r="P639" i="1" s="1"/>
  <c r="P640" i="1" s="1"/>
  <c r="P641" i="1" s="1"/>
  <c r="P642" i="1" s="1"/>
  <c r="P643" i="1" s="1"/>
  <c r="P644" i="1" s="1"/>
  <c r="P645" i="1" s="1"/>
  <c r="P646" i="1" s="1"/>
  <c r="P647" i="1" s="1"/>
  <c r="P648" i="1" s="1"/>
  <c r="P649" i="1" s="1"/>
  <c r="P650" i="1" s="1"/>
  <c r="P651" i="1" s="1"/>
  <c r="P652" i="1" s="1"/>
  <c r="P653" i="1" s="1"/>
  <c r="P654" i="1" s="1"/>
  <c r="P655" i="1" s="1"/>
  <c r="P656" i="1" s="1"/>
  <c r="P657" i="1" s="1"/>
  <c r="P658" i="1" s="1"/>
  <c r="P659" i="1" s="1"/>
  <c r="P660" i="1" s="1"/>
  <c r="P661" i="1" s="1"/>
  <c r="P662" i="1" s="1"/>
  <c r="P663" i="1" s="1"/>
  <c r="P664" i="1" s="1"/>
  <c r="P665" i="1" s="1"/>
  <c r="P666" i="1" s="1"/>
  <c r="P667" i="1" s="1"/>
  <c r="P668" i="1" s="1"/>
  <c r="P669" i="1" s="1"/>
  <c r="P670" i="1" s="1"/>
  <c r="P671" i="1" s="1"/>
  <c r="P672" i="1" s="1"/>
  <c r="P673" i="1" s="1"/>
  <c r="P674" i="1" s="1"/>
  <c r="P675" i="1" s="1"/>
  <c r="P676" i="1" s="1"/>
  <c r="P677" i="1" s="1"/>
  <c r="P678" i="1" s="1"/>
  <c r="P679" i="1" s="1"/>
  <c r="P680" i="1" s="1"/>
  <c r="P681" i="1" s="1"/>
  <c r="P682" i="1" s="1"/>
  <c r="P683" i="1" s="1"/>
  <c r="P684" i="1" s="1"/>
  <c r="P685" i="1" s="1"/>
  <c r="P686" i="1" s="1"/>
  <c r="P687" i="1" s="1"/>
  <c r="P688" i="1" s="1"/>
  <c r="P689" i="1" s="1"/>
  <c r="P690" i="1" s="1"/>
  <c r="P691" i="1" s="1"/>
  <c r="P692" i="1" s="1"/>
  <c r="P693" i="1" s="1"/>
  <c r="P694" i="1" s="1"/>
  <c r="P695" i="1" s="1"/>
  <c r="P696" i="1" s="1"/>
  <c r="P697" i="1" s="1"/>
  <c r="P698" i="1" s="1"/>
  <c r="P699" i="1" s="1"/>
  <c r="P700" i="1" s="1"/>
  <c r="P701" i="1" s="1"/>
  <c r="P702" i="1" s="1"/>
  <c r="P703" i="1" s="1"/>
  <c r="P704" i="1" s="1"/>
  <c r="P705" i="1" s="1"/>
  <c r="P706" i="1" s="1"/>
  <c r="P707" i="1" s="1"/>
  <c r="P708" i="1" s="1"/>
  <c r="P709" i="1" s="1"/>
  <c r="P710" i="1" s="1"/>
  <c r="P711" i="1" s="1"/>
  <c r="P712" i="1" s="1"/>
  <c r="P713" i="1" s="1"/>
  <c r="P714" i="1" s="1"/>
  <c r="P715" i="1" s="1"/>
  <c r="P716" i="1" s="1"/>
  <c r="P717" i="1" s="1"/>
  <c r="P718" i="1" s="1"/>
  <c r="P719" i="1" s="1"/>
  <c r="P720" i="1" s="1"/>
  <c r="P721" i="1" s="1"/>
  <c r="P722" i="1" s="1"/>
  <c r="P723" i="1" s="1"/>
  <c r="P724" i="1" s="1"/>
  <c r="P725" i="1" s="1"/>
  <c r="P726" i="1" s="1"/>
  <c r="P727" i="1" s="1"/>
  <c r="P728" i="1" s="1"/>
  <c r="P729" i="1" s="1"/>
  <c r="P730" i="1" s="1"/>
  <c r="P731" i="1" s="1"/>
  <c r="P732" i="1" s="1"/>
  <c r="P733" i="1" s="1"/>
  <c r="P734" i="1" s="1"/>
  <c r="P735" i="1" s="1"/>
  <c r="P736" i="1" s="1"/>
  <c r="P737" i="1" s="1"/>
  <c r="P738" i="1" s="1"/>
  <c r="P739" i="1" s="1"/>
  <c r="P740" i="1" s="1"/>
  <c r="P741" i="1" s="1"/>
  <c r="P742" i="1" s="1"/>
  <c r="P743" i="1" s="1"/>
  <c r="P744" i="1" s="1"/>
  <c r="P745" i="1" s="1"/>
  <c r="P746" i="1" s="1"/>
  <c r="P747" i="1" s="1"/>
  <c r="P748" i="1" s="1"/>
  <c r="P749" i="1" s="1"/>
  <c r="P750" i="1" s="1"/>
  <c r="P751" i="1" s="1"/>
  <c r="P752" i="1" s="1"/>
  <c r="P753" i="1" s="1"/>
  <c r="P754" i="1" s="1"/>
  <c r="P755" i="1" s="1"/>
  <c r="P756" i="1" s="1"/>
  <c r="P757" i="1" s="1"/>
  <c r="P758" i="1" s="1"/>
  <c r="P759" i="1" s="1"/>
  <c r="P760" i="1" s="1"/>
  <c r="P761" i="1" s="1"/>
  <c r="P762" i="1" s="1"/>
  <c r="P763" i="1" s="1"/>
  <c r="P764" i="1" s="1"/>
  <c r="P765" i="1" s="1"/>
  <c r="P766" i="1" s="1"/>
  <c r="P767" i="1" s="1"/>
  <c r="P768" i="1" s="1"/>
  <c r="P769" i="1" s="1"/>
  <c r="P770" i="1" s="1"/>
  <c r="P771" i="1" s="1"/>
  <c r="P772" i="1" s="1"/>
  <c r="P773" i="1" s="1"/>
  <c r="P774" i="1" s="1"/>
  <c r="P775" i="1" s="1"/>
  <c r="P776" i="1" s="1"/>
  <c r="P777" i="1" s="1"/>
  <c r="P778" i="1" s="1"/>
  <c r="P779" i="1" s="1"/>
  <c r="P780" i="1" s="1"/>
  <c r="P781" i="1" s="1"/>
  <c r="P782" i="1" s="1"/>
  <c r="P783" i="1" s="1"/>
  <c r="P784" i="1" s="1"/>
  <c r="P785" i="1" s="1"/>
  <c r="P786" i="1" s="1"/>
  <c r="P787" i="1" s="1"/>
  <c r="P788" i="1" s="1"/>
  <c r="P789" i="1" s="1"/>
  <c r="P790" i="1" s="1"/>
  <c r="P791" i="1" s="1"/>
  <c r="P792" i="1" s="1"/>
  <c r="P793" i="1" s="1"/>
  <c r="P794" i="1" s="1"/>
  <c r="P795" i="1" s="1"/>
  <c r="P796" i="1" s="1"/>
  <c r="P797" i="1" s="1"/>
  <c r="P798" i="1" s="1"/>
  <c r="P799" i="1" s="1"/>
  <c r="P800" i="1" s="1"/>
  <c r="P801" i="1" s="1"/>
  <c r="P802" i="1" s="1"/>
  <c r="P803" i="1" s="1"/>
  <c r="P804" i="1" s="1"/>
  <c r="P805" i="1" s="1"/>
  <c r="P806" i="1" s="1"/>
  <c r="P807" i="1" s="1"/>
  <c r="P808" i="1" s="1"/>
  <c r="P809" i="1" s="1"/>
  <c r="P810" i="1" s="1"/>
  <c r="P811" i="1" s="1"/>
  <c r="P812" i="1" s="1"/>
  <c r="P813" i="1" s="1"/>
  <c r="P814" i="1" s="1"/>
  <c r="P815" i="1" s="1"/>
  <c r="P816" i="1" s="1"/>
  <c r="P817" i="1" s="1"/>
  <c r="P818" i="1" s="1"/>
  <c r="P819" i="1" s="1"/>
  <c r="P820" i="1" s="1"/>
  <c r="P821" i="1" s="1"/>
  <c r="P822" i="1" s="1"/>
  <c r="P823" i="1" s="1"/>
  <c r="P824" i="1" s="1"/>
  <c r="P825" i="1" s="1"/>
  <c r="P826" i="1" s="1"/>
  <c r="P827" i="1" s="1"/>
  <c r="P828" i="1" s="1"/>
  <c r="P829" i="1" s="1"/>
  <c r="P830" i="1" s="1"/>
  <c r="P831" i="1" s="1"/>
  <c r="P832" i="1" s="1"/>
  <c r="P833" i="1" s="1"/>
  <c r="P834" i="1" s="1"/>
  <c r="P835" i="1" s="1"/>
  <c r="P836" i="1" s="1"/>
  <c r="P837" i="1" s="1"/>
  <c r="P838" i="1" s="1"/>
  <c r="P839" i="1" s="1"/>
  <c r="P840" i="1" s="1"/>
  <c r="P841" i="1" s="1"/>
  <c r="P842" i="1" s="1"/>
  <c r="P843" i="1" s="1"/>
  <c r="P844" i="1" s="1"/>
  <c r="P845" i="1" s="1"/>
  <c r="P846" i="1" s="1"/>
  <c r="P847" i="1" s="1"/>
  <c r="P848" i="1" s="1"/>
  <c r="P849" i="1" s="1"/>
  <c r="P850" i="1" s="1"/>
  <c r="P851" i="1" s="1"/>
  <c r="P852" i="1" s="1"/>
  <c r="P853" i="1" s="1"/>
  <c r="P854" i="1" s="1"/>
  <c r="P855" i="1" s="1"/>
  <c r="P856" i="1" s="1"/>
  <c r="P857" i="1" s="1"/>
  <c r="P858" i="1" s="1"/>
  <c r="P859" i="1" s="1"/>
  <c r="P860" i="1" s="1"/>
  <c r="P861" i="1" s="1"/>
  <c r="P862" i="1" s="1"/>
  <c r="P863" i="1" s="1"/>
  <c r="P864" i="1" s="1"/>
  <c r="P865" i="1" s="1"/>
  <c r="P866" i="1" s="1"/>
  <c r="P867" i="1" s="1"/>
  <c r="P868" i="1" s="1"/>
  <c r="P869" i="1" s="1"/>
  <c r="P870" i="1" s="1"/>
  <c r="P871" i="1" s="1"/>
  <c r="P872" i="1" s="1"/>
  <c r="P873" i="1" s="1"/>
  <c r="P874" i="1" s="1"/>
  <c r="P875" i="1" s="1"/>
  <c r="P876" i="1" s="1"/>
  <c r="P877" i="1" s="1"/>
  <c r="P878" i="1" s="1"/>
  <c r="P879" i="1" s="1"/>
  <c r="P880" i="1" s="1"/>
  <c r="P881" i="1" s="1"/>
  <c r="P882" i="1" s="1"/>
  <c r="P883" i="1" s="1"/>
  <c r="P884" i="1" s="1"/>
  <c r="P885" i="1" s="1"/>
  <c r="P886" i="1" s="1"/>
  <c r="P887" i="1" s="1"/>
  <c r="P888" i="1" s="1"/>
  <c r="P889" i="1" s="1"/>
  <c r="P890" i="1" s="1"/>
  <c r="P891" i="1" s="1"/>
  <c r="P892" i="1" s="1"/>
  <c r="P893" i="1" s="1"/>
  <c r="P894" i="1" s="1"/>
  <c r="P895" i="1" s="1"/>
  <c r="P896" i="1" s="1"/>
  <c r="P897" i="1" s="1"/>
  <c r="P898" i="1" s="1"/>
  <c r="P899" i="1" s="1"/>
  <c r="P900" i="1" s="1"/>
  <c r="P901" i="1" s="1"/>
  <c r="P902" i="1" s="1"/>
  <c r="P903" i="1" s="1"/>
  <c r="P904" i="1" s="1"/>
  <c r="P905" i="1" s="1"/>
  <c r="P906" i="1" s="1"/>
  <c r="P907" i="1" s="1"/>
  <c r="P908" i="1" s="1"/>
  <c r="P909" i="1" s="1"/>
  <c r="P910" i="1" s="1"/>
  <c r="P911" i="1" s="1"/>
  <c r="P912" i="1" s="1"/>
  <c r="P913" i="1" s="1"/>
  <c r="P914" i="1" s="1"/>
  <c r="P915" i="1" s="1"/>
  <c r="P916" i="1" s="1"/>
  <c r="P917" i="1" s="1"/>
  <c r="P918" i="1" s="1"/>
  <c r="P919" i="1" s="1"/>
  <c r="P920" i="1" s="1"/>
  <c r="P921" i="1" s="1"/>
  <c r="P922" i="1" s="1"/>
  <c r="P923" i="1" s="1"/>
  <c r="P924" i="1" s="1"/>
  <c r="P925" i="1" s="1"/>
  <c r="P926" i="1" s="1"/>
  <c r="P927" i="1" s="1"/>
  <c r="P928" i="1" s="1"/>
  <c r="P929" i="1" s="1"/>
  <c r="P930" i="1" s="1"/>
  <c r="P931" i="1" s="1"/>
  <c r="P932" i="1" s="1"/>
  <c r="P933" i="1" s="1"/>
  <c r="P934" i="1" s="1"/>
  <c r="P935" i="1" s="1"/>
  <c r="P936" i="1" s="1"/>
  <c r="P937" i="1" s="1"/>
  <c r="P938" i="1" s="1"/>
  <c r="P939" i="1" s="1"/>
  <c r="P940" i="1" s="1"/>
  <c r="P941" i="1" s="1"/>
  <c r="P942" i="1" s="1"/>
  <c r="P943" i="1" s="1"/>
  <c r="P944" i="1" s="1"/>
  <c r="P945" i="1" s="1"/>
  <c r="P946" i="1" s="1"/>
  <c r="P947" i="1" s="1"/>
  <c r="P948" i="1" s="1"/>
  <c r="P949" i="1" s="1"/>
  <c r="P950" i="1" s="1"/>
  <c r="P951" i="1" s="1"/>
  <c r="P952" i="1" s="1"/>
  <c r="P953" i="1" s="1"/>
  <c r="P954" i="1" s="1"/>
  <c r="P955" i="1" s="1"/>
  <c r="P956" i="1" s="1"/>
  <c r="P957" i="1" s="1"/>
  <c r="P958" i="1" s="1"/>
  <c r="P959" i="1" s="1"/>
  <c r="P960" i="1" s="1"/>
  <c r="P961" i="1" s="1"/>
  <c r="P962" i="1" s="1"/>
  <c r="P963" i="1" s="1"/>
  <c r="P964" i="1" s="1"/>
  <c r="P965" i="1" s="1"/>
  <c r="P966" i="1" s="1"/>
  <c r="P967" i="1" s="1"/>
  <c r="P968" i="1" s="1"/>
  <c r="P969" i="1" s="1"/>
  <c r="P970" i="1" s="1"/>
  <c r="P971" i="1" s="1"/>
  <c r="P972" i="1" s="1"/>
  <c r="P973" i="1" s="1"/>
  <c r="P974" i="1" s="1"/>
  <c r="P975" i="1" s="1"/>
  <c r="P976" i="1" s="1"/>
  <c r="P977" i="1" s="1"/>
  <c r="P978" i="1" s="1"/>
  <c r="P979" i="1" s="1"/>
  <c r="P980" i="1" s="1"/>
  <c r="P981" i="1" s="1"/>
  <c r="P982" i="1" s="1"/>
  <c r="P983" i="1" s="1"/>
  <c r="P984" i="1" s="1"/>
  <c r="P985" i="1" s="1"/>
  <c r="P986" i="1" s="1"/>
  <c r="P987" i="1" s="1"/>
  <c r="P988" i="1" s="1"/>
  <c r="P989" i="1" s="1"/>
  <c r="P990" i="1" s="1"/>
  <c r="P991" i="1" s="1"/>
  <c r="P992" i="1" s="1"/>
  <c r="P993" i="1" s="1"/>
  <c r="P994" i="1" s="1"/>
  <c r="P995" i="1" s="1"/>
  <c r="P996" i="1" s="1"/>
  <c r="P997" i="1" s="1"/>
  <c r="P998" i="1" s="1"/>
  <c r="P999" i="1" s="1"/>
  <c r="P1000" i="1" s="1"/>
  <c r="P1001" i="1" s="1"/>
  <c r="P1002" i="1" s="1"/>
  <c r="P1003" i="1" s="1"/>
  <c r="P1004" i="1" s="1"/>
  <c r="P1005" i="1" s="1"/>
  <c r="P1006" i="1" s="1"/>
  <c r="P1007" i="1" s="1"/>
  <c r="P1008" i="1" s="1"/>
  <c r="P1009" i="1" s="1"/>
  <c r="P1010" i="1" s="1"/>
  <c r="P1011" i="1" s="1"/>
  <c r="P1012" i="1" s="1"/>
  <c r="P1013" i="1" s="1"/>
  <c r="P1014" i="1" s="1"/>
  <c r="P1015" i="1" s="1"/>
  <c r="P1016" i="1" s="1"/>
  <c r="P1017" i="1" s="1"/>
  <c r="P1018" i="1" s="1"/>
  <c r="P1019" i="1" s="1"/>
  <c r="P1020" i="1" s="1"/>
  <c r="P1021" i="1" s="1"/>
  <c r="P1022" i="1" s="1"/>
  <c r="P1023" i="1" s="1"/>
  <c r="P1024" i="1" s="1"/>
  <c r="P1025" i="1" s="1"/>
  <c r="P1026" i="1" s="1"/>
  <c r="P1027" i="1" s="1"/>
  <c r="P1028" i="1" s="1"/>
  <c r="P1029" i="1" s="1"/>
  <c r="P1030" i="1" s="1"/>
  <c r="P1031" i="1" s="1"/>
  <c r="P1032" i="1" s="1"/>
  <c r="P1033" i="1" s="1"/>
  <c r="P1034" i="1" s="1"/>
  <c r="P1035" i="1" s="1"/>
  <c r="P1036" i="1" s="1"/>
  <c r="P1037" i="1" s="1"/>
  <c r="P1038" i="1" s="1"/>
  <c r="P1039" i="1" s="1"/>
  <c r="P1040" i="1" s="1"/>
  <c r="P1041" i="1" s="1"/>
  <c r="P1042" i="1" s="1"/>
  <c r="P1043" i="1" s="1"/>
  <c r="P1044" i="1" s="1"/>
  <c r="P1045" i="1" s="1"/>
  <c r="P1046" i="1" s="1"/>
  <c r="P1047" i="1" s="1"/>
  <c r="P1048" i="1" s="1"/>
  <c r="P1049" i="1" s="1"/>
  <c r="P1050" i="1" s="1"/>
  <c r="P1051" i="1" s="1"/>
  <c r="P1052" i="1" s="1"/>
  <c r="P1053" i="1" s="1"/>
  <c r="P1054" i="1" s="1"/>
  <c r="P1055" i="1" s="1"/>
  <c r="P1056" i="1" s="1"/>
  <c r="P1057" i="1" s="1"/>
  <c r="P1058" i="1" s="1"/>
  <c r="P1059" i="1" s="1"/>
  <c r="P1060" i="1" s="1"/>
  <c r="P1061" i="1" s="1"/>
  <c r="P1062" i="1" s="1"/>
  <c r="P1063" i="1" s="1"/>
  <c r="P1064" i="1" s="1"/>
  <c r="P1065" i="1" s="1"/>
  <c r="P1066" i="1" s="1"/>
  <c r="P1067" i="1" s="1"/>
  <c r="P1068" i="1" s="1"/>
  <c r="P1069" i="1" s="1"/>
  <c r="P1070" i="1" s="1"/>
  <c r="P1071" i="1" s="1"/>
  <c r="P1072" i="1" s="1"/>
  <c r="P1073" i="1" s="1"/>
  <c r="P1074" i="1" s="1"/>
  <c r="P1075" i="1" s="1"/>
  <c r="P1076" i="1" s="1"/>
  <c r="P1077" i="1" s="1"/>
  <c r="P1078" i="1" s="1"/>
  <c r="P1079" i="1" s="1"/>
  <c r="P1080" i="1" s="1"/>
  <c r="P1081" i="1" s="1"/>
  <c r="P1082" i="1" s="1"/>
  <c r="P1083" i="1" s="1"/>
  <c r="P1084" i="1" s="1"/>
  <c r="P1085" i="1" s="1"/>
  <c r="P1086" i="1" s="1"/>
  <c r="P1087" i="1" s="1"/>
  <c r="P1088" i="1" s="1"/>
  <c r="P1089" i="1" s="1"/>
  <c r="P1090" i="1" s="1"/>
  <c r="P1091" i="1" s="1"/>
  <c r="P1092" i="1" s="1"/>
  <c r="P1093" i="1" s="1"/>
  <c r="P1094" i="1" s="1"/>
  <c r="P1095" i="1" s="1"/>
  <c r="P1096" i="1" s="1"/>
  <c r="P1097" i="1" s="1"/>
  <c r="P1098" i="1" s="1"/>
  <c r="P1099" i="1" s="1"/>
  <c r="P1100" i="1" s="1"/>
  <c r="P1101" i="1" s="1"/>
  <c r="P1102" i="1" s="1"/>
  <c r="P1103" i="1" s="1"/>
  <c r="P1104" i="1" s="1"/>
  <c r="P1105" i="1" s="1"/>
  <c r="P1106" i="1" s="1"/>
  <c r="P1107" i="1" s="1"/>
  <c r="P1108" i="1" s="1"/>
  <c r="P1109" i="1" s="1"/>
  <c r="P1110" i="1" s="1"/>
  <c r="P1111" i="1" s="1"/>
  <c r="P1112" i="1" s="1"/>
  <c r="P1113" i="1" s="1"/>
  <c r="P1114" i="1" s="1"/>
  <c r="P1115" i="1" s="1"/>
  <c r="P1116" i="1" s="1"/>
  <c r="P1117" i="1" s="1"/>
  <c r="P1118" i="1" s="1"/>
  <c r="P1119" i="1" s="1"/>
  <c r="P1120" i="1" s="1"/>
  <c r="P1121" i="1" s="1"/>
  <c r="P1122" i="1" s="1"/>
  <c r="P1123" i="1" s="1"/>
  <c r="P1124" i="1" s="1"/>
  <c r="P1125" i="1" s="1"/>
  <c r="P1126" i="1" s="1"/>
  <c r="P1127" i="1" s="1"/>
  <c r="P1128" i="1" s="1"/>
  <c r="P1129" i="1" s="1"/>
  <c r="P1130" i="1" s="1"/>
  <c r="P1131" i="1" s="1"/>
  <c r="P1132" i="1" s="1"/>
  <c r="P1133" i="1" s="1"/>
  <c r="P1134" i="1" s="1"/>
  <c r="P1135" i="1" s="1"/>
  <c r="P1136" i="1" s="1"/>
  <c r="P1137" i="1" s="1"/>
  <c r="P1138" i="1" s="1"/>
  <c r="P1139" i="1" s="1"/>
  <c r="P1140" i="1" s="1"/>
  <c r="P1141" i="1" s="1"/>
  <c r="P1142" i="1" s="1"/>
  <c r="P1143" i="1" s="1"/>
  <c r="P1144" i="1" s="1"/>
  <c r="P1145" i="1" s="1"/>
  <c r="P1146" i="1" s="1"/>
  <c r="P1147" i="1" s="1"/>
  <c r="P1148" i="1" s="1"/>
  <c r="P1149" i="1" s="1"/>
  <c r="P1150" i="1" s="1"/>
  <c r="P1151" i="1" s="1"/>
  <c r="P1152" i="1" s="1"/>
  <c r="P1153" i="1" s="1"/>
  <c r="P1154" i="1" s="1"/>
  <c r="P1155" i="1" s="1"/>
  <c r="P1156" i="1" s="1"/>
  <c r="P1157" i="1" s="1"/>
  <c r="P1158" i="1" s="1"/>
  <c r="P1159" i="1" s="1"/>
  <c r="P1160" i="1" s="1"/>
  <c r="P1161" i="1" s="1"/>
  <c r="P1162" i="1" s="1"/>
  <c r="P1163" i="1" s="1"/>
  <c r="P1164" i="1" s="1"/>
  <c r="P1165" i="1" s="1"/>
  <c r="P1166" i="1" s="1"/>
  <c r="P1167" i="1" s="1"/>
  <c r="P1168" i="1" s="1"/>
  <c r="P1169" i="1" s="1"/>
  <c r="P1170" i="1" s="1"/>
  <c r="P1171" i="1" s="1"/>
  <c r="P1172" i="1" s="1"/>
  <c r="P1173" i="1" s="1"/>
  <c r="P1174" i="1" s="1"/>
  <c r="P1175" i="1" s="1"/>
  <c r="P1176" i="1" s="1"/>
  <c r="P1177" i="1" s="1"/>
  <c r="P1178" i="1" s="1"/>
  <c r="P1179" i="1" s="1"/>
  <c r="P1180" i="1" s="1"/>
  <c r="P1181" i="1" s="1"/>
  <c r="P1182" i="1" s="1"/>
  <c r="P1183" i="1" s="1"/>
  <c r="P1184" i="1" s="1"/>
  <c r="P1185" i="1" s="1"/>
  <c r="P1186" i="1" s="1"/>
  <c r="P1187" i="1" s="1"/>
  <c r="P1188" i="1" s="1"/>
  <c r="P1189" i="1" s="1"/>
  <c r="P1190" i="1" s="1"/>
  <c r="P1191" i="1" s="1"/>
  <c r="P1192" i="1" s="1"/>
  <c r="P1193" i="1" s="1"/>
  <c r="P1194" i="1" s="1"/>
  <c r="P1195" i="1" s="1"/>
  <c r="P1196" i="1" s="1"/>
  <c r="P1197" i="1" s="1"/>
  <c r="P1198" i="1" s="1"/>
  <c r="P1199" i="1" s="1"/>
  <c r="P1200" i="1" s="1"/>
  <c r="P1201" i="1" s="1"/>
  <c r="P1202" i="1" s="1"/>
  <c r="P1203" i="1" s="1"/>
  <c r="P1204" i="1" s="1"/>
  <c r="P1205" i="1" s="1"/>
  <c r="P1206" i="1" s="1"/>
  <c r="P1207" i="1" s="1"/>
  <c r="P1208" i="1" s="1"/>
  <c r="P1209" i="1" s="1"/>
  <c r="P1210" i="1" s="1"/>
  <c r="P1211" i="1" s="1"/>
  <c r="P1212" i="1" s="1"/>
  <c r="P1213" i="1" s="1"/>
  <c r="P1214" i="1" s="1"/>
  <c r="P1215" i="1" s="1"/>
  <c r="P1216" i="1" s="1"/>
  <c r="P1217" i="1" s="1"/>
  <c r="P1218" i="1" s="1"/>
  <c r="P1219" i="1" s="1"/>
  <c r="P1220" i="1" s="1"/>
  <c r="P1221" i="1" s="1"/>
  <c r="P1222" i="1" s="1"/>
  <c r="P1223" i="1" s="1"/>
  <c r="P1224" i="1" s="1"/>
  <c r="P1225" i="1" s="1"/>
  <c r="P1226" i="1" s="1"/>
  <c r="P1227" i="1" s="1"/>
  <c r="P1228" i="1" s="1"/>
  <c r="P1229" i="1" s="1"/>
  <c r="P1230" i="1" s="1"/>
  <c r="P1231" i="1" s="1"/>
  <c r="P1232" i="1" s="1"/>
  <c r="P1233" i="1" s="1"/>
  <c r="P1234" i="1" s="1"/>
  <c r="P1235" i="1" s="1"/>
  <c r="P1236" i="1" s="1"/>
  <c r="P1237" i="1" s="1"/>
  <c r="P1238" i="1" s="1"/>
  <c r="P1239" i="1" s="1"/>
  <c r="P1240" i="1" s="1"/>
  <c r="P1241" i="1" s="1"/>
  <c r="P1242" i="1" s="1"/>
  <c r="P1243" i="1" s="1"/>
  <c r="P1244" i="1" s="1"/>
  <c r="P1245" i="1" s="1"/>
  <c r="P1246" i="1" s="1"/>
  <c r="P1247" i="1" s="1"/>
  <c r="P1248" i="1" s="1"/>
  <c r="P1249" i="1" s="1"/>
  <c r="P1250" i="1" s="1"/>
  <c r="P1251" i="1" s="1"/>
  <c r="P1252" i="1" s="1"/>
  <c r="P1253" i="1" s="1"/>
  <c r="P1254" i="1" s="1"/>
  <c r="P1255" i="1" s="1"/>
  <c r="P1256" i="1" s="1"/>
  <c r="P1257" i="1" s="1"/>
  <c r="P1258" i="1" s="1"/>
  <c r="P1259" i="1" s="1"/>
  <c r="P1260" i="1" s="1"/>
  <c r="P1261" i="1" s="1"/>
  <c r="P1262" i="1" s="1"/>
  <c r="P1263" i="1" s="1"/>
  <c r="P1264" i="1" s="1"/>
  <c r="P1265" i="1" s="1"/>
  <c r="P1266" i="1" s="1"/>
  <c r="P1267" i="1" s="1"/>
  <c r="P1268" i="1" s="1"/>
  <c r="P1269" i="1" s="1"/>
  <c r="P1270" i="1" s="1"/>
  <c r="P1271" i="1" s="1"/>
  <c r="P1272" i="1" s="1"/>
  <c r="P1273" i="1" s="1"/>
  <c r="P1274" i="1" s="1"/>
  <c r="P1275" i="1" s="1"/>
  <c r="P1276" i="1" s="1"/>
  <c r="P1277" i="1" s="1"/>
  <c r="P1278" i="1" s="1"/>
  <c r="P1279" i="1" s="1"/>
  <c r="P1280" i="1" s="1"/>
  <c r="P1281" i="1" s="1"/>
  <c r="P1282" i="1" s="1"/>
  <c r="P1283" i="1" s="1"/>
  <c r="P1284" i="1" s="1"/>
  <c r="P1285" i="1" s="1"/>
  <c r="P1286" i="1" s="1"/>
  <c r="P1287" i="1" s="1"/>
  <c r="P1288" i="1" s="1"/>
  <c r="P1289" i="1" s="1"/>
  <c r="P1290" i="1" s="1"/>
  <c r="P1291" i="1" s="1"/>
  <c r="P1292" i="1" s="1"/>
  <c r="P1293" i="1" s="1"/>
  <c r="P1294" i="1" s="1"/>
  <c r="P1295" i="1" s="1"/>
  <c r="P1296" i="1" s="1"/>
  <c r="P1297" i="1" s="1"/>
  <c r="P1298" i="1" s="1"/>
  <c r="P1299" i="1" s="1"/>
  <c r="P1300" i="1" s="1"/>
  <c r="P1301" i="1" s="1"/>
  <c r="P1302" i="1" s="1"/>
  <c r="P1303" i="1" s="1"/>
  <c r="P1304" i="1" s="1"/>
  <c r="P1305" i="1" s="1"/>
  <c r="P1306" i="1" s="1"/>
  <c r="P1307" i="1" s="1"/>
  <c r="P1308" i="1" s="1"/>
  <c r="P1309" i="1" s="1"/>
  <c r="P1310" i="1" s="1"/>
  <c r="P1311" i="1" s="1"/>
  <c r="P1312" i="1" s="1"/>
  <c r="P1313" i="1" s="1"/>
  <c r="P1314" i="1" s="1"/>
  <c r="P1315" i="1" s="1"/>
  <c r="P1316" i="1" s="1"/>
  <c r="P1317" i="1" s="1"/>
  <c r="P1318" i="1" s="1"/>
  <c r="P1319" i="1" s="1"/>
  <c r="P1320" i="1" s="1"/>
  <c r="P1321" i="1" s="1"/>
  <c r="P1322" i="1" s="1"/>
  <c r="P1323" i="1" s="1"/>
  <c r="P1324" i="1" s="1"/>
  <c r="P1325" i="1" s="1"/>
  <c r="P1326" i="1" s="1"/>
  <c r="P1327" i="1" s="1"/>
  <c r="P1328" i="1" s="1"/>
  <c r="P1329" i="1" s="1"/>
  <c r="P1330" i="1" s="1"/>
  <c r="P1331" i="1" s="1"/>
  <c r="P1332" i="1" s="1"/>
  <c r="P1333" i="1" s="1"/>
  <c r="P1334" i="1" s="1"/>
  <c r="P1335" i="1" s="1"/>
  <c r="P1336" i="1" s="1"/>
  <c r="P1337" i="1" s="1"/>
  <c r="P1338" i="1" s="1"/>
  <c r="P1339" i="1" s="1"/>
  <c r="P1340" i="1" s="1"/>
  <c r="P1341" i="1" s="1"/>
  <c r="P1342" i="1" s="1"/>
  <c r="P1343" i="1" s="1"/>
  <c r="P1344" i="1" s="1"/>
  <c r="P1345" i="1" s="1"/>
  <c r="P1346" i="1" s="1"/>
  <c r="P1347" i="1" s="1"/>
  <c r="P1348" i="1" s="1"/>
  <c r="P1349" i="1" s="1"/>
  <c r="P1350" i="1" s="1"/>
  <c r="P1351" i="1" s="1"/>
  <c r="P1352" i="1" s="1"/>
  <c r="P1353" i="1" s="1"/>
  <c r="P1354" i="1" s="1"/>
  <c r="P1355" i="1" s="1"/>
  <c r="P1356" i="1" s="1"/>
  <c r="P1357" i="1" s="1"/>
  <c r="P1358" i="1" s="1"/>
  <c r="P1359" i="1" s="1"/>
  <c r="P1360" i="1" s="1"/>
  <c r="P1361" i="1" s="1"/>
  <c r="P1362" i="1" s="1"/>
  <c r="P1363" i="1" s="1"/>
  <c r="P1364" i="1" s="1"/>
  <c r="P1365" i="1" s="1"/>
  <c r="P1366" i="1" s="1"/>
  <c r="P1367" i="1" s="1"/>
  <c r="P1368" i="1" s="1"/>
  <c r="P1369" i="1" s="1"/>
  <c r="P1370" i="1" s="1"/>
  <c r="P1371" i="1" s="1"/>
  <c r="P1372" i="1" s="1"/>
  <c r="P1373" i="1" s="1"/>
  <c r="P1374" i="1" s="1"/>
  <c r="P1375" i="1" s="1"/>
  <c r="P1376" i="1" s="1"/>
  <c r="P1377" i="1" s="1"/>
  <c r="P1378" i="1" s="1"/>
  <c r="P1379" i="1" s="1"/>
  <c r="P1380" i="1" s="1"/>
  <c r="P1381" i="1" s="1"/>
  <c r="P1382" i="1" s="1"/>
  <c r="P1383" i="1" s="1"/>
  <c r="P1384" i="1" s="1"/>
  <c r="P1385" i="1" s="1"/>
  <c r="P1386" i="1" s="1"/>
  <c r="P1387" i="1" s="1"/>
  <c r="P1388" i="1" s="1"/>
  <c r="P1389" i="1" s="1"/>
  <c r="P1390" i="1" s="1"/>
  <c r="P1391" i="1" s="1"/>
  <c r="P1392" i="1" s="1"/>
  <c r="P1393" i="1" s="1"/>
  <c r="P1394" i="1" s="1"/>
  <c r="P1395" i="1" s="1"/>
  <c r="P1396" i="1" s="1"/>
  <c r="P1397" i="1" s="1"/>
  <c r="P1398" i="1" s="1"/>
  <c r="P1399" i="1" s="1"/>
  <c r="P1400" i="1" s="1"/>
  <c r="P1401" i="1" s="1"/>
  <c r="P1402" i="1" s="1"/>
  <c r="P1403" i="1" s="1"/>
  <c r="P1404" i="1" s="1"/>
  <c r="P1405" i="1" s="1"/>
  <c r="P1406" i="1" s="1"/>
  <c r="P1407" i="1" s="1"/>
  <c r="P1408" i="1" s="1"/>
  <c r="P1409" i="1" s="1"/>
  <c r="P1410" i="1" s="1"/>
  <c r="P1411" i="1" s="1"/>
  <c r="P1412" i="1" s="1"/>
  <c r="P1413" i="1" s="1"/>
  <c r="P1414" i="1" s="1"/>
  <c r="P1415" i="1" s="1"/>
  <c r="P1416" i="1" s="1"/>
  <c r="P1417" i="1" s="1"/>
  <c r="P1418" i="1" s="1"/>
  <c r="P1419" i="1" s="1"/>
  <c r="P1420" i="1" s="1"/>
  <c r="P1421" i="1" s="1"/>
  <c r="P1422" i="1" s="1"/>
  <c r="P1423" i="1" s="1"/>
  <c r="P1424" i="1" s="1"/>
  <c r="P1425" i="1" s="1"/>
  <c r="P1426" i="1" s="1"/>
  <c r="P1427" i="1" s="1"/>
  <c r="P1428" i="1" s="1"/>
  <c r="P1429" i="1" s="1"/>
  <c r="P1430" i="1" s="1"/>
  <c r="P1431" i="1" s="1"/>
  <c r="P1432" i="1" s="1"/>
  <c r="P1433" i="1" s="1"/>
  <c r="P1434" i="1" s="1"/>
  <c r="P1435" i="1" s="1"/>
  <c r="P1436" i="1" s="1"/>
  <c r="P1437" i="1" s="1"/>
  <c r="P1438" i="1" s="1"/>
  <c r="P1439" i="1" s="1"/>
  <c r="P1440" i="1" s="1"/>
  <c r="P1441" i="1" s="1"/>
  <c r="P1442" i="1" s="1"/>
  <c r="P1443" i="1" s="1"/>
  <c r="P1444" i="1" s="1"/>
  <c r="P1445" i="1" s="1"/>
  <c r="P1446" i="1" s="1"/>
  <c r="P1447" i="1" s="1"/>
  <c r="P1448" i="1" s="1"/>
  <c r="P1449" i="1" s="1"/>
  <c r="P1450" i="1" s="1"/>
  <c r="P1451" i="1" s="1"/>
  <c r="P1452" i="1" s="1"/>
  <c r="P1453" i="1" s="1"/>
  <c r="P1454" i="1" s="1"/>
  <c r="P1455" i="1" s="1"/>
  <c r="P1456" i="1" s="1"/>
  <c r="P1457" i="1" s="1"/>
  <c r="P1458" i="1" s="1"/>
  <c r="P1459" i="1" s="1"/>
  <c r="P1460" i="1" s="1"/>
  <c r="P1461" i="1" s="1"/>
  <c r="P1462" i="1" s="1"/>
  <c r="P1463" i="1" s="1"/>
  <c r="P1464" i="1" s="1"/>
  <c r="P1465" i="1" s="1"/>
  <c r="P1466" i="1" s="1"/>
  <c r="P1467" i="1" s="1"/>
  <c r="P1468" i="1" s="1"/>
  <c r="P1469" i="1" s="1"/>
  <c r="P1470" i="1" s="1"/>
  <c r="P1471" i="1" s="1"/>
  <c r="P1472" i="1" s="1"/>
  <c r="P1473" i="1" s="1"/>
  <c r="P1474" i="1" s="1"/>
  <c r="P1475" i="1" s="1"/>
  <c r="P1476" i="1" s="1"/>
  <c r="P1477" i="1" s="1"/>
  <c r="P1478" i="1" s="1"/>
  <c r="P1479" i="1" s="1"/>
  <c r="P1480" i="1" s="1"/>
  <c r="P1481" i="1" s="1"/>
  <c r="P1482" i="1" s="1"/>
  <c r="P1483" i="1" s="1"/>
  <c r="P1484" i="1" s="1"/>
  <c r="P1485" i="1" s="1"/>
  <c r="P1486" i="1" s="1"/>
  <c r="P1487" i="1" s="1"/>
  <c r="P1488" i="1" s="1"/>
  <c r="P1489" i="1" s="1"/>
  <c r="P1490" i="1" s="1"/>
  <c r="P1491" i="1" s="1"/>
  <c r="P1492" i="1" s="1"/>
  <c r="P1493" i="1" s="1"/>
  <c r="P1494" i="1" s="1"/>
  <c r="P1495" i="1" s="1"/>
  <c r="P1496" i="1" s="1"/>
  <c r="P1497" i="1" s="1"/>
  <c r="P1498" i="1" s="1"/>
  <c r="P1499" i="1" s="1"/>
  <c r="P1500" i="1" s="1"/>
  <c r="P1501" i="1" s="1"/>
  <c r="P1502" i="1" s="1"/>
  <c r="P1503" i="1" s="1"/>
  <c r="P1504" i="1" s="1"/>
  <c r="P1505" i="1" s="1"/>
  <c r="P1506" i="1" s="1"/>
  <c r="P1507" i="1" s="1"/>
  <c r="P1508" i="1" s="1"/>
  <c r="P1509" i="1" s="1"/>
  <c r="P1510" i="1" s="1"/>
  <c r="P1511" i="1" s="1"/>
  <c r="P1512" i="1" s="1"/>
  <c r="P1513" i="1" s="1"/>
  <c r="P1514" i="1" s="1"/>
  <c r="P1515" i="1" s="1"/>
  <c r="P1516" i="1" s="1"/>
  <c r="P1517" i="1" s="1"/>
  <c r="P1518" i="1" s="1"/>
  <c r="P1519" i="1" s="1"/>
  <c r="P1520" i="1" s="1"/>
  <c r="P1521" i="1" s="1"/>
  <c r="P1522" i="1" s="1"/>
  <c r="P1523" i="1" s="1"/>
  <c r="P1524" i="1" s="1"/>
  <c r="P1525" i="1" s="1"/>
  <c r="P1526" i="1" s="1"/>
  <c r="P1527" i="1" s="1"/>
  <c r="P1528" i="1" s="1"/>
  <c r="P1529" i="1" s="1"/>
  <c r="P1530" i="1" s="1"/>
  <c r="P1531" i="1" s="1"/>
  <c r="P1532" i="1" s="1"/>
  <c r="P1533" i="1" s="1"/>
  <c r="P1534" i="1" s="1"/>
  <c r="P1535" i="1" s="1"/>
  <c r="P1536" i="1" s="1"/>
  <c r="P1537" i="1" s="1"/>
  <c r="P1538" i="1" s="1"/>
  <c r="P1539" i="1" s="1"/>
  <c r="P1540" i="1" s="1"/>
  <c r="P1541" i="1" s="1"/>
  <c r="P1542" i="1" s="1"/>
  <c r="P1543" i="1" s="1"/>
  <c r="P1544" i="1" s="1"/>
  <c r="P1545" i="1" s="1"/>
  <c r="P1546" i="1" s="1"/>
  <c r="P1547" i="1" s="1"/>
  <c r="P1548" i="1" s="1"/>
  <c r="P1549" i="1" s="1"/>
  <c r="P1550" i="1" s="1"/>
  <c r="P1551" i="1" s="1"/>
  <c r="P1552" i="1" s="1"/>
  <c r="P1553" i="1" s="1"/>
  <c r="P1554" i="1" s="1"/>
  <c r="P1555" i="1" s="1"/>
  <c r="P1556" i="1" s="1"/>
  <c r="P1557" i="1" s="1"/>
  <c r="P1558" i="1" s="1"/>
  <c r="P1559" i="1" s="1"/>
  <c r="P1560" i="1" s="1"/>
  <c r="P1561" i="1" s="1"/>
  <c r="P1562" i="1" s="1"/>
  <c r="P1563" i="1" s="1"/>
  <c r="P1564" i="1" s="1"/>
  <c r="P1565" i="1" s="1"/>
  <c r="P1566" i="1" s="1"/>
  <c r="P1567" i="1" s="1"/>
  <c r="P1568" i="1" s="1"/>
  <c r="P1569" i="1" s="1"/>
  <c r="P1570" i="1" s="1"/>
  <c r="P1571" i="1" s="1"/>
  <c r="P1572" i="1" s="1"/>
  <c r="P1573" i="1" s="1"/>
  <c r="P1574" i="1" s="1"/>
  <c r="P1575" i="1" s="1"/>
  <c r="P1576" i="1" s="1"/>
  <c r="P1577" i="1" s="1"/>
  <c r="P1578" i="1" s="1"/>
  <c r="P1579" i="1" s="1"/>
  <c r="P1580" i="1" s="1"/>
  <c r="P1581" i="1" s="1"/>
  <c r="P1582" i="1" s="1"/>
  <c r="P1583" i="1" s="1"/>
  <c r="P1584" i="1" s="1"/>
  <c r="P1585" i="1" s="1"/>
  <c r="P1586" i="1" s="1"/>
  <c r="P1587" i="1" s="1"/>
  <c r="P1588" i="1" s="1"/>
  <c r="P1589" i="1" s="1"/>
  <c r="P1590" i="1" s="1"/>
  <c r="P1591" i="1" s="1"/>
  <c r="P1592" i="1" s="1"/>
  <c r="P1593" i="1" s="1"/>
  <c r="P1594" i="1" s="1"/>
  <c r="P1595" i="1" s="1"/>
  <c r="P1596" i="1" s="1"/>
  <c r="P1597" i="1" s="1"/>
  <c r="P1598" i="1" s="1"/>
  <c r="P1599" i="1" s="1"/>
  <c r="P1600" i="1" s="1"/>
  <c r="P1601" i="1" s="1"/>
  <c r="P1602" i="1" s="1"/>
  <c r="P1603" i="1" s="1"/>
  <c r="P1604" i="1" s="1"/>
  <c r="P1605" i="1" s="1"/>
  <c r="P1606" i="1" s="1"/>
  <c r="P1607" i="1" s="1"/>
  <c r="P1608" i="1" s="1"/>
  <c r="P1609" i="1" s="1"/>
  <c r="P1610" i="1" s="1"/>
  <c r="P1611" i="1" s="1"/>
  <c r="P1612" i="1" s="1"/>
  <c r="P1613" i="1" s="1"/>
  <c r="P1614" i="1" s="1"/>
  <c r="P1615" i="1" s="1"/>
  <c r="P1616" i="1" s="1"/>
  <c r="P1617" i="1" s="1"/>
  <c r="P1618" i="1" s="1"/>
  <c r="P1619" i="1" s="1"/>
  <c r="P1620" i="1" s="1"/>
  <c r="P1621" i="1" s="1"/>
  <c r="P1622" i="1" s="1"/>
  <c r="P1623" i="1" s="1"/>
  <c r="P1624" i="1" s="1"/>
  <c r="P1625" i="1" s="1"/>
  <c r="P1626" i="1" s="1"/>
  <c r="P1627" i="1" s="1"/>
  <c r="P1628" i="1" s="1"/>
  <c r="P1629" i="1" s="1"/>
  <c r="P1630" i="1" s="1"/>
  <c r="P1631" i="1" s="1"/>
  <c r="P1632" i="1" s="1"/>
  <c r="P1633" i="1" s="1"/>
  <c r="P1634" i="1" s="1"/>
  <c r="P1635" i="1" s="1"/>
  <c r="P1636" i="1" s="1"/>
  <c r="P1637" i="1" s="1"/>
  <c r="P1638" i="1" s="1"/>
  <c r="P1639" i="1" s="1"/>
  <c r="P1640" i="1" s="1"/>
  <c r="P1641" i="1" s="1"/>
  <c r="P1642" i="1" s="1"/>
  <c r="P1643" i="1" s="1"/>
  <c r="P1644" i="1" s="1"/>
  <c r="P1645" i="1" s="1"/>
  <c r="P1646" i="1" s="1"/>
  <c r="P1647" i="1" s="1"/>
  <c r="P1648" i="1" s="1"/>
  <c r="P1649" i="1" s="1"/>
  <c r="P1650" i="1" s="1"/>
  <c r="P1651" i="1" s="1"/>
  <c r="P1652" i="1" s="1"/>
  <c r="P1653" i="1" s="1"/>
  <c r="P1654" i="1" s="1"/>
  <c r="P1655" i="1" s="1"/>
  <c r="P1656" i="1" s="1"/>
  <c r="P1657" i="1" s="1"/>
  <c r="P1658" i="1" s="1"/>
  <c r="P1659" i="1" s="1"/>
  <c r="P1660" i="1" s="1"/>
  <c r="P1661" i="1" s="1"/>
  <c r="P1662" i="1" s="1"/>
  <c r="P1663" i="1" s="1"/>
  <c r="P1664" i="1" s="1"/>
  <c r="P1665" i="1" s="1"/>
  <c r="P1666" i="1" s="1"/>
  <c r="P1667" i="1" s="1"/>
  <c r="P1668" i="1" s="1"/>
  <c r="P1669" i="1" s="1"/>
  <c r="P1670" i="1" s="1"/>
  <c r="P1671" i="1" s="1"/>
  <c r="P1672" i="1" s="1"/>
  <c r="P1673" i="1" s="1"/>
  <c r="P1674" i="1" s="1"/>
  <c r="P1675" i="1" s="1"/>
  <c r="P1676" i="1" s="1"/>
  <c r="P1677" i="1" s="1"/>
  <c r="P1678" i="1" s="1"/>
  <c r="P1679" i="1" s="1"/>
  <c r="P1680" i="1" s="1"/>
  <c r="P1681" i="1" s="1"/>
  <c r="P1682" i="1" s="1"/>
  <c r="P1683" i="1" s="1"/>
  <c r="P1684" i="1" s="1"/>
  <c r="P1685" i="1" s="1"/>
  <c r="P1686" i="1" s="1"/>
  <c r="P1687" i="1" s="1"/>
  <c r="P1688" i="1" s="1"/>
  <c r="P1689" i="1" s="1"/>
  <c r="P1690" i="1" s="1"/>
  <c r="P1691" i="1" s="1"/>
  <c r="P1692" i="1" s="1"/>
  <c r="P1693" i="1" s="1"/>
  <c r="P1694" i="1" s="1"/>
  <c r="P1695" i="1" s="1"/>
  <c r="P1696" i="1" s="1"/>
  <c r="P1697" i="1" s="1"/>
  <c r="P1698" i="1" s="1"/>
  <c r="P1699" i="1" s="1"/>
  <c r="P1700" i="1" s="1"/>
  <c r="P1701" i="1" s="1"/>
  <c r="P1702" i="1" s="1"/>
  <c r="P1703" i="1" s="1"/>
  <c r="P1704" i="1" s="1"/>
  <c r="P1705" i="1" s="1"/>
  <c r="P1706" i="1" s="1"/>
  <c r="P1707" i="1" s="1"/>
  <c r="P1708" i="1" s="1"/>
  <c r="P1709" i="1" s="1"/>
  <c r="P1710" i="1" s="1"/>
  <c r="P1711" i="1" s="1"/>
  <c r="P1712" i="1" s="1"/>
  <c r="P1713" i="1" s="1"/>
  <c r="P1714" i="1" s="1"/>
  <c r="P1715" i="1" s="1"/>
  <c r="P1716" i="1" s="1"/>
  <c r="P1717" i="1" s="1"/>
  <c r="P1718" i="1" s="1"/>
  <c r="P1719" i="1" s="1"/>
  <c r="P1720" i="1" s="1"/>
  <c r="P1721" i="1" s="1"/>
  <c r="P1722" i="1" s="1"/>
  <c r="P1723" i="1" s="1"/>
  <c r="P1724" i="1" s="1"/>
  <c r="P1725" i="1" s="1"/>
  <c r="P1726" i="1" s="1"/>
  <c r="P1727" i="1" s="1"/>
  <c r="P1728" i="1" s="1"/>
  <c r="P1729" i="1" s="1"/>
  <c r="P1730" i="1" s="1"/>
  <c r="P1731" i="1" s="1"/>
  <c r="P1732" i="1" s="1"/>
  <c r="P1733" i="1" s="1"/>
  <c r="P1734" i="1" s="1"/>
  <c r="P1735" i="1" s="1"/>
  <c r="P1736" i="1" s="1"/>
  <c r="P1737" i="1" s="1"/>
  <c r="P1738" i="1" s="1"/>
  <c r="P1739" i="1" s="1"/>
  <c r="P1740" i="1" s="1"/>
  <c r="P1741" i="1" s="1"/>
  <c r="P1742" i="1" s="1"/>
  <c r="P1743" i="1" s="1"/>
  <c r="P1744" i="1" s="1"/>
  <c r="P1745" i="1" s="1"/>
  <c r="P1746" i="1" s="1"/>
  <c r="P1747" i="1" s="1"/>
  <c r="P1748" i="1" s="1"/>
  <c r="P1749" i="1" s="1"/>
  <c r="P1750" i="1" s="1"/>
  <c r="P1751" i="1" s="1"/>
  <c r="P1752" i="1" s="1"/>
  <c r="P1753" i="1" s="1"/>
  <c r="P1754" i="1" s="1"/>
  <c r="P1755" i="1" s="1"/>
  <c r="P1756" i="1" s="1"/>
  <c r="P1757" i="1" s="1"/>
  <c r="P1758" i="1" s="1"/>
  <c r="P1759" i="1" s="1"/>
  <c r="P1760" i="1" s="1"/>
  <c r="P1761" i="1" s="1"/>
  <c r="P1762" i="1" s="1"/>
  <c r="P1763" i="1" s="1"/>
  <c r="P1764" i="1" s="1"/>
  <c r="P1765" i="1" s="1"/>
  <c r="P1766" i="1" s="1"/>
  <c r="P1767" i="1" s="1"/>
  <c r="P1768" i="1" s="1"/>
  <c r="P1769" i="1" s="1"/>
  <c r="P1770" i="1" s="1"/>
  <c r="P1771" i="1" s="1"/>
  <c r="P1772" i="1" s="1"/>
  <c r="P1773" i="1" s="1"/>
  <c r="P1774" i="1" s="1"/>
  <c r="P1775" i="1" s="1"/>
  <c r="P1776" i="1" s="1"/>
  <c r="P1777" i="1" s="1"/>
  <c r="P1778" i="1" s="1"/>
  <c r="P1779" i="1" s="1"/>
  <c r="P1780" i="1" s="1"/>
  <c r="P1781" i="1" s="1"/>
  <c r="P1782" i="1" s="1"/>
  <c r="P1783" i="1" s="1"/>
  <c r="P1784" i="1" s="1"/>
  <c r="P1785" i="1" s="1"/>
  <c r="P1786" i="1" s="1"/>
  <c r="P1787" i="1" s="1"/>
  <c r="P1788" i="1" s="1"/>
  <c r="P1789" i="1" s="1"/>
  <c r="P1790" i="1" s="1"/>
  <c r="P1791" i="1" s="1"/>
  <c r="P1792" i="1" s="1"/>
  <c r="P1793" i="1" s="1"/>
  <c r="P1794" i="1" s="1"/>
  <c r="P1795" i="1" s="1"/>
  <c r="P1796" i="1" s="1"/>
  <c r="P1797" i="1" s="1"/>
  <c r="P1798" i="1" s="1"/>
  <c r="P1799" i="1" s="1"/>
  <c r="P1800" i="1" s="1"/>
  <c r="P1801" i="1" s="1"/>
  <c r="P1802" i="1" s="1"/>
  <c r="P1803" i="1" s="1"/>
  <c r="P1804" i="1" s="1"/>
  <c r="P1805" i="1" s="1"/>
  <c r="P1806" i="1" s="1"/>
  <c r="P1807" i="1" s="1"/>
  <c r="P1808" i="1" s="1"/>
  <c r="P1809" i="1" s="1"/>
  <c r="P1810" i="1" s="1"/>
  <c r="P1811" i="1" s="1"/>
  <c r="P1812" i="1" s="1"/>
  <c r="P1813" i="1" s="1"/>
  <c r="P1814" i="1" s="1"/>
  <c r="P1815" i="1" s="1"/>
  <c r="P1816" i="1" s="1"/>
  <c r="P1817" i="1" s="1"/>
  <c r="P1818" i="1" s="1"/>
  <c r="P1819" i="1" s="1"/>
  <c r="P1820" i="1" s="1"/>
  <c r="P1821" i="1" s="1"/>
  <c r="P1822" i="1" s="1"/>
  <c r="P1823" i="1" s="1"/>
  <c r="P1824" i="1" s="1"/>
  <c r="P1825" i="1" s="1"/>
  <c r="P1826" i="1" s="1"/>
  <c r="P1827" i="1" s="1"/>
  <c r="P1828" i="1" s="1"/>
  <c r="P1829" i="1" s="1"/>
  <c r="P1830" i="1" s="1"/>
  <c r="P1831" i="1" s="1"/>
  <c r="P1832" i="1" s="1"/>
  <c r="P1833" i="1" s="1"/>
  <c r="P1834" i="1" s="1"/>
  <c r="P1835" i="1" s="1"/>
  <c r="P1836" i="1" s="1"/>
  <c r="P1837" i="1" s="1"/>
  <c r="P1838" i="1" s="1"/>
  <c r="P1839" i="1" s="1"/>
  <c r="P1840" i="1" s="1"/>
  <c r="P1841" i="1" s="1"/>
  <c r="P1842" i="1" s="1"/>
  <c r="P1843" i="1" s="1"/>
  <c r="P1844" i="1" s="1"/>
  <c r="P1845" i="1" s="1"/>
  <c r="P1846" i="1" s="1"/>
  <c r="P1847" i="1" s="1"/>
  <c r="P1848" i="1" s="1"/>
  <c r="P1849" i="1" s="1"/>
  <c r="P1850" i="1" s="1"/>
  <c r="P1851" i="1" s="1"/>
  <c r="P1852" i="1" s="1"/>
  <c r="P1853" i="1" s="1"/>
  <c r="P1854" i="1" s="1"/>
  <c r="P1855" i="1" s="1"/>
  <c r="P1856" i="1" s="1"/>
  <c r="P1857" i="1" s="1"/>
  <c r="P1858" i="1" s="1"/>
  <c r="P1859" i="1" s="1"/>
  <c r="P1860" i="1" s="1"/>
  <c r="P1861" i="1" s="1"/>
  <c r="P1862" i="1" s="1"/>
  <c r="P1863" i="1" s="1"/>
  <c r="P1864" i="1" s="1"/>
  <c r="P1865" i="1" s="1"/>
  <c r="P1866" i="1" s="1"/>
  <c r="P1867" i="1" s="1"/>
  <c r="P1868" i="1" s="1"/>
  <c r="P1869" i="1" s="1"/>
  <c r="P1870" i="1" s="1"/>
  <c r="P1871" i="1" s="1"/>
  <c r="P1872" i="1" s="1"/>
  <c r="P1873" i="1" s="1"/>
  <c r="P1874" i="1" s="1"/>
  <c r="P1875" i="1" s="1"/>
  <c r="P1876" i="1" s="1"/>
  <c r="P1877" i="1" s="1"/>
  <c r="P1878" i="1" s="1"/>
  <c r="P1879" i="1" s="1"/>
  <c r="P1880" i="1" s="1"/>
  <c r="P1881" i="1" s="1"/>
  <c r="P1882" i="1" s="1"/>
  <c r="P1883" i="1" s="1"/>
  <c r="P1884" i="1" s="1"/>
  <c r="P1885" i="1" s="1"/>
  <c r="P1886" i="1" s="1"/>
  <c r="P1887" i="1" s="1"/>
  <c r="P1888" i="1" s="1"/>
  <c r="P1889" i="1" s="1"/>
  <c r="P1890" i="1" s="1"/>
  <c r="P1891" i="1" s="1"/>
  <c r="P1892" i="1" s="1"/>
  <c r="P1893" i="1" s="1"/>
  <c r="P1894" i="1" s="1"/>
  <c r="P1895" i="1" s="1"/>
  <c r="P1896" i="1" s="1"/>
  <c r="P1897" i="1" s="1"/>
  <c r="P1898" i="1" s="1"/>
  <c r="P1899" i="1" s="1"/>
  <c r="P1900" i="1" s="1"/>
  <c r="P1901" i="1" s="1"/>
  <c r="P1902" i="1" s="1"/>
  <c r="P1903" i="1" s="1"/>
  <c r="P1904" i="1" s="1"/>
  <c r="P1905" i="1" s="1"/>
  <c r="P1906" i="1" s="1"/>
  <c r="P1907" i="1" s="1"/>
  <c r="P1908" i="1" s="1"/>
  <c r="P1909" i="1" s="1"/>
  <c r="P1910" i="1" s="1"/>
  <c r="P1911" i="1" s="1"/>
  <c r="P1912" i="1" s="1"/>
  <c r="P1913" i="1" s="1"/>
  <c r="P1914" i="1" s="1"/>
  <c r="P1915" i="1" s="1"/>
  <c r="P1916" i="1" s="1"/>
  <c r="P1917" i="1" s="1"/>
  <c r="P1918" i="1" s="1"/>
  <c r="P1919" i="1" s="1"/>
  <c r="P1920" i="1" s="1"/>
  <c r="P1921" i="1" s="1"/>
  <c r="P1922" i="1" s="1"/>
  <c r="P1923" i="1" s="1"/>
  <c r="P1924" i="1" s="1"/>
  <c r="P1925" i="1" s="1"/>
  <c r="P1926" i="1" s="1"/>
  <c r="P1927" i="1" s="1"/>
  <c r="P1928" i="1" s="1"/>
  <c r="P1929" i="1" s="1"/>
  <c r="P1930" i="1" s="1"/>
  <c r="P1931" i="1" s="1"/>
  <c r="P1932" i="1" s="1"/>
  <c r="P1933" i="1" s="1"/>
  <c r="P1934" i="1" s="1"/>
  <c r="P1935" i="1" s="1"/>
  <c r="P1936" i="1" s="1"/>
  <c r="P1937" i="1" s="1"/>
  <c r="P1938" i="1" s="1"/>
  <c r="P1939" i="1" s="1"/>
  <c r="P1940" i="1" s="1"/>
  <c r="P1941" i="1" s="1"/>
  <c r="P1942" i="1" s="1"/>
  <c r="P1943" i="1" s="1"/>
  <c r="P1944" i="1" s="1"/>
  <c r="P1945" i="1" s="1"/>
  <c r="P1946" i="1" s="1"/>
  <c r="P1947" i="1" s="1"/>
  <c r="P1948" i="1" s="1"/>
  <c r="P1949" i="1" s="1"/>
  <c r="P1950" i="1" s="1"/>
  <c r="P1951" i="1" s="1"/>
  <c r="P1952" i="1" s="1"/>
  <c r="P1953" i="1" s="1"/>
  <c r="P1954" i="1" s="1"/>
  <c r="P1955" i="1" s="1"/>
  <c r="P1956" i="1" s="1"/>
  <c r="P1957" i="1" s="1"/>
  <c r="P1958" i="1" s="1"/>
  <c r="P1959" i="1" s="1"/>
  <c r="P1960" i="1" s="1"/>
  <c r="P1961" i="1" s="1"/>
  <c r="P1962" i="1" s="1"/>
  <c r="P1963" i="1" s="1"/>
  <c r="P1964" i="1" s="1"/>
  <c r="P1965" i="1" s="1"/>
  <c r="P1966" i="1" s="1"/>
  <c r="P1967" i="1" s="1"/>
  <c r="P1968" i="1" s="1"/>
  <c r="P1969" i="1" s="1"/>
  <c r="P1970" i="1" s="1"/>
  <c r="P1971" i="1" s="1"/>
  <c r="P1972" i="1" s="1"/>
  <c r="P1973" i="1" s="1"/>
  <c r="P1974" i="1" s="1"/>
  <c r="P1975" i="1" s="1"/>
  <c r="P1976" i="1" s="1"/>
  <c r="P1977" i="1" s="1"/>
  <c r="P1978" i="1" s="1"/>
  <c r="P1979" i="1" s="1"/>
  <c r="P1980" i="1" s="1"/>
  <c r="P1981" i="1" s="1"/>
  <c r="P1982" i="1" s="1"/>
  <c r="P1983" i="1" s="1"/>
  <c r="P1984" i="1" s="1"/>
  <c r="P1985" i="1" s="1"/>
  <c r="P1986" i="1" s="1"/>
  <c r="P1987" i="1" s="1"/>
  <c r="P1988" i="1" s="1"/>
  <c r="P1989" i="1" s="1"/>
  <c r="P1990" i="1" s="1"/>
  <c r="P1991" i="1" s="1"/>
  <c r="P1992" i="1" s="1"/>
  <c r="P1993" i="1" s="1"/>
  <c r="P1994" i="1" s="1"/>
  <c r="P1995" i="1" s="1"/>
  <c r="P1996" i="1" s="1"/>
  <c r="P1997" i="1" s="1"/>
  <c r="P1998" i="1" s="1"/>
  <c r="P1999" i="1" s="1"/>
  <c r="P2000" i="1" s="1"/>
  <c r="P2001" i="1" s="1"/>
  <c r="P2002" i="1" s="1"/>
  <c r="P2003" i="1" s="1"/>
  <c r="P2004" i="1" s="1"/>
  <c r="P2005" i="1" s="1"/>
  <c r="P2006" i="1" s="1"/>
  <c r="P2007" i="1" s="1"/>
  <c r="P2008" i="1" s="1"/>
  <c r="P2009" i="1" s="1"/>
  <c r="P2010" i="1" s="1"/>
  <c r="P2011" i="1" s="1"/>
  <c r="P2012" i="1" s="1"/>
  <c r="P2013" i="1" s="1"/>
  <c r="P2014" i="1" s="1"/>
  <c r="P2015" i="1" s="1"/>
  <c r="P2016" i="1" s="1"/>
  <c r="P2017" i="1" s="1"/>
  <c r="P2018" i="1" s="1"/>
  <c r="P2019" i="1" s="1"/>
  <c r="P2020" i="1" s="1"/>
  <c r="P2021" i="1" s="1"/>
  <c r="P2022" i="1" s="1"/>
  <c r="P2023" i="1" s="1"/>
  <c r="P2024" i="1" s="1"/>
  <c r="P2025" i="1" s="1"/>
  <c r="P2026" i="1" s="1"/>
  <c r="P2027" i="1" s="1"/>
  <c r="P2028" i="1" s="1"/>
  <c r="P2029" i="1" s="1"/>
  <c r="P2030" i="1" s="1"/>
  <c r="P2031" i="1" s="1"/>
  <c r="P2032" i="1" s="1"/>
  <c r="P2033" i="1" s="1"/>
  <c r="P2034" i="1" s="1"/>
  <c r="P2035" i="1" s="1"/>
  <c r="P2036" i="1" s="1"/>
  <c r="P2037" i="1" s="1"/>
  <c r="P2038" i="1" s="1"/>
  <c r="P2039" i="1" s="1"/>
  <c r="P2040" i="1" s="1"/>
  <c r="P2041" i="1" s="1"/>
  <c r="P2042" i="1" s="1"/>
  <c r="P2043" i="1" s="1"/>
  <c r="P2044" i="1" s="1"/>
  <c r="P2045" i="1" s="1"/>
  <c r="P2046" i="1" s="1"/>
  <c r="P2047" i="1" s="1"/>
  <c r="P2048" i="1" s="1"/>
  <c r="P2049" i="1" s="1"/>
  <c r="P2050" i="1" s="1"/>
  <c r="P2051" i="1" s="1"/>
  <c r="P2052" i="1" s="1"/>
  <c r="P2053" i="1" s="1"/>
  <c r="P2054" i="1" s="1"/>
  <c r="P2055" i="1" s="1"/>
  <c r="P2056" i="1" s="1"/>
  <c r="P2057" i="1" s="1"/>
  <c r="P2058" i="1" s="1"/>
  <c r="P2059" i="1" s="1"/>
  <c r="P2060" i="1" s="1"/>
  <c r="P2061" i="1" s="1"/>
  <c r="P2062" i="1" s="1"/>
  <c r="P2063" i="1" s="1"/>
  <c r="P2064" i="1" s="1"/>
  <c r="P2065" i="1" s="1"/>
  <c r="P2066" i="1" s="1"/>
  <c r="P2067" i="1" s="1"/>
  <c r="P2068" i="1" s="1"/>
  <c r="P2069" i="1" s="1"/>
  <c r="P2070" i="1" s="1"/>
  <c r="P2071" i="1" s="1"/>
  <c r="P2072" i="1" s="1"/>
  <c r="P2073" i="1" s="1"/>
  <c r="P2074" i="1" s="1"/>
  <c r="P2075" i="1" s="1"/>
  <c r="P2076" i="1" s="1"/>
  <c r="P2077" i="1" s="1"/>
  <c r="P2078" i="1" s="1"/>
  <c r="P2079" i="1" s="1"/>
  <c r="P2080" i="1" s="1"/>
  <c r="P2081" i="1" s="1"/>
  <c r="P2082" i="1" s="1"/>
  <c r="P2083" i="1" s="1"/>
  <c r="P2084" i="1" s="1"/>
  <c r="P2085" i="1" s="1"/>
  <c r="P2086" i="1" s="1"/>
  <c r="P2087" i="1" s="1"/>
  <c r="P2088" i="1" s="1"/>
  <c r="P2089" i="1" s="1"/>
  <c r="P2090" i="1" s="1"/>
  <c r="P2091" i="1" s="1"/>
  <c r="P2092" i="1" s="1"/>
  <c r="P2093" i="1" s="1"/>
  <c r="P2094" i="1" s="1"/>
  <c r="P2095" i="1" s="1"/>
  <c r="P2096" i="1" s="1"/>
  <c r="P2097" i="1" s="1"/>
  <c r="P2098" i="1" s="1"/>
  <c r="P2099" i="1" s="1"/>
  <c r="P2100" i="1" s="1"/>
  <c r="P2101" i="1" s="1"/>
  <c r="P2102" i="1" s="1"/>
  <c r="P2103" i="1" s="1"/>
  <c r="P2104" i="1" s="1"/>
  <c r="P2105" i="1" s="1"/>
  <c r="P2106" i="1" s="1"/>
  <c r="P2107" i="1" s="1"/>
  <c r="P2108" i="1" s="1"/>
  <c r="P2109" i="1" s="1"/>
  <c r="P2110" i="1" s="1"/>
  <c r="P2111" i="1" s="1"/>
  <c r="P2112" i="1" s="1"/>
  <c r="P2113" i="1" s="1"/>
  <c r="P2114" i="1" s="1"/>
  <c r="P2115" i="1" s="1"/>
  <c r="P2116" i="1" s="1"/>
  <c r="P2117" i="1" s="1"/>
  <c r="P2118" i="1" s="1"/>
  <c r="P2119" i="1" s="1"/>
  <c r="P2120" i="1" s="1"/>
  <c r="P2121" i="1" s="1"/>
  <c r="P2122" i="1" s="1"/>
  <c r="P2123" i="1" s="1"/>
  <c r="P2124" i="1" s="1"/>
  <c r="P2125" i="1" s="1"/>
  <c r="P2126" i="1" s="1"/>
  <c r="P2127" i="1" s="1"/>
  <c r="P2128" i="1" s="1"/>
  <c r="P2129" i="1" s="1"/>
  <c r="P2130" i="1" s="1"/>
  <c r="P2131" i="1" s="1"/>
  <c r="P2132" i="1" s="1"/>
  <c r="P2133" i="1" s="1"/>
  <c r="P2134" i="1" s="1"/>
  <c r="P2135" i="1" s="1"/>
  <c r="P2136" i="1" s="1"/>
  <c r="P2137" i="1" s="1"/>
  <c r="P2138" i="1" s="1"/>
  <c r="P2139" i="1" s="1"/>
  <c r="P2140" i="1" s="1"/>
  <c r="P2141" i="1" s="1"/>
  <c r="P2142" i="1" s="1"/>
  <c r="P2143" i="1" s="1"/>
  <c r="P2144" i="1" s="1"/>
  <c r="P2145" i="1" s="1"/>
  <c r="P2146" i="1" s="1"/>
  <c r="P2147" i="1" s="1"/>
  <c r="P2148" i="1" s="1"/>
  <c r="P2149" i="1" s="1"/>
  <c r="P2150" i="1" s="1"/>
  <c r="P2151" i="1" s="1"/>
  <c r="P2152" i="1" s="1"/>
  <c r="P2153" i="1" s="1"/>
  <c r="P2154" i="1" s="1"/>
  <c r="P2155" i="1" s="1"/>
  <c r="P2156" i="1" s="1"/>
  <c r="P2157" i="1" s="1"/>
  <c r="P2158" i="1" s="1"/>
  <c r="P2159" i="1" s="1"/>
  <c r="P2160" i="1" s="1"/>
  <c r="P2161" i="1" s="1"/>
  <c r="P2162" i="1" s="1"/>
  <c r="P2163" i="1" s="1"/>
  <c r="P2164" i="1" s="1"/>
  <c r="P2165" i="1" s="1"/>
  <c r="P2166" i="1" s="1"/>
  <c r="P2167" i="1" s="1"/>
  <c r="P2168" i="1" s="1"/>
  <c r="P2169" i="1" s="1"/>
  <c r="P2170" i="1" s="1"/>
  <c r="P2171" i="1" s="1"/>
  <c r="P2172" i="1" s="1"/>
  <c r="P2173" i="1" s="1"/>
  <c r="P2174" i="1" s="1"/>
  <c r="P2175" i="1" s="1"/>
  <c r="P2176" i="1" s="1"/>
  <c r="P2177" i="1" s="1"/>
  <c r="P2178" i="1" s="1"/>
  <c r="P2179" i="1" s="1"/>
  <c r="P2180" i="1" s="1"/>
  <c r="P2181" i="1" s="1"/>
  <c r="P2182" i="1" s="1"/>
  <c r="P2183" i="1" s="1"/>
  <c r="P2184" i="1" s="1"/>
  <c r="P2185" i="1" s="1"/>
  <c r="P2186" i="1" s="1"/>
  <c r="P2187" i="1" s="1"/>
  <c r="P2188" i="1" s="1"/>
  <c r="P2189" i="1" s="1"/>
  <c r="P2190" i="1" s="1"/>
  <c r="P2191" i="1" s="1"/>
  <c r="P2192" i="1" s="1"/>
  <c r="P2193" i="1" s="1"/>
  <c r="P2194" i="1" s="1"/>
  <c r="P2195" i="1" s="1"/>
  <c r="P2196" i="1" s="1"/>
  <c r="P2197" i="1" s="1"/>
  <c r="P2198" i="1" s="1"/>
  <c r="P2199" i="1" s="1"/>
  <c r="P2200" i="1" s="1"/>
  <c r="P2201" i="1" s="1"/>
  <c r="P2202" i="1" s="1"/>
  <c r="P2203" i="1" s="1"/>
  <c r="P2204" i="1" s="1"/>
  <c r="P2205" i="1" s="1"/>
  <c r="P2206" i="1" s="1"/>
  <c r="P2207" i="1" s="1"/>
  <c r="P2208" i="1" s="1"/>
  <c r="P2209" i="1" s="1"/>
  <c r="P2210" i="1" s="1"/>
  <c r="P2211" i="1" s="1"/>
  <c r="P2212" i="1" s="1"/>
  <c r="P2213" i="1" s="1"/>
  <c r="P2214" i="1" s="1"/>
  <c r="P2215" i="1" s="1"/>
  <c r="P2216" i="1" s="1"/>
  <c r="P2217" i="1" s="1"/>
  <c r="P2218" i="1" s="1"/>
  <c r="P2219" i="1" s="1"/>
  <c r="P2220" i="1" s="1"/>
  <c r="P2221" i="1" s="1"/>
  <c r="P2222" i="1" s="1"/>
  <c r="P2223" i="1" s="1"/>
  <c r="P2224" i="1" s="1"/>
  <c r="P2225" i="1" s="1"/>
  <c r="P2226" i="1" s="1"/>
  <c r="P2227" i="1" s="1"/>
  <c r="P2228" i="1" s="1"/>
  <c r="P2229" i="1" s="1"/>
  <c r="P2230" i="1" s="1"/>
  <c r="P2231" i="1" s="1"/>
  <c r="P2232" i="1" s="1"/>
  <c r="P2233" i="1" s="1"/>
  <c r="P2234" i="1" s="1"/>
  <c r="P2235" i="1" s="1"/>
  <c r="P2236" i="1" s="1"/>
  <c r="P2237" i="1" s="1"/>
  <c r="P2238" i="1" s="1"/>
  <c r="P2239" i="1" s="1"/>
  <c r="P2240" i="1" s="1"/>
  <c r="P2241" i="1" s="1"/>
  <c r="P2242" i="1" s="1"/>
  <c r="P2243" i="1" s="1"/>
  <c r="P2244" i="1" s="1"/>
  <c r="P2245" i="1" s="1"/>
  <c r="P2246" i="1" s="1"/>
  <c r="P2247" i="1" s="1"/>
  <c r="P2248" i="1" s="1"/>
  <c r="P2249" i="1" s="1"/>
  <c r="P2250" i="1" s="1"/>
  <c r="P2251" i="1" s="1"/>
  <c r="P2252" i="1" s="1"/>
  <c r="P2253" i="1" s="1"/>
  <c r="P2254" i="1" s="1"/>
  <c r="P2255" i="1" s="1"/>
  <c r="P2256" i="1" s="1"/>
  <c r="P2257" i="1" s="1"/>
  <c r="P2258" i="1" s="1"/>
  <c r="P2259" i="1" s="1"/>
  <c r="P2260" i="1" s="1"/>
  <c r="P2261" i="1" s="1"/>
  <c r="P2262" i="1" s="1"/>
  <c r="P2263" i="1" s="1"/>
  <c r="P2264" i="1" s="1"/>
  <c r="P2265" i="1" s="1"/>
  <c r="P2266" i="1" s="1"/>
  <c r="P2267" i="1" s="1"/>
  <c r="P2268" i="1" s="1"/>
  <c r="P2269" i="1" s="1"/>
  <c r="P2270" i="1" s="1"/>
  <c r="P2271" i="1" s="1"/>
  <c r="P2272" i="1" s="1"/>
  <c r="P2273" i="1" s="1"/>
  <c r="P2274" i="1" s="1"/>
  <c r="P2275" i="1" s="1"/>
  <c r="P2276" i="1" s="1"/>
  <c r="P2277" i="1" s="1"/>
  <c r="P2278" i="1" s="1"/>
  <c r="P2279" i="1" s="1"/>
  <c r="P2280" i="1" s="1"/>
  <c r="P2281" i="1" s="1"/>
  <c r="P2282" i="1" s="1"/>
  <c r="P2283" i="1" s="1"/>
  <c r="P2284" i="1" s="1"/>
  <c r="P2285" i="1" s="1"/>
  <c r="P2286" i="1" s="1"/>
  <c r="P2287" i="1" s="1"/>
  <c r="P2288" i="1" s="1"/>
  <c r="P2289" i="1" s="1"/>
  <c r="P2290" i="1" s="1"/>
  <c r="P2291" i="1" s="1"/>
  <c r="P2292" i="1" s="1"/>
  <c r="P2293" i="1" s="1"/>
  <c r="P2294" i="1" s="1"/>
  <c r="P2295" i="1" s="1"/>
  <c r="P2296" i="1" s="1"/>
  <c r="P2297" i="1" s="1"/>
  <c r="P2298" i="1" s="1"/>
  <c r="P2299" i="1" s="1"/>
  <c r="P2300" i="1" s="1"/>
  <c r="P2301" i="1" s="1"/>
  <c r="P2302" i="1" s="1"/>
  <c r="P2303" i="1" s="1"/>
  <c r="P2304" i="1" s="1"/>
  <c r="P2305" i="1" s="1"/>
  <c r="P2306" i="1" s="1"/>
  <c r="P2307" i="1" s="1"/>
  <c r="P2308" i="1" s="1"/>
  <c r="P2309" i="1" s="1"/>
  <c r="P2310" i="1" s="1"/>
  <c r="P2311" i="1" s="1"/>
  <c r="P2312" i="1" s="1"/>
  <c r="P2313" i="1" s="1"/>
  <c r="P2314" i="1" s="1"/>
  <c r="P2315" i="1" s="1"/>
  <c r="P2316" i="1" s="1"/>
  <c r="P2317" i="1" s="1"/>
  <c r="P2318" i="1" s="1"/>
  <c r="P2319" i="1" s="1"/>
  <c r="P2320" i="1" s="1"/>
  <c r="P2321" i="1" s="1"/>
  <c r="P2322" i="1" s="1"/>
  <c r="P2323" i="1" s="1"/>
  <c r="P2324" i="1" s="1"/>
  <c r="P2325" i="1" s="1"/>
  <c r="P2326" i="1" s="1"/>
  <c r="P2327" i="1" s="1"/>
  <c r="P2328" i="1" s="1"/>
  <c r="P2329" i="1" s="1"/>
  <c r="P2330" i="1" s="1"/>
  <c r="P2331" i="1" s="1"/>
  <c r="P2332" i="1" s="1"/>
  <c r="P2333" i="1" s="1"/>
  <c r="P2334" i="1" s="1"/>
  <c r="P2335" i="1" s="1"/>
  <c r="P2336" i="1" s="1"/>
  <c r="P2337" i="1" s="1"/>
  <c r="P2338" i="1" s="1"/>
  <c r="P2339" i="1" s="1"/>
  <c r="P2340" i="1" s="1"/>
  <c r="P2341" i="1" s="1"/>
  <c r="P2342" i="1" s="1"/>
  <c r="P2343" i="1" s="1"/>
  <c r="P2344" i="1" s="1"/>
  <c r="P2345" i="1" s="1"/>
  <c r="P2346" i="1" s="1"/>
  <c r="P2347" i="1" s="1"/>
  <c r="P2348" i="1" s="1"/>
  <c r="P2349" i="1" s="1"/>
  <c r="P2350" i="1" s="1"/>
  <c r="P2351" i="1" s="1"/>
  <c r="P2352" i="1" s="1"/>
  <c r="P2353" i="1" s="1"/>
  <c r="P2354" i="1" s="1"/>
  <c r="P2355" i="1" s="1"/>
  <c r="P2356" i="1" s="1"/>
  <c r="P2357" i="1" s="1"/>
  <c r="P2358" i="1" s="1"/>
  <c r="P2359" i="1" s="1"/>
  <c r="P2360" i="1" s="1"/>
  <c r="P2361" i="1" s="1"/>
  <c r="P2362" i="1" s="1"/>
  <c r="P2363" i="1" s="1"/>
  <c r="P2364" i="1" s="1"/>
  <c r="P2365" i="1" s="1"/>
  <c r="P2366" i="1" s="1"/>
  <c r="P2367" i="1" s="1"/>
  <c r="P2368" i="1" s="1"/>
  <c r="P2369" i="1" s="1"/>
  <c r="P2370" i="1" s="1"/>
  <c r="P2371" i="1" s="1"/>
  <c r="P2372" i="1" s="1"/>
  <c r="P2373" i="1" s="1"/>
  <c r="P2374" i="1" s="1"/>
  <c r="P2375" i="1" s="1"/>
  <c r="P2376" i="1" s="1"/>
  <c r="P2377" i="1" s="1"/>
  <c r="P2378" i="1" s="1"/>
  <c r="P2379" i="1" s="1"/>
  <c r="P2380" i="1" s="1"/>
  <c r="P2381" i="1" s="1"/>
  <c r="P2382" i="1" s="1"/>
  <c r="P2383" i="1" s="1"/>
  <c r="P2384" i="1" s="1"/>
  <c r="P2385" i="1" s="1"/>
  <c r="P2386" i="1" s="1"/>
  <c r="P2387" i="1" s="1"/>
  <c r="P2388" i="1" s="1"/>
  <c r="P2389" i="1" s="1"/>
  <c r="P2390" i="1" s="1"/>
  <c r="P2391" i="1" s="1"/>
  <c r="P2392" i="1" s="1"/>
  <c r="P2393" i="1" s="1"/>
  <c r="P2394" i="1" s="1"/>
  <c r="P2395" i="1" s="1"/>
  <c r="P2396" i="1" s="1"/>
  <c r="P2397" i="1" s="1"/>
  <c r="P2398" i="1" s="1"/>
  <c r="P2399" i="1" s="1"/>
  <c r="P2400" i="1" s="1"/>
  <c r="P2401" i="1" s="1"/>
  <c r="P2402" i="1" s="1"/>
  <c r="P2403" i="1" s="1"/>
  <c r="P2404" i="1" s="1"/>
  <c r="P2405" i="1" s="1"/>
  <c r="P2406" i="1" s="1"/>
  <c r="P2407" i="1" s="1"/>
  <c r="P2408" i="1" s="1"/>
  <c r="P2409" i="1" s="1"/>
  <c r="P2410" i="1" s="1"/>
  <c r="P2411" i="1" s="1"/>
  <c r="P2412" i="1" s="1"/>
  <c r="P2413" i="1" s="1"/>
  <c r="P2414" i="1" s="1"/>
  <c r="P2415" i="1" s="1"/>
  <c r="P2416" i="1" s="1"/>
  <c r="P2417" i="1" s="1"/>
  <c r="P2418" i="1" s="1"/>
  <c r="P2419" i="1" s="1"/>
  <c r="P2420" i="1" s="1"/>
  <c r="P2421" i="1" s="1"/>
  <c r="P2422" i="1" s="1"/>
  <c r="P2423" i="1" s="1"/>
  <c r="P2424" i="1" s="1"/>
  <c r="P2425" i="1" s="1"/>
  <c r="P2426" i="1" s="1"/>
  <c r="P2427" i="1" s="1"/>
  <c r="P2428" i="1" s="1"/>
  <c r="P2429" i="1" s="1"/>
  <c r="P2430" i="1" s="1"/>
  <c r="P2431" i="1" s="1"/>
  <c r="P2432" i="1" s="1"/>
  <c r="P2433" i="1" s="1"/>
  <c r="P2434" i="1" s="1"/>
  <c r="P2435" i="1" s="1"/>
  <c r="P2436" i="1" s="1"/>
  <c r="P2437" i="1" s="1"/>
  <c r="P2438" i="1" s="1"/>
  <c r="P2439" i="1" s="1"/>
  <c r="P2440" i="1" s="1"/>
  <c r="P2441" i="1" s="1"/>
  <c r="P2442" i="1" s="1"/>
  <c r="P2443" i="1" s="1"/>
  <c r="P2444" i="1" s="1"/>
  <c r="P2445" i="1" s="1"/>
  <c r="P2446" i="1" s="1"/>
  <c r="P2447" i="1" s="1"/>
  <c r="P2448" i="1" s="1"/>
  <c r="P2449" i="1" s="1"/>
  <c r="P2450" i="1" s="1"/>
  <c r="P2451" i="1" s="1"/>
  <c r="P2452" i="1" s="1"/>
  <c r="P2453" i="1" s="1"/>
  <c r="P2454" i="1" s="1"/>
  <c r="P2455" i="1" s="1"/>
  <c r="P2456" i="1" s="1"/>
  <c r="P2457" i="1" s="1"/>
  <c r="P2458" i="1" s="1"/>
  <c r="P2459" i="1" s="1"/>
  <c r="P2460" i="1" s="1"/>
  <c r="P2461" i="1" s="1"/>
  <c r="P2462" i="1" s="1"/>
  <c r="P2463" i="1" s="1"/>
  <c r="P2464" i="1" s="1"/>
  <c r="P2465" i="1" s="1"/>
  <c r="P2466" i="1" s="1"/>
  <c r="P2467" i="1" s="1"/>
  <c r="P2468" i="1" s="1"/>
  <c r="P2469" i="1" s="1"/>
  <c r="P2470" i="1" s="1"/>
  <c r="P2471" i="1" s="1"/>
  <c r="P2472" i="1" s="1"/>
  <c r="P2473" i="1" s="1"/>
  <c r="P2474" i="1" s="1"/>
  <c r="P2475" i="1" s="1"/>
  <c r="P2476" i="1" s="1"/>
  <c r="P2477" i="1" s="1"/>
  <c r="P2478" i="1" s="1"/>
  <c r="P2479" i="1" s="1"/>
  <c r="P2480" i="1" s="1"/>
  <c r="P2481" i="1" s="1"/>
  <c r="P2482" i="1" s="1"/>
  <c r="P2483" i="1" s="1"/>
  <c r="P2484" i="1" s="1"/>
  <c r="P2485" i="1" s="1"/>
  <c r="P2486" i="1" s="1"/>
  <c r="P2487" i="1" s="1"/>
  <c r="P2488" i="1" s="1"/>
  <c r="P2489" i="1" s="1"/>
  <c r="P2490" i="1" s="1"/>
  <c r="P2491" i="1" s="1"/>
  <c r="P2492" i="1" s="1"/>
  <c r="P2493" i="1" s="1"/>
  <c r="P2494" i="1" s="1"/>
  <c r="P2495" i="1" s="1"/>
  <c r="P2496" i="1" s="1"/>
  <c r="P2497" i="1" s="1"/>
  <c r="P2498" i="1" s="1"/>
  <c r="P2499" i="1" s="1"/>
  <c r="P2500" i="1" s="1"/>
  <c r="P2501" i="1" s="1"/>
  <c r="P2502" i="1" s="1"/>
  <c r="P2503" i="1" s="1"/>
  <c r="P2504" i="1" s="1"/>
  <c r="P2505" i="1" s="1"/>
  <c r="P2506" i="1" s="1"/>
  <c r="P2507" i="1" s="1"/>
  <c r="P2508" i="1" s="1"/>
  <c r="P2509" i="1" s="1"/>
  <c r="P2510" i="1" s="1"/>
  <c r="P2511" i="1" s="1"/>
  <c r="P2512" i="1" s="1"/>
  <c r="P2513" i="1" s="1"/>
  <c r="P2514" i="1" s="1"/>
  <c r="P2515" i="1" s="1"/>
  <c r="P2516" i="1" s="1"/>
  <c r="P2517" i="1" s="1"/>
  <c r="P2518" i="1" s="1"/>
  <c r="P2519" i="1" s="1"/>
  <c r="P2520" i="1" s="1"/>
  <c r="P2521" i="1" s="1"/>
  <c r="P2522" i="1" s="1"/>
  <c r="P2523" i="1" s="1"/>
  <c r="P2524" i="1" s="1"/>
  <c r="P2525" i="1" s="1"/>
  <c r="P2526" i="1" s="1"/>
  <c r="P2527" i="1" s="1"/>
  <c r="P2528" i="1" s="1"/>
  <c r="P2529" i="1" s="1"/>
  <c r="P2530" i="1" s="1"/>
  <c r="P2531" i="1" s="1"/>
  <c r="P2532" i="1" s="1"/>
  <c r="P2533" i="1" s="1"/>
  <c r="P2534" i="1" s="1"/>
  <c r="P2535" i="1" s="1"/>
  <c r="P2536" i="1" s="1"/>
  <c r="P2537" i="1" s="1"/>
  <c r="P2538" i="1" s="1"/>
  <c r="P2539" i="1" s="1"/>
  <c r="P2540" i="1" s="1"/>
  <c r="P2541" i="1" s="1"/>
  <c r="P2542" i="1" s="1"/>
  <c r="P2543" i="1" s="1"/>
  <c r="P2544" i="1" s="1"/>
  <c r="P2545" i="1" s="1"/>
  <c r="P2546" i="1" s="1"/>
  <c r="P2547" i="1" s="1"/>
  <c r="P2548" i="1" s="1"/>
  <c r="P2549" i="1" s="1"/>
  <c r="P2550" i="1" s="1"/>
  <c r="P2551" i="1" s="1"/>
  <c r="P2552" i="1" s="1"/>
  <c r="P2553" i="1" s="1"/>
  <c r="P2554" i="1" s="1"/>
  <c r="P2555" i="1" s="1"/>
  <c r="P2556" i="1" s="1"/>
  <c r="P2557" i="1" s="1"/>
  <c r="P2558" i="1" s="1"/>
  <c r="P2559" i="1" s="1"/>
  <c r="P2560" i="1" s="1"/>
  <c r="P2561" i="1" s="1"/>
  <c r="P2562" i="1" s="1"/>
  <c r="P2563" i="1" s="1"/>
  <c r="P2564" i="1" s="1"/>
  <c r="P2565" i="1" s="1"/>
  <c r="P2566" i="1" s="1"/>
  <c r="P2567" i="1" s="1"/>
  <c r="P2568" i="1" s="1"/>
  <c r="P2569" i="1" s="1"/>
  <c r="P2570" i="1" s="1"/>
  <c r="P2571" i="1" s="1"/>
  <c r="P2572" i="1" s="1"/>
  <c r="P2573" i="1" s="1"/>
  <c r="P2574" i="1" s="1"/>
  <c r="P2575" i="1" s="1"/>
  <c r="P2576" i="1" s="1"/>
  <c r="P2577" i="1" s="1"/>
  <c r="P2578" i="1" s="1"/>
  <c r="P2579" i="1" s="1"/>
  <c r="P2580" i="1" s="1"/>
  <c r="P2581" i="1" s="1"/>
  <c r="P2582" i="1" s="1"/>
  <c r="P2583" i="1" s="1"/>
  <c r="P2584" i="1" s="1"/>
  <c r="P2585" i="1" s="1"/>
  <c r="P2586" i="1" s="1"/>
  <c r="P2587" i="1" s="1"/>
  <c r="P2588" i="1" s="1"/>
  <c r="P2589" i="1" s="1"/>
  <c r="P2590" i="1" s="1"/>
  <c r="P2591" i="1" s="1"/>
  <c r="P2592" i="1" s="1"/>
  <c r="P2593" i="1" s="1"/>
  <c r="P2594" i="1" s="1"/>
  <c r="P2595" i="1" s="1"/>
  <c r="P2596" i="1" s="1"/>
  <c r="P2597" i="1" s="1"/>
  <c r="P2598" i="1" s="1"/>
  <c r="P2599" i="1" s="1"/>
  <c r="P2600" i="1" s="1"/>
  <c r="P2601" i="1" s="1"/>
  <c r="P2602" i="1" s="1"/>
  <c r="P2603" i="1" s="1"/>
  <c r="P2604" i="1" s="1"/>
  <c r="P2605" i="1" s="1"/>
  <c r="P2606" i="1" s="1"/>
  <c r="P2607" i="1" s="1"/>
  <c r="P2608" i="1" s="1"/>
  <c r="P2609" i="1" s="1"/>
  <c r="P2610" i="1" s="1"/>
  <c r="P2611" i="1" s="1"/>
  <c r="P2612" i="1" s="1"/>
  <c r="P2613" i="1" s="1"/>
  <c r="P2614" i="1" s="1"/>
  <c r="P2615" i="1" s="1"/>
  <c r="P2616" i="1" s="1"/>
  <c r="P2617" i="1" s="1"/>
  <c r="P2618" i="1" s="1"/>
  <c r="P2619" i="1" s="1"/>
  <c r="P2620" i="1" s="1"/>
  <c r="P2621" i="1" s="1"/>
  <c r="P2622" i="1" s="1"/>
  <c r="P2623" i="1" s="1"/>
  <c r="P2624" i="1" s="1"/>
  <c r="P2625" i="1" s="1"/>
  <c r="P2626" i="1" s="1"/>
  <c r="P2627" i="1" s="1"/>
  <c r="P2628" i="1" s="1"/>
  <c r="P2629" i="1" s="1"/>
  <c r="P2630" i="1" s="1"/>
  <c r="P2631" i="1" s="1"/>
  <c r="P2632" i="1" s="1"/>
  <c r="P2633" i="1" s="1"/>
  <c r="P2634" i="1" s="1"/>
  <c r="P2635" i="1" s="1"/>
  <c r="P2636" i="1" s="1"/>
  <c r="P2637" i="1" s="1"/>
  <c r="P2638" i="1" s="1"/>
  <c r="P2639" i="1" s="1"/>
  <c r="P2640" i="1" s="1"/>
  <c r="P2641" i="1" s="1"/>
  <c r="P2642" i="1" s="1"/>
  <c r="P2643" i="1" s="1"/>
  <c r="P2644" i="1" s="1"/>
  <c r="P2645" i="1" s="1"/>
  <c r="P2646" i="1" s="1"/>
  <c r="P2647" i="1" s="1"/>
  <c r="P2648" i="1" s="1"/>
  <c r="P2649" i="1" s="1"/>
  <c r="P2650" i="1" s="1"/>
  <c r="P2651" i="1" s="1"/>
  <c r="P2652" i="1" s="1"/>
  <c r="P2653" i="1" s="1"/>
  <c r="P2654" i="1" s="1"/>
  <c r="P2655" i="1" s="1"/>
  <c r="P2656" i="1" s="1"/>
  <c r="P2657" i="1" s="1"/>
  <c r="P2658" i="1" s="1"/>
  <c r="P2659" i="1" s="1"/>
  <c r="P2660" i="1" s="1"/>
  <c r="P2661" i="1" s="1"/>
  <c r="P2662" i="1" s="1"/>
  <c r="P2663" i="1" s="1"/>
  <c r="P2664" i="1" s="1"/>
  <c r="P2665" i="1" s="1"/>
  <c r="P2666" i="1" s="1"/>
  <c r="P2667" i="1" s="1"/>
  <c r="P2668" i="1" s="1"/>
  <c r="P2669" i="1" s="1"/>
  <c r="P2670" i="1" s="1"/>
  <c r="P2671" i="1" s="1"/>
  <c r="P2672" i="1" s="1"/>
  <c r="P2673" i="1" s="1"/>
  <c r="P2674" i="1" s="1"/>
  <c r="P2675" i="1" s="1"/>
  <c r="P2676" i="1" s="1"/>
  <c r="P2677" i="1" s="1"/>
  <c r="P2678" i="1" s="1"/>
  <c r="P2679" i="1" s="1"/>
  <c r="P2680" i="1" s="1"/>
  <c r="P2681" i="1" s="1"/>
  <c r="P2682" i="1" s="1"/>
  <c r="P2683" i="1" s="1"/>
  <c r="P2684" i="1" s="1"/>
  <c r="P2685" i="1" s="1"/>
  <c r="P2686" i="1" s="1"/>
  <c r="P2687" i="1" s="1"/>
  <c r="P2688" i="1" s="1"/>
  <c r="P2689" i="1" s="1"/>
  <c r="P2690" i="1" s="1"/>
  <c r="P2691" i="1" s="1"/>
  <c r="P2692" i="1" s="1"/>
  <c r="P2693" i="1" s="1"/>
  <c r="P2694" i="1" s="1"/>
  <c r="P2695" i="1" s="1"/>
  <c r="P2696" i="1" s="1"/>
  <c r="P2697" i="1" s="1"/>
  <c r="P2698" i="1" s="1"/>
  <c r="P2699" i="1" s="1"/>
  <c r="P2700" i="1" s="1"/>
  <c r="P2701" i="1" s="1"/>
  <c r="P2702" i="1" s="1"/>
  <c r="P2703" i="1" s="1"/>
  <c r="P2704" i="1" s="1"/>
  <c r="P2705" i="1" s="1"/>
  <c r="P2706" i="1" s="1"/>
  <c r="P2707" i="1" s="1"/>
  <c r="P2708" i="1" s="1"/>
  <c r="P2709" i="1" s="1"/>
  <c r="P2710" i="1" s="1"/>
  <c r="P2711" i="1" s="1"/>
  <c r="P2712" i="1" s="1"/>
  <c r="P2713" i="1" s="1"/>
  <c r="P2714" i="1" s="1"/>
  <c r="P2715" i="1" s="1"/>
  <c r="P2716" i="1" s="1"/>
  <c r="P2717" i="1" s="1"/>
  <c r="P2718" i="1" s="1"/>
  <c r="P2719" i="1" s="1"/>
  <c r="P2720" i="1" s="1"/>
  <c r="P2721" i="1" s="1"/>
  <c r="P2722" i="1" s="1"/>
  <c r="P2723" i="1" s="1"/>
  <c r="P2724" i="1" s="1"/>
  <c r="P2725" i="1" s="1"/>
  <c r="P2726" i="1" s="1"/>
  <c r="P2727" i="1" s="1"/>
  <c r="P2728" i="1" s="1"/>
  <c r="P2729" i="1" s="1"/>
  <c r="P2730" i="1" s="1"/>
  <c r="P2731" i="1" s="1"/>
  <c r="P2732" i="1" s="1"/>
  <c r="P2733" i="1" s="1"/>
  <c r="P2734" i="1" s="1"/>
  <c r="P2735" i="1" s="1"/>
  <c r="P2736" i="1" s="1"/>
  <c r="P2737" i="1" s="1"/>
  <c r="P2738" i="1" s="1"/>
  <c r="P2739" i="1" s="1"/>
  <c r="P2740" i="1" s="1"/>
  <c r="P2741" i="1" s="1"/>
  <c r="P2742" i="1" s="1"/>
  <c r="P2743" i="1" s="1"/>
  <c r="P2744" i="1" s="1"/>
  <c r="P2745" i="1" s="1"/>
  <c r="P2746" i="1" s="1"/>
  <c r="P2747" i="1" s="1"/>
  <c r="P2748" i="1" s="1"/>
  <c r="P2749" i="1" s="1"/>
  <c r="P2750" i="1" s="1"/>
  <c r="P2751" i="1" s="1"/>
  <c r="P2752" i="1" s="1"/>
  <c r="P2753" i="1" s="1"/>
  <c r="P2754" i="1" s="1"/>
  <c r="P2755" i="1" s="1"/>
  <c r="P2756" i="1" s="1"/>
  <c r="P2757" i="1" s="1"/>
  <c r="P2758" i="1" s="1"/>
  <c r="P2759" i="1" s="1"/>
  <c r="P2760" i="1" s="1"/>
  <c r="P2761" i="1" s="1"/>
  <c r="P2762" i="1" s="1"/>
  <c r="P2763" i="1" s="1"/>
  <c r="P2764" i="1" s="1"/>
  <c r="P2765" i="1" s="1"/>
  <c r="P2766" i="1" s="1"/>
  <c r="P2767" i="1" s="1"/>
  <c r="P2768" i="1" s="1"/>
  <c r="P2769" i="1" s="1"/>
  <c r="P2770" i="1" s="1"/>
  <c r="P2771" i="1" s="1"/>
  <c r="P2772" i="1" s="1"/>
  <c r="P2773" i="1" s="1"/>
  <c r="P2774" i="1" s="1"/>
  <c r="P2775" i="1" s="1"/>
  <c r="P2776" i="1" s="1"/>
  <c r="P2777" i="1" s="1"/>
  <c r="P2778" i="1" s="1"/>
  <c r="P2779" i="1" s="1"/>
  <c r="P2780" i="1" s="1"/>
  <c r="P2781" i="1" s="1"/>
  <c r="P2782" i="1" s="1"/>
  <c r="P2783" i="1" s="1"/>
  <c r="P2784" i="1" s="1"/>
  <c r="P2785" i="1" s="1"/>
  <c r="P2786" i="1" s="1"/>
  <c r="P2787" i="1" s="1"/>
  <c r="P2788" i="1" s="1"/>
  <c r="P2789" i="1" s="1"/>
  <c r="P2790" i="1" s="1"/>
  <c r="P2791" i="1" s="1"/>
  <c r="P2792" i="1" s="1"/>
  <c r="P2793" i="1" s="1"/>
  <c r="P2794" i="1" s="1"/>
  <c r="P2795" i="1" s="1"/>
  <c r="P2796" i="1" s="1"/>
  <c r="P2797" i="1" s="1"/>
  <c r="P2798" i="1" s="1"/>
  <c r="P2799" i="1" s="1"/>
  <c r="P2800" i="1" s="1"/>
  <c r="P2801" i="1" s="1"/>
  <c r="P2802" i="1" s="1"/>
  <c r="P2803" i="1" s="1"/>
  <c r="P2804" i="1" s="1"/>
  <c r="P2805" i="1" s="1"/>
  <c r="P2806" i="1" s="1"/>
  <c r="P2807" i="1" s="1"/>
  <c r="P2808" i="1" s="1"/>
  <c r="P2809" i="1" s="1"/>
  <c r="P2810" i="1" s="1"/>
  <c r="P2811" i="1" s="1"/>
  <c r="P2812" i="1" s="1"/>
  <c r="P2813" i="1" s="1"/>
  <c r="P2814" i="1" s="1"/>
  <c r="P2815" i="1" s="1"/>
  <c r="P2816" i="1" s="1"/>
  <c r="P2817" i="1" s="1"/>
  <c r="P2818" i="1" s="1"/>
  <c r="P2819" i="1" s="1"/>
  <c r="P2820" i="1" s="1"/>
  <c r="P2821" i="1" s="1"/>
  <c r="P2822" i="1" s="1"/>
  <c r="P2823" i="1" s="1"/>
  <c r="P2824" i="1" s="1"/>
  <c r="P2825" i="1" s="1"/>
  <c r="P2826" i="1" s="1"/>
  <c r="P2827" i="1" s="1"/>
  <c r="P2828" i="1" s="1"/>
  <c r="P2829" i="1" s="1"/>
  <c r="P2830" i="1" s="1"/>
  <c r="P2831" i="1" s="1"/>
  <c r="P2832" i="1" s="1"/>
  <c r="P2833" i="1" s="1"/>
  <c r="P2834" i="1" s="1"/>
  <c r="P2835" i="1" s="1"/>
  <c r="P2836" i="1" s="1"/>
  <c r="P2837" i="1" s="1"/>
  <c r="P2838" i="1" s="1"/>
  <c r="P2839" i="1" s="1"/>
  <c r="P2840" i="1" s="1"/>
  <c r="P2841" i="1" s="1"/>
  <c r="P2842" i="1" s="1"/>
  <c r="P2843" i="1" s="1"/>
  <c r="P2844" i="1" s="1"/>
  <c r="P2845" i="1" s="1"/>
  <c r="P2846" i="1" s="1"/>
  <c r="P2847" i="1" s="1"/>
  <c r="P2848" i="1" s="1"/>
  <c r="P2849" i="1" s="1"/>
  <c r="P2850" i="1" s="1"/>
  <c r="P2851" i="1" s="1"/>
  <c r="P2852" i="1" s="1"/>
  <c r="P2853" i="1" s="1"/>
  <c r="P2854" i="1" s="1"/>
  <c r="P2855" i="1" s="1"/>
  <c r="P2856" i="1" s="1"/>
  <c r="P2857" i="1" s="1"/>
  <c r="P2858" i="1" s="1"/>
  <c r="P2859" i="1" s="1"/>
  <c r="P2860" i="1" s="1"/>
  <c r="P2861" i="1" s="1"/>
  <c r="P2862" i="1" s="1"/>
  <c r="P2863" i="1" s="1"/>
  <c r="P2864" i="1" s="1"/>
  <c r="P2865" i="1" s="1"/>
  <c r="P2866" i="1" s="1"/>
  <c r="P2867" i="1" s="1"/>
  <c r="P2868" i="1" s="1"/>
  <c r="P2869" i="1" s="1"/>
  <c r="P2870" i="1" s="1"/>
  <c r="P2871" i="1" s="1"/>
  <c r="P2872" i="1" s="1"/>
  <c r="P2873" i="1" s="1"/>
  <c r="P2874" i="1" s="1"/>
  <c r="P2875" i="1" s="1"/>
  <c r="P2876" i="1" s="1"/>
  <c r="P2877" i="1" s="1"/>
  <c r="P2878" i="1" s="1"/>
  <c r="P2879" i="1" s="1"/>
  <c r="P2880" i="1" s="1"/>
  <c r="P2881" i="1" s="1"/>
  <c r="P2882" i="1" s="1"/>
  <c r="P2883" i="1" s="1"/>
  <c r="P2884" i="1" s="1"/>
  <c r="P2885" i="1" s="1"/>
  <c r="P2886" i="1" s="1"/>
  <c r="P2887" i="1" s="1"/>
  <c r="P2888" i="1" s="1"/>
  <c r="P2889" i="1" s="1"/>
  <c r="P2890" i="1" s="1"/>
  <c r="P2891" i="1" s="1"/>
  <c r="P2892" i="1" s="1"/>
  <c r="P2893" i="1" s="1"/>
  <c r="P2894" i="1" s="1"/>
  <c r="P2895" i="1" s="1"/>
  <c r="P2896" i="1" s="1"/>
  <c r="P2897" i="1" s="1"/>
  <c r="P2898" i="1" s="1"/>
  <c r="P2899" i="1" s="1"/>
  <c r="P2900" i="1" s="1"/>
  <c r="P2901" i="1" s="1"/>
  <c r="P2902" i="1" s="1"/>
  <c r="P2903" i="1" s="1"/>
  <c r="P2904" i="1" s="1"/>
  <c r="P2905" i="1" s="1"/>
  <c r="P2906" i="1" s="1"/>
  <c r="P2907" i="1" s="1"/>
  <c r="P2908" i="1" s="1"/>
  <c r="P2909" i="1" s="1"/>
  <c r="P2910" i="1" s="1"/>
  <c r="P2911" i="1" s="1"/>
  <c r="P2912" i="1" s="1"/>
  <c r="P2913" i="1" s="1"/>
  <c r="P2914" i="1" s="1"/>
  <c r="P2915" i="1" s="1"/>
  <c r="P2916" i="1" s="1"/>
  <c r="P2917" i="1" s="1"/>
  <c r="P2918" i="1" s="1"/>
  <c r="P2919" i="1" s="1"/>
  <c r="P2920" i="1" s="1"/>
  <c r="P2921" i="1" s="1"/>
  <c r="P2922" i="1" s="1"/>
  <c r="P2923" i="1" s="1"/>
  <c r="P2924" i="1" s="1"/>
  <c r="P2925" i="1" s="1"/>
  <c r="P2926" i="1" s="1"/>
  <c r="P2927" i="1" s="1"/>
  <c r="P2928" i="1" s="1"/>
  <c r="P2929" i="1" s="1"/>
  <c r="P2930" i="1" s="1"/>
  <c r="P2931" i="1" s="1"/>
  <c r="P2932" i="1" s="1"/>
  <c r="P2933" i="1" s="1"/>
  <c r="P2934" i="1" s="1"/>
  <c r="P2935" i="1" s="1"/>
  <c r="P2936" i="1" s="1"/>
  <c r="P2937" i="1" s="1"/>
  <c r="P2938" i="1" s="1"/>
  <c r="P2939" i="1" s="1"/>
  <c r="P2940" i="1" s="1"/>
  <c r="P2941" i="1" s="1"/>
  <c r="P2942" i="1" s="1"/>
  <c r="P2943" i="1" s="1"/>
  <c r="P2944" i="1" s="1"/>
  <c r="P2945" i="1" s="1"/>
  <c r="P2946" i="1" s="1"/>
  <c r="P2947" i="1" s="1"/>
  <c r="P2948" i="1" s="1"/>
  <c r="P2949" i="1" s="1"/>
  <c r="P2950" i="1" s="1"/>
  <c r="P2951" i="1" s="1"/>
  <c r="P2952" i="1" s="1"/>
  <c r="P2953" i="1" s="1"/>
  <c r="P2954" i="1" s="1"/>
  <c r="P2955" i="1" s="1"/>
  <c r="P2956" i="1" s="1"/>
  <c r="P2957" i="1" s="1"/>
  <c r="P2958" i="1" s="1"/>
  <c r="P2959" i="1" s="1"/>
  <c r="P2960" i="1" s="1"/>
  <c r="P2961" i="1" s="1"/>
  <c r="P2962" i="1" s="1"/>
  <c r="P2963" i="1" s="1"/>
  <c r="P2964" i="1" s="1"/>
  <c r="P2965" i="1" s="1"/>
  <c r="P2966" i="1" s="1"/>
  <c r="P2967" i="1" s="1"/>
  <c r="P2968" i="1" s="1"/>
  <c r="P2969" i="1" s="1"/>
  <c r="P2970" i="1" s="1"/>
  <c r="P2971" i="1" s="1"/>
  <c r="P2972" i="1" s="1"/>
  <c r="P2973" i="1" s="1"/>
  <c r="P2974" i="1" s="1"/>
  <c r="P2975" i="1" s="1"/>
  <c r="P2976" i="1" s="1"/>
  <c r="P2977" i="1" s="1"/>
  <c r="P2978" i="1" s="1"/>
  <c r="P2979" i="1" s="1"/>
  <c r="P2980" i="1" s="1"/>
  <c r="P2981" i="1" s="1"/>
  <c r="P2982" i="1" s="1"/>
  <c r="P2983" i="1" s="1"/>
  <c r="P2984" i="1" s="1"/>
  <c r="P2985" i="1" s="1"/>
  <c r="P2986" i="1" s="1"/>
  <c r="P2987" i="1" s="1"/>
  <c r="P2988" i="1" s="1"/>
  <c r="P2989" i="1" s="1"/>
  <c r="P2990" i="1" s="1"/>
  <c r="P2991" i="1" s="1"/>
  <c r="P2992" i="1" s="1"/>
  <c r="P2993" i="1" s="1"/>
  <c r="P2994" i="1" s="1"/>
  <c r="P2995" i="1" s="1"/>
  <c r="P2996" i="1" s="1"/>
  <c r="P2997" i="1" s="1"/>
  <c r="P2998" i="1" s="1"/>
  <c r="P2999" i="1" s="1"/>
  <c r="P3000" i="1" s="1"/>
  <c r="P3001" i="1" s="1"/>
  <c r="P3002" i="1" s="1"/>
  <c r="P3003" i="1" s="1"/>
  <c r="P3004" i="1" s="1"/>
  <c r="P3005" i="1" s="1"/>
  <c r="P3006" i="1" s="1"/>
  <c r="P3007" i="1" s="1"/>
  <c r="P3008" i="1" s="1"/>
  <c r="P3009" i="1" s="1"/>
  <c r="P3010" i="1" s="1"/>
  <c r="P3011" i="1" s="1"/>
  <c r="P3012" i="1" s="1"/>
  <c r="P3013" i="1" s="1"/>
  <c r="P3014" i="1" s="1"/>
  <c r="P3015" i="1" s="1"/>
  <c r="P3016" i="1" s="1"/>
  <c r="P3017" i="1" s="1"/>
  <c r="P3018" i="1" s="1"/>
  <c r="P3019" i="1" s="1"/>
  <c r="P3020" i="1" s="1"/>
  <c r="P3021" i="1" s="1"/>
  <c r="P3022" i="1" s="1"/>
  <c r="P3023" i="1" s="1"/>
  <c r="P3024" i="1" s="1"/>
  <c r="P3025" i="1" s="1"/>
  <c r="P3026" i="1" s="1"/>
  <c r="P3027" i="1" s="1"/>
  <c r="P3028" i="1" s="1"/>
  <c r="P3029" i="1" s="1"/>
  <c r="P3030" i="1" s="1"/>
  <c r="P3031" i="1" s="1"/>
  <c r="P3032" i="1" s="1"/>
  <c r="P3033" i="1" s="1"/>
  <c r="P3034" i="1" s="1"/>
  <c r="P3035" i="1" s="1"/>
  <c r="P3036" i="1" s="1"/>
  <c r="P3037" i="1" s="1"/>
  <c r="P3038" i="1" s="1"/>
  <c r="P3039" i="1" s="1"/>
  <c r="P3040" i="1" s="1"/>
  <c r="P3041" i="1" s="1"/>
  <c r="P3042" i="1" s="1"/>
  <c r="P3043" i="1" s="1"/>
  <c r="P3044" i="1" s="1"/>
  <c r="P3045" i="1" s="1"/>
  <c r="P3046" i="1" s="1"/>
  <c r="P3047" i="1" s="1"/>
  <c r="P3048" i="1" s="1"/>
  <c r="P3049" i="1" s="1"/>
  <c r="P3050" i="1" s="1"/>
  <c r="P3051" i="1" s="1"/>
  <c r="P3052" i="1" s="1"/>
  <c r="P3053" i="1" s="1"/>
  <c r="P3054" i="1" s="1"/>
  <c r="P3055" i="1" s="1"/>
  <c r="P3056" i="1" s="1"/>
  <c r="P3057" i="1" s="1"/>
  <c r="P3058" i="1" s="1"/>
  <c r="P3059" i="1" s="1"/>
  <c r="P3060" i="1" s="1"/>
  <c r="P3061" i="1" s="1"/>
  <c r="P3062" i="1" s="1"/>
  <c r="P3063" i="1" s="1"/>
  <c r="P3064" i="1" s="1"/>
  <c r="P3065" i="1" s="1"/>
  <c r="P3066" i="1" s="1"/>
  <c r="P3067" i="1" s="1"/>
  <c r="P3068" i="1" s="1"/>
  <c r="P3069" i="1" s="1"/>
  <c r="P3070" i="1" s="1"/>
  <c r="P3071" i="1" s="1"/>
  <c r="P3072" i="1" s="1"/>
  <c r="P3073" i="1" s="1"/>
  <c r="P3074" i="1" s="1"/>
  <c r="P3075" i="1" s="1"/>
  <c r="P3076" i="1" s="1"/>
  <c r="P3077" i="1" s="1"/>
  <c r="P3078" i="1" s="1"/>
  <c r="P3079" i="1" s="1"/>
  <c r="P3080" i="1" s="1"/>
  <c r="P3081" i="1" s="1"/>
  <c r="P3082" i="1" s="1"/>
  <c r="P3083" i="1" s="1"/>
  <c r="P3084" i="1" s="1"/>
  <c r="P3085" i="1" s="1"/>
  <c r="P3086" i="1" s="1"/>
  <c r="P3087" i="1" s="1"/>
  <c r="P3088" i="1" s="1"/>
  <c r="P3089" i="1" s="1"/>
  <c r="P3090" i="1" s="1"/>
  <c r="P3091" i="1" s="1"/>
  <c r="P3092" i="1" s="1"/>
  <c r="P3093" i="1" s="1"/>
  <c r="P3094" i="1" s="1"/>
  <c r="P3095" i="1" s="1"/>
  <c r="P3096" i="1" s="1"/>
  <c r="P3097" i="1" s="1"/>
  <c r="P3098" i="1" s="1"/>
  <c r="P3099" i="1" s="1"/>
  <c r="P3100" i="1" s="1"/>
  <c r="P3101" i="1" s="1"/>
  <c r="P3102" i="1" s="1"/>
  <c r="P3103" i="1" s="1"/>
  <c r="P3104" i="1" s="1"/>
  <c r="P3105" i="1" s="1"/>
  <c r="P3106" i="1" s="1"/>
  <c r="P3107" i="1" s="1"/>
  <c r="P3108" i="1" s="1"/>
  <c r="P3109" i="1" s="1"/>
  <c r="P3110" i="1" s="1"/>
  <c r="P3111" i="1" s="1"/>
  <c r="P3112" i="1" s="1"/>
  <c r="P3113" i="1" s="1"/>
  <c r="P3114" i="1" s="1"/>
  <c r="P3115" i="1" s="1"/>
  <c r="P3116" i="1" s="1"/>
  <c r="P3117" i="1" s="1"/>
  <c r="P3118" i="1" s="1"/>
  <c r="P3119" i="1" s="1"/>
  <c r="P3120" i="1" s="1"/>
  <c r="P3121" i="1" s="1"/>
  <c r="P3122" i="1" s="1"/>
  <c r="P3123" i="1" s="1"/>
  <c r="P3124" i="1" s="1"/>
  <c r="P3125" i="1" s="1"/>
  <c r="P3126" i="1" s="1"/>
  <c r="P3127" i="1" s="1"/>
  <c r="P3128" i="1" s="1"/>
  <c r="P3129" i="1" s="1"/>
  <c r="P3130" i="1" s="1"/>
  <c r="P3131" i="1" s="1"/>
  <c r="P3132" i="1" s="1"/>
  <c r="P3133" i="1" s="1"/>
  <c r="P3134" i="1" s="1"/>
  <c r="P3135" i="1" s="1"/>
  <c r="P3136" i="1" s="1"/>
  <c r="P3137" i="1" s="1"/>
  <c r="P3138" i="1" s="1"/>
  <c r="P3139" i="1" s="1"/>
  <c r="P3140" i="1" s="1"/>
  <c r="P3141" i="1" s="1"/>
  <c r="P3142" i="1" s="1"/>
  <c r="P3143" i="1" s="1"/>
  <c r="P3144" i="1" s="1"/>
  <c r="P3145" i="1" s="1"/>
  <c r="P3146" i="1" s="1"/>
  <c r="P3147" i="1" s="1"/>
  <c r="P3148" i="1" s="1"/>
  <c r="P3149" i="1" s="1"/>
  <c r="P3150" i="1" s="1"/>
  <c r="P3151" i="1" s="1"/>
  <c r="P3152" i="1" s="1"/>
  <c r="P3153" i="1" s="1"/>
  <c r="P3154" i="1" s="1"/>
  <c r="P3155" i="1" s="1"/>
  <c r="P3156" i="1" s="1"/>
  <c r="P3157" i="1" s="1"/>
  <c r="P3158" i="1" s="1"/>
  <c r="P3159" i="1" s="1"/>
  <c r="P3160" i="1" s="1"/>
  <c r="P3161" i="1" s="1"/>
  <c r="P3162" i="1" s="1"/>
  <c r="P3163" i="1" s="1"/>
  <c r="P3164" i="1" s="1"/>
  <c r="P3165" i="1" s="1"/>
  <c r="P3166" i="1" s="1"/>
  <c r="P3167" i="1" s="1"/>
  <c r="P3168" i="1" s="1"/>
  <c r="P3169" i="1" s="1"/>
  <c r="P3170" i="1" s="1"/>
  <c r="P3171" i="1" s="1"/>
  <c r="P3172" i="1" s="1"/>
  <c r="P3173" i="1" s="1"/>
  <c r="P3174" i="1" s="1"/>
  <c r="P3175" i="1" s="1"/>
  <c r="P3176" i="1" s="1"/>
  <c r="P3177" i="1" s="1"/>
  <c r="P3178" i="1" s="1"/>
  <c r="P3179" i="1" s="1"/>
  <c r="P3180" i="1" s="1"/>
  <c r="P3181" i="1" s="1"/>
  <c r="P3182" i="1" s="1"/>
  <c r="P3183" i="1" s="1"/>
  <c r="P3184" i="1" s="1"/>
  <c r="P3185" i="1" s="1"/>
  <c r="P3186" i="1" s="1"/>
  <c r="P3187" i="1" s="1"/>
  <c r="P3188" i="1" s="1"/>
  <c r="P3189" i="1" s="1"/>
  <c r="P3190" i="1" s="1"/>
  <c r="P3191" i="1" s="1"/>
  <c r="P3192" i="1" s="1"/>
  <c r="P3193" i="1" s="1"/>
  <c r="P3194" i="1" s="1"/>
  <c r="P3195" i="1" s="1"/>
  <c r="P3196" i="1" s="1"/>
  <c r="P3197" i="1" s="1"/>
  <c r="P3198" i="1" s="1"/>
  <c r="P3199" i="1" s="1"/>
  <c r="P3200" i="1" s="1"/>
  <c r="P3201" i="1" s="1"/>
  <c r="P3202" i="1" s="1"/>
  <c r="P3203" i="1" s="1"/>
  <c r="P3204" i="1" s="1"/>
  <c r="P3205" i="1" s="1"/>
  <c r="P3206" i="1" s="1"/>
  <c r="P3207" i="1" s="1"/>
  <c r="P3208" i="1" s="1"/>
  <c r="P3209" i="1" s="1"/>
  <c r="P3210" i="1" s="1"/>
  <c r="P3211" i="1" s="1"/>
  <c r="P3212" i="1" s="1"/>
  <c r="P3213" i="1" s="1"/>
  <c r="P3214" i="1" s="1"/>
  <c r="P3215" i="1" s="1"/>
  <c r="P3216" i="1" s="1"/>
  <c r="P3217" i="1" s="1"/>
  <c r="P3218" i="1" s="1"/>
  <c r="P3219" i="1" s="1"/>
  <c r="P3220" i="1" s="1"/>
  <c r="P3221" i="1" s="1"/>
  <c r="P3222" i="1" s="1"/>
  <c r="P3223" i="1" s="1"/>
  <c r="P3224" i="1" s="1"/>
  <c r="P3225" i="1" s="1"/>
  <c r="P3226" i="1" s="1"/>
  <c r="P3227" i="1" s="1"/>
  <c r="P3228" i="1" s="1"/>
  <c r="P3229" i="1" s="1"/>
  <c r="P3230" i="1" s="1"/>
  <c r="P3231" i="1" s="1"/>
  <c r="P3232" i="1" s="1"/>
  <c r="P3233" i="1" s="1"/>
  <c r="P3234" i="1" s="1"/>
  <c r="P3235" i="1" s="1"/>
  <c r="P3236" i="1" s="1"/>
  <c r="P3237" i="1" s="1"/>
  <c r="P3238" i="1" s="1"/>
  <c r="P3239" i="1" s="1"/>
  <c r="P3240" i="1" s="1"/>
  <c r="P3241" i="1" s="1"/>
  <c r="P3242" i="1" s="1"/>
  <c r="P3243" i="1" s="1"/>
  <c r="P3244" i="1" s="1"/>
  <c r="P3245" i="1" s="1"/>
  <c r="P3246" i="1" s="1"/>
  <c r="P3247" i="1" s="1"/>
  <c r="P3248" i="1" s="1"/>
  <c r="P3249" i="1" s="1"/>
  <c r="P3250" i="1" s="1"/>
  <c r="P3251" i="1" s="1"/>
  <c r="P3252" i="1" s="1"/>
  <c r="P3253" i="1" s="1"/>
  <c r="P3254" i="1" s="1"/>
  <c r="P3255" i="1" s="1"/>
  <c r="P3256" i="1" s="1"/>
  <c r="P3257" i="1" s="1"/>
  <c r="P3258" i="1" s="1"/>
  <c r="P3259" i="1" s="1"/>
  <c r="P3260" i="1" s="1"/>
  <c r="P3261" i="1" s="1"/>
  <c r="P3262" i="1" s="1"/>
  <c r="P3263" i="1" s="1"/>
  <c r="P3264" i="1" s="1"/>
  <c r="P3265" i="1" s="1"/>
  <c r="P3266" i="1" s="1"/>
  <c r="P3267" i="1" s="1"/>
  <c r="P3268" i="1" s="1"/>
  <c r="P3269" i="1" s="1"/>
  <c r="P3270" i="1" s="1"/>
  <c r="P3271" i="1" s="1"/>
  <c r="P3272" i="1" s="1"/>
  <c r="P3273" i="1" s="1"/>
  <c r="P3274" i="1" s="1"/>
  <c r="P3275" i="1" s="1"/>
  <c r="P3276" i="1" s="1"/>
  <c r="P3277" i="1" s="1"/>
  <c r="P3278" i="1" s="1"/>
  <c r="P3279" i="1" s="1"/>
  <c r="P3280" i="1" s="1"/>
  <c r="P3281" i="1" s="1"/>
  <c r="P3282" i="1" s="1"/>
  <c r="P3283" i="1" s="1"/>
  <c r="P3284" i="1" s="1"/>
  <c r="P3285" i="1" s="1"/>
  <c r="P3286" i="1" s="1"/>
  <c r="P3287" i="1" s="1"/>
  <c r="P3288" i="1" s="1"/>
  <c r="P3289" i="1" s="1"/>
  <c r="P3290" i="1" s="1"/>
  <c r="P3291" i="1" s="1"/>
  <c r="P3292" i="1" s="1"/>
  <c r="P3293" i="1" s="1"/>
  <c r="P3294" i="1" s="1"/>
  <c r="P3295" i="1" s="1"/>
  <c r="P3296" i="1" s="1"/>
  <c r="P3297" i="1" s="1"/>
  <c r="P3298" i="1" s="1"/>
  <c r="P3299" i="1" s="1"/>
  <c r="P3300" i="1" s="1"/>
  <c r="P3301" i="1" s="1"/>
  <c r="P3302" i="1" s="1"/>
  <c r="P3303" i="1" s="1"/>
  <c r="P3304" i="1" s="1"/>
  <c r="P3305" i="1" s="1"/>
  <c r="P3306" i="1" s="1"/>
  <c r="P3307" i="1" s="1"/>
  <c r="P3308" i="1" s="1"/>
  <c r="P3309" i="1" s="1"/>
  <c r="P3310" i="1" s="1"/>
  <c r="P3311" i="1" s="1"/>
  <c r="P3312" i="1" s="1"/>
  <c r="P3313" i="1" s="1"/>
  <c r="P3314" i="1" s="1"/>
  <c r="P3315" i="1" s="1"/>
  <c r="P3316" i="1" s="1"/>
  <c r="P3317" i="1" s="1"/>
  <c r="P3318" i="1" s="1"/>
  <c r="P3319" i="1" s="1"/>
  <c r="P3320" i="1" s="1"/>
  <c r="P3321" i="1" s="1"/>
  <c r="P3322" i="1" s="1"/>
  <c r="P3323" i="1" s="1"/>
  <c r="P3324" i="1" s="1"/>
  <c r="P3325" i="1" s="1"/>
  <c r="P3326" i="1" s="1"/>
  <c r="P3327" i="1" s="1"/>
  <c r="P3328" i="1" s="1"/>
  <c r="P3329" i="1" s="1"/>
  <c r="P3330" i="1" s="1"/>
  <c r="P3331" i="1" s="1"/>
  <c r="P3332" i="1" s="1"/>
  <c r="P3333" i="1" s="1"/>
  <c r="P3334" i="1" s="1"/>
  <c r="P3335" i="1" s="1"/>
  <c r="P3336" i="1" s="1"/>
  <c r="P3337" i="1" s="1"/>
  <c r="P3338" i="1" s="1"/>
  <c r="P3339" i="1" s="1"/>
  <c r="P3340" i="1" s="1"/>
  <c r="P3341" i="1" s="1"/>
  <c r="P3342" i="1" s="1"/>
  <c r="P3343" i="1" s="1"/>
  <c r="P3344" i="1" s="1"/>
  <c r="P3345" i="1" s="1"/>
  <c r="P3346" i="1" s="1"/>
  <c r="P3347" i="1" s="1"/>
  <c r="P3348" i="1" s="1"/>
  <c r="P3349" i="1" s="1"/>
  <c r="P3350" i="1" s="1"/>
  <c r="P3351" i="1" s="1"/>
  <c r="P3352" i="1" s="1"/>
  <c r="P3353" i="1" s="1"/>
  <c r="P3354" i="1" s="1"/>
  <c r="P3355" i="1" s="1"/>
  <c r="P3356" i="1" s="1"/>
  <c r="P3357" i="1" s="1"/>
  <c r="P3358" i="1" s="1"/>
  <c r="P3359" i="1" s="1"/>
  <c r="P3360" i="1" s="1"/>
  <c r="P3361" i="1" s="1"/>
  <c r="P3362" i="1" s="1"/>
  <c r="P3363" i="1" s="1"/>
  <c r="P3364" i="1" s="1"/>
  <c r="P3365" i="1" s="1"/>
  <c r="P3366" i="1" s="1"/>
  <c r="P3367" i="1" s="1"/>
  <c r="P3368" i="1" s="1"/>
  <c r="P3369" i="1" s="1"/>
  <c r="P3370" i="1" s="1"/>
  <c r="P3371" i="1" s="1"/>
  <c r="P3372" i="1" s="1"/>
  <c r="P3373" i="1" s="1"/>
  <c r="P3374" i="1" s="1"/>
  <c r="P3375" i="1" s="1"/>
  <c r="P3376" i="1" s="1"/>
  <c r="P3377" i="1" s="1"/>
  <c r="P3378" i="1" s="1"/>
  <c r="P3379" i="1" s="1"/>
  <c r="P3380" i="1" s="1"/>
  <c r="P3381" i="1" s="1"/>
  <c r="P3382" i="1" s="1"/>
  <c r="P3383" i="1" s="1"/>
  <c r="P3384" i="1" s="1"/>
  <c r="P3385" i="1" s="1"/>
  <c r="P3386" i="1" s="1"/>
  <c r="P3387" i="1" s="1"/>
  <c r="P3388" i="1" s="1"/>
  <c r="P3389" i="1" s="1"/>
  <c r="P3390" i="1" s="1"/>
  <c r="P3391" i="1" s="1"/>
  <c r="P3392" i="1" s="1"/>
  <c r="P3393" i="1" s="1"/>
  <c r="P3394" i="1" s="1"/>
  <c r="P3395" i="1" s="1"/>
  <c r="P3396" i="1" s="1"/>
  <c r="P3397" i="1" s="1"/>
  <c r="P3398" i="1" s="1"/>
  <c r="P3399" i="1" s="1"/>
  <c r="P3400" i="1" s="1"/>
  <c r="P3401" i="1" s="1"/>
  <c r="P3402" i="1" s="1"/>
  <c r="P3403" i="1" s="1"/>
  <c r="P3404" i="1" s="1"/>
  <c r="P3405" i="1" s="1"/>
  <c r="P3406" i="1" s="1"/>
  <c r="P3407" i="1" s="1"/>
  <c r="P3408" i="1" s="1"/>
  <c r="P3409" i="1" s="1"/>
  <c r="P3410" i="1" s="1"/>
  <c r="P3411" i="1" s="1"/>
  <c r="P3412" i="1" s="1"/>
  <c r="P3413" i="1" s="1"/>
  <c r="P3414" i="1" s="1"/>
  <c r="P3415" i="1" s="1"/>
  <c r="P3416" i="1" s="1"/>
  <c r="P3417" i="1" s="1"/>
  <c r="P3418" i="1" s="1"/>
  <c r="P3419" i="1" s="1"/>
  <c r="P3420" i="1" s="1"/>
  <c r="P3421" i="1" s="1"/>
  <c r="P3422" i="1" s="1"/>
  <c r="P3423" i="1" s="1"/>
  <c r="P3424" i="1" s="1"/>
  <c r="P3425" i="1" s="1"/>
  <c r="P3426" i="1" s="1"/>
  <c r="P3427" i="1" s="1"/>
  <c r="P3428" i="1" s="1"/>
  <c r="P3429" i="1" s="1"/>
  <c r="P3430" i="1" s="1"/>
  <c r="P3431" i="1" s="1"/>
  <c r="P3432" i="1" s="1"/>
  <c r="P3433" i="1" s="1"/>
  <c r="P3434" i="1" s="1"/>
  <c r="P3435" i="1" s="1"/>
  <c r="P3436" i="1" s="1"/>
  <c r="P3437" i="1" s="1"/>
  <c r="P3438" i="1" s="1"/>
  <c r="P3439" i="1" s="1"/>
  <c r="P3440" i="1" s="1"/>
  <c r="P3441" i="1" s="1"/>
  <c r="P3442" i="1" s="1"/>
  <c r="P3443" i="1" s="1"/>
  <c r="P3444" i="1" s="1"/>
  <c r="P3445" i="1" s="1"/>
  <c r="P3446" i="1" s="1"/>
  <c r="P3447" i="1" s="1"/>
  <c r="P3448" i="1" s="1"/>
  <c r="P3449" i="1" s="1"/>
  <c r="P3450" i="1" s="1"/>
  <c r="P3451" i="1" s="1"/>
  <c r="P3452" i="1" s="1"/>
  <c r="P3453" i="1" s="1"/>
  <c r="P3454" i="1" s="1"/>
  <c r="P3455" i="1" s="1"/>
  <c r="P3456" i="1" s="1"/>
  <c r="P3457" i="1" s="1"/>
  <c r="P3458" i="1" s="1"/>
  <c r="P3459" i="1" s="1"/>
  <c r="P3460" i="1" s="1"/>
  <c r="P3461" i="1" s="1"/>
  <c r="P3462" i="1" s="1"/>
  <c r="P3463" i="1" s="1"/>
  <c r="P3464" i="1" s="1"/>
  <c r="P3465" i="1" s="1"/>
  <c r="P3466" i="1" s="1"/>
  <c r="P3467" i="1" s="1"/>
  <c r="P3468" i="1" s="1"/>
  <c r="P3469" i="1" s="1"/>
  <c r="P3470" i="1" s="1"/>
  <c r="P3471" i="1" s="1"/>
  <c r="P3472" i="1" s="1"/>
  <c r="P3473" i="1" s="1"/>
  <c r="P3474" i="1" s="1"/>
  <c r="P3475" i="1" s="1"/>
  <c r="P3476" i="1" s="1"/>
  <c r="P3477" i="1" s="1"/>
  <c r="P3478" i="1" s="1"/>
  <c r="P3479" i="1" s="1"/>
  <c r="P3480" i="1" s="1"/>
  <c r="P3481" i="1" s="1"/>
  <c r="P3482" i="1" s="1"/>
  <c r="P3483" i="1" s="1"/>
  <c r="P3484" i="1" s="1"/>
  <c r="P3485" i="1" s="1"/>
  <c r="P3486" i="1" s="1"/>
  <c r="P3487" i="1" s="1"/>
  <c r="P3488" i="1" s="1"/>
  <c r="P3489" i="1" s="1"/>
  <c r="P3490" i="1" s="1"/>
  <c r="P3491" i="1" s="1"/>
  <c r="P3492" i="1" s="1"/>
  <c r="P3493" i="1" s="1"/>
  <c r="P3494" i="1" s="1"/>
  <c r="P3495" i="1" s="1"/>
  <c r="P3496" i="1" s="1"/>
  <c r="P3497" i="1" s="1"/>
  <c r="P3498" i="1" s="1"/>
  <c r="P3499" i="1" s="1"/>
  <c r="P3500" i="1" s="1"/>
  <c r="P3501" i="1" s="1"/>
  <c r="P3502" i="1" s="1"/>
  <c r="P3503" i="1" s="1"/>
  <c r="P3504" i="1" s="1"/>
  <c r="P3505" i="1" s="1"/>
  <c r="P3506" i="1" s="1"/>
  <c r="P3507" i="1" s="1"/>
  <c r="P3508" i="1" s="1"/>
  <c r="P3509" i="1" s="1"/>
  <c r="P3510" i="1" s="1"/>
  <c r="P3511" i="1" s="1"/>
  <c r="P3512" i="1" s="1"/>
  <c r="P3513" i="1" s="1"/>
  <c r="P3514" i="1" s="1"/>
  <c r="P3515" i="1" s="1"/>
  <c r="P3516" i="1" s="1"/>
  <c r="P3517" i="1" s="1"/>
  <c r="P3518" i="1" s="1"/>
  <c r="P3519" i="1" s="1"/>
  <c r="P3520" i="1" s="1"/>
  <c r="P3521" i="1" s="1"/>
  <c r="P3522" i="1" s="1"/>
  <c r="P3523" i="1" s="1"/>
  <c r="P3524" i="1" s="1"/>
  <c r="P3525" i="1" s="1"/>
  <c r="P3526" i="1" s="1"/>
  <c r="P3527" i="1" s="1"/>
  <c r="P3528" i="1" s="1"/>
  <c r="P3529" i="1" s="1"/>
  <c r="P3530" i="1" s="1"/>
  <c r="P3531" i="1" s="1"/>
  <c r="P3532" i="1" s="1"/>
  <c r="P3533" i="1" s="1"/>
  <c r="P3534" i="1" s="1"/>
  <c r="P3535" i="1" s="1"/>
  <c r="P3536" i="1" s="1"/>
  <c r="P3537" i="1" s="1"/>
  <c r="P3538" i="1" s="1"/>
  <c r="P3539" i="1" s="1"/>
  <c r="P3540" i="1" s="1"/>
  <c r="P3541" i="1" s="1"/>
  <c r="P3542" i="1" s="1"/>
  <c r="P3543" i="1" s="1"/>
  <c r="P3544" i="1" s="1"/>
  <c r="P3545" i="1" s="1"/>
  <c r="P3546" i="1" s="1"/>
  <c r="P3547" i="1" s="1"/>
  <c r="P3548" i="1" s="1"/>
  <c r="P3549" i="1" s="1"/>
  <c r="P3550" i="1" s="1"/>
  <c r="P3551" i="1" s="1"/>
  <c r="P3552" i="1" s="1"/>
  <c r="P3553" i="1" s="1"/>
  <c r="P3554" i="1" s="1"/>
  <c r="P3555" i="1" s="1"/>
  <c r="P3556" i="1" s="1"/>
  <c r="P3557" i="1" s="1"/>
  <c r="P3558" i="1" s="1"/>
  <c r="P3559" i="1" s="1"/>
  <c r="P3560" i="1" s="1"/>
  <c r="P3561" i="1" s="1"/>
  <c r="P3562" i="1" s="1"/>
  <c r="P3563" i="1" s="1"/>
  <c r="P3564" i="1" s="1"/>
  <c r="P3565" i="1" s="1"/>
  <c r="P3566" i="1" s="1"/>
  <c r="P3567" i="1" s="1"/>
  <c r="P3568" i="1" s="1"/>
  <c r="P3569" i="1" s="1"/>
  <c r="P3570" i="1" s="1"/>
  <c r="P3571" i="1" s="1"/>
  <c r="P3572" i="1" s="1"/>
  <c r="P3573" i="1" s="1"/>
  <c r="P3574" i="1" s="1"/>
  <c r="P3575" i="1" s="1"/>
  <c r="P3576" i="1" s="1"/>
  <c r="P3577" i="1" s="1"/>
  <c r="P3578" i="1" s="1"/>
  <c r="P3579" i="1" s="1"/>
  <c r="P3580" i="1" s="1"/>
  <c r="P3581" i="1" s="1"/>
  <c r="P3582" i="1" s="1"/>
  <c r="P3583" i="1" s="1"/>
  <c r="P3584" i="1" s="1"/>
  <c r="P3585" i="1" s="1"/>
  <c r="P3586" i="1" s="1"/>
  <c r="P3587" i="1" s="1"/>
  <c r="P3588" i="1" s="1"/>
  <c r="P3589" i="1" s="1"/>
  <c r="P3590" i="1" s="1"/>
  <c r="P3591" i="1" s="1"/>
  <c r="P3592" i="1" s="1"/>
  <c r="P3593" i="1" s="1"/>
  <c r="P3594" i="1" s="1"/>
  <c r="P3595" i="1" s="1"/>
  <c r="P3596" i="1" s="1"/>
  <c r="P3597" i="1" s="1"/>
  <c r="P3598" i="1" s="1"/>
  <c r="P3599" i="1" s="1"/>
  <c r="P3600" i="1" s="1"/>
  <c r="P3601" i="1" s="1"/>
  <c r="P3602" i="1" s="1"/>
  <c r="P3603" i="1" s="1"/>
  <c r="P3604" i="1" s="1"/>
  <c r="P3605" i="1" s="1"/>
  <c r="P3606" i="1" s="1"/>
  <c r="P3607" i="1" s="1"/>
  <c r="P3608" i="1" s="1"/>
  <c r="P3609" i="1" s="1"/>
  <c r="P3610" i="1" s="1"/>
  <c r="P3611" i="1" s="1"/>
  <c r="P3612" i="1" s="1"/>
  <c r="P3613" i="1" s="1"/>
  <c r="P3614" i="1" s="1"/>
  <c r="P3615" i="1" s="1"/>
  <c r="P3616" i="1" s="1"/>
  <c r="P3617" i="1" s="1"/>
  <c r="P3618" i="1" s="1"/>
  <c r="P3619" i="1" s="1"/>
  <c r="P3620" i="1" s="1"/>
  <c r="P3621" i="1" s="1"/>
  <c r="P3622" i="1" s="1"/>
  <c r="P3623" i="1" s="1"/>
  <c r="P3624" i="1" s="1"/>
  <c r="P3625" i="1" s="1"/>
  <c r="P3626" i="1" s="1"/>
  <c r="P3627" i="1" s="1"/>
  <c r="P3628" i="1" s="1"/>
  <c r="P3629" i="1" s="1"/>
  <c r="P3630" i="1" s="1"/>
  <c r="P3631" i="1" s="1"/>
  <c r="P3632" i="1" s="1"/>
  <c r="P3633" i="1" s="1"/>
  <c r="P3634" i="1" s="1"/>
  <c r="P3635" i="1" s="1"/>
  <c r="P3636" i="1" s="1"/>
  <c r="P3637" i="1" s="1"/>
  <c r="P3638" i="1" s="1"/>
  <c r="P3639" i="1" s="1"/>
  <c r="P3640" i="1" s="1"/>
  <c r="P3641" i="1" s="1"/>
  <c r="P3642" i="1" s="1"/>
  <c r="P3643" i="1" s="1"/>
  <c r="P3644" i="1" s="1"/>
  <c r="P3645" i="1" s="1"/>
  <c r="P3646" i="1" s="1"/>
  <c r="P3647" i="1" s="1"/>
  <c r="P3648" i="1" s="1"/>
  <c r="P3649" i="1" s="1"/>
  <c r="P3650" i="1" s="1"/>
  <c r="P3651" i="1" s="1"/>
  <c r="P3652" i="1" s="1"/>
  <c r="P3653" i="1" s="1"/>
  <c r="P3654" i="1" s="1"/>
  <c r="P3655" i="1" s="1"/>
  <c r="P3656" i="1" s="1"/>
  <c r="P3657" i="1" s="1"/>
  <c r="P3658" i="1" s="1"/>
  <c r="P3659" i="1" s="1"/>
  <c r="P3660" i="1" s="1"/>
  <c r="P3661" i="1" s="1"/>
  <c r="P3662" i="1" s="1"/>
  <c r="P3663" i="1" s="1"/>
  <c r="P3664" i="1" s="1"/>
  <c r="P3665" i="1" s="1"/>
  <c r="P3666" i="1" s="1"/>
  <c r="P3667" i="1" s="1"/>
  <c r="P3668" i="1" s="1"/>
  <c r="P3669" i="1" s="1"/>
  <c r="P3670" i="1" s="1"/>
  <c r="P3671" i="1" s="1"/>
  <c r="P3672" i="1" s="1"/>
  <c r="P3673" i="1" s="1"/>
  <c r="P3674" i="1" s="1"/>
  <c r="P3675" i="1" s="1"/>
  <c r="P3676" i="1" s="1"/>
  <c r="P3677" i="1" s="1"/>
  <c r="P3678" i="1" s="1"/>
  <c r="P3679" i="1" s="1"/>
  <c r="P3680" i="1" s="1"/>
  <c r="P3681" i="1" s="1"/>
  <c r="P3682" i="1" s="1"/>
  <c r="P3683" i="1" s="1"/>
  <c r="P3684" i="1" s="1"/>
  <c r="P3685" i="1" s="1"/>
  <c r="P3686" i="1" s="1"/>
  <c r="P3687" i="1" s="1"/>
  <c r="P3688" i="1" s="1"/>
  <c r="P3689" i="1" s="1"/>
  <c r="P3690" i="1" s="1"/>
  <c r="P3691" i="1" s="1"/>
  <c r="P3692" i="1" s="1"/>
  <c r="P3693" i="1" s="1"/>
  <c r="P3694" i="1" s="1"/>
  <c r="P3695" i="1" s="1"/>
  <c r="P3696" i="1" s="1"/>
  <c r="P3697" i="1" s="1"/>
  <c r="P3698" i="1" s="1"/>
  <c r="P3699" i="1" s="1"/>
  <c r="P3700" i="1" s="1"/>
  <c r="P3701" i="1" s="1"/>
  <c r="P3702" i="1" s="1"/>
  <c r="P3703" i="1" s="1"/>
  <c r="P3704" i="1" s="1"/>
  <c r="P3705" i="1" s="1"/>
  <c r="P3706" i="1" s="1"/>
  <c r="P3707" i="1" s="1"/>
  <c r="P3708" i="1" s="1"/>
  <c r="P3709" i="1" s="1"/>
  <c r="P3710" i="1" s="1"/>
  <c r="P3711" i="1" s="1"/>
  <c r="P3712" i="1" s="1"/>
  <c r="P3713" i="1" s="1"/>
  <c r="P3714" i="1" s="1"/>
  <c r="P3715" i="1" s="1"/>
  <c r="P3716" i="1" s="1"/>
  <c r="P3717" i="1" s="1"/>
  <c r="P3718" i="1" s="1"/>
  <c r="P3719" i="1" s="1"/>
  <c r="P3720" i="1" s="1"/>
  <c r="P3721" i="1" s="1"/>
  <c r="P3722" i="1" s="1"/>
  <c r="P3723" i="1" s="1"/>
  <c r="P3724" i="1" s="1"/>
  <c r="P3725" i="1" s="1"/>
  <c r="P3726" i="1" s="1"/>
  <c r="P3727" i="1" s="1"/>
  <c r="P3728" i="1" s="1"/>
  <c r="P3729" i="1" s="1"/>
  <c r="P3730" i="1" s="1"/>
  <c r="P3731" i="1" s="1"/>
  <c r="P3732" i="1" s="1"/>
  <c r="P3733" i="1" s="1"/>
  <c r="P3734" i="1" s="1"/>
  <c r="P3735" i="1" s="1"/>
  <c r="P3736" i="1" s="1"/>
  <c r="P3737" i="1" s="1"/>
  <c r="P3738" i="1" s="1"/>
  <c r="P3739" i="1" s="1"/>
  <c r="P3740" i="1" s="1"/>
  <c r="P3741" i="1" s="1"/>
  <c r="P3742" i="1" s="1"/>
  <c r="P3743" i="1" s="1"/>
  <c r="P3744" i="1" s="1"/>
  <c r="P3745" i="1" s="1"/>
  <c r="P3746" i="1" s="1"/>
  <c r="P3747" i="1" s="1"/>
  <c r="P3748" i="1" s="1"/>
  <c r="P3749" i="1" s="1"/>
  <c r="P3750" i="1" s="1"/>
  <c r="P3751" i="1" s="1"/>
  <c r="P3752" i="1" s="1"/>
  <c r="P3753" i="1" s="1"/>
  <c r="P3754" i="1" s="1"/>
  <c r="P3755" i="1" s="1"/>
  <c r="P3756" i="1" s="1"/>
  <c r="P3757" i="1" s="1"/>
  <c r="P3758" i="1" s="1"/>
  <c r="P3759" i="1" s="1"/>
  <c r="P3760" i="1" s="1"/>
  <c r="P3761" i="1" s="1"/>
  <c r="P3762" i="1" s="1"/>
  <c r="P3763" i="1" s="1"/>
  <c r="P3764" i="1" s="1"/>
  <c r="P3765" i="1" s="1"/>
  <c r="P3766" i="1" s="1"/>
  <c r="P3767" i="1" s="1"/>
  <c r="P3768" i="1" s="1"/>
  <c r="P3769" i="1" s="1"/>
  <c r="P3770" i="1" s="1"/>
  <c r="P3771" i="1" s="1"/>
  <c r="P3772" i="1" s="1"/>
  <c r="P3773" i="1" s="1"/>
  <c r="P3774" i="1" s="1"/>
  <c r="P3775" i="1" s="1"/>
  <c r="P3776" i="1" s="1"/>
  <c r="P3777" i="1" s="1"/>
  <c r="P3778" i="1" s="1"/>
  <c r="P3779" i="1" s="1"/>
  <c r="P3780" i="1" s="1"/>
  <c r="P3781" i="1" s="1"/>
  <c r="P3782" i="1" s="1"/>
  <c r="P3783" i="1" s="1"/>
  <c r="P3784" i="1" s="1"/>
  <c r="P3785" i="1" s="1"/>
  <c r="P3786" i="1" s="1"/>
  <c r="P3787" i="1" s="1"/>
  <c r="P3788" i="1" s="1"/>
  <c r="P3789" i="1" s="1"/>
  <c r="P3790" i="1" s="1"/>
  <c r="P3791" i="1" s="1"/>
  <c r="P3792" i="1" s="1"/>
  <c r="P3793" i="1" s="1"/>
  <c r="P3794" i="1" s="1"/>
  <c r="P3795" i="1" s="1"/>
  <c r="P3796" i="1" s="1"/>
  <c r="P3797" i="1" s="1"/>
  <c r="P3798" i="1" s="1"/>
  <c r="P3799" i="1" s="1"/>
  <c r="P3800" i="1" s="1"/>
  <c r="P3801" i="1" s="1"/>
  <c r="P3802" i="1" s="1"/>
  <c r="P3803" i="1" s="1"/>
  <c r="P3804" i="1" s="1"/>
  <c r="P3805" i="1" s="1"/>
  <c r="P3806" i="1" s="1"/>
  <c r="P3807" i="1" s="1"/>
  <c r="P3808" i="1" s="1"/>
  <c r="P3809" i="1" s="1"/>
  <c r="P3810" i="1" s="1"/>
  <c r="P3811" i="1" s="1"/>
  <c r="P3812" i="1" s="1"/>
  <c r="P3813" i="1" s="1"/>
  <c r="P3814" i="1" s="1"/>
  <c r="P3815" i="1" s="1"/>
  <c r="P3816" i="1" s="1"/>
  <c r="P3817" i="1" s="1"/>
  <c r="P3818" i="1" s="1"/>
  <c r="P3819" i="1" s="1"/>
  <c r="P3820" i="1" s="1"/>
  <c r="P3821" i="1" s="1"/>
  <c r="P3822" i="1" s="1"/>
  <c r="P3823" i="1" s="1"/>
  <c r="P3824" i="1" s="1"/>
  <c r="P3825" i="1" s="1"/>
  <c r="P3826" i="1" s="1"/>
  <c r="P3827" i="1" s="1"/>
  <c r="P3828" i="1" s="1"/>
  <c r="P3829" i="1" s="1"/>
  <c r="P3830" i="1" s="1"/>
  <c r="P3831" i="1" s="1"/>
  <c r="P3832" i="1" s="1"/>
  <c r="P3833" i="1" s="1"/>
  <c r="P3834" i="1" s="1"/>
  <c r="P3835" i="1" s="1"/>
  <c r="P3836" i="1" s="1"/>
  <c r="P3837" i="1" s="1"/>
  <c r="P3838" i="1" s="1"/>
  <c r="P3839" i="1" s="1"/>
  <c r="P3840" i="1" s="1"/>
  <c r="P3841" i="1" s="1"/>
  <c r="P3842" i="1" s="1"/>
  <c r="P3843" i="1" s="1"/>
  <c r="P3844" i="1" s="1"/>
  <c r="P3845" i="1" s="1"/>
  <c r="P3846" i="1" s="1"/>
  <c r="P3847" i="1" s="1"/>
  <c r="P3848" i="1" s="1"/>
  <c r="P3849" i="1" s="1"/>
  <c r="P3850" i="1" s="1"/>
  <c r="P3851" i="1" s="1"/>
  <c r="P3852" i="1" s="1"/>
  <c r="P3853" i="1" s="1"/>
  <c r="P3854" i="1" s="1"/>
  <c r="P3855" i="1" s="1"/>
  <c r="P3856" i="1" s="1"/>
  <c r="P3857" i="1" s="1"/>
  <c r="P3858" i="1" s="1"/>
  <c r="P3859" i="1" s="1"/>
  <c r="P3860" i="1" s="1"/>
  <c r="P3861" i="1" s="1"/>
  <c r="P3862" i="1" s="1"/>
  <c r="P3863" i="1" s="1"/>
  <c r="P3864" i="1" s="1"/>
  <c r="P3865" i="1" s="1"/>
  <c r="P3866" i="1" s="1"/>
  <c r="P3867" i="1" s="1"/>
  <c r="P3868" i="1" s="1"/>
  <c r="P3869" i="1" s="1"/>
  <c r="P3870" i="1" s="1"/>
  <c r="P3871" i="1" s="1"/>
  <c r="P3872" i="1" s="1"/>
  <c r="P3873" i="1" s="1"/>
  <c r="P3874" i="1" s="1"/>
  <c r="P3875" i="1" s="1"/>
  <c r="P3876" i="1" s="1"/>
  <c r="P3877" i="1" s="1"/>
  <c r="P3878" i="1" s="1"/>
  <c r="P3879" i="1" s="1"/>
  <c r="P3880" i="1" s="1"/>
  <c r="P3881" i="1" s="1"/>
  <c r="P3882" i="1" s="1"/>
  <c r="P3883" i="1" s="1"/>
  <c r="P3884" i="1" s="1"/>
  <c r="P3885" i="1" s="1"/>
  <c r="P3886" i="1" s="1"/>
  <c r="P3887" i="1" s="1"/>
  <c r="P3888" i="1" s="1"/>
  <c r="P3889" i="1" s="1"/>
  <c r="P3890" i="1" s="1"/>
  <c r="P3891" i="1" s="1"/>
  <c r="P3892" i="1" s="1"/>
  <c r="P3893" i="1" s="1"/>
  <c r="P3894" i="1" s="1"/>
  <c r="P3895" i="1" s="1"/>
  <c r="P3896" i="1" s="1"/>
  <c r="P3897" i="1" s="1"/>
  <c r="P3898" i="1" s="1"/>
  <c r="P3899" i="1" s="1"/>
  <c r="P3900" i="1" s="1"/>
  <c r="P3901" i="1" s="1"/>
  <c r="P3902" i="1" s="1"/>
  <c r="P3903" i="1" s="1"/>
  <c r="P3904" i="1" s="1"/>
  <c r="P3905" i="1" s="1"/>
  <c r="P3906" i="1" s="1"/>
  <c r="P3907" i="1" s="1"/>
  <c r="P3908" i="1" s="1"/>
  <c r="P3909" i="1" s="1"/>
  <c r="P3910" i="1" s="1"/>
  <c r="P3911" i="1" s="1"/>
  <c r="P3912" i="1" s="1"/>
  <c r="P3913" i="1" s="1"/>
  <c r="P3914" i="1" s="1"/>
  <c r="P3915" i="1" s="1"/>
  <c r="P3916" i="1" s="1"/>
  <c r="P3917" i="1" s="1"/>
  <c r="P3918" i="1" s="1"/>
  <c r="P3919" i="1" s="1"/>
  <c r="P3920" i="1" s="1"/>
  <c r="P3921" i="1" s="1"/>
  <c r="P3922" i="1" s="1"/>
  <c r="P3923" i="1" s="1"/>
  <c r="P3924" i="1" s="1"/>
  <c r="P3925" i="1" s="1"/>
  <c r="P3926" i="1" s="1"/>
  <c r="P3927" i="1" s="1"/>
  <c r="P3928" i="1" s="1"/>
  <c r="P3929" i="1" s="1"/>
  <c r="P3930" i="1" s="1"/>
  <c r="P3931" i="1" s="1"/>
  <c r="P3932" i="1" s="1"/>
  <c r="P3933" i="1" s="1"/>
  <c r="P3934" i="1" s="1"/>
  <c r="P3935" i="1" s="1"/>
  <c r="P3936" i="1" s="1"/>
  <c r="P3937" i="1" s="1"/>
  <c r="P3938" i="1" s="1"/>
  <c r="P3939" i="1" s="1"/>
  <c r="P3940" i="1" s="1"/>
  <c r="P3941" i="1" s="1"/>
  <c r="P3942" i="1" s="1"/>
  <c r="P3943" i="1" s="1"/>
  <c r="P3944" i="1" s="1"/>
  <c r="P3945" i="1" s="1"/>
  <c r="P3946" i="1" s="1"/>
  <c r="P3947" i="1" s="1"/>
  <c r="P3948" i="1" s="1"/>
  <c r="P3949" i="1" s="1"/>
  <c r="P3950" i="1" s="1"/>
  <c r="P3951" i="1" s="1"/>
  <c r="P3952" i="1" s="1"/>
  <c r="P3953" i="1" s="1"/>
  <c r="P3954" i="1" s="1"/>
  <c r="P3955" i="1" s="1"/>
  <c r="P3956" i="1" s="1"/>
  <c r="P3957" i="1" s="1"/>
  <c r="P3958" i="1" s="1"/>
  <c r="P3959" i="1" s="1"/>
  <c r="P3960" i="1" s="1"/>
  <c r="P3961" i="1" s="1"/>
  <c r="P3962" i="1" s="1"/>
  <c r="P3963" i="1" s="1"/>
  <c r="P3964" i="1" s="1"/>
  <c r="P3965" i="1" s="1"/>
  <c r="P3966" i="1" s="1"/>
  <c r="P3967" i="1" s="1"/>
  <c r="P3968" i="1" s="1"/>
  <c r="P3969" i="1" s="1"/>
  <c r="P3970" i="1" s="1"/>
  <c r="P3971" i="1" s="1"/>
  <c r="P3972" i="1" s="1"/>
  <c r="P3973" i="1" s="1"/>
  <c r="P3974" i="1" s="1"/>
  <c r="P3975" i="1" s="1"/>
  <c r="P3976" i="1" s="1"/>
  <c r="P3977" i="1" s="1"/>
  <c r="P3978" i="1" s="1"/>
  <c r="P3979" i="1" s="1"/>
  <c r="P3980" i="1" s="1"/>
  <c r="P3981" i="1" s="1"/>
  <c r="P3982" i="1" s="1"/>
  <c r="P3983" i="1" s="1"/>
  <c r="P3984" i="1" s="1"/>
  <c r="P3985" i="1" s="1"/>
  <c r="P3986" i="1" s="1"/>
  <c r="P3987" i="1" s="1"/>
  <c r="P3988" i="1" s="1"/>
  <c r="P3989" i="1" s="1"/>
  <c r="P3990" i="1" s="1"/>
  <c r="P3991" i="1" s="1"/>
  <c r="P3992" i="1" s="1"/>
  <c r="P3993" i="1" s="1"/>
  <c r="P3994" i="1" s="1"/>
  <c r="P3995" i="1" s="1"/>
  <c r="P3996" i="1" s="1"/>
  <c r="P3997" i="1" s="1"/>
  <c r="P3998" i="1" s="1"/>
  <c r="P3999" i="1" s="1"/>
  <c r="P4000" i="1" s="1"/>
  <c r="P4001" i="1" s="1"/>
  <c r="P4002" i="1" s="1"/>
  <c r="P4003" i="1" s="1"/>
  <c r="P4004" i="1" s="1"/>
  <c r="P4005" i="1" s="1"/>
  <c r="P4006" i="1" s="1"/>
  <c r="P4007" i="1" s="1"/>
  <c r="P4008" i="1" s="1"/>
  <c r="P4009" i="1" s="1"/>
  <c r="P4010" i="1" s="1"/>
  <c r="P4011" i="1" s="1"/>
  <c r="P4012" i="1" s="1"/>
  <c r="P4013" i="1" s="1"/>
  <c r="P4014" i="1" s="1"/>
  <c r="P4015" i="1" s="1"/>
  <c r="P4016" i="1" s="1"/>
  <c r="P4017" i="1" s="1"/>
  <c r="P4018" i="1" s="1"/>
  <c r="P4019" i="1" s="1"/>
  <c r="P4020" i="1" s="1"/>
  <c r="P4021" i="1" s="1"/>
  <c r="P4022" i="1" s="1"/>
  <c r="P4023" i="1" s="1"/>
  <c r="P4024" i="1" s="1"/>
  <c r="P4025" i="1" s="1"/>
  <c r="P4026" i="1" s="1"/>
  <c r="P4027" i="1" s="1"/>
  <c r="P4028" i="1" s="1"/>
  <c r="P4029" i="1" s="1"/>
  <c r="P4030" i="1" s="1"/>
  <c r="P4031" i="1" s="1"/>
  <c r="P4032" i="1" s="1"/>
  <c r="P4033" i="1" s="1"/>
  <c r="P4034" i="1" s="1"/>
  <c r="P4035" i="1" s="1"/>
  <c r="P4036" i="1" s="1"/>
  <c r="P4037" i="1" s="1"/>
  <c r="P4038" i="1" s="1"/>
  <c r="P4039" i="1" s="1"/>
  <c r="P4040" i="1" s="1"/>
  <c r="P4041" i="1" s="1"/>
  <c r="P4042" i="1" s="1"/>
  <c r="P4043" i="1" s="1"/>
  <c r="P4044" i="1" s="1"/>
  <c r="P4045" i="1" s="1"/>
  <c r="P4046" i="1" s="1"/>
  <c r="P4047" i="1" s="1"/>
  <c r="P4048" i="1" s="1"/>
  <c r="P4049" i="1" s="1"/>
  <c r="P4050" i="1" s="1"/>
  <c r="P4051" i="1" s="1"/>
  <c r="P4052" i="1" s="1"/>
  <c r="P4053" i="1" s="1"/>
  <c r="P4054" i="1" s="1"/>
  <c r="P4055" i="1" s="1"/>
  <c r="P4056" i="1" s="1"/>
  <c r="P4057" i="1" s="1"/>
  <c r="P4058" i="1" s="1"/>
  <c r="P4059" i="1" s="1"/>
  <c r="P4060" i="1" s="1"/>
  <c r="P4061" i="1" s="1"/>
  <c r="P4062" i="1" s="1"/>
  <c r="P4063" i="1" s="1"/>
  <c r="P4064" i="1" s="1"/>
  <c r="P4065" i="1" s="1"/>
  <c r="P4066" i="1" s="1"/>
  <c r="P4067" i="1" s="1"/>
  <c r="P4068" i="1" s="1"/>
  <c r="P4069" i="1" s="1"/>
  <c r="P4070" i="1" s="1"/>
  <c r="P4071" i="1" s="1"/>
  <c r="P4072" i="1" s="1"/>
  <c r="P4073" i="1" s="1"/>
  <c r="P4074" i="1" s="1"/>
  <c r="P4075" i="1" s="1"/>
  <c r="P4076" i="1" s="1"/>
  <c r="P4077" i="1" s="1"/>
  <c r="P4078" i="1" s="1"/>
  <c r="P4079" i="1" s="1"/>
  <c r="P4080" i="1" s="1"/>
  <c r="P4081" i="1" s="1"/>
  <c r="P4082" i="1" s="1"/>
  <c r="P4083" i="1" s="1"/>
  <c r="P4084" i="1" s="1"/>
  <c r="P4085" i="1" s="1"/>
  <c r="P4086" i="1" s="1"/>
  <c r="P4087" i="1" s="1"/>
  <c r="P4088" i="1" s="1"/>
  <c r="P4089" i="1" s="1"/>
  <c r="P4090" i="1" s="1"/>
  <c r="P4091" i="1" s="1"/>
  <c r="P4092" i="1" s="1"/>
  <c r="P4093" i="1" s="1"/>
  <c r="P4094" i="1" s="1"/>
  <c r="P4095" i="1" s="1"/>
  <c r="P4096" i="1" s="1"/>
  <c r="P4097" i="1" s="1"/>
  <c r="P4098" i="1" s="1"/>
  <c r="P4099" i="1" s="1"/>
  <c r="P4100" i="1" s="1"/>
  <c r="P4101" i="1" s="1"/>
  <c r="P4102" i="1" s="1"/>
  <c r="P4103" i="1" s="1"/>
  <c r="P4104" i="1" s="1"/>
  <c r="P4105" i="1" s="1"/>
  <c r="P4106" i="1" s="1"/>
  <c r="P4107" i="1" s="1"/>
  <c r="P4108" i="1" s="1"/>
  <c r="P4109" i="1" s="1"/>
  <c r="P4110" i="1" s="1"/>
  <c r="P4111" i="1" s="1"/>
  <c r="P4112" i="1" s="1"/>
  <c r="P4113" i="1" s="1"/>
  <c r="P4114" i="1" s="1"/>
  <c r="P4115" i="1" s="1"/>
  <c r="P4116" i="1" s="1"/>
  <c r="P4117" i="1" s="1"/>
  <c r="P4118" i="1" s="1"/>
  <c r="P4119" i="1" s="1"/>
  <c r="P4120" i="1" s="1"/>
  <c r="P4121" i="1" s="1"/>
  <c r="P4122" i="1" s="1"/>
  <c r="P4123" i="1" s="1"/>
  <c r="P4124" i="1" s="1"/>
  <c r="P4125" i="1" s="1"/>
  <c r="P4126" i="1" s="1"/>
  <c r="P4127" i="1" s="1"/>
  <c r="P4128" i="1" s="1"/>
  <c r="P4129" i="1" s="1"/>
  <c r="P4130" i="1" s="1"/>
  <c r="P4131" i="1" s="1"/>
  <c r="P4132" i="1" s="1"/>
  <c r="P4133" i="1" s="1"/>
  <c r="P4134" i="1" s="1"/>
  <c r="P4135" i="1" s="1"/>
  <c r="P4136" i="1" s="1"/>
  <c r="P4137" i="1" s="1"/>
  <c r="P4138" i="1" s="1"/>
  <c r="P4139" i="1" s="1"/>
  <c r="P4140" i="1" s="1"/>
  <c r="P4141" i="1" s="1"/>
  <c r="P4142" i="1" s="1"/>
  <c r="P4143" i="1" s="1"/>
  <c r="P4144" i="1" s="1"/>
  <c r="P4145" i="1" s="1"/>
  <c r="P4146" i="1" s="1"/>
  <c r="P4147" i="1" s="1"/>
  <c r="P4148" i="1" s="1"/>
  <c r="P4149" i="1" s="1"/>
  <c r="P4150" i="1" s="1"/>
  <c r="P4151" i="1" s="1"/>
  <c r="P4152" i="1" s="1"/>
  <c r="P4153" i="1" s="1"/>
  <c r="P4154" i="1" s="1"/>
  <c r="P4155" i="1" s="1"/>
  <c r="P4156" i="1" s="1"/>
  <c r="P4157" i="1" s="1"/>
  <c r="P4158" i="1" s="1"/>
  <c r="P4159" i="1" s="1"/>
  <c r="P4160" i="1" s="1"/>
  <c r="P4161" i="1" s="1"/>
  <c r="P4162" i="1" s="1"/>
  <c r="P4163" i="1" s="1"/>
  <c r="P4164" i="1" s="1"/>
  <c r="P4165" i="1" s="1"/>
  <c r="P4166" i="1" s="1"/>
  <c r="P4167" i="1" s="1"/>
  <c r="P4168" i="1" s="1"/>
  <c r="P4169" i="1" s="1"/>
  <c r="P4170" i="1" s="1"/>
  <c r="P4171" i="1" s="1"/>
  <c r="P4172" i="1" s="1"/>
  <c r="P4173" i="1" s="1"/>
  <c r="P4174" i="1" s="1"/>
  <c r="P4175" i="1" s="1"/>
  <c r="P4176" i="1" s="1"/>
  <c r="P4177" i="1" s="1"/>
  <c r="P4178" i="1" s="1"/>
  <c r="P4179" i="1" s="1"/>
  <c r="P4180" i="1" s="1"/>
  <c r="P4181" i="1" s="1"/>
  <c r="P4182" i="1" s="1"/>
  <c r="P4183" i="1" s="1"/>
  <c r="P4184" i="1" s="1"/>
  <c r="P4185" i="1" s="1"/>
  <c r="P4186" i="1" s="1"/>
  <c r="P4187" i="1" s="1"/>
  <c r="P4188" i="1" s="1"/>
  <c r="P4189" i="1" s="1"/>
  <c r="P4190" i="1" s="1"/>
  <c r="P4191" i="1" s="1"/>
  <c r="P4192" i="1" s="1"/>
  <c r="P4193" i="1" s="1"/>
  <c r="P4194" i="1" s="1"/>
  <c r="P4195" i="1" s="1"/>
  <c r="P4196" i="1" s="1"/>
  <c r="P4197" i="1" s="1"/>
  <c r="P4198" i="1" s="1"/>
  <c r="P4199" i="1" s="1"/>
  <c r="P4200" i="1" s="1"/>
  <c r="P4201" i="1" s="1"/>
  <c r="P4202" i="1" s="1"/>
  <c r="P4203" i="1" s="1"/>
  <c r="P4204" i="1" s="1"/>
  <c r="P4205" i="1" s="1"/>
  <c r="P4206" i="1" s="1"/>
  <c r="P4207" i="1" s="1"/>
  <c r="P4208" i="1" s="1"/>
  <c r="P4209" i="1" s="1"/>
  <c r="P4210" i="1" s="1"/>
  <c r="P4211" i="1" s="1"/>
  <c r="P4212" i="1" s="1"/>
  <c r="P4213" i="1" s="1"/>
  <c r="P4214" i="1" s="1"/>
  <c r="P4215" i="1" s="1"/>
  <c r="P4216" i="1" s="1"/>
  <c r="P4217" i="1" s="1"/>
  <c r="P4218" i="1" s="1"/>
  <c r="P4219" i="1" s="1"/>
  <c r="P4220" i="1" s="1"/>
  <c r="P4221" i="1" s="1"/>
  <c r="P4222" i="1" s="1"/>
  <c r="P4223" i="1" s="1"/>
  <c r="P4224" i="1" s="1"/>
  <c r="P4225" i="1" s="1"/>
  <c r="P4226" i="1" s="1"/>
  <c r="P4227" i="1" s="1"/>
  <c r="P4228" i="1" s="1"/>
  <c r="P4229" i="1" s="1"/>
  <c r="P4230" i="1" s="1"/>
  <c r="P4231" i="1" s="1"/>
  <c r="P4232" i="1" s="1"/>
  <c r="P4233" i="1" s="1"/>
  <c r="P4234" i="1" s="1"/>
  <c r="P4235" i="1" s="1"/>
  <c r="P4236" i="1" s="1"/>
  <c r="P4237" i="1" s="1"/>
  <c r="P4238" i="1" s="1"/>
  <c r="P4239" i="1" s="1"/>
  <c r="P4240" i="1" s="1"/>
  <c r="P4241" i="1" s="1"/>
  <c r="P4242" i="1" s="1"/>
  <c r="P4243" i="1" s="1"/>
  <c r="P4244" i="1" s="1"/>
  <c r="P4245" i="1" s="1"/>
  <c r="P4246" i="1" s="1"/>
  <c r="P4247" i="1" s="1"/>
  <c r="P4248" i="1" s="1"/>
  <c r="P4249" i="1" s="1"/>
  <c r="P4250" i="1" s="1"/>
  <c r="P4251" i="1" s="1"/>
  <c r="P4252" i="1" s="1"/>
  <c r="P4253" i="1" s="1"/>
  <c r="P4254" i="1" s="1"/>
  <c r="P4255" i="1" s="1"/>
  <c r="P4256" i="1" s="1"/>
  <c r="P4257" i="1" s="1"/>
  <c r="P4258" i="1" s="1"/>
  <c r="P4259" i="1" s="1"/>
  <c r="P4260" i="1" s="1"/>
  <c r="P4261" i="1" s="1"/>
  <c r="P4262" i="1" s="1"/>
  <c r="P4263" i="1" s="1"/>
  <c r="P4264" i="1" s="1"/>
  <c r="P4265" i="1" s="1"/>
  <c r="P4266" i="1" s="1"/>
  <c r="P4267" i="1" s="1"/>
  <c r="P4268" i="1" s="1"/>
  <c r="P4269" i="1" s="1"/>
  <c r="P4270" i="1" s="1"/>
  <c r="P4271" i="1" s="1"/>
  <c r="P4272" i="1" s="1"/>
  <c r="P4273" i="1" s="1"/>
  <c r="P4274" i="1" s="1"/>
  <c r="P4275" i="1" s="1"/>
  <c r="P4276" i="1" s="1"/>
  <c r="P4277" i="1" s="1"/>
  <c r="P4278" i="1" s="1"/>
  <c r="P4279" i="1" s="1"/>
  <c r="P4280" i="1" s="1"/>
  <c r="P4281" i="1" s="1"/>
  <c r="P4282" i="1" s="1"/>
  <c r="P4283" i="1" s="1"/>
  <c r="P4284" i="1" s="1"/>
  <c r="P4285" i="1" s="1"/>
  <c r="P4286" i="1" s="1"/>
  <c r="P4287" i="1" s="1"/>
  <c r="P4288" i="1" s="1"/>
  <c r="P4289" i="1" s="1"/>
  <c r="P4290" i="1" s="1"/>
  <c r="P4291" i="1" s="1"/>
  <c r="P4292" i="1" s="1"/>
  <c r="P4293" i="1" s="1"/>
  <c r="P4294" i="1" s="1"/>
  <c r="P4295" i="1" s="1"/>
  <c r="P4296" i="1" s="1"/>
  <c r="P4297" i="1" s="1"/>
  <c r="P4298" i="1" s="1"/>
  <c r="P4299" i="1" s="1"/>
  <c r="P4300" i="1" s="1"/>
  <c r="P4301" i="1" s="1"/>
  <c r="P4302" i="1" s="1"/>
  <c r="P4303" i="1" s="1"/>
  <c r="P4304" i="1" s="1"/>
  <c r="P4305" i="1" s="1"/>
  <c r="P4306" i="1" s="1"/>
  <c r="P4307" i="1" s="1"/>
  <c r="P4308" i="1" s="1"/>
  <c r="P4309" i="1" s="1"/>
  <c r="P4310" i="1" s="1"/>
  <c r="P4311" i="1" s="1"/>
  <c r="P4312" i="1" s="1"/>
  <c r="P4313" i="1" s="1"/>
  <c r="P4314" i="1" s="1"/>
  <c r="P4315" i="1" s="1"/>
  <c r="P4316" i="1" s="1"/>
  <c r="P4317" i="1" s="1"/>
  <c r="P4318" i="1" s="1"/>
  <c r="P4319" i="1" s="1"/>
  <c r="P4320" i="1" s="1"/>
  <c r="P4321" i="1" s="1"/>
  <c r="P4322" i="1" s="1"/>
  <c r="P4323" i="1" s="1"/>
  <c r="P4324" i="1" s="1"/>
  <c r="P4325" i="1" s="1"/>
  <c r="P4326" i="1" s="1"/>
  <c r="P4327" i="1" s="1"/>
  <c r="P4328" i="1" s="1"/>
  <c r="P4329" i="1" s="1"/>
  <c r="P4330" i="1" s="1"/>
  <c r="P4331" i="1" s="1"/>
  <c r="P4332" i="1" s="1"/>
  <c r="P4333" i="1" s="1"/>
  <c r="P4334" i="1" s="1"/>
  <c r="P4335" i="1" s="1"/>
  <c r="P4336" i="1" s="1"/>
  <c r="P4337" i="1" s="1"/>
  <c r="P4338" i="1" s="1"/>
  <c r="P4339" i="1" s="1"/>
  <c r="P4340" i="1" s="1"/>
  <c r="P4341" i="1" s="1"/>
  <c r="P4342" i="1" s="1"/>
  <c r="P4343" i="1" s="1"/>
  <c r="P4344" i="1" s="1"/>
  <c r="P4345" i="1" s="1"/>
  <c r="P4346" i="1" s="1"/>
  <c r="P4347" i="1" s="1"/>
  <c r="P4348" i="1" s="1"/>
  <c r="P4349" i="1" s="1"/>
  <c r="P4350" i="1" s="1"/>
  <c r="P4351" i="1" s="1"/>
  <c r="P4352" i="1" s="1"/>
  <c r="P4353" i="1" s="1"/>
  <c r="P4354" i="1" s="1"/>
  <c r="P4355" i="1" s="1"/>
  <c r="P4356" i="1" s="1"/>
  <c r="P4357" i="1" s="1"/>
  <c r="P4358" i="1" s="1"/>
  <c r="P4359" i="1" s="1"/>
  <c r="P4360" i="1" s="1"/>
  <c r="P4361" i="1" s="1"/>
  <c r="P4362" i="1" s="1"/>
  <c r="P4363" i="1" s="1"/>
  <c r="P4364" i="1" s="1"/>
  <c r="P4365" i="1" s="1"/>
  <c r="P4366" i="1" s="1"/>
  <c r="P4367" i="1" s="1"/>
  <c r="P4368" i="1" s="1"/>
  <c r="P4369" i="1" s="1"/>
  <c r="P4370" i="1" s="1"/>
  <c r="P4371" i="1" s="1"/>
  <c r="P4372" i="1" s="1"/>
  <c r="P4373" i="1" s="1"/>
  <c r="P4374" i="1" s="1"/>
  <c r="P4375" i="1" s="1"/>
  <c r="P4376" i="1" s="1"/>
  <c r="P4377" i="1" s="1"/>
  <c r="P4378" i="1" s="1"/>
  <c r="P4379" i="1" s="1"/>
  <c r="P4380" i="1" s="1"/>
  <c r="P4381" i="1" s="1"/>
  <c r="P4382" i="1" s="1"/>
  <c r="P4383" i="1" s="1"/>
  <c r="P4384" i="1" s="1"/>
  <c r="P4385" i="1" s="1"/>
  <c r="P4386" i="1" s="1"/>
  <c r="P4387" i="1" s="1"/>
  <c r="P4388" i="1" s="1"/>
  <c r="P4389" i="1" s="1"/>
  <c r="P4390" i="1" s="1"/>
  <c r="P4391" i="1" s="1"/>
  <c r="P4392" i="1" s="1"/>
  <c r="P4393" i="1" s="1"/>
  <c r="P4394" i="1" s="1"/>
  <c r="P4395" i="1" s="1"/>
  <c r="P4396" i="1" s="1"/>
  <c r="P4397" i="1" s="1"/>
  <c r="P4398" i="1" s="1"/>
  <c r="P4399" i="1" s="1"/>
  <c r="P4400" i="1" s="1"/>
  <c r="P4401" i="1" s="1"/>
  <c r="P4402" i="1" s="1"/>
  <c r="P4403" i="1" s="1"/>
  <c r="P4404" i="1" s="1"/>
  <c r="P4405" i="1" s="1"/>
  <c r="P4406" i="1" s="1"/>
  <c r="P4407" i="1" s="1"/>
  <c r="P4408" i="1" s="1"/>
  <c r="P4409" i="1" s="1"/>
  <c r="P4410" i="1" s="1"/>
  <c r="P4411" i="1" s="1"/>
  <c r="P4412" i="1" s="1"/>
  <c r="P4413" i="1" s="1"/>
  <c r="P4414" i="1" s="1"/>
  <c r="P4415" i="1" s="1"/>
  <c r="P4416" i="1" s="1"/>
  <c r="P4417" i="1" s="1"/>
  <c r="P4418" i="1" s="1"/>
  <c r="P4419" i="1" s="1"/>
  <c r="P4420" i="1" s="1"/>
  <c r="P4421" i="1" s="1"/>
  <c r="P4422" i="1" s="1"/>
  <c r="P4423" i="1" s="1"/>
  <c r="P4424" i="1" s="1"/>
  <c r="P4425" i="1" s="1"/>
  <c r="P4426" i="1" s="1"/>
  <c r="P4427" i="1" s="1"/>
  <c r="P4428" i="1" s="1"/>
  <c r="P4429" i="1" s="1"/>
  <c r="P4430" i="1" s="1"/>
  <c r="P4431" i="1" s="1"/>
  <c r="P4432" i="1" s="1"/>
  <c r="P4433" i="1" s="1"/>
  <c r="P4434" i="1" s="1"/>
  <c r="P4435" i="1" s="1"/>
  <c r="P4436" i="1" s="1"/>
  <c r="P4437" i="1" s="1"/>
  <c r="P4438" i="1" s="1"/>
  <c r="P4439" i="1" s="1"/>
  <c r="P4440" i="1" s="1"/>
  <c r="P4441" i="1" s="1"/>
  <c r="P4442" i="1" s="1"/>
  <c r="P4443" i="1" s="1"/>
  <c r="P4444" i="1" s="1"/>
  <c r="P4445" i="1" s="1"/>
  <c r="P4446" i="1" s="1"/>
  <c r="P4447" i="1" s="1"/>
  <c r="P4448" i="1" s="1"/>
  <c r="P4449" i="1" s="1"/>
  <c r="P4450" i="1" s="1"/>
  <c r="P4451" i="1" s="1"/>
  <c r="P4452" i="1" s="1"/>
  <c r="P4453" i="1" s="1"/>
  <c r="P4454" i="1" s="1"/>
  <c r="P4455" i="1" s="1"/>
  <c r="P4456" i="1" s="1"/>
  <c r="P4457" i="1" s="1"/>
  <c r="P4458" i="1" s="1"/>
  <c r="P4459" i="1" s="1"/>
  <c r="P4460" i="1" s="1"/>
  <c r="P4461" i="1" s="1"/>
  <c r="P4462" i="1" s="1"/>
  <c r="P4463" i="1" s="1"/>
  <c r="P4464" i="1" s="1"/>
  <c r="P4465" i="1" s="1"/>
  <c r="P4466" i="1" s="1"/>
  <c r="P4467" i="1" s="1"/>
  <c r="P4468" i="1" s="1"/>
  <c r="P4469" i="1" s="1"/>
  <c r="P4470" i="1" s="1"/>
  <c r="P4471" i="1" s="1"/>
  <c r="P4472" i="1" s="1"/>
  <c r="P4473" i="1" s="1"/>
  <c r="P4474" i="1" s="1"/>
  <c r="P4475" i="1" s="1"/>
  <c r="P4476" i="1" s="1"/>
  <c r="P4477" i="1" s="1"/>
  <c r="P4478" i="1" s="1"/>
  <c r="P4479" i="1" s="1"/>
  <c r="P4480" i="1" s="1"/>
  <c r="P4481" i="1" s="1"/>
  <c r="P4482" i="1" s="1"/>
  <c r="P4483" i="1" s="1"/>
  <c r="P4484" i="1" s="1"/>
  <c r="P4485" i="1" s="1"/>
  <c r="P4486" i="1" s="1"/>
  <c r="P4487" i="1" s="1"/>
  <c r="P4488" i="1" s="1"/>
  <c r="P4489" i="1" s="1"/>
  <c r="P4490" i="1" s="1"/>
  <c r="P4491" i="1" s="1"/>
  <c r="P4492" i="1" s="1"/>
  <c r="P4493" i="1" s="1"/>
  <c r="P4494" i="1" s="1"/>
  <c r="P4495" i="1" s="1"/>
  <c r="P4496" i="1" s="1"/>
  <c r="P4497" i="1" s="1"/>
  <c r="P4498" i="1" s="1"/>
  <c r="P4499" i="1" s="1"/>
  <c r="P4500" i="1" s="1"/>
  <c r="P4501" i="1" s="1"/>
  <c r="P4502" i="1" s="1"/>
  <c r="P4503" i="1" s="1"/>
  <c r="P4504" i="1" s="1"/>
  <c r="P4505" i="1" s="1"/>
  <c r="P4506" i="1" s="1"/>
  <c r="P4507" i="1" s="1"/>
  <c r="P4508" i="1" s="1"/>
  <c r="P4509" i="1" s="1"/>
  <c r="P4510" i="1" s="1"/>
  <c r="P4511" i="1" s="1"/>
  <c r="P4512" i="1" s="1"/>
  <c r="P4513" i="1" s="1"/>
  <c r="P4514" i="1" s="1"/>
  <c r="P4515" i="1" s="1"/>
  <c r="P4516" i="1" s="1"/>
  <c r="P4517" i="1" s="1"/>
  <c r="P4518" i="1" s="1"/>
  <c r="P4519" i="1" s="1"/>
  <c r="P4520" i="1" s="1"/>
  <c r="P4521" i="1" s="1"/>
  <c r="P4522" i="1" s="1"/>
  <c r="P4523" i="1" s="1"/>
  <c r="P4524" i="1" s="1"/>
  <c r="P4525" i="1" s="1"/>
  <c r="P4526" i="1" s="1"/>
  <c r="P4527" i="1" s="1"/>
  <c r="P4528" i="1" s="1"/>
  <c r="P4529" i="1" s="1"/>
  <c r="P4530" i="1" s="1"/>
  <c r="P4531" i="1" s="1"/>
  <c r="P4532" i="1" s="1"/>
  <c r="P4533" i="1" s="1"/>
  <c r="P4534" i="1" s="1"/>
  <c r="P4535" i="1" s="1"/>
  <c r="P4536" i="1" s="1"/>
  <c r="P4537" i="1" s="1"/>
  <c r="P4538" i="1" s="1"/>
  <c r="P4539" i="1" s="1"/>
  <c r="P4540" i="1" s="1"/>
  <c r="P4541" i="1" s="1"/>
  <c r="P4542" i="1" s="1"/>
  <c r="P4543" i="1" s="1"/>
  <c r="P4544" i="1" s="1"/>
  <c r="P4545" i="1" s="1"/>
  <c r="P4546" i="1" s="1"/>
  <c r="P4547" i="1" s="1"/>
  <c r="P4548" i="1" s="1"/>
  <c r="P4549" i="1" s="1"/>
  <c r="P4550" i="1" s="1"/>
  <c r="P4551" i="1" s="1"/>
  <c r="P4552" i="1" s="1"/>
  <c r="P4553" i="1" s="1"/>
  <c r="P4554" i="1" s="1"/>
  <c r="P4555" i="1" s="1"/>
  <c r="P4556" i="1" s="1"/>
  <c r="P4557" i="1" s="1"/>
  <c r="P4558" i="1" s="1"/>
  <c r="P4559" i="1" s="1"/>
  <c r="P4560" i="1" s="1"/>
  <c r="P4561" i="1" s="1"/>
  <c r="P4562" i="1" s="1"/>
  <c r="P4563" i="1" s="1"/>
  <c r="P4564" i="1" s="1"/>
  <c r="P4565" i="1" s="1"/>
  <c r="P4566" i="1" s="1"/>
  <c r="P4567" i="1" s="1"/>
  <c r="P4568" i="1" s="1"/>
  <c r="P4569" i="1" s="1"/>
  <c r="P4570" i="1" s="1"/>
  <c r="P4571" i="1" s="1"/>
  <c r="P4572" i="1" s="1"/>
  <c r="P4573" i="1" s="1"/>
  <c r="P4574" i="1" s="1"/>
  <c r="P4575" i="1" s="1"/>
  <c r="P4576" i="1" s="1"/>
  <c r="P4577" i="1" s="1"/>
  <c r="P4578" i="1" s="1"/>
  <c r="P4579" i="1" s="1"/>
  <c r="P4580" i="1" s="1"/>
  <c r="P4581" i="1" s="1"/>
  <c r="P4582" i="1" s="1"/>
  <c r="P4583" i="1" s="1"/>
  <c r="P4584" i="1" s="1"/>
  <c r="P4585" i="1" s="1"/>
  <c r="P4586" i="1" s="1"/>
  <c r="P4587" i="1" s="1"/>
  <c r="P4588" i="1" s="1"/>
  <c r="P4589" i="1" s="1"/>
  <c r="P4590" i="1" s="1"/>
  <c r="P4591" i="1" s="1"/>
  <c r="P4592" i="1" s="1"/>
  <c r="P4593" i="1" s="1"/>
  <c r="P4594" i="1" s="1"/>
  <c r="P4595" i="1" s="1"/>
  <c r="P4596" i="1" s="1"/>
  <c r="P4597" i="1" s="1"/>
  <c r="P4598" i="1" s="1"/>
  <c r="P4599" i="1" s="1"/>
  <c r="P4600" i="1" s="1"/>
  <c r="P4601" i="1" s="1"/>
  <c r="P4602" i="1" s="1"/>
  <c r="P4603" i="1" s="1"/>
  <c r="P4604" i="1" s="1"/>
  <c r="P4605" i="1" s="1"/>
  <c r="P4606" i="1" s="1"/>
  <c r="P4607" i="1" s="1"/>
  <c r="P4608" i="1" s="1"/>
  <c r="P4609" i="1" s="1"/>
  <c r="P4610" i="1" s="1"/>
  <c r="P4611" i="1" s="1"/>
  <c r="P4612" i="1" s="1"/>
  <c r="P4613" i="1" s="1"/>
  <c r="P4614" i="1" s="1"/>
  <c r="P4615" i="1" s="1"/>
  <c r="P4616" i="1" s="1"/>
  <c r="P4617" i="1" s="1"/>
  <c r="P4618" i="1" s="1"/>
  <c r="P4619" i="1" s="1"/>
  <c r="P4620" i="1" s="1"/>
  <c r="P4621" i="1" s="1"/>
  <c r="P4622" i="1" s="1"/>
  <c r="P4623" i="1" s="1"/>
  <c r="P4624" i="1" s="1"/>
  <c r="P4625" i="1" s="1"/>
  <c r="P4626" i="1" s="1"/>
  <c r="P4627" i="1" s="1"/>
  <c r="P4628" i="1" s="1"/>
  <c r="P4629" i="1" s="1"/>
  <c r="P4630" i="1" s="1"/>
  <c r="P4631" i="1" s="1"/>
  <c r="P4632" i="1" s="1"/>
  <c r="P4633" i="1" s="1"/>
  <c r="P4634" i="1" s="1"/>
  <c r="P4635" i="1" s="1"/>
  <c r="P4636" i="1" s="1"/>
  <c r="P4637" i="1" s="1"/>
  <c r="P4638" i="1" s="1"/>
  <c r="P4639" i="1" s="1"/>
  <c r="P4640" i="1" s="1"/>
  <c r="P4641" i="1" s="1"/>
  <c r="P4642" i="1" s="1"/>
  <c r="P4643" i="1" s="1"/>
  <c r="P4644" i="1" s="1"/>
  <c r="P4645" i="1" s="1"/>
  <c r="P4646" i="1" s="1"/>
  <c r="P4647" i="1" s="1"/>
  <c r="P4648" i="1" s="1"/>
  <c r="P4649" i="1" s="1"/>
  <c r="P4650" i="1" s="1"/>
  <c r="P4651" i="1" s="1"/>
  <c r="P4652" i="1" s="1"/>
  <c r="P4653" i="1" s="1"/>
  <c r="P4654" i="1" s="1"/>
  <c r="P4655" i="1" s="1"/>
  <c r="P4656" i="1" s="1"/>
  <c r="P4657" i="1" s="1"/>
  <c r="P4658" i="1" s="1"/>
  <c r="P4659" i="1" s="1"/>
  <c r="P4660" i="1" s="1"/>
  <c r="P4661" i="1" s="1"/>
  <c r="P4662" i="1" s="1"/>
  <c r="P4663" i="1" s="1"/>
  <c r="P4664" i="1" s="1"/>
  <c r="P4665" i="1" s="1"/>
  <c r="P4666" i="1" s="1"/>
  <c r="P4667" i="1" s="1"/>
  <c r="P4668" i="1" s="1"/>
  <c r="P4669" i="1" s="1"/>
  <c r="P4670" i="1" s="1"/>
  <c r="P4671" i="1" s="1"/>
  <c r="P4672" i="1" s="1"/>
  <c r="P4673" i="1" s="1"/>
  <c r="P4674" i="1" s="1"/>
  <c r="P4675" i="1" s="1"/>
  <c r="P4676" i="1" s="1"/>
  <c r="P4677" i="1" s="1"/>
  <c r="P4678" i="1" s="1"/>
  <c r="P4679" i="1" s="1"/>
  <c r="P4680" i="1" s="1"/>
  <c r="P4681" i="1" s="1"/>
  <c r="P4682" i="1" s="1"/>
  <c r="P4683" i="1" s="1"/>
  <c r="P4684" i="1" s="1"/>
  <c r="P4685" i="1" s="1"/>
  <c r="P4686" i="1" s="1"/>
  <c r="P4687" i="1" s="1"/>
  <c r="P4688" i="1" s="1"/>
  <c r="P4689" i="1" s="1"/>
  <c r="P4690" i="1" s="1"/>
  <c r="P4691" i="1" s="1"/>
  <c r="P4692" i="1" s="1"/>
  <c r="P4693" i="1" s="1"/>
  <c r="P4694" i="1" s="1"/>
  <c r="P4695" i="1" s="1"/>
  <c r="P4696" i="1" s="1"/>
  <c r="P4697" i="1" s="1"/>
  <c r="P4698" i="1" s="1"/>
  <c r="P4699" i="1" s="1"/>
  <c r="P4700" i="1" s="1"/>
  <c r="P4701" i="1" s="1"/>
  <c r="P4702" i="1" s="1"/>
  <c r="P4703" i="1" s="1"/>
  <c r="P4704" i="1" s="1"/>
  <c r="P4705" i="1" s="1"/>
  <c r="P4706" i="1" s="1"/>
  <c r="P4707" i="1" s="1"/>
  <c r="P4708" i="1" s="1"/>
  <c r="P4709" i="1" s="1"/>
  <c r="P4710" i="1" s="1"/>
  <c r="P4711" i="1" s="1"/>
  <c r="P4712" i="1" s="1"/>
  <c r="P4713" i="1" s="1"/>
  <c r="P4714" i="1" s="1"/>
  <c r="P4715" i="1" s="1"/>
  <c r="P4716" i="1" s="1"/>
  <c r="P4717" i="1" s="1"/>
  <c r="P4718" i="1" s="1"/>
  <c r="P4719" i="1" s="1"/>
  <c r="P4720" i="1" s="1"/>
  <c r="P4721" i="1" s="1"/>
  <c r="P4722" i="1" s="1"/>
  <c r="P4723" i="1" s="1"/>
  <c r="P4724" i="1" s="1"/>
  <c r="P4725" i="1" s="1"/>
  <c r="P4726" i="1" s="1"/>
  <c r="P4727" i="1" s="1"/>
  <c r="P4728" i="1" s="1"/>
  <c r="P4729" i="1" s="1"/>
  <c r="P4730" i="1" s="1"/>
  <c r="P4731" i="1" s="1"/>
  <c r="P4732" i="1" s="1"/>
  <c r="P4733" i="1" s="1"/>
  <c r="P4734" i="1" s="1"/>
  <c r="P4735" i="1" s="1"/>
  <c r="P4736" i="1" s="1"/>
  <c r="P4737" i="1" s="1"/>
  <c r="P4738" i="1" s="1"/>
  <c r="P4739" i="1" s="1"/>
  <c r="P4740" i="1" s="1"/>
  <c r="P4741" i="1" s="1"/>
  <c r="P4742" i="1" s="1"/>
  <c r="P4743" i="1" s="1"/>
  <c r="P4744" i="1" s="1"/>
  <c r="P4745" i="1" s="1"/>
  <c r="P4746" i="1" s="1"/>
  <c r="P4747" i="1" s="1"/>
  <c r="P4748" i="1" s="1"/>
  <c r="P4749" i="1" s="1"/>
  <c r="P4750" i="1" s="1"/>
  <c r="P4751" i="1" s="1"/>
  <c r="P4752" i="1" s="1"/>
  <c r="P4753" i="1" s="1"/>
  <c r="P4754" i="1" s="1"/>
  <c r="P4755" i="1" s="1"/>
  <c r="P4756" i="1" s="1"/>
  <c r="P4757" i="1" s="1"/>
  <c r="P4758" i="1" s="1"/>
  <c r="P4759" i="1" s="1"/>
  <c r="P4760" i="1" s="1"/>
  <c r="P4761" i="1" s="1"/>
  <c r="P4762" i="1" s="1"/>
  <c r="P4763" i="1" s="1"/>
  <c r="P4764" i="1" s="1"/>
  <c r="P4765" i="1" s="1"/>
  <c r="P4766" i="1" s="1"/>
  <c r="P4767" i="1" s="1"/>
  <c r="P4768" i="1" s="1"/>
  <c r="P4769" i="1" s="1"/>
  <c r="P4770" i="1" s="1"/>
  <c r="P4771" i="1" s="1"/>
  <c r="P4772" i="1" s="1"/>
  <c r="P4773" i="1" s="1"/>
  <c r="P4774" i="1" s="1"/>
  <c r="P4775" i="1" s="1"/>
  <c r="P4776" i="1" s="1"/>
  <c r="P4777" i="1" s="1"/>
  <c r="P4778" i="1" s="1"/>
  <c r="P4779" i="1" s="1"/>
  <c r="P4780" i="1" s="1"/>
  <c r="P4781" i="1" s="1"/>
  <c r="P4782" i="1" s="1"/>
  <c r="P4783" i="1" s="1"/>
  <c r="P4784" i="1" s="1"/>
  <c r="P4785" i="1" s="1"/>
  <c r="P4786" i="1" s="1"/>
  <c r="P4787" i="1" s="1"/>
  <c r="P4788" i="1" s="1"/>
  <c r="P4789" i="1" s="1"/>
  <c r="P4790" i="1" s="1"/>
  <c r="P4791" i="1" s="1"/>
  <c r="P4792" i="1" s="1"/>
  <c r="P4793" i="1" s="1"/>
  <c r="P4794" i="1" s="1"/>
  <c r="P4795" i="1" s="1"/>
  <c r="P4796" i="1" s="1"/>
  <c r="P4797" i="1" s="1"/>
  <c r="P4798" i="1" s="1"/>
  <c r="P4799" i="1" s="1"/>
  <c r="P4800" i="1" s="1"/>
  <c r="P4801" i="1" s="1"/>
  <c r="P4802" i="1" s="1"/>
  <c r="P4803" i="1" s="1"/>
  <c r="P4804" i="1" s="1"/>
  <c r="P4805" i="1" s="1"/>
  <c r="P4806" i="1" s="1"/>
  <c r="P4807" i="1" s="1"/>
  <c r="P4808" i="1" s="1"/>
  <c r="P4809" i="1" s="1"/>
  <c r="P4810" i="1" s="1"/>
  <c r="P4811" i="1" s="1"/>
  <c r="P4812" i="1" s="1"/>
  <c r="P4813" i="1" s="1"/>
  <c r="P4814" i="1" s="1"/>
  <c r="P4815" i="1" s="1"/>
  <c r="P4816" i="1" s="1"/>
  <c r="P4817" i="1" s="1"/>
  <c r="P4818" i="1" s="1"/>
  <c r="P4819" i="1" s="1"/>
  <c r="P4820" i="1" s="1"/>
  <c r="P4821" i="1" s="1"/>
  <c r="P4822" i="1" s="1"/>
  <c r="P4823" i="1" s="1"/>
  <c r="P4824" i="1" s="1"/>
  <c r="P4825" i="1" s="1"/>
  <c r="P4826" i="1" s="1"/>
  <c r="P4827" i="1" s="1"/>
  <c r="P4828" i="1" s="1"/>
  <c r="P4829" i="1" s="1"/>
  <c r="P4830" i="1" s="1"/>
  <c r="P4831" i="1" s="1"/>
  <c r="P4832" i="1" s="1"/>
  <c r="P4833" i="1" s="1"/>
  <c r="P4834" i="1" s="1"/>
  <c r="P4835" i="1" s="1"/>
  <c r="P4836" i="1" s="1"/>
  <c r="P4837" i="1" s="1"/>
  <c r="P4838" i="1" s="1"/>
  <c r="P4839" i="1" s="1"/>
  <c r="P4840" i="1" s="1"/>
  <c r="P4841" i="1" s="1"/>
  <c r="P4842" i="1" s="1"/>
  <c r="P4843" i="1" s="1"/>
  <c r="P4844" i="1" s="1"/>
  <c r="P4845" i="1" s="1"/>
  <c r="P4846" i="1" s="1"/>
  <c r="P4847" i="1" s="1"/>
  <c r="P4848" i="1" s="1"/>
  <c r="P4849" i="1" s="1"/>
  <c r="P4850" i="1" s="1"/>
  <c r="P4851" i="1" s="1"/>
  <c r="P4852" i="1" s="1"/>
  <c r="P4853" i="1" s="1"/>
  <c r="P4854" i="1" s="1"/>
  <c r="P4855" i="1" s="1"/>
  <c r="P4856" i="1" s="1"/>
  <c r="P4857" i="1" s="1"/>
  <c r="P4858" i="1" s="1"/>
  <c r="P4859" i="1" s="1"/>
  <c r="P4860" i="1" s="1"/>
  <c r="P4861" i="1" s="1"/>
  <c r="P4862" i="1" s="1"/>
  <c r="P4863" i="1" s="1"/>
  <c r="P4864" i="1" s="1"/>
  <c r="P4865" i="1" s="1"/>
  <c r="P4866" i="1" s="1"/>
  <c r="P4867" i="1" s="1"/>
  <c r="P4868" i="1" s="1"/>
  <c r="P4869" i="1" s="1"/>
  <c r="P4870" i="1" s="1"/>
  <c r="P4871" i="1" s="1"/>
  <c r="P4872" i="1" s="1"/>
  <c r="P4873" i="1" s="1"/>
  <c r="P4874" i="1" s="1"/>
  <c r="P4875" i="1" s="1"/>
  <c r="P4876" i="1" s="1"/>
  <c r="P4877" i="1" s="1"/>
  <c r="P4878" i="1" s="1"/>
  <c r="P4879" i="1" s="1"/>
  <c r="P4880" i="1" s="1"/>
  <c r="P4881" i="1" s="1"/>
  <c r="P4882" i="1" s="1"/>
  <c r="P4883" i="1" s="1"/>
  <c r="P4884" i="1" s="1"/>
  <c r="P4885" i="1" s="1"/>
  <c r="P4886" i="1" s="1"/>
  <c r="P4887" i="1" s="1"/>
  <c r="P4888" i="1" s="1"/>
  <c r="P4889" i="1" s="1"/>
  <c r="P4890" i="1" s="1"/>
  <c r="P4891" i="1" s="1"/>
  <c r="P4892" i="1" s="1"/>
  <c r="P4893" i="1" s="1"/>
  <c r="P4894" i="1" s="1"/>
  <c r="P4895" i="1" s="1"/>
  <c r="P4896" i="1" s="1"/>
  <c r="P4897" i="1" s="1"/>
  <c r="P4898" i="1" s="1"/>
  <c r="P4899" i="1" s="1"/>
  <c r="P4900" i="1" s="1"/>
  <c r="P4901" i="1" s="1"/>
  <c r="P4902" i="1" s="1"/>
  <c r="P4903" i="1" s="1"/>
  <c r="P4904" i="1" s="1"/>
  <c r="P4905" i="1" s="1"/>
  <c r="P4906" i="1" s="1"/>
  <c r="P4907" i="1" s="1"/>
  <c r="P4908" i="1" s="1"/>
  <c r="P4909" i="1" s="1"/>
  <c r="P4910" i="1" s="1"/>
  <c r="P4911" i="1" s="1"/>
  <c r="P4912" i="1" s="1"/>
  <c r="P4913" i="1" s="1"/>
  <c r="P4914" i="1" s="1"/>
  <c r="P4915" i="1" s="1"/>
  <c r="P4916" i="1" s="1"/>
  <c r="P4917" i="1" s="1"/>
  <c r="P4918" i="1" s="1"/>
  <c r="P4919" i="1" s="1"/>
  <c r="P4920" i="1" s="1"/>
  <c r="P4921" i="1" s="1"/>
  <c r="P4922" i="1" s="1"/>
  <c r="P4923" i="1" s="1"/>
  <c r="P4924" i="1" s="1"/>
  <c r="P4925" i="1" s="1"/>
  <c r="P4926" i="1" s="1"/>
  <c r="P4927" i="1" s="1"/>
  <c r="P4928" i="1" s="1"/>
  <c r="P4929" i="1" s="1"/>
  <c r="P4930" i="1" s="1"/>
  <c r="P4931" i="1" s="1"/>
  <c r="P4932" i="1" s="1"/>
  <c r="P4933" i="1" s="1"/>
  <c r="P4934" i="1" s="1"/>
  <c r="P4935" i="1" s="1"/>
  <c r="P4936" i="1" s="1"/>
  <c r="P4937" i="1" s="1"/>
  <c r="P4938" i="1" s="1"/>
  <c r="P4939" i="1" s="1"/>
  <c r="P4940" i="1" s="1"/>
  <c r="P4941" i="1" s="1"/>
  <c r="P4942" i="1" s="1"/>
  <c r="P4943" i="1" s="1"/>
  <c r="P4944" i="1" s="1"/>
  <c r="P4945" i="1" s="1"/>
  <c r="P4946" i="1" s="1"/>
  <c r="P4947" i="1" s="1"/>
  <c r="P4948" i="1" s="1"/>
  <c r="P4949" i="1" s="1"/>
  <c r="P4950" i="1" s="1"/>
  <c r="P4951" i="1" s="1"/>
  <c r="P4952" i="1" s="1"/>
  <c r="P4953" i="1" s="1"/>
  <c r="P4954" i="1" s="1"/>
  <c r="P4955" i="1" s="1"/>
  <c r="P4956" i="1" s="1"/>
  <c r="P4957" i="1" s="1"/>
  <c r="P4958" i="1" s="1"/>
  <c r="P4959" i="1" s="1"/>
  <c r="P4960" i="1" s="1"/>
  <c r="P4961" i="1" s="1"/>
  <c r="P4962" i="1" s="1"/>
  <c r="P4963" i="1" s="1"/>
  <c r="P4964" i="1" s="1"/>
  <c r="P4965" i="1" s="1"/>
  <c r="P4966" i="1" s="1"/>
  <c r="P4967" i="1" s="1"/>
  <c r="P4968" i="1" s="1"/>
  <c r="P4969" i="1" s="1"/>
  <c r="P4970" i="1" s="1"/>
  <c r="P4971" i="1" s="1"/>
  <c r="P4972" i="1" s="1"/>
  <c r="P4973" i="1" s="1"/>
  <c r="P4974" i="1" s="1"/>
  <c r="P4975" i="1" s="1"/>
  <c r="P4976" i="1" s="1"/>
  <c r="P4977" i="1" s="1"/>
  <c r="P4978" i="1" s="1"/>
  <c r="P4979" i="1" s="1"/>
  <c r="P4980" i="1" s="1"/>
  <c r="P4981" i="1" s="1"/>
  <c r="P4982" i="1" s="1"/>
  <c r="P4983" i="1" s="1"/>
  <c r="P4984" i="1" s="1"/>
  <c r="P4985" i="1" s="1"/>
  <c r="P4986" i="1" s="1"/>
  <c r="P4987" i="1" s="1"/>
  <c r="P4988" i="1" s="1"/>
  <c r="P4989" i="1" s="1"/>
  <c r="P4990" i="1" s="1"/>
  <c r="P4991" i="1" s="1"/>
  <c r="P4992" i="1" s="1"/>
  <c r="P4993" i="1" s="1"/>
  <c r="P4994" i="1" s="1"/>
  <c r="P4995" i="1" s="1"/>
  <c r="P4996" i="1" s="1"/>
  <c r="P4997" i="1" s="1"/>
  <c r="P4998" i="1" s="1"/>
  <c r="P4999" i="1" s="1"/>
  <c r="P5000" i="1" s="1"/>
  <c r="P5001" i="1" s="1"/>
  <c r="P5002" i="1" s="1"/>
  <c r="P5003" i="1" s="1"/>
  <c r="P5004" i="1" s="1"/>
  <c r="P5005" i="1" s="1"/>
  <c r="P5006" i="1" s="1"/>
  <c r="P5007" i="1" s="1"/>
  <c r="P5008" i="1" s="1"/>
  <c r="P5009" i="1" s="1"/>
  <c r="P5010" i="1" s="1"/>
  <c r="P5011" i="1" s="1"/>
  <c r="P5012" i="1" s="1"/>
  <c r="P5013" i="1" s="1"/>
  <c r="P5014" i="1" s="1"/>
  <c r="P5015" i="1" s="1"/>
  <c r="P5016" i="1" s="1"/>
  <c r="P5017" i="1" s="1"/>
  <c r="P5018" i="1" s="1"/>
  <c r="P5019" i="1" s="1"/>
  <c r="P5020" i="1" s="1"/>
  <c r="P5021" i="1" s="1"/>
  <c r="P5022" i="1" s="1"/>
  <c r="P5023" i="1" s="1"/>
  <c r="P5024" i="1" s="1"/>
  <c r="P5025" i="1" s="1"/>
  <c r="P5026" i="1" s="1"/>
  <c r="P5027" i="1" s="1"/>
  <c r="P5028" i="1" s="1"/>
  <c r="P5029" i="1" s="1"/>
  <c r="P5030" i="1" s="1"/>
  <c r="P5031" i="1" s="1"/>
  <c r="P5032" i="1" s="1"/>
  <c r="P5033" i="1" s="1"/>
  <c r="P5034" i="1" s="1"/>
  <c r="P5035" i="1" s="1"/>
  <c r="P5036" i="1" s="1"/>
  <c r="P5037" i="1" s="1"/>
  <c r="P5038" i="1" s="1"/>
  <c r="P5039" i="1" s="1"/>
  <c r="P5040" i="1" s="1"/>
  <c r="P5041" i="1" s="1"/>
  <c r="P5042" i="1" s="1"/>
  <c r="P5043" i="1" s="1"/>
  <c r="P5044" i="1" s="1"/>
  <c r="P5045" i="1" s="1"/>
  <c r="P5046" i="1" s="1"/>
  <c r="P5047" i="1" s="1"/>
  <c r="P5048" i="1" s="1"/>
  <c r="P5049" i="1" s="1"/>
  <c r="P5050" i="1" s="1"/>
  <c r="P5051" i="1" s="1"/>
  <c r="P5052" i="1" s="1"/>
  <c r="P5053" i="1" s="1"/>
  <c r="P5054" i="1" s="1"/>
  <c r="P5055" i="1" s="1"/>
  <c r="P5056" i="1" s="1"/>
  <c r="P5057" i="1" s="1"/>
  <c r="P5058" i="1" s="1"/>
  <c r="P5059" i="1" s="1"/>
  <c r="P5060" i="1" s="1"/>
  <c r="P5061" i="1" s="1"/>
  <c r="P5062" i="1" s="1"/>
  <c r="P5063" i="1" s="1"/>
  <c r="P5064" i="1" s="1"/>
  <c r="P5065" i="1" s="1"/>
  <c r="P5066" i="1" s="1"/>
  <c r="P5067" i="1" s="1"/>
  <c r="P5068" i="1" s="1"/>
  <c r="P5069" i="1" s="1"/>
  <c r="P5070" i="1" s="1"/>
  <c r="P5071" i="1" s="1"/>
  <c r="P5072" i="1" s="1"/>
  <c r="P5073" i="1" s="1"/>
  <c r="P5074" i="1" s="1"/>
  <c r="P5075" i="1" s="1"/>
  <c r="P5076" i="1" s="1"/>
  <c r="P5077" i="1" s="1"/>
  <c r="P5078" i="1" s="1"/>
  <c r="P5079" i="1" s="1"/>
  <c r="P5080" i="1" s="1"/>
  <c r="P5081" i="1" s="1"/>
  <c r="P5082" i="1" s="1"/>
  <c r="P5083" i="1" s="1"/>
  <c r="P5084" i="1" s="1"/>
  <c r="P5085" i="1" s="1"/>
  <c r="P5086" i="1" s="1"/>
  <c r="P5087" i="1" s="1"/>
  <c r="P5088" i="1" s="1"/>
  <c r="P5089" i="1" s="1"/>
  <c r="P5090" i="1" s="1"/>
  <c r="P5091" i="1" s="1"/>
  <c r="P5092" i="1" s="1"/>
  <c r="P5093" i="1" s="1"/>
  <c r="P5094" i="1" s="1"/>
  <c r="P5095" i="1" s="1"/>
  <c r="P5096" i="1" s="1"/>
  <c r="P5097" i="1" s="1"/>
  <c r="P5098" i="1" s="1"/>
  <c r="P5099" i="1" s="1"/>
  <c r="P5100" i="1" s="1"/>
  <c r="P5101" i="1" s="1"/>
  <c r="P5102" i="1" s="1"/>
  <c r="P5103" i="1" s="1"/>
  <c r="P5104" i="1" s="1"/>
  <c r="P5105" i="1" s="1"/>
  <c r="P5106" i="1" s="1"/>
  <c r="P5107" i="1" s="1"/>
  <c r="P5108" i="1" s="1"/>
  <c r="P5109" i="1" s="1"/>
  <c r="P5110" i="1" s="1"/>
  <c r="P5111" i="1" s="1"/>
  <c r="P5112" i="1" s="1"/>
  <c r="P5113" i="1" s="1"/>
  <c r="P5114" i="1" s="1"/>
  <c r="P5115" i="1" s="1"/>
  <c r="P5116" i="1" s="1"/>
  <c r="P5117" i="1" s="1"/>
  <c r="P5118" i="1" s="1"/>
  <c r="P5119" i="1" s="1"/>
  <c r="P5120" i="1" s="1"/>
  <c r="P5121" i="1" s="1"/>
  <c r="P5122" i="1" s="1"/>
  <c r="P5123" i="1" s="1"/>
  <c r="P5124" i="1" s="1"/>
  <c r="P5125" i="1" s="1"/>
  <c r="P5126" i="1" s="1"/>
  <c r="P5127" i="1" s="1"/>
  <c r="P5128" i="1" s="1"/>
  <c r="P5129" i="1" s="1"/>
  <c r="P5130" i="1" s="1"/>
  <c r="P5131" i="1" s="1"/>
  <c r="P5132" i="1" s="1"/>
  <c r="P5133" i="1" s="1"/>
  <c r="P5134" i="1" s="1"/>
  <c r="P5135" i="1" s="1"/>
  <c r="P5136" i="1" s="1"/>
  <c r="P5137" i="1" s="1"/>
  <c r="P5138" i="1" s="1"/>
  <c r="P5139" i="1" s="1"/>
  <c r="P5140" i="1" s="1"/>
  <c r="P5141" i="1" s="1"/>
  <c r="P5142" i="1" s="1"/>
  <c r="P5143" i="1" s="1"/>
  <c r="P5144" i="1" s="1"/>
  <c r="P5145" i="1" s="1"/>
  <c r="P5146" i="1" s="1"/>
  <c r="P5147" i="1" s="1"/>
  <c r="P5148" i="1" s="1"/>
  <c r="P5149" i="1" s="1"/>
  <c r="P5150" i="1" s="1"/>
  <c r="P5151" i="1" s="1"/>
  <c r="P5152" i="1" s="1"/>
  <c r="P5153" i="1" s="1"/>
  <c r="P5154" i="1" s="1"/>
  <c r="P5155" i="1" s="1"/>
  <c r="P5156" i="1" s="1"/>
  <c r="P5157" i="1" s="1"/>
  <c r="P5158" i="1" s="1"/>
  <c r="P5159" i="1" s="1"/>
  <c r="P5160" i="1" s="1"/>
  <c r="P5161" i="1" s="1"/>
  <c r="P5162" i="1" s="1"/>
  <c r="P5163" i="1" s="1"/>
  <c r="P5164" i="1" s="1"/>
  <c r="P5165" i="1" s="1"/>
  <c r="P5166" i="1" s="1"/>
  <c r="P5167" i="1" s="1"/>
  <c r="P5168" i="1" s="1"/>
  <c r="P5169" i="1" s="1"/>
  <c r="P5170" i="1" s="1"/>
  <c r="P5171" i="1" s="1"/>
  <c r="P5172" i="1" s="1"/>
  <c r="P5173" i="1" s="1"/>
  <c r="P5174" i="1" s="1"/>
  <c r="P5175" i="1" s="1"/>
  <c r="P5176" i="1" s="1"/>
  <c r="P5177" i="1" s="1"/>
  <c r="P5178" i="1" s="1"/>
  <c r="P5179" i="1" s="1"/>
  <c r="P5180" i="1" s="1"/>
  <c r="P5181" i="1" s="1"/>
  <c r="P5182" i="1" s="1"/>
  <c r="P5183" i="1" s="1"/>
  <c r="P5184" i="1" s="1"/>
  <c r="P5185" i="1" s="1"/>
  <c r="P5186" i="1" s="1"/>
  <c r="P5187" i="1" s="1"/>
  <c r="P5188" i="1" s="1"/>
  <c r="P5189" i="1" s="1"/>
  <c r="P5190" i="1" s="1"/>
  <c r="P5191" i="1" s="1"/>
  <c r="P5192" i="1" s="1"/>
  <c r="P5193" i="1" s="1"/>
  <c r="P5194" i="1" s="1"/>
  <c r="P5195" i="1" s="1"/>
  <c r="P5196" i="1" s="1"/>
  <c r="P5197" i="1" s="1"/>
  <c r="P5198" i="1" s="1"/>
  <c r="P5199" i="1" s="1"/>
  <c r="P5200" i="1" s="1"/>
  <c r="P5201" i="1" s="1"/>
  <c r="P5202" i="1" s="1"/>
  <c r="P5203" i="1" s="1"/>
  <c r="P5204" i="1" s="1"/>
  <c r="P5205" i="1" s="1"/>
  <c r="S4397" i="1" l="1"/>
  <c r="M1021" i="1"/>
  <c r="M1022" i="1" s="1"/>
  <c r="M1023" i="1" s="1"/>
  <c r="M1024" i="1" s="1"/>
  <c r="M1025" i="1" s="1"/>
  <c r="M1026" i="1" s="1"/>
  <c r="M1027" i="1" s="1"/>
  <c r="M1028" i="1" s="1"/>
  <c r="M1029" i="1" s="1"/>
  <c r="M1030" i="1" s="1"/>
  <c r="M1031" i="1" s="1"/>
  <c r="M1032" i="1" s="1"/>
  <c r="M1033" i="1" s="1"/>
  <c r="M1034" i="1" s="1"/>
  <c r="M1035" i="1" s="1"/>
  <c r="M1036" i="1" s="1"/>
  <c r="M1037" i="1" s="1"/>
  <c r="M1038" i="1" s="1"/>
  <c r="M1039" i="1" s="1"/>
  <c r="M1040" i="1" s="1"/>
  <c r="M1041" i="1" s="1"/>
  <c r="M1042" i="1" s="1"/>
  <c r="M1043" i="1" s="1"/>
  <c r="M1044" i="1" s="1"/>
  <c r="M1045" i="1" s="1"/>
  <c r="M1046" i="1" s="1"/>
  <c r="M1047" i="1" s="1"/>
  <c r="M1048" i="1" s="1"/>
  <c r="M1049" i="1" s="1"/>
  <c r="M1050" i="1" s="1"/>
  <c r="M1051" i="1" s="1"/>
  <c r="M1052" i="1" s="1"/>
  <c r="M1053" i="1" s="1"/>
  <c r="M1054" i="1" s="1"/>
  <c r="M1055" i="1" s="1"/>
  <c r="M1056" i="1" s="1"/>
  <c r="M1057" i="1" s="1"/>
  <c r="M1058" i="1" s="1"/>
  <c r="M1059" i="1" s="1"/>
  <c r="M1060" i="1" s="1"/>
  <c r="M1061" i="1" s="1"/>
  <c r="M1062" i="1" s="1"/>
  <c r="M1063" i="1" s="1"/>
  <c r="M1064" i="1" s="1"/>
  <c r="M1065" i="1" s="1"/>
  <c r="M1066" i="1" s="1"/>
  <c r="M1067" i="1" s="1"/>
  <c r="M1068" i="1" s="1"/>
  <c r="M1069" i="1" s="1"/>
  <c r="M1070" i="1" s="1"/>
  <c r="M1071" i="1" s="1"/>
  <c r="M1072" i="1" s="1"/>
  <c r="M1073" i="1" s="1"/>
  <c r="M1074" i="1" s="1"/>
  <c r="M1075" i="1" s="1"/>
  <c r="M1076" i="1" s="1"/>
  <c r="M1077" i="1" s="1"/>
  <c r="M1078" i="1" s="1"/>
  <c r="M1079" i="1" s="1"/>
  <c r="M1080" i="1" s="1"/>
  <c r="M1081" i="1" s="1"/>
  <c r="M1082" i="1" s="1"/>
  <c r="M1083" i="1" s="1"/>
  <c r="M1084" i="1" s="1"/>
  <c r="M1085" i="1" s="1"/>
  <c r="M1086" i="1" s="1"/>
  <c r="M1087" i="1" s="1"/>
  <c r="M1088" i="1" s="1"/>
  <c r="M1089" i="1" s="1"/>
  <c r="M1090" i="1" s="1"/>
  <c r="M1091" i="1" s="1"/>
  <c r="M1092" i="1" s="1"/>
  <c r="M1093" i="1" s="1"/>
  <c r="M1094" i="1" s="1"/>
  <c r="M1095" i="1" s="1"/>
  <c r="M1096" i="1" s="1"/>
  <c r="M1097" i="1" s="1"/>
  <c r="M1098" i="1" s="1"/>
  <c r="M1099" i="1" s="1"/>
  <c r="M1100" i="1" s="1"/>
  <c r="M1101" i="1" s="1"/>
  <c r="M1102" i="1" s="1"/>
  <c r="M1103" i="1" s="1"/>
  <c r="M1104" i="1" s="1"/>
  <c r="M1105" i="1" s="1"/>
  <c r="M1106" i="1" s="1"/>
  <c r="M1107" i="1" s="1"/>
  <c r="M1108" i="1" s="1"/>
  <c r="M1109" i="1" s="1"/>
  <c r="M1110" i="1" s="1"/>
  <c r="M1111" i="1" s="1"/>
  <c r="M1112" i="1" s="1"/>
  <c r="M1113" i="1" s="1"/>
  <c r="M1114" i="1" s="1"/>
  <c r="M1115" i="1" s="1"/>
  <c r="M1116" i="1" s="1"/>
  <c r="M1117" i="1" s="1"/>
  <c r="M1118" i="1" s="1"/>
  <c r="M1119" i="1" s="1"/>
  <c r="M1120" i="1" s="1"/>
  <c r="M1121" i="1" s="1"/>
  <c r="M1122" i="1" s="1"/>
  <c r="M1123" i="1" s="1"/>
  <c r="M1124" i="1" s="1"/>
  <c r="M1125" i="1" s="1"/>
  <c r="M1126" i="1" s="1"/>
  <c r="M1127" i="1" s="1"/>
  <c r="M1128" i="1" s="1"/>
  <c r="M1129" i="1" s="1"/>
  <c r="M1130" i="1" s="1"/>
  <c r="M1131" i="1" s="1"/>
  <c r="M1132" i="1" s="1"/>
  <c r="M1133" i="1" s="1"/>
  <c r="M1134" i="1" s="1"/>
  <c r="M1135" i="1" s="1"/>
  <c r="M1136" i="1" s="1"/>
  <c r="M1137" i="1" s="1"/>
  <c r="M1138" i="1" s="1"/>
  <c r="M1139" i="1" s="1"/>
  <c r="M1140" i="1" s="1"/>
  <c r="M1141" i="1" s="1"/>
  <c r="M1142" i="1" s="1"/>
  <c r="M1143" i="1" s="1"/>
  <c r="M1144" i="1" s="1"/>
  <c r="M1145" i="1" s="1"/>
  <c r="M1146" i="1" s="1"/>
  <c r="M1147" i="1" s="1"/>
  <c r="M1148" i="1" s="1"/>
  <c r="M1149" i="1" s="1"/>
  <c r="M1150" i="1" s="1"/>
  <c r="M1151" i="1" s="1"/>
  <c r="M1152" i="1" s="1"/>
  <c r="M1153" i="1" s="1"/>
  <c r="M1154" i="1" s="1"/>
  <c r="M1155" i="1" s="1"/>
  <c r="M1156" i="1" s="1"/>
  <c r="M1157" i="1" s="1"/>
  <c r="M1158" i="1" s="1"/>
  <c r="M1159" i="1" s="1"/>
  <c r="M1160" i="1" s="1"/>
  <c r="M1161" i="1" s="1"/>
  <c r="M1162" i="1" s="1"/>
  <c r="M1163" i="1" s="1"/>
  <c r="M1164" i="1" s="1"/>
  <c r="M1165" i="1" s="1"/>
  <c r="M1166" i="1" s="1"/>
  <c r="M1167" i="1" s="1"/>
  <c r="M1168" i="1" s="1"/>
  <c r="M1169" i="1" s="1"/>
  <c r="M1170" i="1" s="1"/>
  <c r="M1171" i="1" s="1"/>
  <c r="M1172" i="1" s="1"/>
  <c r="M1173" i="1" s="1"/>
  <c r="M1174" i="1" s="1"/>
  <c r="M1175" i="1" s="1"/>
  <c r="M1176" i="1" s="1"/>
  <c r="M1177" i="1" s="1"/>
  <c r="M1178" i="1" s="1"/>
  <c r="M1179" i="1" s="1"/>
  <c r="M1180" i="1" s="1"/>
  <c r="M1181" i="1" s="1"/>
  <c r="M1182" i="1" s="1"/>
  <c r="M1183" i="1" s="1"/>
  <c r="M1184" i="1" s="1"/>
  <c r="M1185" i="1" s="1"/>
  <c r="M1186" i="1" s="1"/>
  <c r="M1187" i="1" s="1"/>
  <c r="M1188" i="1" s="1"/>
  <c r="M1189" i="1" s="1"/>
  <c r="M1190" i="1" s="1"/>
  <c r="M1191" i="1" s="1"/>
  <c r="M1192" i="1" s="1"/>
  <c r="M1193" i="1" s="1"/>
  <c r="M1194" i="1" s="1"/>
  <c r="M1195" i="1" s="1"/>
  <c r="M1196" i="1" s="1"/>
  <c r="M1197" i="1" s="1"/>
  <c r="M1198" i="1" s="1"/>
  <c r="M1199" i="1" s="1"/>
  <c r="M1200" i="1" s="1"/>
  <c r="M1201" i="1" s="1"/>
  <c r="M1202" i="1" s="1"/>
  <c r="M1203" i="1" s="1"/>
  <c r="M1204" i="1" s="1"/>
  <c r="M1205" i="1" s="1"/>
  <c r="M1206" i="1" s="1"/>
  <c r="M1207" i="1" s="1"/>
  <c r="M1208" i="1" s="1"/>
  <c r="M1209" i="1" s="1"/>
  <c r="M1210" i="1" s="1"/>
  <c r="M1211" i="1" s="1"/>
  <c r="M1212" i="1" s="1"/>
  <c r="M1213" i="1" s="1"/>
  <c r="M1214" i="1" s="1"/>
  <c r="M1215" i="1" s="1"/>
  <c r="M1216" i="1" s="1"/>
  <c r="M1217" i="1" s="1"/>
  <c r="M1218" i="1" s="1"/>
  <c r="M1219" i="1" s="1"/>
  <c r="M1220" i="1" s="1"/>
  <c r="M1221" i="1" s="1"/>
  <c r="M1222" i="1" s="1"/>
  <c r="M1223" i="1" s="1"/>
  <c r="M1224" i="1" s="1"/>
  <c r="M1225" i="1" s="1"/>
  <c r="M1226" i="1" s="1"/>
  <c r="M1227" i="1" s="1"/>
  <c r="M1228" i="1" s="1"/>
  <c r="M1229" i="1" s="1"/>
  <c r="M1230" i="1" s="1"/>
  <c r="M1231" i="1" s="1"/>
  <c r="M1232" i="1" s="1"/>
  <c r="M1233" i="1" s="1"/>
  <c r="M1234" i="1" s="1"/>
  <c r="M1235" i="1" s="1"/>
  <c r="M1236" i="1" s="1"/>
  <c r="M1237" i="1" s="1"/>
  <c r="M1238" i="1" s="1"/>
  <c r="M1239" i="1" s="1"/>
  <c r="M1240" i="1" s="1"/>
  <c r="M1241" i="1" s="1"/>
  <c r="M1242" i="1" s="1"/>
  <c r="M1243" i="1" s="1"/>
  <c r="M1244" i="1" s="1"/>
  <c r="M1245" i="1" s="1"/>
  <c r="M1246" i="1" s="1"/>
  <c r="M1247" i="1" s="1"/>
  <c r="M1248" i="1" s="1"/>
  <c r="M1249" i="1" s="1"/>
  <c r="M1250" i="1" s="1"/>
  <c r="M1251" i="1" s="1"/>
  <c r="M1252" i="1" s="1"/>
  <c r="M1253" i="1" s="1"/>
  <c r="M1254" i="1" s="1"/>
  <c r="M1255" i="1" s="1"/>
  <c r="M1256" i="1" s="1"/>
  <c r="M1257" i="1" s="1"/>
  <c r="M1258" i="1" s="1"/>
  <c r="M1259" i="1" s="1"/>
  <c r="M1260" i="1" s="1"/>
  <c r="M1261" i="1" s="1"/>
  <c r="M1262" i="1" s="1"/>
  <c r="M1263" i="1" s="1"/>
  <c r="M1264" i="1" s="1"/>
  <c r="M1265" i="1" s="1"/>
  <c r="M1266" i="1" s="1"/>
  <c r="M1267" i="1" s="1"/>
  <c r="M1268" i="1" s="1"/>
  <c r="M1269" i="1" s="1"/>
  <c r="M1270" i="1" s="1"/>
  <c r="M1271" i="1" s="1"/>
  <c r="M1272" i="1" s="1"/>
  <c r="M1273" i="1" s="1"/>
  <c r="M1274" i="1" s="1"/>
  <c r="M1275" i="1" s="1"/>
  <c r="M1276" i="1" s="1"/>
  <c r="M1277" i="1" s="1"/>
  <c r="M1278" i="1" s="1"/>
  <c r="M1279" i="1" s="1"/>
  <c r="M1280" i="1" s="1"/>
  <c r="M1281" i="1" s="1"/>
  <c r="M1282" i="1" s="1"/>
  <c r="M1283" i="1" s="1"/>
  <c r="M1284" i="1" s="1"/>
  <c r="M1285" i="1" s="1"/>
  <c r="M1286" i="1" s="1"/>
  <c r="M1287" i="1" s="1"/>
  <c r="M1288" i="1" s="1"/>
  <c r="M1289" i="1" s="1"/>
  <c r="M1290" i="1" s="1"/>
  <c r="M1291" i="1" s="1"/>
  <c r="M1292" i="1" s="1"/>
  <c r="M1293" i="1" s="1"/>
  <c r="M1294" i="1" s="1"/>
  <c r="M1295" i="1" s="1"/>
  <c r="M1296" i="1" s="1"/>
  <c r="M1297" i="1" s="1"/>
  <c r="M1298" i="1" s="1"/>
  <c r="M1299" i="1" s="1"/>
  <c r="M1300" i="1" s="1"/>
  <c r="M1301" i="1" s="1"/>
  <c r="M1302" i="1" s="1"/>
  <c r="M1303" i="1" s="1"/>
  <c r="M1304" i="1" s="1"/>
  <c r="M1305" i="1" s="1"/>
  <c r="M1306" i="1" s="1"/>
  <c r="M1307" i="1" s="1"/>
  <c r="M1308" i="1" s="1"/>
  <c r="M1309" i="1" s="1"/>
  <c r="M1310" i="1" s="1"/>
  <c r="M1311" i="1" s="1"/>
  <c r="M1312" i="1" s="1"/>
  <c r="M1313" i="1" s="1"/>
  <c r="M1314" i="1" s="1"/>
  <c r="M1315" i="1" s="1"/>
  <c r="M1316" i="1" s="1"/>
  <c r="M1317" i="1" s="1"/>
  <c r="M1318" i="1" s="1"/>
  <c r="M1319" i="1" s="1"/>
  <c r="M1320" i="1" s="1"/>
  <c r="M1321" i="1" s="1"/>
  <c r="M1322" i="1" s="1"/>
  <c r="M1323" i="1" s="1"/>
  <c r="M1324" i="1" s="1"/>
  <c r="M1325" i="1" s="1"/>
  <c r="M1326" i="1" s="1"/>
  <c r="M1327" i="1" s="1"/>
  <c r="M1328" i="1" s="1"/>
  <c r="M1329" i="1" s="1"/>
  <c r="M1330" i="1" s="1"/>
  <c r="M1331" i="1" s="1"/>
  <c r="M1332" i="1" s="1"/>
  <c r="M1333" i="1" s="1"/>
  <c r="M1334" i="1" s="1"/>
  <c r="M1335" i="1" s="1"/>
  <c r="M1336" i="1" s="1"/>
  <c r="M1337" i="1" s="1"/>
  <c r="M1338" i="1" s="1"/>
  <c r="M1339" i="1" s="1"/>
  <c r="M1340" i="1" s="1"/>
  <c r="M1341" i="1" s="1"/>
  <c r="M1342" i="1" s="1"/>
  <c r="M1343" i="1" s="1"/>
  <c r="M1344" i="1" s="1"/>
  <c r="M1345" i="1" s="1"/>
  <c r="M1346" i="1" s="1"/>
  <c r="M1347" i="1" s="1"/>
  <c r="M1348" i="1" s="1"/>
  <c r="M1349" i="1" s="1"/>
  <c r="M1350" i="1" s="1"/>
  <c r="M1351" i="1" s="1"/>
  <c r="M1352" i="1" s="1"/>
  <c r="M1353" i="1" s="1"/>
  <c r="M1354" i="1" s="1"/>
  <c r="M1355" i="1" s="1"/>
  <c r="M1356" i="1" s="1"/>
  <c r="M1357" i="1" s="1"/>
  <c r="M1358" i="1" s="1"/>
  <c r="M1359" i="1" s="1"/>
  <c r="M1360" i="1" s="1"/>
  <c r="M1361" i="1" s="1"/>
  <c r="M1362" i="1" s="1"/>
  <c r="M1363" i="1" s="1"/>
  <c r="M1364" i="1" s="1"/>
  <c r="M1365" i="1" s="1"/>
  <c r="M1366" i="1" s="1"/>
  <c r="M1367" i="1" s="1"/>
  <c r="M1368" i="1" s="1"/>
  <c r="M1369" i="1" s="1"/>
  <c r="M1370" i="1" s="1"/>
  <c r="M1371" i="1" s="1"/>
  <c r="M1372" i="1" s="1"/>
  <c r="M1373" i="1" s="1"/>
  <c r="M1374" i="1" s="1"/>
  <c r="M1375" i="1" s="1"/>
  <c r="M1376" i="1" s="1"/>
  <c r="M1377" i="1" s="1"/>
  <c r="M1378" i="1" s="1"/>
  <c r="M1379" i="1" s="1"/>
  <c r="M1380" i="1" s="1"/>
  <c r="M1381" i="1" s="1"/>
  <c r="M1382" i="1" s="1"/>
  <c r="M1383" i="1" s="1"/>
  <c r="M1384" i="1" s="1"/>
  <c r="M1385" i="1" s="1"/>
  <c r="M1386" i="1" s="1"/>
  <c r="M1387" i="1" s="1"/>
  <c r="M1388" i="1" s="1"/>
  <c r="M1389" i="1" s="1"/>
  <c r="M1390" i="1" s="1"/>
  <c r="M1391" i="1" s="1"/>
  <c r="M1392" i="1" s="1"/>
  <c r="M1393" i="1" s="1"/>
  <c r="M1394" i="1" s="1"/>
  <c r="M1395" i="1" s="1"/>
  <c r="M1396" i="1" s="1"/>
  <c r="M1397" i="1" s="1"/>
  <c r="M1398" i="1" s="1"/>
  <c r="M1399" i="1" s="1"/>
  <c r="M1400" i="1" s="1"/>
  <c r="M1401" i="1" s="1"/>
  <c r="M1402" i="1" s="1"/>
  <c r="M1403" i="1" s="1"/>
  <c r="M1404" i="1" s="1"/>
  <c r="M1405" i="1" s="1"/>
  <c r="M1406" i="1" s="1"/>
  <c r="M1407" i="1" s="1"/>
  <c r="M1408" i="1" s="1"/>
  <c r="M1409" i="1" s="1"/>
  <c r="M1410" i="1" s="1"/>
  <c r="M1411" i="1" s="1"/>
  <c r="M1412" i="1" s="1"/>
  <c r="M1413" i="1" s="1"/>
  <c r="M1414" i="1" s="1"/>
  <c r="M1415" i="1" s="1"/>
  <c r="M1416" i="1" s="1"/>
  <c r="M1417" i="1" s="1"/>
  <c r="M1418" i="1" s="1"/>
  <c r="M1419" i="1" s="1"/>
  <c r="M1420" i="1" s="1"/>
  <c r="M1421" i="1" s="1"/>
  <c r="M1422" i="1" s="1"/>
  <c r="M1423" i="1" s="1"/>
  <c r="M1424" i="1" s="1"/>
  <c r="M1425" i="1" s="1"/>
  <c r="M1426" i="1" s="1"/>
  <c r="M1427" i="1" s="1"/>
  <c r="M1428" i="1" s="1"/>
  <c r="M1429" i="1" s="1"/>
  <c r="M1430" i="1" s="1"/>
  <c r="M1431" i="1" s="1"/>
  <c r="M1432" i="1" s="1"/>
  <c r="M1433" i="1" s="1"/>
  <c r="M1434" i="1" s="1"/>
  <c r="M1435" i="1" s="1"/>
  <c r="M1436" i="1" s="1"/>
  <c r="M1437" i="1" s="1"/>
  <c r="M1438" i="1" s="1"/>
  <c r="M1439" i="1" s="1"/>
  <c r="M1440" i="1" s="1"/>
  <c r="M1441" i="1" s="1"/>
  <c r="M1442" i="1" s="1"/>
  <c r="M1443" i="1" s="1"/>
  <c r="M1444" i="1" s="1"/>
  <c r="M1445" i="1" s="1"/>
  <c r="M1446" i="1" s="1"/>
  <c r="M1447" i="1" s="1"/>
  <c r="M1448" i="1" s="1"/>
  <c r="M1449" i="1" s="1"/>
  <c r="M1450" i="1" s="1"/>
  <c r="M1451" i="1" s="1"/>
  <c r="M1452" i="1" s="1"/>
  <c r="M1453" i="1" s="1"/>
  <c r="M1454" i="1" s="1"/>
  <c r="M1455" i="1" s="1"/>
  <c r="M1456" i="1" s="1"/>
  <c r="M1457" i="1" s="1"/>
  <c r="M1458" i="1" s="1"/>
  <c r="M1459" i="1" s="1"/>
  <c r="M1460" i="1" s="1"/>
  <c r="M1461" i="1" s="1"/>
  <c r="M1462" i="1" s="1"/>
  <c r="M1463" i="1" s="1"/>
  <c r="M1464" i="1" s="1"/>
  <c r="M1465" i="1" s="1"/>
  <c r="M1466" i="1" s="1"/>
  <c r="M1467" i="1" s="1"/>
  <c r="M1468" i="1" s="1"/>
  <c r="M1469" i="1" s="1"/>
  <c r="M1470" i="1" s="1"/>
  <c r="M1471" i="1" s="1"/>
  <c r="M1472" i="1" s="1"/>
  <c r="M1473" i="1" s="1"/>
  <c r="M1474" i="1" s="1"/>
  <c r="M1475" i="1" s="1"/>
  <c r="M1476" i="1" s="1"/>
  <c r="M1477" i="1" s="1"/>
  <c r="M1478" i="1" s="1"/>
  <c r="M1479" i="1" s="1"/>
  <c r="M1480" i="1" s="1"/>
  <c r="M1481" i="1" s="1"/>
  <c r="M1482" i="1" s="1"/>
  <c r="M1483" i="1" s="1"/>
  <c r="M1484" i="1" s="1"/>
  <c r="M1485" i="1" s="1"/>
  <c r="M1486" i="1" s="1"/>
  <c r="M1487" i="1" s="1"/>
  <c r="M1488" i="1" s="1"/>
  <c r="M1489" i="1" s="1"/>
  <c r="M1490" i="1" s="1"/>
  <c r="M1491" i="1" s="1"/>
  <c r="M1492" i="1" s="1"/>
  <c r="M1493" i="1" s="1"/>
  <c r="M1494" i="1" s="1"/>
  <c r="M1495" i="1" s="1"/>
  <c r="M1496" i="1" s="1"/>
  <c r="M1497" i="1" s="1"/>
  <c r="M1498" i="1" s="1"/>
  <c r="M1499" i="1" s="1"/>
  <c r="M1500" i="1" s="1"/>
  <c r="M1501" i="1" s="1"/>
  <c r="M1502" i="1" s="1"/>
  <c r="M1503" i="1" s="1"/>
  <c r="M1504" i="1" s="1"/>
  <c r="M1505" i="1" s="1"/>
  <c r="M1506" i="1" s="1"/>
  <c r="M1507" i="1" s="1"/>
  <c r="M1508" i="1" s="1"/>
  <c r="M1509" i="1" s="1"/>
  <c r="M1510" i="1" s="1"/>
  <c r="M1511" i="1" s="1"/>
  <c r="M1512" i="1" s="1"/>
  <c r="M1513" i="1" s="1"/>
  <c r="M1514" i="1" s="1"/>
  <c r="M1515" i="1" s="1"/>
  <c r="M1516" i="1" s="1"/>
  <c r="M1517" i="1" s="1"/>
  <c r="M1518" i="1" s="1"/>
  <c r="M1519" i="1" s="1"/>
  <c r="M1520" i="1" s="1"/>
  <c r="M1521" i="1" s="1"/>
  <c r="M1522" i="1" s="1"/>
  <c r="M1523" i="1" s="1"/>
  <c r="M1524" i="1" s="1"/>
  <c r="M1525" i="1" s="1"/>
  <c r="M1526" i="1" s="1"/>
  <c r="M1527" i="1" s="1"/>
  <c r="M1528" i="1" s="1"/>
  <c r="M1529" i="1" s="1"/>
  <c r="M1530" i="1" s="1"/>
  <c r="M1531" i="1" s="1"/>
  <c r="M1532" i="1" s="1"/>
  <c r="M1533" i="1" s="1"/>
  <c r="M1534" i="1" s="1"/>
  <c r="M1535" i="1" s="1"/>
  <c r="M1536" i="1" s="1"/>
  <c r="M1537" i="1" s="1"/>
  <c r="M1538" i="1" s="1"/>
  <c r="M1539" i="1" s="1"/>
  <c r="M1540" i="1" s="1"/>
  <c r="M1541" i="1" s="1"/>
  <c r="M1542" i="1" s="1"/>
  <c r="M1543" i="1" s="1"/>
  <c r="M1544" i="1" s="1"/>
  <c r="M1545" i="1" s="1"/>
  <c r="M1546" i="1" s="1"/>
  <c r="M1547" i="1" s="1"/>
  <c r="M1548" i="1" s="1"/>
  <c r="M1549" i="1" s="1"/>
  <c r="M1550" i="1" s="1"/>
  <c r="M1551" i="1" s="1"/>
  <c r="M1552" i="1" s="1"/>
  <c r="M1553" i="1" s="1"/>
  <c r="M1554" i="1" s="1"/>
  <c r="M1555" i="1" s="1"/>
  <c r="M1556" i="1" s="1"/>
  <c r="M1557" i="1" s="1"/>
  <c r="M1558" i="1" s="1"/>
  <c r="M1559" i="1" s="1"/>
  <c r="M1560" i="1" s="1"/>
  <c r="M1561" i="1" s="1"/>
  <c r="M1562" i="1" s="1"/>
  <c r="M1563" i="1" s="1"/>
  <c r="M1564" i="1" s="1"/>
  <c r="M1565" i="1" s="1"/>
  <c r="M1566" i="1" s="1"/>
  <c r="M1567" i="1" s="1"/>
  <c r="M1568" i="1" s="1"/>
  <c r="M1569" i="1" s="1"/>
  <c r="M1570" i="1" s="1"/>
  <c r="M1571" i="1" s="1"/>
  <c r="M1572" i="1" s="1"/>
  <c r="M1573" i="1" s="1"/>
  <c r="M1574" i="1" s="1"/>
  <c r="M1575" i="1" s="1"/>
  <c r="M1576" i="1" s="1"/>
  <c r="M1577" i="1" s="1"/>
  <c r="M1578" i="1" s="1"/>
  <c r="M1579" i="1" s="1"/>
  <c r="M1580" i="1" s="1"/>
  <c r="M1581" i="1" s="1"/>
  <c r="M1582" i="1" s="1"/>
  <c r="M1583" i="1" s="1"/>
  <c r="M1584" i="1" s="1"/>
  <c r="M1585" i="1" s="1"/>
  <c r="M1586" i="1" s="1"/>
  <c r="M1587" i="1" s="1"/>
  <c r="M1588" i="1" s="1"/>
  <c r="M1589" i="1" s="1"/>
  <c r="M1590" i="1" s="1"/>
  <c r="M1591" i="1" s="1"/>
  <c r="M1592" i="1" s="1"/>
  <c r="M1593" i="1" s="1"/>
  <c r="M1594" i="1" s="1"/>
  <c r="M1595" i="1" s="1"/>
  <c r="M1596" i="1" s="1"/>
  <c r="M1597" i="1" s="1"/>
  <c r="M1598" i="1" s="1"/>
  <c r="M1599" i="1" s="1"/>
  <c r="M1600" i="1" s="1"/>
  <c r="M1601" i="1" s="1"/>
  <c r="M1602" i="1" s="1"/>
  <c r="M1603" i="1" s="1"/>
  <c r="M1604" i="1" s="1"/>
  <c r="M1605" i="1" s="1"/>
  <c r="M1606" i="1" s="1"/>
  <c r="M1607" i="1" s="1"/>
  <c r="M1608" i="1" s="1"/>
  <c r="M1609" i="1" s="1"/>
  <c r="M1610" i="1" s="1"/>
  <c r="M1611" i="1" s="1"/>
  <c r="M1612" i="1" s="1"/>
  <c r="M1613" i="1" s="1"/>
  <c r="M1614" i="1" s="1"/>
  <c r="M1615" i="1" s="1"/>
  <c r="M1616" i="1" s="1"/>
  <c r="M1617" i="1" s="1"/>
  <c r="M1618" i="1" s="1"/>
  <c r="M1619" i="1" s="1"/>
  <c r="M1620" i="1" s="1"/>
  <c r="M1621" i="1" s="1"/>
  <c r="M1622" i="1" s="1"/>
  <c r="M1623" i="1" s="1"/>
  <c r="M1624" i="1" s="1"/>
  <c r="M1625" i="1" s="1"/>
  <c r="M1626" i="1" s="1"/>
  <c r="M1627" i="1" s="1"/>
  <c r="M1628" i="1" s="1"/>
  <c r="M1629" i="1" s="1"/>
  <c r="M1630" i="1" s="1"/>
  <c r="M1631" i="1" s="1"/>
  <c r="M1632" i="1" s="1"/>
  <c r="M1633" i="1" s="1"/>
  <c r="M1634" i="1" s="1"/>
  <c r="M1635" i="1" s="1"/>
  <c r="M1636" i="1" s="1"/>
  <c r="M1637" i="1" s="1"/>
  <c r="M1638" i="1" s="1"/>
  <c r="M1639" i="1" s="1"/>
  <c r="M1640" i="1" s="1"/>
  <c r="M1641" i="1" s="1"/>
  <c r="M1642" i="1" s="1"/>
  <c r="M1643" i="1" s="1"/>
  <c r="M1644" i="1" s="1"/>
  <c r="M1645" i="1" s="1"/>
  <c r="M1646" i="1" s="1"/>
  <c r="M1647" i="1" s="1"/>
  <c r="M1648" i="1" s="1"/>
  <c r="M1649" i="1" s="1"/>
  <c r="M1650" i="1" s="1"/>
  <c r="M1651" i="1" s="1"/>
  <c r="M1652" i="1" s="1"/>
  <c r="M1653" i="1" s="1"/>
  <c r="M1654" i="1" s="1"/>
  <c r="M1655" i="1" s="1"/>
  <c r="M1656" i="1" s="1"/>
  <c r="M1657" i="1" s="1"/>
  <c r="M1658" i="1" s="1"/>
  <c r="M1659" i="1" s="1"/>
  <c r="M1660" i="1" s="1"/>
  <c r="M1661" i="1" s="1"/>
  <c r="M1662" i="1" s="1"/>
  <c r="M1663" i="1" s="1"/>
  <c r="M1664" i="1" s="1"/>
  <c r="M1665" i="1" s="1"/>
  <c r="M1666" i="1" s="1"/>
  <c r="M1667" i="1" s="1"/>
  <c r="M1668" i="1" s="1"/>
  <c r="M1669" i="1" s="1"/>
  <c r="M1670" i="1" s="1"/>
  <c r="M1671" i="1" s="1"/>
  <c r="M1672" i="1" s="1"/>
  <c r="M1673" i="1" s="1"/>
  <c r="M1674" i="1" s="1"/>
  <c r="M1675" i="1" s="1"/>
  <c r="M1676" i="1" s="1"/>
  <c r="M1677" i="1" s="1"/>
  <c r="M1678" i="1" s="1"/>
  <c r="M1679" i="1" s="1"/>
  <c r="M1680" i="1" s="1"/>
  <c r="M1681" i="1" s="1"/>
  <c r="M1682" i="1" s="1"/>
  <c r="M1683" i="1" s="1"/>
  <c r="M1684" i="1" s="1"/>
  <c r="M1685" i="1" s="1"/>
  <c r="M1686" i="1" s="1"/>
  <c r="M1687" i="1" s="1"/>
  <c r="M1688" i="1" s="1"/>
  <c r="M1689" i="1" s="1"/>
  <c r="M1690" i="1" s="1"/>
  <c r="M1691" i="1" s="1"/>
  <c r="M1692" i="1" s="1"/>
  <c r="M1693" i="1" s="1"/>
  <c r="M1694" i="1" s="1"/>
  <c r="M1695" i="1" s="1"/>
  <c r="M1696" i="1" s="1"/>
  <c r="M1697" i="1" s="1"/>
  <c r="M1698" i="1" s="1"/>
  <c r="M1699" i="1" s="1"/>
  <c r="M1700" i="1" s="1"/>
  <c r="M1701" i="1" s="1"/>
  <c r="M1702" i="1" s="1"/>
  <c r="M1703" i="1" s="1"/>
  <c r="M1704" i="1" s="1"/>
  <c r="M1705" i="1" s="1"/>
  <c r="M1706" i="1" s="1"/>
  <c r="M1707" i="1" s="1"/>
  <c r="M1708" i="1" s="1"/>
  <c r="M1709" i="1" s="1"/>
  <c r="M1710" i="1" s="1"/>
  <c r="M1711" i="1" s="1"/>
  <c r="M1712" i="1" s="1"/>
  <c r="M1713" i="1" s="1"/>
  <c r="M1714" i="1" s="1"/>
  <c r="M1715" i="1" s="1"/>
  <c r="M1716" i="1" s="1"/>
  <c r="M1717" i="1" s="1"/>
  <c r="M1718" i="1" s="1"/>
  <c r="M1719" i="1" s="1"/>
  <c r="M1720" i="1" s="1"/>
  <c r="M1721" i="1" s="1"/>
  <c r="M1722" i="1" s="1"/>
  <c r="M1723" i="1" s="1"/>
  <c r="M1724" i="1" s="1"/>
  <c r="M1725" i="1" s="1"/>
  <c r="M1726" i="1" s="1"/>
  <c r="M1727" i="1" s="1"/>
  <c r="M1728" i="1" s="1"/>
  <c r="M1729" i="1" s="1"/>
  <c r="M1730" i="1" s="1"/>
  <c r="M1731" i="1" s="1"/>
  <c r="M1732" i="1" s="1"/>
  <c r="M1733" i="1" s="1"/>
  <c r="M1734" i="1" s="1"/>
  <c r="M1735" i="1" s="1"/>
  <c r="M1736" i="1" s="1"/>
  <c r="M1737" i="1" s="1"/>
  <c r="M1738" i="1" s="1"/>
  <c r="M1739" i="1" s="1"/>
  <c r="M1740" i="1" s="1"/>
  <c r="M1741" i="1" s="1"/>
  <c r="M1742" i="1" s="1"/>
  <c r="M1743" i="1" s="1"/>
  <c r="M1744" i="1" s="1"/>
  <c r="M1745" i="1" s="1"/>
  <c r="M1746" i="1" s="1"/>
  <c r="M1747" i="1" s="1"/>
  <c r="M1748" i="1" s="1"/>
  <c r="M1749" i="1" s="1"/>
  <c r="M1750" i="1" s="1"/>
  <c r="M1751" i="1" s="1"/>
  <c r="M1752" i="1" s="1"/>
  <c r="M1753" i="1" s="1"/>
  <c r="M1754" i="1" s="1"/>
  <c r="M1755" i="1" s="1"/>
  <c r="M1756" i="1" s="1"/>
  <c r="M1757" i="1" s="1"/>
  <c r="M1758" i="1" s="1"/>
  <c r="M1759" i="1" s="1"/>
  <c r="M1760" i="1" s="1"/>
  <c r="M1761" i="1" s="1"/>
  <c r="M1762" i="1" s="1"/>
  <c r="M1763" i="1" s="1"/>
  <c r="M1764" i="1" s="1"/>
  <c r="M1765" i="1" s="1"/>
  <c r="M1766" i="1" s="1"/>
  <c r="M1767" i="1" s="1"/>
  <c r="M1768" i="1" s="1"/>
  <c r="M1769" i="1" s="1"/>
  <c r="M1770" i="1" s="1"/>
  <c r="M1771" i="1" s="1"/>
  <c r="M1772" i="1" s="1"/>
  <c r="M1773" i="1" s="1"/>
  <c r="M1774" i="1" s="1"/>
  <c r="M1775" i="1" s="1"/>
  <c r="M1776" i="1" s="1"/>
  <c r="M1777" i="1" s="1"/>
  <c r="M1778" i="1" s="1"/>
  <c r="M1779" i="1" s="1"/>
  <c r="M1780" i="1" s="1"/>
  <c r="M1781" i="1" s="1"/>
  <c r="M1782" i="1" s="1"/>
  <c r="M1783" i="1" s="1"/>
  <c r="M1784" i="1" s="1"/>
  <c r="M1785" i="1" s="1"/>
  <c r="M1786" i="1" s="1"/>
  <c r="M1787" i="1" s="1"/>
  <c r="M1788" i="1" s="1"/>
  <c r="M1789" i="1" s="1"/>
  <c r="M1790" i="1" s="1"/>
  <c r="M1791" i="1" s="1"/>
  <c r="M1792" i="1" s="1"/>
  <c r="M1793" i="1" s="1"/>
  <c r="M1794" i="1" s="1"/>
  <c r="M1795" i="1" s="1"/>
  <c r="M1796" i="1" s="1"/>
  <c r="M1797" i="1" s="1"/>
  <c r="M1798" i="1" s="1"/>
  <c r="M1799" i="1" s="1"/>
  <c r="M1800" i="1" s="1"/>
  <c r="M1801" i="1" s="1"/>
  <c r="M1802" i="1" s="1"/>
  <c r="M1803" i="1" s="1"/>
  <c r="M1804" i="1" s="1"/>
  <c r="M1805" i="1" s="1"/>
  <c r="M1806" i="1" s="1"/>
  <c r="M1807" i="1" s="1"/>
  <c r="M1808" i="1" s="1"/>
  <c r="M1809" i="1" s="1"/>
  <c r="M1810" i="1" s="1"/>
  <c r="M1811" i="1" s="1"/>
  <c r="M1812" i="1" s="1"/>
  <c r="M1813" i="1" s="1"/>
  <c r="M1814" i="1" s="1"/>
  <c r="M1815" i="1" s="1"/>
  <c r="M1816" i="1" s="1"/>
  <c r="M1817" i="1" s="1"/>
  <c r="M1818" i="1" s="1"/>
  <c r="M1819" i="1" s="1"/>
  <c r="M1820" i="1" s="1"/>
  <c r="M1821" i="1" s="1"/>
  <c r="M1822" i="1" s="1"/>
  <c r="M1823" i="1" s="1"/>
  <c r="M1824" i="1" s="1"/>
  <c r="M1825" i="1" s="1"/>
  <c r="M1826" i="1" s="1"/>
  <c r="M1827" i="1" s="1"/>
  <c r="M1828" i="1" s="1"/>
  <c r="M1829" i="1" s="1"/>
  <c r="M1830" i="1" s="1"/>
  <c r="M1831" i="1" s="1"/>
  <c r="M1832" i="1" s="1"/>
  <c r="M1833" i="1" s="1"/>
  <c r="M1834" i="1" s="1"/>
  <c r="M1835" i="1" s="1"/>
  <c r="M1836" i="1" s="1"/>
  <c r="M1837" i="1" s="1"/>
  <c r="M1838" i="1" s="1"/>
  <c r="M1839" i="1" s="1"/>
  <c r="M1840" i="1" s="1"/>
  <c r="M1841" i="1" s="1"/>
  <c r="M1842" i="1" s="1"/>
  <c r="M1843" i="1" s="1"/>
  <c r="M1844" i="1" s="1"/>
  <c r="M1845" i="1" s="1"/>
  <c r="M1846" i="1" s="1"/>
  <c r="M1847" i="1" s="1"/>
  <c r="M1848" i="1" s="1"/>
  <c r="M1849" i="1" s="1"/>
  <c r="M1850" i="1" s="1"/>
  <c r="M1851" i="1" s="1"/>
  <c r="M1852" i="1" s="1"/>
  <c r="M1853" i="1" s="1"/>
  <c r="M1854" i="1" s="1"/>
  <c r="M1855" i="1" s="1"/>
  <c r="M1856" i="1" s="1"/>
  <c r="M1857" i="1" s="1"/>
  <c r="M1858" i="1" s="1"/>
  <c r="M1859" i="1" s="1"/>
  <c r="M1860" i="1" s="1"/>
  <c r="M1861" i="1" s="1"/>
  <c r="M1862" i="1" s="1"/>
  <c r="M1863" i="1" s="1"/>
  <c r="M1864" i="1" s="1"/>
  <c r="M1865" i="1" s="1"/>
  <c r="M1866" i="1" s="1"/>
  <c r="M1867" i="1" s="1"/>
  <c r="M1868" i="1" s="1"/>
  <c r="M1869" i="1" s="1"/>
  <c r="M1870" i="1" s="1"/>
  <c r="M1871" i="1" s="1"/>
  <c r="M1872" i="1" s="1"/>
  <c r="M1873" i="1" s="1"/>
  <c r="M1874" i="1" s="1"/>
  <c r="M1875" i="1" s="1"/>
  <c r="M1876" i="1" s="1"/>
  <c r="M1877" i="1" s="1"/>
  <c r="M1878" i="1" s="1"/>
  <c r="M1879" i="1" s="1"/>
  <c r="M1880" i="1" s="1"/>
  <c r="M1881" i="1" s="1"/>
  <c r="M1882" i="1" s="1"/>
  <c r="M1883" i="1" s="1"/>
  <c r="M1884" i="1" s="1"/>
  <c r="M1885" i="1" s="1"/>
  <c r="M1886" i="1" s="1"/>
  <c r="M1887" i="1" s="1"/>
  <c r="M1888" i="1" s="1"/>
  <c r="M1889" i="1" s="1"/>
  <c r="M1890" i="1" s="1"/>
  <c r="M1891" i="1" s="1"/>
  <c r="M1892" i="1" s="1"/>
  <c r="M1893" i="1" s="1"/>
  <c r="M1894" i="1" s="1"/>
  <c r="M1895" i="1" s="1"/>
  <c r="M1896" i="1" s="1"/>
  <c r="M1897" i="1" s="1"/>
  <c r="M1898" i="1" s="1"/>
  <c r="M1899" i="1" s="1"/>
  <c r="M1900" i="1" s="1"/>
  <c r="M1901" i="1" s="1"/>
  <c r="M1902" i="1" s="1"/>
  <c r="M1903" i="1" s="1"/>
  <c r="M1904" i="1" s="1"/>
  <c r="M1905" i="1" s="1"/>
  <c r="M1906" i="1" s="1"/>
  <c r="M1907" i="1" s="1"/>
  <c r="M1908" i="1" s="1"/>
  <c r="M1909" i="1" s="1"/>
  <c r="M1910" i="1" s="1"/>
  <c r="M1911" i="1" s="1"/>
  <c r="M1912" i="1" s="1"/>
  <c r="M1913" i="1" s="1"/>
  <c r="M1914" i="1" s="1"/>
  <c r="M1915" i="1" s="1"/>
  <c r="M1916" i="1" s="1"/>
  <c r="M1917" i="1" s="1"/>
  <c r="M1918" i="1" s="1"/>
  <c r="M1919" i="1" s="1"/>
  <c r="M1920" i="1" s="1"/>
  <c r="M1921" i="1" s="1"/>
  <c r="M1922" i="1" s="1"/>
  <c r="M1923" i="1" s="1"/>
  <c r="M1924" i="1" s="1"/>
  <c r="M1925" i="1" s="1"/>
  <c r="M1926" i="1" s="1"/>
  <c r="M1927" i="1" s="1"/>
  <c r="M1928" i="1" s="1"/>
  <c r="M1929" i="1" s="1"/>
  <c r="M1930" i="1" s="1"/>
  <c r="M1931" i="1" s="1"/>
  <c r="M1932" i="1" s="1"/>
  <c r="M1933" i="1" s="1"/>
  <c r="M1934" i="1" s="1"/>
  <c r="M1935" i="1" s="1"/>
  <c r="M1936" i="1" s="1"/>
  <c r="M1937" i="1" s="1"/>
  <c r="M1938" i="1" s="1"/>
  <c r="M1939" i="1" s="1"/>
  <c r="M1940" i="1" s="1"/>
  <c r="M1941" i="1" s="1"/>
  <c r="M1942" i="1" s="1"/>
  <c r="M1943" i="1" s="1"/>
  <c r="M1944" i="1" s="1"/>
  <c r="M1945" i="1" s="1"/>
  <c r="M1946" i="1" s="1"/>
  <c r="M1947" i="1" s="1"/>
  <c r="M1948" i="1" s="1"/>
  <c r="M1949" i="1" s="1"/>
  <c r="M1950" i="1" s="1"/>
  <c r="M1951" i="1" s="1"/>
  <c r="M1952" i="1" s="1"/>
  <c r="M1953" i="1" s="1"/>
  <c r="M1954" i="1" s="1"/>
  <c r="M1955" i="1" s="1"/>
  <c r="M1956" i="1" s="1"/>
  <c r="M1957" i="1" s="1"/>
  <c r="M1958" i="1" s="1"/>
  <c r="M1959" i="1" s="1"/>
  <c r="M1960" i="1" s="1"/>
  <c r="M1961" i="1" s="1"/>
  <c r="M1962" i="1" s="1"/>
  <c r="M1963" i="1" s="1"/>
  <c r="M1964" i="1" s="1"/>
  <c r="M1965" i="1" s="1"/>
  <c r="M1966" i="1" s="1"/>
  <c r="M1967" i="1" s="1"/>
  <c r="M1968" i="1" s="1"/>
  <c r="M1969" i="1" s="1"/>
  <c r="M1970" i="1" s="1"/>
  <c r="M1971" i="1" s="1"/>
  <c r="M1972" i="1" s="1"/>
  <c r="M1973" i="1" s="1"/>
  <c r="M1974" i="1" s="1"/>
  <c r="M1975" i="1" s="1"/>
  <c r="M1976" i="1" s="1"/>
  <c r="M1977" i="1" s="1"/>
  <c r="M1978" i="1" s="1"/>
  <c r="M1979" i="1" s="1"/>
  <c r="M1980" i="1" s="1"/>
  <c r="M1981" i="1" s="1"/>
  <c r="M1982" i="1" s="1"/>
  <c r="M1983" i="1" s="1"/>
  <c r="M1984" i="1" s="1"/>
  <c r="M1985" i="1" s="1"/>
  <c r="M1986" i="1" s="1"/>
  <c r="M1987" i="1" s="1"/>
  <c r="M1988" i="1" s="1"/>
  <c r="M1989" i="1" s="1"/>
  <c r="M1990" i="1" s="1"/>
  <c r="M1991" i="1" s="1"/>
  <c r="M1992" i="1" s="1"/>
  <c r="M1993" i="1" s="1"/>
  <c r="M1994" i="1" s="1"/>
  <c r="M1995" i="1" s="1"/>
  <c r="M1996" i="1" s="1"/>
  <c r="M1997" i="1" s="1"/>
  <c r="M1998" i="1" s="1"/>
  <c r="M1999" i="1" s="1"/>
  <c r="M2000" i="1" s="1"/>
  <c r="M2001" i="1" s="1"/>
  <c r="M2002" i="1" s="1"/>
  <c r="M2003" i="1" s="1"/>
  <c r="M2004" i="1" s="1"/>
  <c r="M2005" i="1" s="1"/>
  <c r="M2006" i="1" s="1"/>
  <c r="M2007" i="1" s="1"/>
  <c r="M2008" i="1" s="1"/>
  <c r="M2009" i="1" s="1"/>
  <c r="M2010" i="1" s="1"/>
  <c r="M2011" i="1" s="1"/>
  <c r="M2012" i="1" s="1"/>
  <c r="M2013" i="1" s="1"/>
  <c r="M2014" i="1" s="1"/>
  <c r="M2015" i="1" s="1"/>
  <c r="M2016" i="1" s="1"/>
  <c r="M2017" i="1" s="1"/>
  <c r="M2018" i="1" s="1"/>
  <c r="M2019" i="1" s="1"/>
  <c r="M2020" i="1" s="1"/>
  <c r="M2021" i="1" s="1"/>
  <c r="M2022" i="1" s="1"/>
  <c r="M2023" i="1" s="1"/>
  <c r="M2024" i="1" s="1"/>
  <c r="M2025" i="1" s="1"/>
  <c r="M2026" i="1" s="1"/>
  <c r="M2027" i="1" s="1"/>
  <c r="M2028" i="1" s="1"/>
  <c r="M2029" i="1" s="1"/>
  <c r="M2030" i="1" s="1"/>
  <c r="M2031" i="1" s="1"/>
  <c r="M2032" i="1" s="1"/>
  <c r="M2033" i="1" s="1"/>
  <c r="M2034" i="1" s="1"/>
  <c r="M2035" i="1" s="1"/>
  <c r="M2036" i="1" s="1"/>
  <c r="M2037" i="1" s="1"/>
  <c r="M2038" i="1" s="1"/>
  <c r="M2039" i="1" s="1"/>
  <c r="M2040" i="1" s="1"/>
  <c r="M2041" i="1" s="1"/>
  <c r="M2042" i="1" s="1"/>
  <c r="M2043" i="1" s="1"/>
  <c r="M2044" i="1" s="1"/>
  <c r="M2045" i="1" s="1"/>
  <c r="M2046" i="1" s="1"/>
  <c r="M2047" i="1" s="1"/>
  <c r="M2048" i="1" s="1"/>
  <c r="M2049" i="1" s="1"/>
  <c r="M2050" i="1" s="1"/>
  <c r="M2051" i="1" s="1"/>
  <c r="M2052" i="1" s="1"/>
  <c r="M2053" i="1" s="1"/>
  <c r="M2054" i="1" s="1"/>
  <c r="M2055" i="1" s="1"/>
  <c r="M2056" i="1" s="1"/>
  <c r="M2057" i="1" s="1"/>
  <c r="M2058" i="1" s="1"/>
  <c r="M2059" i="1" s="1"/>
  <c r="M2060" i="1" s="1"/>
  <c r="M2061" i="1" s="1"/>
  <c r="M2062" i="1" s="1"/>
  <c r="M2063" i="1" s="1"/>
  <c r="M2064" i="1" s="1"/>
  <c r="M2065" i="1" s="1"/>
  <c r="M2066" i="1" s="1"/>
  <c r="M2067" i="1" s="1"/>
  <c r="M2068" i="1" s="1"/>
  <c r="M2069" i="1" s="1"/>
  <c r="M2070" i="1" s="1"/>
  <c r="M2071" i="1" s="1"/>
  <c r="M2072" i="1" s="1"/>
  <c r="M2073" i="1" s="1"/>
  <c r="M2074" i="1" s="1"/>
  <c r="M2075" i="1" s="1"/>
  <c r="M2076" i="1" s="1"/>
  <c r="M2077" i="1" s="1"/>
  <c r="M2078" i="1" s="1"/>
  <c r="M2079" i="1" s="1"/>
  <c r="M2080" i="1" s="1"/>
  <c r="M2081" i="1" s="1"/>
  <c r="M2082" i="1" s="1"/>
  <c r="M2083" i="1" s="1"/>
  <c r="M2084" i="1" s="1"/>
  <c r="M2085" i="1" s="1"/>
  <c r="M2086" i="1" s="1"/>
  <c r="M2087" i="1" s="1"/>
  <c r="M2088" i="1" s="1"/>
  <c r="M2089" i="1" s="1"/>
  <c r="M2090" i="1" s="1"/>
  <c r="M2091" i="1" s="1"/>
  <c r="M2092" i="1" s="1"/>
  <c r="M2093" i="1" s="1"/>
  <c r="M2094" i="1" s="1"/>
  <c r="M2095" i="1" s="1"/>
  <c r="M2096" i="1" s="1"/>
  <c r="M2097" i="1" s="1"/>
  <c r="M2098" i="1" s="1"/>
  <c r="M2099" i="1" s="1"/>
  <c r="M2100" i="1" s="1"/>
  <c r="M2101" i="1" s="1"/>
  <c r="M2102" i="1" s="1"/>
  <c r="M2103" i="1" s="1"/>
  <c r="M2104" i="1" s="1"/>
  <c r="M2105" i="1" s="1"/>
  <c r="M2106" i="1" s="1"/>
  <c r="M2107" i="1" s="1"/>
  <c r="M2108" i="1" s="1"/>
  <c r="M2109" i="1" s="1"/>
  <c r="M2110" i="1" s="1"/>
  <c r="M2111" i="1" s="1"/>
  <c r="M2112" i="1" s="1"/>
  <c r="M2113" i="1" s="1"/>
  <c r="M2114" i="1" s="1"/>
  <c r="M2115" i="1" s="1"/>
  <c r="M2116" i="1" s="1"/>
  <c r="M2117" i="1" s="1"/>
  <c r="M2118" i="1" s="1"/>
  <c r="M2119" i="1" s="1"/>
  <c r="M2120" i="1" s="1"/>
  <c r="M2121" i="1" s="1"/>
  <c r="M2122" i="1" s="1"/>
  <c r="M2123" i="1" s="1"/>
  <c r="M2124" i="1" s="1"/>
  <c r="M2125" i="1" s="1"/>
  <c r="M2126" i="1" s="1"/>
  <c r="M2127" i="1" s="1"/>
  <c r="M2128" i="1" s="1"/>
  <c r="M2129" i="1" s="1"/>
  <c r="M2130" i="1" s="1"/>
  <c r="M2131" i="1" s="1"/>
  <c r="M2132" i="1" s="1"/>
  <c r="M2133" i="1" s="1"/>
  <c r="M2134" i="1" s="1"/>
  <c r="M2135" i="1" s="1"/>
  <c r="M2136" i="1" s="1"/>
  <c r="M2137" i="1" s="1"/>
  <c r="M2138" i="1" s="1"/>
  <c r="M2139" i="1" s="1"/>
  <c r="M2140" i="1" s="1"/>
  <c r="M2141" i="1" s="1"/>
  <c r="M2142" i="1" s="1"/>
  <c r="M2143" i="1" s="1"/>
  <c r="M2144" i="1" s="1"/>
  <c r="M2145" i="1" s="1"/>
  <c r="M2146" i="1" s="1"/>
  <c r="M2147" i="1" s="1"/>
  <c r="M2148" i="1" s="1"/>
  <c r="M2149" i="1" s="1"/>
  <c r="M2150" i="1" s="1"/>
  <c r="M2151" i="1" s="1"/>
  <c r="M2152" i="1" s="1"/>
  <c r="M2153" i="1" s="1"/>
  <c r="M2154" i="1" s="1"/>
  <c r="M2155" i="1" s="1"/>
  <c r="M2156" i="1" s="1"/>
  <c r="M2157" i="1" s="1"/>
  <c r="M2158" i="1" s="1"/>
  <c r="M2159" i="1" s="1"/>
  <c r="M2160" i="1" s="1"/>
  <c r="M2161" i="1" s="1"/>
  <c r="M2162" i="1" s="1"/>
  <c r="M2163" i="1" s="1"/>
  <c r="M2164" i="1" s="1"/>
  <c r="M2165" i="1" s="1"/>
  <c r="M2166" i="1" s="1"/>
  <c r="M2167" i="1" s="1"/>
  <c r="M2168" i="1" s="1"/>
  <c r="M2169" i="1" s="1"/>
  <c r="M2170" i="1" s="1"/>
  <c r="M2171" i="1" s="1"/>
  <c r="M2172" i="1" s="1"/>
  <c r="M2173" i="1" s="1"/>
  <c r="M2174" i="1" s="1"/>
  <c r="M2175" i="1" s="1"/>
  <c r="M2176" i="1" s="1"/>
  <c r="M2177" i="1" s="1"/>
  <c r="M2178" i="1" s="1"/>
  <c r="M2179" i="1" s="1"/>
  <c r="M2180" i="1" s="1"/>
  <c r="M2181" i="1" s="1"/>
  <c r="M2182" i="1" s="1"/>
  <c r="M2183" i="1" s="1"/>
  <c r="M2184" i="1" s="1"/>
  <c r="M2185" i="1" s="1"/>
  <c r="M2186" i="1" s="1"/>
  <c r="M2187" i="1" s="1"/>
  <c r="M2188" i="1" s="1"/>
  <c r="M2189" i="1" s="1"/>
  <c r="M2190" i="1" s="1"/>
  <c r="M2191" i="1" s="1"/>
  <c r="M2192" i="1" s="1"/>
  <c r="M2193" i="1" s="1"/>
  <c r="M2194" i="1" s="1"/>
  <c r="M2195" i="1" s="1"/>
  <c r="M2196" i="1" s="1"/>
  <c r="M2197" i="1" s="1"/>
  <c r="M2198" i="1" s="1"/>
  <c r="M2199" i="1" s="1"/>
  <c r="M2200" i="1" s="1"/>
  <c r="M2201" i="1" s="1"/>
  <c r="M2202" i="1" s="1"/>
  <c r="M2203" i="1" s="1"/>
  <c r="M2204" i="1" s="1"/>
  <c r="M2205" i="1" s="1"/>
  <c r="M2206" i="1" s="1"/>
  <c r="M2207" i="1" s="1"/>
  <c r="M2208" i="1" s="1"/>
  <c r="M2209" i="1" s="1"/>
  <c r="M2210" i="1" s="1"/>
  <c r="M2211" i="1" s="1"/>
  <c r="M2212" i="1" s="1"/>
  <c r="M2213" i="1" s="1"/>
  <c r="M2214" i="1" s="1"/>
  <c r="M2215" i="1" s="1"/>
  <c r="M2216" i="1" s="1"/>
  <c r="M2217" i="1" s="1"/>
  <c r="M2218" i="1" s="1"/>
  <c r="M2219" i="1" s="1"/>
  <c r="M2220" i="1" s="1"/>
  <c r="M2221" i="1" s="1"/>
  <c r="M2222" i="1" s="1"/>
  <c r="M2223" i="1" s="1"/>
  <c r="M2224" i="1" s="1"/>
  <c r="M2225" i="1" s="1"/>
  <c r="M2226" i="1" s="1"/>
  <c r="M2227" i="1" s="1"/>
  <c r="M2228" i="1" s="1"/>
  <c r="M2229" i="1" s="1"/>
  <c r="M2230" i="1" s="1"/>
  <c r="M2231" i="1" s="1"/>
  <c r="M2232" i="1" s="1"/>
  <c r="M2233" i="1" s="1"/>
  <c r="M2234" i="1" s="1"/>
  <c r="M2235" i="1" s="1"/>
  <c r="M2236" i="1" s="1"/>
  <c r="M2237" i="1" s="1"/>
  <c r="M2238" i="1" s="1"/>
  <c r="M2239" i="1" s="1"/>
  <c r="M2240" i="1" s="1"/>
  <c r="M2241" i="1" s="1"/>
  <c r="M2242" i="1" s="1"/>
  <c r="M2243" i="1" s="1"/>
  <c r="M2244" i="1" s="1"/>
  <c r="M2245" i="1" s="1"/>
  <c r="M2246" i="1" s="1"/>
  <c r="M2247" i="1" s="1"/>
  <c r="M2248" i="1" s="1"/>
  <c r="M2249" i="1" s="1"/>
  <c r="M2250" i="1" s="1"/>
  <c r="M2251" i="1" s="1"/>
  <c r="M2252" i="1" s="1"/>
  <c r="M2253" i="1" s="1"/>
  <c r="M2254" i="1" s="1"/>
  <c r="M2255" i="1" s="1"/>
  <c r="M2256" i="1" s="1"/>
  <c r="M2257" i="1" s="1"/>
  <c r="M2258" i="1" s="1"/>
  <c r="M2259" i="1" s="1"/>
  <c r="M2260" i="1" s="1"/>
  <c r="M2261" i="1" s="1"/>
  <c r="M2262" i="1" s="1"/>
  <c r="M2263" i="1" s="1"/>
  <c r="M2264" i="1" s="1"/>
  <c r="M2265" i="1" s="1"/>
  <c r="M2266" i="1" s="1"/>
  <c r="M2267" i="1" s="1"/>
  <c r="M2268" i="1" s="1"/>
  <c r="M2269" i="1" s="1"/>
  <c r="M2270" i="1" s="1"/>
  <c r="M2271" i="1" s="1"/>
  <c r="M2272" i="1" s="1"/>
  <c r="M2273" i="1" s="1"/>
  <c r="M2274" i="1" s="1"/>
  <c r="M2275" i="1" s="1"/>
  <c r="M2276" i="1" s="1"/>
  <c r="M2277" i="1" s="1"/>
  <c r="M2278" i="1" s="1"/>
  <c r="M2279" i="1" s="1"/>
  <c r="M2280" i="1" s="1"/>
  <c r="M2281" i="1" s="1"/>
  <c r="M2282" i="1" s="1"/>
  <c r="M2283" i="1" s="1"/>
  <c r="M2284" i="1" s="1"/>
  <c r="M2285" i="1" s="1"/>
  <c r="M2286" i="1" s="1"/>
  <c r="M2287" i="1" s="1"/>
  <c r="M2288" i="1" s="1"/>
  <c r="M2289" i="1" s="1"/>
  <c r="M2290" i="1" s="1"/>
  <c r="M2291" i="1" s="1"/>
  <c r="M2292" i="1" s="1"/>
  <c r="M2293" i="1" s="1"/>
  <c r="M2294" i="1" s="1"/>
  <c r="M2295" i="1" s="1"/>
  <c r="M2296" i="1" s="1"/>
  <c r="M2297" i="1" s="1"/>
  <c r="M2298" i="1" s="1"/>
  <c r="M2299" i="1" s="1"/>
  <c r="M2300" i="1" s="1"/>
  <c r="M2301" i="1" s="1"/>
  <c r="M2302" i="1" s="1"/>
  <c r="M2303" i="1" s="1"/>
  <c r="M2304" i="1" s="1"/>
  <c r="M2305" i="1" s="1"/>
  <c r="M2306" i="1" s="1"/>
  <c r="M2307" i="1" s="1"/>
  <c r="M2308" i="1" s="1"/>
  <c r="M2309" i="1" s="1"/>
  <c r="M2310" i="1" s="1"/>
  <c r="M2311" i="1" s="1"/>
  <c r="M2312" i="1" s="1"/>
  <c r="M2313" i="1" s="1"/>
  <c r="M2314" i="1" s="1"/>
  <c r="M2315" i="1" s="1"/>
  <c r="M2316" i="1" s="1"/>
  <c r="M2317" i="1" s="1"/>
  <c r="M2318" i="1" s="1"/>
  <c r="M2319" i="1" s="1"/>
  <c r="M2320" i="1" s="1"/>
  <c r="M2321" i="1" s="1"/>
  <c r="M2322" i="1" s="1"/>
  <c r="M2323" i="1" s="1"/>
  <c r="M2324" i="1" s="1"/>
  <c r="M2325" i="1" s="1"/>
  <c r="M2326" i="1" s="1"/>
  <c r="M2327" i="1" s="1"/>
  <c r="M2328" i="1" s="1"/>
  <c r="M2329" i="1" s="1"/>
  <c r="M2330" i="1" s="1"/>
  <c r="M2331" i="1" s="1"/>
  <c r="M2332" i="1" s="1"/>
  <c r="M2333" i="1" s="1"/>
  <c r="M2334" i="1" s="1"/>
  <c r="M2335" i="1" s="1"/>
  <c r="M2336" i="1" s="1"/>
  <c r="M2337" i="1" s="1"/>
  <c r="M2338" i="1" s="1"/>
  <c r="M2339" i="1" s="1"/>
  <c r="M2340" i="1" s="1"/>
  <c r="M2341" i="1" s="1"/>
  <c r="M2342" i="1" s="1"/>
  <c r="M2343" i="1" s="1"/>
  <c r="M2344" i="1" s="1"/>
  <c r="M2345" i="1" s="1"/>
  <c r="M2346" i="1" s="1"/>
  <c r="M2347" i="1" s="1"/>
  <c r="M2348" i="1" s="1"/>
  <c r="M2349" i="1" s="1"/>
  <c r="M2350" i="1" s="1"/>
  <c r="M2351" i="1" s="1"/>
  <c r="M2352" i="1" s="1"/>
  <c r="M2353" i="1" s="1"/>
  <c r="M2354" i="1" s="1"/>
  <c r="M2355" i="1" s="1"/>
  <c r="M2356" i="1" s="1"/>
  <c r="M2357" i="1" s="1"/>
  <c r="M2358" i="1" s="1"/>
  <c r="M2359" i="1" s="1"/>
  <c r="M2360" i="1" s="1"/>
  <c r="M2361" i="1" s="1"/>
  <c r="M2362" i="1" s="1"/>
  <c r="M2363" i="1" s="1"/>
  <c r="M2364" i="1" s="1"/>
  <c r="M2365" i="1" s="1"/>
  <c r="M2366" i="1" s="1"/>
  <c r="M2367" i="1" s="1"/>
  <c r="M2368" i="1" s="1"/>
  <c r="M2369" i="1" s="1"/>
  <c r="M2370" i="1" s="1"/>
  <c r="M2371" i="1" s="1"/>
  <c r="M2372" i="1" s="1"/>
  <c r="M2373" i="1" s="1"/>
  <c r="M2374" i="1" s="1"/>
  <c r="M2375" i="1" s="1"/>
  <c r="M2376" i="1" s="1"/>
  <c r="M2377" i="1" s="1"/>
  <c r="M2378" i="1" s="1"/>
  <c r="M2379" i="1" s="1"/>
  <c r="M2380" i="1" s="1"/>
  <c r="M2381" i="1" s="1"/>
  <c r="M2382" i="1" s="1"/>
  <c r="M2383" i="1" s="1"/>
  <c r="M2384" i="1" s="1"/>
  <c r="M2385" i="1" s="1"/>
  <c r="M2386" i="1" s="1"/>
  <c r="M2387" i="1" s="1"/>
  <c r="M2388" i="1" s="1"/>
  <c r="M2389" i="1" s="1"/>
  <c r="M2390" i="1" s="1"/>
  <c r="M2391" i="1" s="1"/>
  <c r="M2392" i="1" s="1"/>
  <c r="M2393" i="1" s="1"/>
  <c r="M2394" i="1" s="1"/>
  <c r="M2395" i="1" s="1"/>
  <c r="M2396" i="1" s="1"/>
  <c r="M2397" i="1" s="1"/>
  <c r="M2398" i="1" s="1"/>
  <c r="M2399" i="1" s="1"/>
  <c r="M2400" i="1" s="1"/>
  <c r="M2401" i="1" s="1"/>
  <c r="M2402" i="1" s="1"/>
  <c r="M2403" i="1" s="1"/>
  <c r="M2404" i="1" s="1"/>
  <c r="M2405" i="1" s="1"/>
  <c r="M2406" i="1" s="1"/>
  <c r="M2407" i="1" s="1"/>
  <c r="M2408" i="1" s="1"/>
  <c r="M2409" i="1" s="1"/>
  <c r="M2410" i="1" s="1"/>
  <c r="M2411" i="1" s="1"/>
  <c r="M2412" i="1" s="1"/>
  <c r="M2413" i="1" s="1"/>
  <c r="M2414" i="1" s="1"/>
  <c r="M2415" i="1" s="1"/>
  <c r="M2416" i="1" s="1"/>
  <c r="M2417" i="1" s="1"/>
  <c r="M2418" i="1" s="1"/>
  <c r="M2419" i="1" s="1"/>
  <c r="M2420" i="1" s="1"/>
  <c r="M2421" i="1" s="1"/>
  <c r="M2422" i="1" s="1"/>
  <c r="M2423" i="1" s="1"/>
  <c r="M2424" i="1" s="1"/>
  <c r="M2425" i="1" s="1"/>
  <c r="M2426" i="1" s="1"/>
  <c r="M2427" i="1" s="1"/>
  <c r="M2428" i="1" s="1"/>
  <c r="M2429" i="1" s="1"/>
  <c r="M2430" i="1" s="1"/>
  <c r="M2431" i="1" s="1"/>
  <c r="M2432" i="1" s="1"/>
  <c r="M2433" i="1" s="1"/>
  <c r="M2434" i="1" s="1"/>
  <c r="M2435" i="1" s="1"/>
  <c r="M2436" i="1" s="1"/>
  <c r="M2437" i="1" s="1"/>
  <c r="M2438" i="1" s="1"/>
  <c r="M2439" i="1" s="1"/>
  <c r="M2440" i="1" s="1"/>
  <c r="M2441" i="1" s="1"/>
  <c r="M2442" i="1" s="1"/>
  <c r="M2443" i="1" s="1"/>
  <c r="M2444" i="1" s="1"/>
  <c r="M2445" i="1" s="1"/>
  <c r="M2446" i="1" s="1"/>
  <c r="M2447" i="1" s="1"/>
  <c r="M2448" i="1" s="1"/>
  <c r="M2449" i="1" s="1"/>
  <c r="M2450" i="1" s="1"/>
  <c r="M2451" i="1" s="1"/>
  <c r="M2452" i="1" s="1"/>
  <c r="M2453" i="1" s="1"/>
  <c r="M2454" i="1" s="1"/>
  <c r="M2455" i="1" s="1"/>
  <c r="M2456" i="1" s="1"/>
  <c r="M2457" i="1" s="1"/>
  <c r="M2458" i="1" s="1"/>
  <c r="M2459" i="1" s="1"/>
  <c r="M2460" i="1" s="1"/>
  <c r="M2461" i="1" s="1"/>
  <c r="M2462" i="1" s="1"/>
  <c r="M2463" i="1" s="1"/>
  <c r="M2464" i="1" s="1"/>
  <c r="M2465" i="1" s="1"/>
  <c r="M2466" i="1" s="1"/>
  <c r="M2467" i="1" s="1"/>
  <c r="M2468" i="1" s="1"/>
  <c r="M2469" i="1" s="1"/>
  <c r="M2470" i="1" s="1"/>
  <c r="M2471" i="1" s="1"/>
  <c r="M2472" i="1" s="1"/>
  <c r="M2473" i="1" s="1"/>
  <c r="M2474" i="1" s="1"/>
  <c r="M2475" i="1" s="1"/>
  <c r="M2476" i="1" s="1"/>
  <c r="M2477" i="1" s="1"/>
  <c r="M2478" i="1" s="1"/>
  <c r="M2479" i="1" s="1"/>
  <c r="M2480" i="1" s="1"/>
  <c r="M2481" i="1" s="1"/>
  <c r="M2482" i="1" s="1"/>
  <c r="M2483" i="1" s="1"/>
  <c r="M2484" i="1" s="1"/>
  <c r="M2485" i="1" s="1"/>
  <c r="M2486" i="1" s="1"/>
  <c r="M2487" i="1" s="1"/>
  <c r="M2488" i="1" s="1"/>
  <c r="M2489" i="1" s="1"/>
  <c r="M2490" i="1" s="1"/>
  <c r="M2491" i="1" s="1"/>
  <c r="M2492" i="1" s="1"/>
  <c r="M2493" i="1" s="1"/>
  <c r="M2494" i="1" s="1"/>
  <c r="M2495" i="1" s="1"/>
  <c r="M2496" i="1" s="1"/>
  <c r="M2497" i="1" s="1"/>
  <c r="M2498" i="1" s="1"/>
  <c r="M2499" i="1" s="1"/>
  <c r="M2500" i="1" s="1"/>
  <c r="M2501" i="1" s="1"/>
  <c r="M2502" i="1" s="1"/>
  <c r="M2503" i="1" s="1"/>
  <c r="M2504" i="1" s="1"/>
  <c r="M2505" i="1" s="1"/>
  <c r="M2506" i="1" s="1"/>
  <c r="M2507" i="1" s="1"/>
  <c r="M2508" i="1" s="1"/>
  <c r="M2509" i="1" s="1"/>
  <c r="M2510" i="1" s="1"/>
  <c r="M2511" i="1" s="1"/>
  <c r="M2512" i="1" s="1"/>
  <c r="M2513" i="1" s="1"/>
  <c r="M2514" i="1" s="1"/>
  <c r="M2515" i="1" s="1"/>
  <c r="M2516" i="1" s="1"/>
  <c r="M2517" i="1" s="1"/>
  <c r="M2518" i="1" s="1"/>
  <c r="M2519" i="1" s="1"/>
  <c r="M2520" i="1" s="1"/>
  <c r="M2521" i="1" s="1"/>
  <c r="M2522" i="1" s="1"/>
  <c r="M2523" i="1" s="1"/>
  <c r="M2524" i="1" s="1"/>
  <c r="M2525" i="1" s="1"/>
  <c r="M2526" i="1" s="1"/>
  <c r="M2527" i="1" s="1"/>
  <c r="M2528" i="1" s="1"/>
  <c r="M2529" i="1" s="1"/>
  <c r="M2530" i="1" s="1"/>
  <c r="M2531" i="1" s="1"/>
  <c r="M2532" i="1" s="1"/>
  <c r="M2533" i="1" s="1"/>
  <c r="M2534" i="1" s="1"/>
  <c r="M2535" i="1" s="1"/>
  <c r="M2536" i="1" s="1"/>
  <c r="M2537" i="1" s="1"/>
  <c r="M2538" i="1" s="1"/>
  <c r="M2539" i="1" s="1"/>
  <c r="M2540" i="1" s="1"/>
  <c r="M2541" i="1" s="1"/>
  <c r="M2542" i="1" s="1"/>
  <c r="M2543" i="1" s="1"/>
  <c r="M2544" i="1" s="1"/>
  <c r="M2545" i="1" s="1"/>
  <c r="M2546" i="1" s="1"/>
  <c r="M2547" i="1" s="1"/>
  <c r="M2548" i="1" s="1"/>
  <c r="M2549" i="1" s="1"/>
  <c r="M2550" i="1" s="1"/>
  <c r="M2551" i="1" s="1"/>
  <c r="M2552" i="1" s="1"/>
  <c r="M2553" i="1" s="1"/>
  <c r="M2554" i="1" s="1"/>
  <c r="M2555" i="1" s="1"/>
  <c r="M2556" i="1" s="1"/>
  <c r="M2557" i="1" s="1"/>
  <c r="M2558" i="1" s="1"/>
  <c r="M2559" i="1" s="1"/>
  <c r="M2560" i="1" s="1"/>
  <c r="M2561" i="1" s="1"/>
  <c r="M2562" i="1" s="1"/>
  <c r="M2563" i="1" s="1"/>
  <c r="M2564" i="1" s="1"/>
  <c r="M2565" i="1" s="1"/>
  <c r="M2566" i="1" s="1"/>
  <c r="M2567" i="1" s="1"/>
  <c r="M2568" i="1" s="1"/>
  <c r="M2569" i="1" s="1"/>
  <c r="M2570" i="1" s="1"/>
  <c r="M2571" i="1" s="1"/>
  <c r="M2572" i="1" s="1"/>
  <c r="M2573" i="1" s="1"/>
  <c r="M2574" i="1" s="1"/>
  <c r="M2575" i="1" s="1"/>
  <c r="M2576" i="1" s="1"/>
  <c r="M2577" i="1" s="1"/>
  <c r="M2578" i="1" s="1"/>
  <c r="M2579" i="1" s="1"/>
  <c r="M2580" i="1" s="1"/>
  <c r="M2581" i="1" s="1"/>
  <c r="M2582" i="1" s="1"/>
  <c r="M2583" i="1" s="1"/>
  <c r="M2584" i="1" s="1"/>
  <c r="M2585" i="1" s="1"/>
  <c r="M2586" i="1" s="1"/>
  <c r="M2587" i="1" s="1"/>
  <c r="M2588" i="1" s="1"/>
  <c r="M2589" i="1" s="1"/>
  <c r="M2590" i="1" s="1"/>
  <c r="M2591" i="1" s="1"/>
  <c r="M2592" i="1" s="1"/>
  <c r="M2593" i="1" s="1"/>
  <c r="M2594" i="1" s="1"/>
  <c r="M2595" i="1" s="1"/>
  <c r="M2596" i="1" s="1"/>
  <c r="M2597" i="1" s="1"/>
  <c r="M2598" i="1" s="1"/>
  <c r="M2599" i="1" s="1"/>
  <c r="M2600" i="1" s="1"/>
  <c r="M2601" i="1" s="1"/>
  <c r="M2602" i="1" s="1"/>
  <c r="M2603" i="1" s="1"/>
  <c r="M2604" i="1" s="1"/>
  <c r="M2605" i="1" s="1"/>
  <c r="M2606" i="1" s="1"/>
  <c r="M2607" i="1" s="1"/>
  <c r="M2608" i="1" s="1"/>
  <c r="M2609" i="1" s="1"/>
  <c r="M2610" i="1" s="1"/>
  <c r="M2611" i="1" s="1"/>
  <c r="M2612" i="1" s="1"/>
  <c r="M2613" i="1" s="1"/>
  <c r="M2614" i="1" s="1"/>
  <c r="M2615" i="1" s="1"/>
  <c r="M2616" i="1" s="1"/>
  <c r="M2617" i="1" s="1"/>
  <c r="M2618" i="1" s="1"/>
  <c r="M2619" i="1" s="1"/>
  <c r="M2620" i="1" s="1"/>
  <c r="M2621" i="1" s="1"/>
  <c r="M2622" i="1" s="1"/>
  <c r="M2623" i="1" s="1"/>
  <c r="M2624" i="1" s="1"/>
  <c r="M2625" i="1" s="1"/>
  <c r="M2626" i="1" s="1"/>
  <c r="M2627" i="1" s="1"/>
  <c r="M2628" i="1" s="1"/>
  <c r="M2629" i="1" s="1"/>
  <c r="M2630" i="1" s="1"/>
  <c r="M2631" i="1" s="1"/>
  <c r="M2632" i="1" s="1"/>
  <c r="M2633" i="1" s="1"/>
  <c r="M2634" i="1" s="1"/>
  <c r="M2635" i="1" s="1"/>
  <c r="M2636" i="1" s="1"/>
  <c r="M2637" i="1" s="1"/>
  <c r="M2638" i="1" s="1"/>
  <c r="M2639" i="1" s="1"/>
  <c r="M2640" i="1" s="1"/>
  <c r="M2641" i="1" s="1"/>
  <c r="M2642" i="1" s="1"/>
  <c r="M2643" i="1" s="1"/>
  <c r="M2644" i="1" s="1"/>
  <c r="M2645" i="1" s="1"/>
  <c r="M2646" i="1" s="1"/>
  <c r="M2647" i="1" s="1"/>
  <c r="M2648" i="1" s="1"/>
  <c r="M2649" i="1" s="1"/>
  <c r="M2650" i="1" s="1"/>
  <c r="M2651" i="1" s="1"/>
  <c r="M2652" i="1" s="1"/>
  <c r="M2653" i="1" s="1"/>
  <c r="M2654" i="1" s="1"/>
  <c r="M2655" i="1" s="1"/>
  <c r="M2656" i="1" s="1"/>
  <c r="M2657" i="1" s="1"/>
  <c r="M2658" i="1" s="1"/>
  <c r="M2659" i="1" s="1"/>
  <c r="M2660" i="1" s="1"/>
  <c r="M2661" i="1" s="1"/>
  <c r="M2662" i="1" s="1"/>
  <c r="M2663" i="1" s="1"/>
  <c r="M2664" i="1" s="1"/>
  <c r="M2665" i="1" s="1"/>
  <c r="M2666" i="1" s="1"/>
  <c r="M2667" i="1" s="1"/>
  <c r="M2668" i="1" s="1"/>
  <c r="M2669" i="1" s="1"/>
  <c r="M2670" i="1" s="1"/>
  <c r="M2671" i="1" s="1"/>
  <c r="M2672" i="1" s="1"/>
  <c r="M2673" i="1" s="1"/>
  <c r="M2674" i="1" s="1"/>
  <c r="M2675" i="1" s="1"/>
  <c r="M2676" i="1" s="1"/>
  <c r="M2677" i="1" s="1"/>
  <c r="M2678" i="1" s="1"/>
  <c r="M2679" i="1" s="1"/>
  <c r="M2680" i="1" s="1"/>
  <c r="M2681" i="1" s="1"/>
  <c r="M2682" i="1" s="1"/>
  <c r="M2683" i="1" s="1"/>
  <c r="M2684" i="1" s="1"/>
  <c r="M2685" i="1" s="1"/>
  <c r="M2686" i="1" s="1"/>
  <c r="M2687" i="1" s="1"/>
  <c r="M2688" i="1" s="1"/>
  <c r="M2689" i="1" s="1"/>
  <c r="M2690" i="1" s="1"/>
  <c r="M2691" i="1" s="1"/>
  <c r="M2692" i="1" s="1"/>
  <c r="M2693" i="1" s="1"/>
  <c r="M2694" i="1" s="1"/>
  <c r="M2695" i="1" s="1"/>
  <c r="M2696" i="1" s="1"/>
  <c r="M2697" i="1" s="1"/>
  <c r="M2698" i="1" s="1"/>
  <c r="M2699" i="1" s="1"/>
  <c r="M2700" i="1" s="1"/>
  <c r="M2701" i="1" s="1"/>
  <c r="M2702" i="1" s="1"/>
  <c r="M2703" i="1" s="1"/>
  <c r="M2704" i="1" s="1"/>
  <c r="M2705" i="1" s="1"/>
  <c r="M2706" i="1" s="1"/>
  <c r="M2707" i="1" s="1"/>
  <c r="M2708" i="1" s="1"/>
  <c r="M2709" i="1" s="1"/>
  <c r="M2710" i="1" s="1"/>
  <c r="M2711" i="1" s="1"/>
  <c r="M2712" i="1" s="1"/>
  <c r="M2713" i="1" s="1"/>
  <c r="M2714" i="1" s="1"/>
  <c r="M2715" i="1" s="1"/>
  <c r="M2716" i="1" s="1"/>
  <c r="M2717" i="1" s="1"/>
  <c r="M2718" i="1" s="1"/>
  <c r="M2719" i="1" s="1"/>
  <c r="M2720" i="1" s="1"/>
  <c r="M2721" i="1" s="1"/>
  <c r="M2722" i="1" s="1"/>
  <c r="M2723" i="1" s="1"/>
  <c r="M2724" i="1" s="1"/>
  <c r="M2725" i="1" s="1"/>
  <c r="M2726" i="1" s="1"/>
  <c r="M2727" i="1" s="1"/>
  <c r="M2728" i="1" s="1"/>
  <c r="M2729" i="1" s="1"/>
  <c r="M2730" i="1" s="1"/>
  <c r="M2731" i="1" s="1"/>
  <c r="M2732" i="1" s="1"/>
  <c r="M2733" i="1" s="1"/>
  <c r="M2734" i="1" s="1"/>
  <c r="M2735" i="1" s="1"/>
  <c r="M2736" i="1" s="1"/>
  <c r="M2737" i="1" s="1"/>
  <c r="M2738" i="1" s="1"/>
  <c r="M2739" i="1" s="1"/>
  <c r="M2740" i="1" s="1"/>
  <c r="M2741" i="1" s="1"/>
  <c r="M2742" i="1" s="1"/>
  <c r="M2743" i="1" s="1"/>
  <c r="M2744" i="1" s="1"/>
  <c r="M2745" i="1" s="1"/>
  <c r="M2746" i="1" s="1"/>
  <c r="M2747" i="1" s="1"/>
  <c r="M2748" i="1" s="1"/>
  <c r="M2749" i="1" s="1"/>
  <c r="M2750" i="1" s="1"/>
  <c r="M2751" i="1" s="1"/>
  <c r="M2752" i="1" s="1"/>
  <c r="M2753" i="1" s="1"/>
  <c r="M2754" i="1" s="1"/>
  <c r="M2755" i="1" s="1"/>
  <c r="M2756" i="1" s="1"/>
  <c r="M2757" i="1" s="1"/>
  <c r="M2758" i="1" s="1"/>
  <c r="M2759" i="1" s="1"/>
  <c r="M2760" i="1" s="1"/>
  <c r="M2761" i="1" s="1"/>
  <c r="M2762" i="1" s="1"/>
  <c r="M2763" i="1" s="1"/>
  <c r="M2764" i="1" s="1"/>
  <c r="M2765" i="1" s="1"/>
  <c r="M2766" i="1" s="1"/>
  <c r="M2767" i="1" s="1"/>
  <c r="M2768" i="1" s="1"/>
  <c r="M2769" i="1" s="1"/>
  <c r="M2770" i="1" s="1"/>
  <c r="M2771" i="1" s="1"/>
  <c r="M2772" i="1" s="1"/>
  <c r="M2773" i="1" s="1"/>
  <c r="M2774" i="1" s="1"/>
  <c r="M2775" i="1" s="1"/>
  <c r="M2776" i="1" s="1"/>
  <c r="M2777" i="1" s="1"/>
  <c r="M2778" i="1" s="1"/>
  <c r="M2779" i="1" s="1"/>
  <c r="M2780" i="1" s="1"/>
  <c r="M2781" i="1" s="1"/>
  <c r="M2782" i="1" s="1"/>
  <c r="M2783" i="1" s="1"/>
  <c r="M2784" i="1" s="1"/>
  <c r="M2785" i="1" s="1"/>
  <c r="M2786" i="1" s="1"/>
  <c r="M2787" i="1" s="1"/>
  <c r="M2788" i="1" s="1"/>
  <c r="M2789" i="1" s="1"/>
  <c r="M2790" i="1" s="1"/>
  <c r="M2791" i="1" s="1"/>
  <c r="M2792" i="1" s="1"/>
  <c r="M2793" i="1" s="1"/>
  <c r="M2794" i="1" s="1"/>
  <c r="M2795" i="1" s="1"/>
  <c r="M2796" i="1" s="1"/>
  <c r="M2797" i="1" s="1"/>
  <c r="M2798" i="1" s="1"/>
  <c r="M2799" i="1" s="1"/>
  <c r="M2800" i="1" s="1"/>
  <c r="M2801" i="1" s="1"/>
  <c r="M2802" i="1" s="1"/>
  <c r="M2803" i="1" s="1"/>
  <c r="M2804" i="1" s="1"/>
  <c r="M2805" i="1" s="1"/>
  <c r="M2806" i="1" s="1"/>
  <c r="M2807" i="1" s="1"/>
  <c r="M2808" i="1" s="1"/>
  <c r="M2809" i="1" s="1"/>
  <c r="M2810" i="1" s="1"/>
  <c r="M2811" i="1" s="1"/>
  <c r="M2812" i="1" s="1"/>
  <c r="M2813" i="1" s="1"/>
  <c r="M2814" i="1" s="1"/>
  <c r="M2815" i="1" s="1"/>
  <c r="M2816" i="1" s="1"/>
  <c r="M2817" i="1" s="1"/>
  <c r="M2818" i="1" s="1"/>
  <c r="M2819" i="1" s="1"/>
  <c r="M2820" i="1" s="1"/>
  <c r="M2821" i="1" s="1"/>
  <c r="M2822" i="1" s="1"/>
  <c r="M2823" i="1" s="1"/>
  <c r="M2824" i="1" s="1"/>
  <c r="M2825" i="1" s="1"/>
  <c r="M2826" i="1" s="1"/>
  <c r="M2827" i="1" s="1"/>
  <c r="M2828" i="1" s="1"/>
  <c r="M2829" i="1" s="1"/>
  <c r="M2830" i="1" s="1"/>
  <c r="M2831" i="1" s="1"/>
  <c r="M2832" i="1" s="1"/>
  <c r="M2833" i="1" s="1"/>
  <c r="M2834" i="1" s="1"/>
  <c r="M2835" i="1" s="1"/>
  <c r="M2836" i="1" s="1"/>
  <c r="M2837" i="1" s="1"/>
  <c r="M2838" i="1" s="1"/>
  <c r="M2839" i="1" s="1"/>
  <c r="M2840" i="1" s="1"/>
  <c r="M2841" i="1" s="1"/>
  <c r="M2842" i="1" s="1"/>
  <c r="M2843" i="1" s="1"/>
  <c r="M2844" i="1" s="1"/>
  <c r="M2845" i="1" s="1"/>
  <c r="M2846" i="1" s="1"/>
  <c r="M2847" i="1" s="1"/>
  <c r="M2848" i="1" s="1"/>
  <c r="M2849" i="1" s="1"/>
  <c r="M2850" i="1" s="1"/>
  <c r="M2851" i="1" s="1"/>
  <c r="M2852" i="1" s="1"/>
  <c r="M2853" i="1" s="1"/>
  <c r="M2854" i="1" s="1"/>
  <c r="M2855" i="1" s="1"/>
  <c r="M2856" i="1" s="1"/>
  <c r="M2857" i="1" s="1"/>
  <c r="M2858" i="1" s="1"/>
  <c r="M2859" i="1" s="1"/>
  <c r="M2860" i="1" s="1"/>
  <c r="M2861" i="1" s="1"/>
  <c r="M2862" i="1" s="1"/>
  <c r="M2863" i="1" s="1"/>
  <c r="M2864" i="1" s="1"/>
  <c r="M2865" i="1" s="1"/>
  <c r="M2866" i="1" s="1"/>
  <c r="M2867" i="1" s="1"/>
  <c r="M2868" i="1" s="1"/>
  <c r="M2869" i="1" s="1"/>
  <c r="M2870" i="1" s="1"/>
  <c r="M2871" i="1" s="1"/>
  <c r="M2872" i="1" s="1"/>
  <c r="M2873" i="1" s="1"/>
  <c r="M2874" i="1" s="1"/>
  <c r="M2875" i="1" s="1"/>
  <c r="M2876" i="1" s="1"/>
  <c r="M2877" i="1" s="1"/>
  <c r="M2878" i="1" s="1"/>
  <c r="M2879" i="1" s="1"/>
  <c r="M2880" i="1" s="1"/>
  <c r="M2881" i="1" s="1"/>
  <c r="M2882" i="1" s="1"/>
  <c r="M2883" i="1" s="1"/>
  <c r="M2884" i="1" s="1"/>
  <c r="M2885" i="1" s="1"/>
  <c r="M2886" i="1" s="1"/>
  <c r="M2887" i="1" s="1"/>
  <c r="M2888" i="1" s="1"/>
  <c r="M2889" i="1" s="1"/>
  <c r="M2890" i="1" s="1"/>
  <c r="M2891" i="1" s="1"/>
  <c r="M2892" i="1" s="1"/>
  <c r="M2893" i="1" s="1"/>
  <c r="M2894" i="1" s="1"/>
  <c r="M2895" i="1" s="1"/>
  <c r="M2896" i="1" s="1"/>
  <c r="M2897" i="1" s="1"/>
  <c r="M2898" i="1" s="1"/>
  <c r="M2899" i="1" s="1"/>
  <c r="M2900" i="1" s="1"/>
  <c r="M2901" i="1" s="1"/>
  <c r="M2902" i="1" s="1"/>
  <c r="M2903" i="1" s="1"/>
  <c r="M2904" i="1" s="1"/>
  <c r="M2905" i="1" s="1"/>
  <c r="M2906" i="1" s="1"/>
  <c r="M2907" i="1" s="1"/>
  <c r="M2908" i="1" s="1"/>
  <c r="M2909" i="1" s="1"/>
  <c r="M2910" i="1" s="1"/>
  <c r="M2911" i="1" s="1"/>
  <c r="M2912" i="1" s="1"/>
  <c r="M2913" i="1" s="1"/>
  <c r="M2914" i="1" s="1"/>
  <c r="M2915" i="1" s="1"/>
  <c r="M2916" i="1" s="1"/>
  <c r="M2917" i="1" s="1"/>
  <c r="M2918" i="1" s="1"/>
  <c r="M2919" i="1" s="1"/>
  <c r="M2920" i="1" s="1"/>
  <c r="M2921" i="1" s="1"/>
  <c r="M2922" i="1" s="1"/>
  <c r="M2923" i="1" s="1"/>
  <c r="M2924" i="1" s="1"/>
  <c r="M2925" i="1" s="1"/>
  <c r="M2926" i="1" s="1"/>
  <c r="M2927" i="1" s="1"/>
  <c r="M2928" i="1" s="1"/>
  <c r="M2929" i="1" s="1"/>
  <c r="M2930" i="1" s="1"/>
  <c r="M2931" i="1" s="1"/>
  <c r="M2932" i="1" s="1"/>
  <c r="M2933" i="1" s="1"/>
  <c r="M2934" i="1" s="1"/>
  <c r="M2935" i="1" s="1"/>
  <c r="M2936" i="1" s="1"/>
  <c r="M2937" i="1" s="1"/>
  <c r="M2938" i="1" s="1"/>
  <c r="M2939" i="1" s="1"/>
  <c r="M2940" i="1" s="1"/>
  <c r="M2941" i="1" s="1"/>
  <c r="M2942" i="1" s="1"/>
  <c r="M2943" i="1" s="1"/>
  <c r="M2944" i="1" s="1"/>
  <c r="M2945" i="1" s="1"/>
  <c r="M2946" i="1" s="1"/>
  <c r="M2947" i="1" s="1"/>
  <c r="M2948" i="1" s="1"/>
  <c r="M2949" i="1" s="1"/>
  <c r="M2950" i="1" s="1"/>
  <c r="M2951" i="1" s="1"/>
  <c r="M2952" i="1" s="1"/>
  <c r="M2953" i="1" s="1"/>
  <c r="M2954" i="1" s="1"/>
  <c r="M2955" i="1" s="1"/>
  <c r="M2956" i="1" s="1"/>
  <c r="M2957" i="1" s="1"/>
  <c r="M2958" i="1" s="1"/>
  <c r="M2959" i="1" s="1"/>
  <c r="M2960" i="1" s="1"/>
  <c r="M2961" i="1" s="1"/>
  <c r="M2962" i="1" s="1"/>
  <c r="M2963" i="1" s="1"/>
  <c r="M2964" i="1" s="1"/>
  <c r="M2965" i="1" s="1"/>
  <c r="M2966" i="1" s="1"/>
  <c r="M2967" i="1" s="1"/>
  <c r="M2968" i="1" s="1"/>
  <c r="M2969" i="1" s="1"/>
  <c r="M2970" i="1" s="1"/>
  <c r="M2971" i="1" s="1"/>
  <c r="M2972" i="1" s="1"/>
  <c r="M2973" i="1" s="1"/>
  <c r="M2974" i="1" s="1"/>
  <c r="M2975" i="1" s="1"/>
  <c r="M2976" i="1" s="1"/>
  <c r="M2977" i="1" s="1"/>
  <c r="M2978" i="1" s="1"/>
  <c r="M2979" i="1" s="1"/>
  <c r="M2980" i="1" s="1"/>
  <c r="M2981" i="1" s="1"/>
  <c r="M2982" i="1" s="1"/>
  <c r="M2983" i="1" s="1"/>
  <c r="M2984" i="1" s="1"/>
  <c r="M2985" i="1" s="1"/>
  <c r="M2986" i="1" s="1"/>
  <c r="M2987" i="1" s="1"/>
  <c r="M2988" i="1" s="1"/>
  <c r="M2989" i="1" s="1"/>
  <c r="M2990" i="1" s="1"/>
  <c r="M2991" i="1" s="1"/>
  <c r="M2992" i="1" s="1"/>
  <c r="M2993" i="1" s="1"/>
  <c r="M2994" i="1" s="1"/>
  <c r="M2995" i="1" s="1"/>
  <c r="M2996" i="1" s="1"/>
  <c r="M2997" i="1" s="1"/>
  <c r="M2998" i="1" s="1"/>
  <c r="M2999" i="1" s="1"/>
  <c r="M3000" i="1" s="1"/>
  <c r="M3001" i="1" s="1"/>
  <c r="M3002" i="1" s="1"/>
  <c r="M3003" i="1" s="1"/>
  <c r="M3004" i="1" s="1"/>
  <c r="M3005" i="1" s="1"/>
  <c r="M3006" i="1" s="1"/>
  <c r="M3007" i="1" s="1"/>
  <c r="M3008" i="1" s="1"/>
  <c r="M3009" i="1" s="1"/>
  <c r="M3010" i="1" s="1"/>
  <c r="M3011" i="1" s="1"/>
  <c r="M3012" i="1" s="1"/>
  <c r="M3013" i="1" s="1"/>
  <c r="M3014" i="1" s="1"/>
  <c r="M3015" i="1" s="1"/>
  <c r="M3016" i="1" s="1"/>
  <c r="M3017" i="1" s="1"/>
  <c r="M3018" i="1" s="1"/>
  <c r="M3019" i="1" s="1"/>
  <c r="M3020" i="1" s="1"/>
  <c r="M3021" i="1" s="1"/>
  <c r="M3022" i="1" s="1"/>
  <c r="M3023" i="1" s="1"/>
  <c r="M3024" i="1" s="1"/>
  <c r="M3025" i="1" s="1"/>
  <c r="M3026" i="1" s="1"/>
  <c r="M3027" i="1" s="1"/>
  <c r="M3028" i="1" s="1"/>
  <c r="M3029" i="1" s="1"/>
  <c r="M3030" i="1" s="1"/>
  <c r="M3031" i="1" s="1"/>
  <c r="M3032" i="1" s="1"/>
  <c r="M3033" i="1" s="1"/>
  <c r="M3034" i="1" s="1"/>
  <c r="M3035" i="1" s="1"/>
  <c r="M3036" i="1" s="1"/>
  <c r="M3037" i="1" s="1"/>
  <c r="M3038" i="1" s="1"/>
  <c r="M3039" i="1" s="1"/>
  <c r="M3040" i="1" s="1"/>
  <c r="M3041" i="1" s="1"/>
  <c r="M3042" i="1" s="1"/>
  <c r="M3043" i="1" s="1"/>
  <c r="M3044" i="1" s="1"/>
  <c r="M3045" i="1" s="1"/>
  <c r="M3046" i="1" s="1"/>
  <c r="M3047" i="1" s="1"/>
  <c r="M3048" i="1" s="1"/>
  <c r="M3049" i="1" s="1"/>
  <c r="M3050" i="1" s="1"/>
  <c r="M3051" i="1" s="1"/>
  <c r="M3052" i="1" s="1"/>
  <c r="M3053" i="1" s="1"/>
  <c r="M3054" i="1" s="1"/>
  <c r="M3055" i="1" s="1"/>
  <c r="M3056" i="1" s="1"/>
  <c r="M3057" i="1" s="1"/>
  <c r="M3058" i="1" s="1"/>
  <c r="M3059" i="1" s="1"/>
  <c r="M3060" i="1" s="1"/>
  <c r="M3061" i="1" s="1"/>
  <c r="M3062" i="1" s="1"/>
  <c r="M3063" i="1" s="1"/>
  <c r="M3064" i="1" s="1"/>
  <c r="M3065" i="1" s="1"/>
  <c r="M3066" i="1" s="1"/>
  <c r="M3067" i="1" s="1"/>
  <c r="M3068" i="1" s="1"/>
  <c r="M3069" i="1" s="1"/>
  <c r="M3070" i="1" s="1"/>
  <c r="M3071" i="1" s="1"/>
  <c r="M3072" i="1" s="1"/>
  <c r="M3073" i="1" s="1"/>
  <c r="M3074" i="1" s="1"/>
  <c r="M3075" i="1" s="1"/>
  <c r="M3076" i="1" s="1"/>
  <c r="M3077" i="1" s="1"/>
  <c r="M3078" i="1" s="1"/>
  <c r="M3079" i="1" s="1"/>
  <c r="M3080" i="1" s="1"/>
  <c r="M3081" i="1" s="1"/>
  <c r="M3082" i="1" s="1"/>
  <c r="M3083" i="1" s="1"/>
  <c r="M3084" i="1" s="1"/>
  <c r="M3085" i="1" s="1"/>
  <c r="M3086" i="1" s="1"/>
  <c r="M3087" i="1" s="1"/>
  <c r="M3088" i="1" s="1"/>
  <c r="M3089" i="1" s="1"/>
  <c r="M3090" i="1" s="1"/>
  <c r="M3091" i="1" s="1"/>
  <c r="M3092" i="1" s="1"/>
  <c r="M3093" i="1" s="1"/>
  <c r="M3094" i="1" s="1"/>
  <c r="M3095" i="1" s="1"/>
  <c r="M3096" i="1" s="1"/>
  <c r="M3097" i="1" s="1"/>
  <c r="M3098" i="1" s="1"/>
  <c r="M3099" i="1" s="1"/>
  <c r="M3100" i="1" s="1"/>
  <c r="M3101" i="1" s="1"/>
  <c r="M3102" i="1" s="1"/>
  <c r="M3103" i="1" s="1"/>
  <c r="M3104" i="1" s="1"/>
  <c r="M3105" i="1" s="1"/>
  <c r="M3106" i="1" s="1"/>
  <c r="M3107" i="1" s="1"/>
  <c r="M3108" i="1" s="1"/>
  <c r="M3109" i="1" s="1"/>
  <c r="M3110" i="1" s="1"/>
  <c r="M3111" i="1" s="1"/>
  <c r="M3112" i="1" s="1"/>
  <c r="M3113" i="1" s="1"/>
  <c r="M3114" i="1" s="1"/>
  <c r="M3115" i="1" s="1"/>
  <c r="M3116" i="1" s="1"/>
  <c r="M3117" i="1" s="1"/>
  <c r="M3118" i="1" s="1"/>
  <c r="M3119" i="1" s="1"/>
  <c r="M3120" i="1" s="1"/>
  <c r="M3121" i="1" s="1"/>
  <c r="M3122" i="1" s="1"/>
  <c r="M3123" i="1" s="1"/>
  <c r="M3124" i="1" s="1"/>
  <c r="M3125" i="1" s="1"/>
  <c r="M3126" i="1" s="1"/>
  <c r="M3127" i="1" s="1"/>
  <c r="M3128" i="1" s="1"/>
  <c r="M3129" i="1" s="1"/>
  <c r="M3130" i="1" s="1"/>
  <c r="M3131" i="1" s="1"/>
  <c r="M3132" i="1" s="1"/>
  <c r="M3133" i="1" s="1"/>
  <c r="M3134" i="1" s="1"/>
  <c r="M3135" i="1" s="1"/>
  <c r="M3136" i="1" s="1"/>
  <c r="M3137" i="1" s="1"/>
  <c r="M3138" i="1" s="1"/>
  <c r="M3139" i="1" s="1"/>
  <c r="M3140" i="1" s="1"/>
  <c r="M3141" i="1" s="1"/>
  <c r="M3142" i="1" s="1"/>
  <c r="M3143" i="1" s="1"/>
  <c r="M3144" i="1" s="1"/>
  <c r="M3145" i="1" s="1"/>
  <c r="M3146" i="1" s="1"/>
  <c r="M3147" i="1" s="1"/>
  <c r="M3148" i="1" s="1"/>
  <c r="M3149" i="1" s="1"/>
  <c r="M3150" i="1" s="1"/>
  <c r="M3151" i="1" s="1"/>
  <c r="M3152" i="1" s="1"/>
  <c r="M3153" i="1" s="1"/>
  <c r="M3154" i="1" s="1"/>
  <c r="M3155" i="1" s="1"/>
  <c r="M3156" i="1" s="1"/>
  <c r="M3157" i="1" s="1"/>
  <c r="M3158" i="1" s="1"/>
  <c r="M3159" i="1" s="1"/>
  <c r="M3160" i="1" s="1"/>
  <c r="M3161" i="1" s="1"/>
  <c r="M3162" i="1" s="1"/>
  <c r="M3163" i="1" s="1"/>
  <c r="M3164" i="1" s="1"/>
  <c r="M3165" i="1" s="1"/>
  <c r="M3166" i="1" s="1"/>
  <c r="M3167" i="1" s="1"/>
  <c r="M3168" i="1" s="1"/>
  <c r="M3169" i="1" s="1"/>
  <c r="M3170" i="1" s="1"/>
  <c r="M3171" i="1" s="1"/>
  <c r="M3172" i="1" s="1"/>
  <c r="M3173" i="1" s="1"/>
  <c r="M3174" i="1" s="1"/>
  <c r="M3175" i="1" s="1"/>
  <c r="M3176" i="1" s="1"/>
  <c r="M3177" i="1" s="1"/>
  <c r="M3178" i="1" s="1"/>
  <c r="M3179" i="1" s="1"/>
  <c r="M3180" i="1" s="1"/>
  <c r="M3181" i="1" s="1"/>
  <c r="M3182" i="1" s="1"/>
  <c r="M3183" i="1" s="1"/>
  <c r="M3184" i="1" s="1"/>
  <c r="M3185" i="1" s="1"/>
  <c r="M3186" i="1" s="1"/>
  <c r="M3187" i="1" s="1"/>
  <c r="M3188" i="1" s="1"/>
  <c r="M3189" i="1" s="1"/>
  <c r="M3190" i="1" s="1"/>
  <c r="M3191" i="1" s="1"/>
  <c r="M3192" i="1" s="1"/>
  <c r="M3193" i="1" s="1"/>
  <c r="M3194" i="1" s="1"/>
  <c r="M3195" i="1" s="1"/>
  <c r="M3196" i="1" s="1"/>
  <c r="M3197" i="1" s="1"/>
  <c r="M3198" i="1" s="1"/>
  <c r="M3199" i="1" s="1"/>
  <c r="M3200" i="1" s="1"/>
  <c r="M3201" i="1" s="1"/>
  <c r="M3202" i="1" s="1"/>
  <c r="M3203" i="1" s="1"/>
  <c r="M3204" i="1" s="1"/>
  <c r="M3205" i="1" s="1"/>
  <c r="M3206" i="1" s="1"/>
  <c r="M3207" i="1" s="1"/>
  <c r="M3208" i="1" s="1"/>
  <c r="M3209" i="1" s="1"/>
  <c r="M3210" i="1" s="1"/>
  <c r="M3211" i="1" s="1"/>
  <c r="M3212" i="1" s="1"/>
  <c r="M3213" i="1" s="1"/>
  <c r="M3214" i="1" s="1"/>
  <c r="M3215" i="1" s="1"/>
  <c r="M3216" i="1" s="1"/>
  <c r="M3217" i="1" s="1"/>
  <c r="M3218" i="1" s="1"/>
  <c r="M3219" i="1" s="1"/>
  <c r="M3220" i="1" s="1"/>
  <c r="M3221" i="1" s="1"/>
  <c r="M3222" i="1" s="1"/>
  <c r="M3223" i="1" s="1"/>
  <c r="M3224" i="1" s="1"/>
  <c r="M3225" i="1" s="1"/>
  <c r="M3226" i="1" s="1"/>
  <c r="M3227" i="1" s="1"/>
  <c r="M3228" i="1" s="1"/>
  <c r="M3229" i="1" s="1"/>
  <c r="M3230" i="1" s="1"/>
  <c r="M3231" i="1" s="1"/>
  <c r="M3232" i="1" s="1"/>
  <c r="M3233" i="1" s="1"/>
  <c r="M3234" i="1" s="1"/>
  <c r="M3235" i="1" s="1"/>
  <c r="M3236" i="1" s="1"/>
  <c r="M3237" i="1" s="1"/>
  <c r="M3238" i="1" s="1"/>
  <c r="M3239" i="1" s="1"/>
  <c r="M3240" i="1" s="1"/>
  <c r="M3241" i="1" s="1"/>
  <c r="M3242" i="1" s="1"/>
  <c r="M3243" i="1" s="1"/>
  <c r="M3244" i="1" s="1"/>
  <c r="M3245" i="1" s="1"/>
  <c r="M3246" i="1" s="1"/>
  <c r="M3247" i="1" s="1"/>
  <c r="M3248" i="1" s="1"/>
  <c r="M3249" i="1" s="1"/>
  <c r="M3250" i="1" s="1"/>
  <c r="M3251" i="1" s="1"/>
  <c r="M3252" i="1" s="1"/>
  <c r="M3253" i="1" s="1"/>
  <c r="M3254" i="1" s="1"/>
  <c r="M3255" i="1" s="1"/>
  <c r="M3256" i="1" s="1"/>
  <c r="M3257" i="1" s="1"/>
  <c r="M3258" i="1" s="1"/>
  <c r="M3259" i="1" s="1"/>
  <c r="M3260" i="1" s="1"/>
  <c r="M3261" i="1" s="1"/>
  <c r="M3262" i="1" s="1"/>
  <c r="M3263" i="1" s="1"/>
  <c r="M3264" i="1" s="1"/>
  <c r="M3265" i="1" s="1"/>
  <c r="M3266" i="1" s="1"/>
  <c r="M3267" i="1" s="1"/>
  <c r="M3268" i="1" s="1"/>
  <c r="M3269" i="1" s="1"/>
  <c r="M3270" i="1" s="1"/>
  <c r="M3271" i="1" s="1"/>
  <c r="M3272" i="1" s="1"/>
  <c r="M3273" i="1" s="1"/>
  <c r="M3274" i="1" s="1"/>
  <c r="M3275" i="1" s="1"/>
  <c r="M3276" i="1" s="1"/>
  <c r="M3277" i="1" s="1"/>
  <c r="M3278" i="1" s="1"/>
  <c r="M3279" i="1" s="1"/>
  <c r="M3280" i="1" s="1"/>
  <c r="M3281" i="1" s="1"/>
  <c r="M3282" i="1" s="1"/>
  <c r="M3283" i="1" s="1"/>
  <c r="M3284" i="1" s="1"/>
  <c r="M3285" i="1" s="1"/>
  <c r="M3286" i="1" s="1"/>
  <c r="M3287" i="1" s="1"/>
  <c r="M3288" i="1" s="1"/>
  <c r="M3289" i="1" s="1"/>
  <c r="M3290" i="1" s="1"/>
  <c r="M3291" i="1" s="1"/>
  <c r="M3292" i="1" s="1"/>
  <c r="M3293" i="1" s="1"/>
  <c r="M3294" i="1" s="1"/>
  <c r="M3295" i="1" s="1"/>
  <c r="M3296" i="1" s="1"/>
  <c r="M3297" i="1" s="1"/>
  <c r="M3298" i="1" s="1"/>
  <c r="M3299" i="1" s="1"/>
  <c r="M3300" i="1" s="1"/>
  <c r="M3301" i="1" s="1"/>
  <c r="M3302" i="1" s="1"/>
  <c r="M3303" i="1" s="1"/>
  <c r="M3304" i="1" s="1"/>
  <c r="M3305" i="1" s="1"/>
  <c r="M3306" i="1" s="1"/>
  <c r="M3307" i="1" s="1"/>
  <c r="M3308" i="1" s="1"/>
  <c r="M3309" i="1" s="1"/>
  <c r="M3310" i="1" s="1"/>
  <c r="M3311" i="1" s="1"/>
  <c r="M3312" i="1" s="1"/>
  <c r="M3313" i="1" s="1"/>
  <c r="M3314" i="1" s="1"/>
  <c r="M3315" i="1" s="1"/>
  <c r="M3316" i="1" s="1"/>
  <c r="M3317" i="1" s="1"/>
  <c r="M3318" i="1" s="1"/>
  <c r="M3319" i="1" s="1"/>
  <c r="M3320" i="1" s="1"/>
  <c r="M3321" i="1" s="1"/>
  <c r="M3322" i="1" s="1"/>
  <c r="M3323" i="1" s="1"/>
  <c r="M3324" i="1" s="1"/>
  <c r="M3325" i="1" s="1"/>
  <c r="M3326" i="1" s="1"/>
  <c r="M3327" i="1" s="1"/>
  <c r="M3328" i="1" s="1"/>
  <c r="M3329" i="1" s="1"/>
  <c r="M3330" i="1" s="1"/>
  <c r="M3331" i="1" s="1"/>
  <c r="M3332" i="1" s="1"/>
  <c r="M3333" i="1" s="1"/>
  <c r="M3334" i="1" s="1"/>
  <c r="M3335" i="1" s="1"/>
  <c r="M3336" i="1" s="1"/>
  <c r="M3337" i="1" s="1"/>
  <c r="M3338" i="1" s="1"/>
  <c r="M3339" i="1" s="1"/>
  <c r="M3340" i="1" s="1"/>
  <c r="M3341" i="1" s="1"/>
  <c r="M3342" i="1" s="1"/>
  <c r="M3343" i="1" s="1"/>
  <c r="M3344" i="1" s="1"/>
  <c r="M3345" i="1" s="1"/>
  <c r="M3346" i="1" s="1"/>
  <c r="M3347" i="1" s="1"/>
  <c r="M3348" i="1" s="1"/>
  <c r="M3349" i="1" s="1"/>
  <c r="M3350" i="1" s="1"/>
  <c r="M3351" i="1" s="1"/>
  <c r="M3352" i="1" s="1"/>
  <c r="M3353" i="1" s="1"/>
  <c r="M3354" i="1" s="1"/>
  <c r="M3355" i="1" s="1"/>
  <c r="M3356" i="1" s="1"/>
  <c r="M3357" i="1" s="1"/>
  <c r="M3358" i="1" s="1"/>
  <c r="M3359" i="1" s="1"/>
  <c r="M3360" i="1" s="1"/>
  <c r="M3361" i="1" s="1"/>
  <c r="M3362" i="1" s="1"/>
  <c r="M3363" i="1" s="1"/>
  <c r="M3364" i="1" s="1"/>
  <c r="M3365" i="1" s="1"/>
  <c r="M3366" i="1" s="1"/>
  <c r="M3367" i="1" s="1"/>
  <c r="M3368" i="1" s="1"/>
  <c r="M3369" i="1" s="1"/>
  <c r="M3370" i="1" s="1"/>
  <c r="M3371" i="1" s="1"/>
  <c r="M3372" i="1" s="1"/>
  <c r="M3373" i="1" s="1"/>
  <c r="M3374" i="1" s="1"/>
  <c r="M3375" i="1" s="1"/>
  <c r="M3376" i="1" s="1"/>
  <c r="M3377" i="1" s="1"/>
  <c r="M3378" i="1" s="1"/>
  <c r="M3379" i="1" s="1"/>
  <c r="M3380" i="1" s="1"/>
  <c r="M3381" i="1" s="1"/>
  <c r="M3382" i="1" s="1"/>
  <c r="M3383" i="1" s="1"/>
  <c r="M3384" i="1" s="1"/>
  <c r="M3385" i="1" s="1"/>
  <c r="M3386" i="1" s="1"/>
  <c r="M3387" i="1" s="1"/>
  <c r="M3388" i="1" s="1"/>
  <c r="M3389" i="1" s="1"/>
  <c r="M3390" i="1" s="1"/>
  <c r="M3391" i="1" s="1"/>
  <c r="M3392" i="1" s="1"/>
  <c r="M3393" i="1" s="1"/>
  <c r="M3394" i="1" s="1"/>
  <c r="M3395" i="1" s="1"/>
  <c r="M3396" i="1" s="1"/>
  <c r="M3397" i="1" s="1"/>
  <c r="M3398" i="1" s="1"/>
  <c r="M3399" i="1" s="1"/>
  <c r="M3400" i="1" s="1"/>
  <c r="M3401" i="1" s="1"/>
  <c r="M3402" i="1" s="1"/>
  <c r="M3403" i="1" s="1"/>
  <c r="M3404" i="1" s="1"/>
  <c r="M3405" i="1" s="1"/>
  <c r="M3406" i="1" s="1"/>
  <c r="M3407" i="1" s="1"/>
  <c r="M3408" i="1" s="1"/>
  <c r="M3409" i="1" s="1"/>
  <c r="M3410" i="1" s="1"/>
  <c r="M3411" i="1" s="1"/>
  <c r="M3412" i="1" s="1"/>
  <c r="M3413" i="1" s="1"/>
  <c r="M3414" i="1" s="1"/>
  <c r="M3415" i="1" s="1"/>
  <c r="M3416" i="1" s="1"/>
  <c r="M3417" i="1" s="1"/>
  <c r="M3418" i="1" s="1"/>
  <c r="M3419" i="1" s="1"/>
  <c r="M3420" i="1" s="1"/>
  <c r="M3421" i="1" s="1"/>
  <c r="M3422" i="1" s="1"/>
  <c r="M3423" i="1" s="1"/>
  <c r="M3424" i="1" s="1"/>
  <c r="M3425" i="1" s="1"/>
  <c r="M3426" i="1" s="1"/>
  <c r="M3427" i="1" s="1"/>
  <c r="M3428" i="1" s="1"/>
  <c r="M3429" i="1" s="1"/>
  <c r="M3430" i="1" s="1"/>
  <c r="M3431" i="1" s="1"/>
  <c r="M3432" i="1" s="1"/>
  <c r="M3433" i="1" s="1"/>
  <c r="M3434" i="1" s="1"/>
  <c r="M3435" i="1" s="1"/>
  <c r="M3436" i="1" s="1"/>
  <c r="M3437" i="1" s="1"/>
  <c r="M3438" i="1" s="1"/>
  <c r="M3439" i="1" s="1"/>
  <c r="M3440" i="1" s="1"/>
  <c r="M3441" i="1" s="1"/>
  <c r="M3442" i="1" s="1"/>
  <c r="M3443" i="1" s="1"/>
  <c r="M3444" i="1" s="1"/>
  <c r="M3445" i="1" s="1"/>
  <c r="M3446" i="1" s="1"/>
  <c r="M3447" i="1" s="1"/>
  <c r="M3448" i="1" s="1"/>
  <c r="M3449" i="1" s="1"/>
  <c r="M3450" i="1" s="1"/>
  <c r="M3451" i="1" s="1"/>
  <c r="M3452" i="1" s="1"/>
  <c r="M3453" i="1" s="1"/>
  <c r="M3454" i="1" s="1"/>
  <c r="M3455" i="1" s="1"/>
  <c r="M3456" i="1" s="1"/>
  <c r="M3457" i="1" s="1"/>
  <c r="M3458" i="1" s="1"/>
  <c r="M3459" i="1" s="1"/>
  <c r="M3460" i="1" s="1"/>
  <c r="M3461" i="1" s="1"/>
  <c r="M3462" i="1" s="1"/>
  <c r="M3463" i="1" s="1"/>
  <c r="M3464" i="1" s="1"/>
  <c r="M3465" i="1" s="1"/>
  <c r="M3466" i="1" s="1"/>
  <c r="M3467" i="1" s="1"/>
  <c r="M3468" i="1" s="1"/>
  <c r="M3469" i="1" s="1"/>
  <c r="M3470" i="1" s="1"/>
  <c r="M3471" i="1" s="1"/>
  <c r="M3472" i="1" s="1"/>
  <c r="M3473" i="1" s="1"/>
  <c r="M3474" i="1" s="1"/>
  <c r="M3475" i="1" s="1"/>
  <c r="M3476" i="1" s="1"/>
  <c r="M3477" i="1" s="1"/>
  <c r="M3478" i="1" s="1"/>
  <c r="M3479" i="1" s="1"/>
  <c r="M3480" i="1" s="1"/>
  <c r="M3481" i="1" s="1"/>
  <c r="M3482" i="1" s="1"/>
  <c r="M3483" i="1" s="1"/>
  <c r="M3484" i="1" s="1"/>
  <c r="M3485" i="1" s="1"/>
  <c r="M3486" i="1" s="1"/>
  <c r="M3487" i="1" s="1"/>
  <c r="M3488" i="1" s="1"/>
  <c r="M3489" i="1" s="1"/>
  <c r="M3490" i="1" s="1"/>
  <c r="M3491" i="1" s="1"/>
  <c r="M3492" i="1" s="1"/>
  <c r="M3493" i="1" s="1"/>
  <c r="M3494" i="1" s="1"/>
  <c r="M3495" i="1" s="1"/>
  <c r="M3496" i="1" s="1"/>
  <c r="M3497" i="1" s="1"/>
  <c r="M3498" i="1" s="1"/>
  <c r="M3499" i="1" s="1"/>
  <c r="M3500" i="1" s="1"/>
  <c r="M3501" i="1" s="1"/>
  <c r="M3502" i="1" s="1"/>
  <c r="M3503" i="1" s="1"/>
  <c r="M3504" i="1" s="1"/>
  <c r="M3505" i="1" s="1"/>
  <c r="M3506" i="1" s="1"/>
  <c r="M3507" i="1" s="1"/>
  <c r="M3508" i="1" s="1"/>
  <c r="M3509" i="1" s="1"/>
  <c r="M3510" i="1" s="1"/>
  <c r="M3511" i="1" s="1"/>
  <c r="M3512" i="1" s="1"/>
  <c r="M3513" i="1" s="1"/>
  <c r="M3514" i="1" s="1"/>
  <c r="M3515" i="1" s="1"/>
  <c r="M3516" i="1" s="1"/>
  <c r="M3517" i="1" s="1"/>
  <c r="M3518" i="1" s="1"/>
  <c r="M3519" i="1" s="1"/>
  <c r="M3520" i="1" s="1"/>
  <c r="M3521" i="1" s="1"/>
  <c r="M3522" i="1" s="1"/>
  <c r="M3523" i="1" s="1"/>
  <c r="M3524" i="1" s="1"/>
  <c r="M3525" i="1" s="1"/>
  <c r="M3526" i="1" s="1"/>
  <c r="M3527" i="1" s="1"/>
  <c r="M3528" i="1" s="1"/>
  <c r="M3529" i="1" s="1"/>
  <c r="M3530" i="1" s="1"/>
  <c r="M3531" i="1" s="1"/>
  <c r="M3532" i="1" s="1"/>
  <c r="M3533" i="1" s="1"/>
  <c r="M3534" i="1" s="1"/>
  <c r="M3535" i="1" s="1"/>
  <c r="M3536" i="1" s="1"/>
  <c r="M3537" i="1" s="1"/>
  <c r="M3538" i="1" s="1"/>
  <c r="M3539" i="1" s="1"/>
  <c r="M3540" i="1" s="1"/>
  <c r="M3541" i="1" s="1"/>
  <c r="M3542" i="1" s="1"/>
  <c r="M3543" i="1" s="1"/>
  <c r="M3544" i="1" s="1"/>
  <c r="M3545" i="1" s="1"/>
  <c r="M3546" i="1" s="1"/>
  <c r="M3547" i="1" s="1"/>
  <c r="M3548" i="1" s="1"/>
  <c r="M3549" i="1" s="1"/>
  <c r="M3550" i="1" s="1"/>
  <c r="M3551" i="1" s="1"/>
  <c r="M3552" i="1" s="1"/>
  <c r="M3553" i="1" s="1"/>
  <c r="M3554" i="1" s="1"/>
  <c r="M3555" i="1" s="1"/>
  <c r="M3556" i="1" s="1"/>
  <c r="M3557" i="1" s="1"/>
  <c r="M3558" i="1" s="1"/>
  <c r="M3559" i="1" s="1"/>
  <c r="M3560" i="1" s="1"/>
  <c r="M3561" i="1" s="1"/>
  <c r="M3562" i="1" s="1"/>
  <c r="M3563" i="1" s="1"/>
  <c r="M3564" i="1" s="1"/>
  <c r="M3565" i="1" s="1"/>
  <c r="M3566" i="1" s="1"/>
  <c r="M3567" i="1" s="1"/>
  <c r="M3568" i="1" s="1"/>
  <c r="M3569" i="1" s="1"/>
  <c r="M3570" i="1" s="1"/>
  <c r="M3571" i="1" s="1"/>
  <c r="M3572" i="1" s="1"/>
  <c r="M3573" i="1" s="1"/>
  <c r="M3574" i="1" s="1"/>
  <c r="M3575" i="1" s="1"/>
  <c r="M3576" i="1" s="1"/>
  <c r="M3577" i="1" s="1"/>
  <c r="M3578" i="1" s="1"/>
  <c r="M3579" i="1" s="1"/>
  <c r="M3580" i="1" s="1"/>
  <c r="M3581" i="1" s="1"/>
  <c r="M3582" i="1" s="1"/>
  <c r="M3583" i="1" s="1"/>
  <c r="M3584" i="1" s="1"/>
  <c r="M3585" i="1" s="1"/>
  <c r="M3586" i="1" s="1"/>
  <c r="M3587" i="1" s="1"/>
  <c r="M3588" i="1" s="1"/>
  <c r="M3589" i="1" s="1"/>
  <c r="M3590" i="1" s="1"/>
  <c r="M3591" i="1" s="1"/>
  <c r="M3592" i="1" s="1"/>
  <c r="M3593" i="1" s="1"/>
  <c r="M3594" i="1" s="1"/>
  <c r="M3595" i="1" s="1"/>
  <c r="M3596" i="1" s="1"/>
  <c r="M3597" i="1" s="1"/>
  <c r="M3598" i="1" s="1"/>
  <c r="M3599" i="1" s="1"/>
  <c r="M3600" i="1" s="1"/>
  <c r="M3601" i="1" s="1"/>
  <c r="M3602" i="1" s="1"/>
  <c r="M3603" i="1" s="1"/>
  <c r="M3604" i="1" s="1"/>
  <c r="M3605" i="1" s="1"/>
  <c r="M3606" i="1" s="1"/>
  <c r="M3607" i="1" s="1"/>
  <c r="M3608" i="1" s="1"/>
  <c r="M3609" i="1" s="1"/>
  <c r="M3610" i="1" s="1"/>
  <c r="M3611" i="1" s="1"/>
  <c r="M3612" i="1" s="1"/>
  <c r="M3613" i="1" s="1"/>
  <c r="M3614" i="1" s="1"/>
  <c r="M3615" i="1" s="1"/>
  <c r="M3616" i="1" s="1"/>
  <c r="M3617" i="1" s="1"/>
  <c r="M3618" i="1" s="1"/>
  <c r="M3619" i="1" s="1"/>
  <c r="M3620" i="1" s="1"/>
  <c r="M3621" i="1" s="1"/>
  <c r="M3622" i="1" s="1"/>
  <c r="M3623" i="1" s="1"/>
  <c r="M3624" i="1" s="1"/>
  <c r="M3625" i="1" s="1"/>
  <c r="M3626" i="1" s="1"/>
  <c r="M3627" i="1" s="1"/>
  <c r="M3628" i="1" s="1"/>
  <c r="M3629" i="1" s="1"/>
  <c r="M3630" i="1" s="1"/>
  <c r="M3631" i="1" s="1"/>
  <c r="M3632" i="1" s="1"/>
  <c r="M3633" i="1" s="1"/>
  <c r="M3634" i="1" s="1"/>
  <c r="M3635" i="1" s="1"/>
  <c r="M3636" i="1" s="1"/>
  <c r="M3637" i="1" s="1"/>
  <c r="M3638" i="1" s="1"/>
  <c r="M3639" i="1" s="1"/>
  <c r="M3640" i="1" s="1"/>
  <c r="M3641" i="1" s="1"/>
  <c r="M3642" i="1" s="1"/>
  <c r="M3643" i="1" s="1"/>
  <c r="M3644" i="1" s="1"/>
  <c r="M3645" i="1" s="1"/>
  <c r="M3646" i="1" s="1"/>
  <c r="M3647" i="1" s="1"/>
  <c r="M3648" i="1" s="1"/>
  <c r="M3649" i="1" s="1"/>
  <c r="M3650" i="1" s="1"/>
  <c r="M3651" i="1" s="1"/>
  <c r="M3652" i="1" s="1"/>
  <c r="M3653" i="1" s="1"/>
  <c r="M3654" i="1" s="1"/>
  <c r="M3655" i="1" s="1"/>
  <c r="M3656" i="1" s="1"/>
  <c r="M3657" i="1" s="1"/>
  <c r="M3658" i="1" s="1"/>
  <c r="M3659" i="1" s="1"/>
  <c r="M3660" i="1" s="1"/>
  <c r="M3661" i="1" s="1"/>
  <c r="M3662" i="1" s="1"/>
  <c r="M3663" i="1" s="1"/>
  <c r="M3664" i="1" s="1"/>
  <c r="M3665" i="1" s="1"/>
  <c r="M3666" i="1" s="1"/>
  <c r="M3667" i="1" s="1"/>
  <c r="M3668" i="1" s="1"/>
  <c r="M3669" i="1" s="1"/>
  <c r="M3670" i="1" s="1"/>
  <c r="M3671" i="1" s="1"/>
  <c r="M3672" i="1" s="1"/>
  <c r="M3673" i="1" s="1"/>
  <c r="M3674" i="1" s="1"/>
  <c r="M3675" i="1" s="1"/>
  <c r="M3676" i="1" s="1"/>
  <c r="M3677" i="1" s="1"/>
  <c r="M3678" i="1" s="1"/>
  <c r="M3679" i="1" s="1"/>
  <c r="M3680" i="1" s="1"/>
  <c r="M3681" i="1" s="1"/>
  <c r="M3682" i="1" s="1"/>
  <c r="M3683" i="1" s="1"/>
  <c r="M3684" i="1" s="1"/>
  <c r="M3685" i="1" s="1"/>
  <c r="M3686" i="1" s="1"/>
  <c r="M3687" i="1" s="1"/>
  <c r="M3688" i="1" s="1"/>
  <c r="M3689" i="1" s="1"/>
  <c r="M3690" i="1" s="1"/>
  <c r="M3691" i="1" s="1"/>
  <c r="M3692" i="1" s="1"/>
  <c r="M3693" i="1" s="1"/>
  <c r="M3694" i="1" s="1"/>
  <c r="M3695" i="1" s="1"/>
  <c r="M3696" i="1" s="1"/>
  <c r="M3697" i="1" s="1"/>
  <c r="M3698" i="1" s="1"/>
  <c r="M3699" i="1" s="1"/>
  <c r="M3700" i="1" s="1"/>
  <c r="M3701" i="1" s="1"/>
  <c r="M3702" i="1" s="1"/>
  <c r="M3703" i="1" s="1"/>
  <c r="M3704" i="1" s="1"/>
  <c r="M3705" i="1" s="1"/>
  <c r="M3706" i="1" s="1"/>
  <c r="M3707" i="1" s="1"/>
  <c r="M3708" i="1" s="1"/>
  <c r="M3709" i="1" s="1"/>
  <c r="M3710" i="1" s="1"/>
  <c r="M3711" i="1" s="1"/>
  <c r="M3712" i="1" s="1"/>
  <c r="M3713" i="1" s="1"/>
  <c r="M3714" i="1" s="1"/>
  <c r="M3715" i="1" s="1"/>
  <c r="M3716" i="1" s="1"/>
  <c r="M3717" i="1" s="1"/>
  <c r="M3718" i="1" s="1"/>
  <c r="M3719" i="1" s="1"/>
  <c r="M3720" i="1" s="1"/>
  <c r="M3721" i="1" s="1"/>
  <c r="M3722" i="1" s="1"/>
  <c r="M3723" i="1" s="1"/>
  <c r="M3724" i="1" s="1"/>
  <c r="M3725" i="1" s="1"/>
  <c r="M3726" i="1" s="1"/>
  <c r="M3727" i="1" s="1"/>
  <c r="M3728" i="1" s="1"/>
  <c r="M3729" i="1" s="1"/>
  <c r="M3730" i="1" s="1"/>
  <c r="M3731" i="1" s="1"/>
  <c r="M3732" i="1" s="1"/>
  <c r="M3733" i="1" s="1"/>
  <c r="M3734" i="1" s="1"/>
  <c r="M3735" i="1" s="1"/>
  <c r="M3736" i="1" s="1"/>
  <c r="M3737" i="1" s="1"/>
  <c r="M3738" i="1" s="1"/>
  <c r="M3739" i="1" s="1"/>
  <c r="M3740" i="1" s="1"/>
  <c r="M3741" i="1" s="1"/>
  <c r="M3742" i="1" s="1"/>
  <c r="M3743" i="1" s="1"/>
  <c r="M3744" i="1" s="1"/>
  <c r="M3745" i="1" s="1"/>
  <c r="M3746" i="1" s="1"/>
  <c r="M3747" i="1" s="1"/>
  <c r="M3748" i="1" s="1"/>
  <c r="M3749" i="1" s="1"/>
  <c r="M3750" i="1" s="1"/>
  <c r="M3751" i="1" s="1"/>
  <c r="M3752" i="1" s="1"/>
  <c r="M3753" i="1" s="1"/>
  <c r="M3754" i="1" s="1"/>
  <c r="M3755" i="1" s="1"/>
  <c r="M3756" i="1" s="1"/>
  <c r="M3757" i="1" s="1"/>
  <c r="M3758" i="1" s="1"/>
  <c r="M3759" i="1" s="1"/>
  <c r="M3760" i="1" s="1"/>
  <c r="M3761" i="1" s="1"/>
  <c r="M3762" i="1" s="1"/>
  <c r="M3763" i="1" s="1"/>
  <c r="M3764" i="1" s="1"/>
  <c r="M3765" i="1" s="1"/>
  <c r="M3766" i="1" s="1"/>
  <c r="M3767" i="1" s="1"/>
  <c r="M3768" i="1" s="1"/>
  <c r="M3769" i="1" s="1"/>
  <c r="M3770" i="1" s="1"/>
  <c r="M3771" i="1" s="1"/>
  <c r="M3772" i="1" s="1"/>
  <c r="M3773" i="1" s="1"/>
  <c r="M3774" i="1" s="1"/>
  <c r="M3775" i="1" s="1"/>
  <c r="M3776" i="1" s="1"/>
  <c r="M3777" i="1" s="1"/>
  <c r="M3778" i="1" s="1"/>
  <c r="M3779" i="1" s="1"/>
  <c r="M3780" i="1" s="1"/>
  <c r="M3781" i="1" s="1"/>
  <c r="M3782" i="1" s="1"/>
  <c r="M3783" i="1" s="1"/>
  <c r="M3784" i="1" s="1"/>
  <c r="M3785" i="1" s="1"/>
  <c r="M3786" i="1" s="1"/>
  <c r="M3787" i="1" s="1"/>
  <c r="M3788" i="1" s="1"/>
  <c r="M3789" i="1" s="1"/>
  <c r="M3790" i="1" s="1"/>
  <c r="M3791" i="1" s="1"/>
  <c r="M3792" i="1" s="1"/>
  <c r="M3793" i="1" s="1"/>
  <c r="M3794" i="1" s="1"/>
  <c r="M3795" i="1" s="1"/>
  <c r="M3796" i="1" s="1"/>
  <c r="M3797" i="1" s="1"/>
  <c r="M3798" i="1" s="1"/>
  <c r="M3799" i="1" s="1"/>
  <c r="M3800" i="1" s="1"/>
  <c r="M3801" i="1" s="1"/>
  <c r="M3802" i="1" s="1"/>
  <c r="M3803" i="1" s="1"/>
  <c r="M3804" i="1" s="1"/>
  <c r="M3805" i="1" s="1"/>
  <c r="M3806" i="1" s="1"/>
  <c r="M3807" i="1" s="1"/>
  <c r="M3808" i="1" s="1"/>
  <c r="M3809" i="1" s="1"/>
  <c r="M3810" i="1" s="1"/>
  <c r="M3811" i="1" s="1"/>
  <c r="M3812" i="1" s="1"/>
  <c r="M3813" i="1" s="1"/>
  <c r="M3814" i="1" s="1"/>
  <c r="M3815" i="1" s="1"/>
  <c r="M3816" i="1" s="1"/>
  <c r="M3817" i="1" s="1"/>
  <c r="M3818" i="1" s="1"/>
  <c r="M3819" i="1" s="1"/>
  <c r="M3820" i="1" s="1"/>
  <c r="M3821" i="1" s="1"/>
  <c r="M3822" i="1" s="1"/>
  <c r="M3823" i="1" s="1"/>
  <c r="M3824" i="1" s="1"/>
  <c r="M3825" i="1" s="1"/>
  <c r="M3826" i="1" s="1"/>
  <c r="M3827" i="1" s="1"/>
  <c r="M3828" i="1" s="1"/>
  <c r="M3829" i="1" s="1"/>
  <c r="M3830" i="1" s="1"/>
  <c r="M3831" i="1" s="1"/>
  <c r="M3832" i="1" s="1"/>
  <c r="M3833" i="1" s="1"/>
  <c r="M3834" i="1" s="1"/>
  <c r="M3835" i="1" s="1"/>
  <c r="M3836" i="1" s="1"/>
  <c r="M3837" i="1" s="1"/>
  <c r="M3838" i="1" s="1"/>
  <c r="M3839" i="1" s="1"/>
  <c r="M3840" i="1" s="1"/>
  <c r="M3841" i="1" s="1"/>
  <c r="M3842" i="1" s="1"/>
  <c r="M3843" i="1" s="1"/>
  <c r="M3844" i="1" s="1"/>
  <c r="M3845" i="1" s="1"/>
  <c r="M3846" i="1" s="1"/>
  <c r="M3847" i="1" s="1"/>
  <c r="M3848" i="1" s="1"/>
  <c r="M3849" i="1" s="1"/>
  <c r="M3850" i="1" s="1"/>
  <c r="M3851" i="1" s="1"/>
  <c r="M3852" i="1" s="1"/>
  <c r="M3853" i="1" s="1"/>
  <c r="M3854" i="1" s="1"/>
  <c r="M3855" i="1" s="1"/>
  <c r="M3856" i="1" s="1"/>
  <c r="M3857" i="1" s="1"/>
  <c r="M3858" i="1" s="1"/>
  <c r="M3859" i="1" s="1"/>
  <c r="M3860" i="1" s="1"/>
  <c r="M3861" i="1" s="1"/>
  <c r="M3862" i="1" s="1"/>
  <c r="M3863" i="1" s="1"/>
  <c r="M3864" i="1" s="1"/>
  <c r="M3865" i="1" s="1"/>
  <c r="M3866" i="1" s="1"/>
  <c r="M3867" i="1" s="1"/>
  <c r="M3868" i="1" s="1"/>
  <c r="M3869" i="1" s="1"/>
  <c r="M3870" i="1" s="1"/>
  <c r="M3871" i="1" s="1"/>
  <c r="M3872" i="1" s="1"/>
  <c r="M3873" i="1" s="1"/>
  <c r="M3874" i="1" s="1"/>
  <c r="M3875" i="1" s="1"/>
  <c r="M3876" i="1" s="1"/>
  <c r="M3877" i="1" s="1"/>
  <c r="M3878" i="1" s="1"/>
  <c r="M3879" i="1" s="1"/>
  <c r="M3880" i="1" s="1"/>
  <c r="M3881" i="1" s="1"/>
  <c r="M3882" i="1" s="1"/>
  <c r="M3883" i="1" s="1"/>
  <c r="M3884" i="1" s="1"/>
  <c r="M3885" i="1" s="1"/>
  <c r="M3886" i="1" s="1"/>
  <c r="M3887" i="1" s="1"/>
  <c r="M3888" i="1" s="1"/>
  <c r="M3889" i="1" s="1"/>
  <c r="M3890" i="1" s="1"/>
  <c r="M3891" i="1" s="1"/>
  <c r="M3892" i="1" s="1"/>
  <c r="M3893" i="1" s="1"/>
  <c r="M3894" i="1" s="1"/>
  <c r="M3895" i="1" s="1"/>
  <c r="M3896" i="1" s="1"/>
  <c r="M3897" i="1" s="1"/>
  <c r="M3898" i="1" s="1"/>
  <c r="M3899" i="1" s="1"/>
  <c r="M3900" i="1" s="1"/>
  <c r="M3901" i="1" s="1"/>
  <c r="M3902" i="1" s="1"/>
  <c r="M3903" i="1" s="1"/>
  <c r="M3904" i="1" s="1"/>
  <c r="M3905" i="1" s="1"/>
  <c r="M3906" i="1" s="1"/>
  <c r="M3907" i="1" s="1"/>
  <c r="M3908" i="1" s="1"/>
  <c r="M3909" i="1" s="1"/>
  <c r="M3910" i="1" s="1"/>
  <c r="M3911" i="1" s="1"/>
  <c r="M3912" i="1" s="1"/>
  <c r="M3913" i="1" s="1"/>
  <c r="M3914" i="1" s="1"/>
  <c r="M3915" i="1" s="1"/>
  <c r="M3916" i="1" s="1"/>
  <c r="M3917" i="1" s="1"/>
  <c r="M3918" i="1" s="1"/>
  <c r="M3919" i="1" s="1"/>
  <c r="M3920" i="1" s="1"/>
  <c r="M3921" i="1" s="1"/>
  <c r="M3922" i="1" s="1"/>
  <c r="M3923" i="1" s="1"/>
  <c r="M3924" i="1" s="1"/>
  <c r="M3925" i="1" s="1"/>
  <c r="M3926" i="1" s="1"/>
  <c r="M3927" i="1" s="1"/>
  <c r="M3928" i="1" s="1"/>
  <c r="M3929" i="1" s="1"/>
  <c r="M3930" i="1" s="1"/>
  <c r="M3931" i="1" s="1"/>
  <c r="M3932" i="1" s="1"/>
  <c r="M3933" i="1" s="1"/>
  <c r="M3934" i="1" s="1"/>
  <c r="M3935" i="1" s="1"/>
  <c r="M3936" i="1" s="1"/>
  <c r="M3937" i="1" s="1"/>
  <c r="M3938" i="1" s="1"/>
  <c r="M3939" i="1" s="1"/>
  <c r="M3940" i="1" s="1"/>
  <c r="M3941" i="1" s="1"/>
  <c r="M3942" i="1" s="1"/>
  <c r="M3943" i="1" s="1"/>
  <c r="M3944" i="1" s="1"/>
  <c r="M3945" i="1" s="1"/>
  <c r="M3946" i="1" s="1"/>
  <c r="M3947" i="1" s="1"/>
  <c r="M3948" i="1" s="1"/>
  <c r="M3949" i="1" s="1"/>
  <c r="M3950" i="1" s="1"/>
  <c r="M3951" i="1" s="1"/>
  <c r="M3952" i="1" s="1"/>
  <c r="M3953" i="1" s="1"/>
  <c r="M3954" i="1" s="1"/>
  <c r="M3955" i="1" s="1"/>
  <c r="M3956" i="1" s="1"/>
  <c r="M3957" i="1" s="1"/>
  <c r="M3958" i="1" s="1"/>
  <c r="M3959" i="1" s="1"/>
  <c r="M3960" i="1" s="1"/>
  <c r="M3961" i="1" s="1"/>
  <c r="M3962" i="1" s="1"/>
  <c r="M3963" i="1" s="1"/>
  <c r="M3964" i="1" s="1"/>
  <c r="M3965" i="1" s="1"/>
  <c r="M3966" i="1" s="1"/>
  <c r="M3967" i="1" s="1"/>
  <c r="M3968" i="1" s="1"/>
  <c r="M3969" i="1" s="1"/>
  <c r="M3970" i="1" s="1"/>
  <c r="M3971" i="1" s="1"/>
  <c r="M3972" i="1" s="1"/>
  <c r="M3973" i="1" s="1"/>
  <c r="M3974" i="1" s="1"/>
  <c r="M3975" i="1" s="1"/>
  <c r="M3976" i="1" s="1"/>
  <c r="M3977" i="1" s="1"/>
  <c r="M3978" i="1" s="1"/>
  <c r="M3979" i="1" s="1"/>
  <c r="M3980" i="1" s="1"/>
  <c r="M3981" i="1" s="1"/>
  <c r="M3982" i="1" s="1"/>
  <c r="M3983" i="1" s="1"/>
  <c r="M3984" i="1" s="1"/>
  <c r="M3985" i="1" s="1"/>
  <c r="M3986" i="1" s="1"/>
  <c r="M3987" i="1" s="1"/>
  <c r="M3988" i="1" s="1"/>
  <c r="M3989" i="1" s="1"/>
  <c r="M3990" i="1" s="1"/>
  <c r="M3991" i="1" s="1"/>
  <c r="M3992" i="1" s="1"/>
  <c r="M3993" i="1" s="1"/>
  <c r="M3994" i="1" s="1"/>
  <c r="M3995" i="1" s="1"/>
  <c r="M3996" i="1" s="1"/>
  <c r="M3997" i="1" s="1"/>
  <c r="M3998" i="1" s="1"/>
  <c r="M3999" i="1" s="1"/>
  <c r="M4000" i="1" s="1"/>
  <c r="M4001" i="1" s="1"/>
  <c r="M4002" i="1" s="1"/>
  <c r="M4003" i="1" s="1"/>
  <c r="M4004" i="1" s="1"/>
  <c r="M4005" i="1" s="1"/>
  <c r="M4006" i="1" s="1"/>
  <c r="M4007" i="1" s="1"/>
  <c r="M4008" i="1" s="1"/>
  <c r="M4009" i="1" s="1"/>
  <c r="M4010" i="1" s="1"/>
  <c r="M4011" i="1" s="1"/>
  <c r="M4012" i="1" s="1"/>
  <c r="M4013" i="1" s="1"/>
  <c r="M4014" i="1" s="1"/>
  <c r="M4015" i="1" s="1"/>
  <c r="M4016" i="1" s="1"/>
  <c r="M4017" i="1" s="1"/>
  <c r="M4018" i="1" s="1"/>
  <c r="M4019" i="1" s="1"/>
  <c r="M4020" i="1" s="1"/>
  <c r="M4021" i="1" s="1"/>
  <c r="M4022" i="1" s="1"/>
  <c r="M4023" i="1" s="1"/>
  <c r="M4024" i="1" s="1"/>
  <c r="M4025" i="1" s="1"/>
  <c r="M4026" i="1" s="1"/>
  <c r="M4027" i="1" s="1"/>
  <c r="M4028" i="1" s="1"/>
  <c r="M4029" i="1" s="1"/>
  <c r="M4030" i="1" s="1"/>
  <c r="M4031" i="1" s="1"/>
  <c r="M4032" i="1" s="1"/>
  <c r="M4033" i="1" s="1"/>
  <c r="M4034" i="1" s="1"/>
  <c r="M4035" i="1" s="1"/>
  <c r="M4036" i="1" s="1"/>
  <c r="M4037" i="1" s="1"/>
  <c r="M4038" i="1" s="1"/>
  <c r="M4039" i="1" s="1"/>
  <c r="M4040" i="1" s="1"/>
  <c r="M4041" i="1" s="1"/>
  <c r="M4042" i="1" s="1"/>
  <c r="M4043" i="1" s="1"/>
  <c r="M4044" i="1" s="1"/>
  <c r="M4045" i="1" s="1"/>
  <c r="M4046" i="1" s="1"/>
  <c r="M4047" i="1" s="1"/>
  <c r="M4048" i="1" s="1"/>
  <c r="M4049" i="1" s="1"/>
  <c r="M4050" i="1" s="1"/>
  <c r="M4051" i="1" s="1"/>
  <c r="M4052" i="1" s="1"/>
  <c r="M4053" i="1" s="1"/>
  <c r="M4054" i="1" s="1"/>
  <c r="M4055" i="1" s="1"/>
  <c r="M4056" i="1" s="1"/>
  <c r="M4057" i="1" s="1"/>
  <c r="M4058" i="1" s="1"/>
  <c r="M4059" i="1" s="1"/>
  <c r="M4060" i="1" s="1"/>
  <c r="M4061" i="1" s="1"/>
  <c r="M4062" i="1" s="1"/>
  <c r="M4063" i="1" s="1"/>
  <c r="M4064" i="1" s="1"/>
  <c r="M4065" i="1" s="1"/>
  <c r="M4066" i="1" s="1"/>
  <c r="M4067" i="1" s="1"/>
  <c r="M4068" i="1" s="1"/>
  <c r="M4069" i="1" s="1"/>
  <c r="M4070" i="1" s="1"/>
  <c r="M4071" i="1" s="1"/>
  <c r="M4072" i="1" s="1"/>
  <c r="M4073" i="1" s="1"/>
  <c r="M4074" i="1" s="1"/>
  <c r="M4075" i="1" s="1"/>
  <c r="M4076" i="1" s="1"/>
  <c r="M4077" i="1" s="1"/>
  <c r="M4078" i="1" s="1"/>
  <c r="M4079" i="1" s="1"/>
  <c r="M4080" i="1" s="1"/>
  <c r="M4081" i="1" s="1"/>
  <c r="M4082" i="1" s="1"/>
  <c r="M4083" i="1" s="1"/>
  <c r="M4084" i="1" s="1"/>
  <c r="M4085" i="1" s="1"/>
  <c r="M4086" i="1" s="1"/>
  <c r="M4087" i="1" s="1"/>
  <c r="M4088" i="1" s="1"/>
  <c r="M4089" i="1" s="1"/>
  <c r="M4090" i="1" s="1"/>
  <c r="M4091" i="1" s="1"/>
  <c r="M4092" i="1" s="1"/>
  <c r="M4093" i="1" s="1"/>
  <c r="M4094" i="1" s="1"/>
  <c r="M4095" i="1" s="1"/>
  <c r="M4096" i="1" s="1"/>
  <c r="M4097" i="1" s="1"/>
  <c r="M4098" i="1" s="1"/>
  <c r="M4099" i="1" s="1"/>
  <c r="M4100" i="1" s="1"/>
  <c r="M4101" i="1" s="1"/>
  <c r="M4102" i="1" s="1"/>
  <c r="M4103" i="1" s="1"/>
  <c r="M4104" i="1" s="1"/>
  <c r="M4105" i="1" s="1"/>
  <c r="M4106" i="1" s="1"/>
  <c r="M4107" i="1" s="1"/>
  <c r="M4108" i="1" s="1"/>
  <c r="M4109" i="1" s="1"/>
  <c r="M4110" i="1" s="1"/>
  <c r="M4111" i="1" s="1"/>
  <c r="M4112" i="1" s="1"/>
  <c r="M4113" i="1" s="1"/>
  <c r="M4114" i="1" s="1"/>
  <c r="M4115" i="1" s="1"/>
  <c r="M4116" i="1" s="1"/>
  <c r="M4117" i="1" s="1"/>
  <c r="M4118" i="1" s="1"/>
  <c r="M4119" i="1" s="1"/>
  <c r="M4120" i="1" s="1"/>
  <c r="M4121" i="1" s="1"/>
  <c r="M4122" i="1" s="1"/>
  <c r="M4123" i="1" s="1"/>
  <c r="M4124" i="1" s="1"/>
  <c r="M4125" i="1" s="1"/>
  <c r="M4126" i="1" s="1"/>
  <c r="M4127" i="1" s="1"/>
  <c r="M4128" i="1" s="1"/>
  <c r="M4129" i="1" s="1"/>
  <c r="M4130" i="1" s="1"/>
  <c r="M4131" i="1" s="1"/>
  <c r="M4132" i="1" s="1"/>
  <c r="M4133" i="1" s="1"/>
  <c r="M4134" i="1" s="1"/>
  <c r="M4135" i="1" s="1"/>
  <c r="M4136" i="1" s="1"/>
  <c r="M4137" i="1" s="1"/>
  <c r="M4138" i="1" s="1"/>
  <c r="M4139" i="1" s="1"/>
  <c r="M4140" i="1" s="1"/>
  <c r="M4141" i="1" s="1"/>
  <c r="M4142" i="1" s="1"/>
  <c r="M4143" i="1" s="1"/>
  <c r="M4144" i="1" s="1"/>
  <c r="M4145" i="1" s="1"/>
  <c r="M4146" i="1" s="1"/>
  <c r="M4147" i="1" s="1"/>
  <c r="M4148" i="1" s="1"/>
  <c r="M4149" i="1" s="1"/>
  <c r="M4150" i="1" s="1"/>
  <c r="M4151" i="1" s="1"/>
  <c r="M4152" i="1" s="1"/>
  <c r="M4153" i="1" s="1"/>
  <c r="M4154" i="1" s="1"/>
  <c r="M4155" i="1" s="1"/>
  <c r="M4156" i="1" s="1"/>
  <c r="M4157" i="1" s="1"/>
  <c r="M4158" i="1" s="1"/>
  <c r="M4159" i="1" s="1"/>
  <c r="M4160" i="1" s="1"/>
  <c r="M4161" i="1" s="1"/>
  <c r="M4162" i="1" s="1"/>
  <c r="M4163" i="1" s="1"/>
  <c r="M4164" i="1" s="1"/>
  <c r="M4165" i="1" s="1"/>
  <c r="M4166" i="1" s="1"/>
  <c r="M4167" i="1" s="1"/>
  <c r="M4168" i="1" s="1"/>
  <c r="M4169" i="1" s="1"/>
  <c r="M4170" i="1" s="1"/>
  <c r="M4171" i="1" s="1"/>
  <c r="M4172" i="1" s="1"/>
  <c r="M4173" i="1" s="1"/>
  <c r="M4174" i="1" s="1"/>
  <c r="M4175" i="1" s="1"/>
  <c r="M4176" i="1" s="1"/>
  <c r="M4177" i="1" s="1"/>
  <c r="M4178" i="1" s="1"/>
  <c r="M4179" i="1" s="1"/>
  <c r="M4180" i="1" s="1"/>
  <c r="M4181" i="1" s="1"/>
  <c r="M4182" i="1" s="1"/>
  <c r="M4183" i="1" s="1"/>
  <c r="M4184" i="1" s="1"/>
  <c r="M4185" i="1" s="1"/>
  <c r="M4186" i="1" s="1"/>
  <c r="M4187" i="1" s="1"/>
  <c r="M4188" i="1" s="1"/>
  <c r="M4189" i="1" s="1"/>
  <c r="M4190" i="1" s="1"/>
  <c r="M4191" i="1" s="1"/>
  <c r="M4192" i="1" s="1"/>
  <c r="M4193" i="1" s="1"/>
  <c r="M4194" i="1" s="1"/>
  <c r="M4195" i="1" s="1"/>
  <c r="M4196" i="1" s="1"/>
  <c r="M4197" i="1" s="1"/>
  <c r="M4198" i="1" s="1"/>
  <c r="M4199" i="1" s="1"/>
  <c r="M4200" i="1" s="1"/>
  <c r="M4201" i="1" s="1"/>
  <c r="M4202" i="1" s="1"/>
  <c r="M4203" i="1" s="1"/>
  <c r="M4204" i="1" s="1"/>
  <c r="M4205" i="1" s="1"/>
  <c r="M4206" i="1" s="1"/>
  <c r="M4207" i="1" s="1"/>
  <c r="M4208" i="1" s="1"/>
  <c r="M4209" i="1" s="1"/>
  <c r="M4210" i="1" s="1"/>
  <c r="M4211" i="1" s="1"/>
  <c r="M4212" i="1" s="1"/>
  <c r="M4213" i="1" s="1"/>
  <c r="M4214" i="1" s="1"/>
  <c r="M4215" i="1" s="1"/>
  <c r="M4216" i="1" s="1"/>
  <c r="M4217" i="1" s="1"/>
  <c r="M4218" i="1" s="1"/>
  <c r="M4219" i="1" s="1"/>
  <c r="M4220" i="1" s="1"/>
  <c r="M4221" i="1" s="1"/>
  <c r="M4222" i="1" s="1"/>
  <c r="M4223" i="1" s="1"/>
  <c r="M4224" i="1" s="1"/>
  <c r="M4225" i="1" s="1"/>
  <c r="M4226" i="1" s="1"/>
  <c r="M4227" i="1" s="1"/>
  <c r="M4228" i="1" s="1"/>
  <c r="M4229" i="1" s="1"/>
  <c r="M4230" i="1" s="1"/>
  <c r="M4231" i="1" s="1"/>
  <c r="M4232" i="1" s="1"/>
  <c r="M4233" i="1" s="1"/>
  <c r="M4234" i="1" s="1"/>
  <c r="M4235" i="1" s="1"/>
  <c r="M4236" i="1" s="1"/>
  <c r="M4237" i="1" s="1"/>
  <c r="M4238" i="1" s="1"/>
  <c r="M4239" i="1" s="1"/>
  <c r="M4240" i="1" s="1"/>
  <c r="M4241" i="1" s="1"/>
  <c r="M4242" i="1" s="1"/>
  <c r="M4243" i="1" s="1"/>
  <c r="M4244" i="1" s="1"/>
  <c r="M4245" i="1" s="1"/>
  <c r="M4246" i="1" s="1"/>
  <c r="M4247" i="1" s="1"/>
  <c r="M4248" i="1" s="1"/>
  <c r="M4249" i="1" s="1"/>
  <c r="M4250" i="1" s="1"/>
  <c r="M4251" i="1" s="1"/>
  <c r="M4252" i="1" s="1"/>
  <c r="M4253" i="1" s="1"/>
  <c r="M4254" i="1" s="1"/>
  <c r="M4255" i="1" s="1"/>
  <c r="M4256" i="1" s="1"/>
  <c r="M4257" i="1" s="1"/>
  <c r="M4258" i="1" s="1"/>
  <c r="M4259" i="1" s="1"/>
  <c r="M4260" i="1" s="1"/>
  <c r="M4261" i="1" s="1"/>
  <c r="M4262" i="1" s="1"/>
  <c r="M4263" i="1" s="1"/>
  <c r="M4264" i="1" s="1"/>
  <c r="M4265" i="1" s="1"/>
  <c r="M4266" i="1" s="1"/>
  <c r="M4267" i="1" s="1"/>
  <c r="M4268" i="1" s="1"/>
  <c r="M4269" i="1" s="1"/>
  <c r="M4270" i="1" s="1"/>
  <c r="M4271" i="1" s="1"/>
  <c r="M4272" i="1" s="1"/>
  <c r="M4273" i="1" s="1"/>
  <c r="M4274" i="1" s="1"/>
  <c r="M4275" i="1" s="1"/>
  <c r="M4276" i="1" s="1"/>
  <c r="M4277" i="1" s="1"/>
  <c r="M4278" i="1" s="1"/>
  <c r="M4279" i="1" s="1"/>
  <c r="M4280" i="1" s="1"/>
  <c r="M4281" i="1" s="1"/>
  <c r="M4282" i="1" s="1"/>
  <c r="M4283" i="1" s="1"/>
  <c r="M4284" i="1" s="1"/>
  <c r="M4285" i="1" s="1"/>
  <c r="M4286" i="1" s="1"/>
  <c r="M4287" i="1" s="1"/>
  <c r="M4288" i="1" s="1"/>
  <c r="M4289" i="1" s="1"/>
  <c r="M4290" i="1" s="1"/>
  <c r="M4291" i="1" s="1"/>
  <c r="M4292" i="1" s="1"/>
  <c r="M4293" i="1" s="1"/>
  <c r="M4294" i="1" s="1"/>
  <c r="M4295" i="1" s="1"/>
  <c r="M4296" i="1" s="1"/>
  <c r="M4297" i="1" s="1"/>
  <c r="M4298" i="1" s="1"/>
  <c r="M4299" i="1" s="1"/>
  <c r="M4300" i="1" s="1"/>
  <c r="M4301" i="1" s="1"/>
  <c r="M4302" i="1" s="1"/>
  <c r="M4303" i="1" s="1"/>
  <c r="M4304" i="1" s="1"/>
  <c r="M4305" i="1" s="1"/>
  <c r="M4306" i="1" s="1"/>
  <c r="M4307" i="1" s="1"/>
  <c r="M4308" i="1" s="1"/>
  <c r="M4309" i="1" s="1"/>
  <c r="M4310" i="1" s="1"/>
  <c r="M4311" i="1" s="1"/>
  <c r="M4312" i="1" s="1"/>
  <c r="M4313" i="1" s="1"/>
  <c r="M4314" i="1" s="1"/>
  <c r="M4315" i="1" s="1"/>
  <c r="M4316" i="1" s="1"/>
  <c r="M4317" i="1" s="1"/>
  <c r="M4318" i="1" s="1"/>
  <c r="M4319" i="1" s="1"/>
  <c r="M4320" i="1" s="1"/>
  <c r="M4321" i="1" s="1"/>
  <c r="M4322" i="1" s="1"/>
  <c r="M4323" i="1" s="1"/>
  <c r="M4324" i="1" s="1"/>
  <c r="M4325" i="1" s="1"/>
  <c r="M4326" i="1" s="1"/>
  <c r="M4327" i="1" s="1"/>
  <c r="M4328" i="1" s="1"/>
  <c r="M4329" i="1" s="1"/>
  <c r="M4330" i="1" s="1"/>
  <c r="M4331" i="1" s="1"/>
  <c r="M4332" i="1" s="1"/>
  <c r="M4333" i="1" s="1"/>
  <c r="M4334" i="1" s="1"/>
  <c r="M4335" i="1" s="1"/>
  <c r="M4336" i="1" s="1"/>
  <c r="M4337" i="1" s="1"/>
  <c r="M4338" i="1" s="1"/>
  <c r="M4339" i="1" s="1"/>
  <c r="M4340" i="1" s="1"/>
  <c r="M4341" i="1" s="1"/>
  <c r="M4342" i="1" s="1"/>
  <c r="M4343" i="1" s="1"/>
  <c r="M4344" i="1" s="1"/>
  <c r="M4345" i="1" s="1"/>
  <c r="M4346" i="1" s="1"/>
  <c r="M4347" i="1" s="1"/>
  <c r="M4348" i="1" s="1"/>
  <c r="M4349" i="1" s="1"/>
  <c r="M4350" i="1" s="1"/>
  <c r="M4351" i="1" s="1"/>
  <c r="M4352" i="1" s="1"/>
  <c r="M4353" i="1" s="1"/>
  <c r="M4354" i="1" s="1"/>
  <c r="M4355" i="1" s="1"/>
  <c r="M4356" i="1" s="1"/>
  <c r="M4357" i="1" s="1"/>
  <c r="M4358" i="1" s="1"/>
  <c r="M4359" i="1" s="1"/>
  <c r="M4360" i="1" s="1"/>
  <c r="M4361" i="1" s="1"/>
  <c r="M4362" i="1" s="1"/>
  <c r="M4363" i="1" s="1"/>
  <c r="M4364" i="1" s="1"/>
  <c r="M4365" i="1" s="1"/>
  <c r="M4366" i="1" s="1"/>
  <c r="M4367" i="1" s="1"/>
  <c r="M4368" i="1" s="1"/>
  <c r="M4369" i="1" s="1"/>
  <c r="M4370" i="1" s="1"/>
  <c r="M4371" i="1" s="1"/>
  <c r="M4372" i="1" s="1"/>
  <c r="M4373" i="1" s="1"/>
  <c r="M4374" i="1" s="1"/>
  <c r="M4375" i="1" s="1"/>
  <c r="M4376" i="1" s="1"/>
  <c r="M4377" i="1" s="1"/>
  <c r="M4378" i="1" s="1"/>
  <c r="M4379" i="1" s="1"/>
  <c r="M4380" i="1" s="1"/>
  <c r="M4381" i="1" s="1"/>
  <c r="M4382" i="1" s="1"/>
  <c r="M4383" i="1" s="1"/>
  <c r="M4384" i="1" s="1"/>
  <c r="M4385" i="1" s="1"/>
  <c r="M4386" i="1" s="1"/>
  <c r="M4387" i="1" s="1"/>
  <c r="M4388" i="1" s="1"/>
  <c r="M4389" i="1" s="1"/>
  <c r="M4390" i="1" s="1"/>
  <c r="M4391" i="1" s="1"/>
  <c r="M4392" i="1" s="1"/>
  <c r="M4393" i="1" s="1"/>
  <c r="M4394" i="1" s="1"/>
  <c r="M4395" i="1" s="1"/>
  <c r="M4396" i="1" s="1"/>
  <c r="M4397" i="1" s="1"/>
  <c r="M4398" i="1" s="1"/>
  <c r="M4399" i="1" s="1"/>
  <c r="M4400" i="1" s="1"/>
  <c r="M4401" i="1" s="1"/>
  <c r="M4402" i="1" s="1"/>
  <c r="M4403" i="1" s="1"/>
  <c r="M4404" i="1" s="1"/>
  <c r="M4405" i="1" s="1"/>
  <c r="M4406" i="1" s="1"/>
  <c r="M4407" i="1" s="1"/>
  <c r="M4408" i="1" s="1"/>
  <c r="M4409" i="1" s="1"/>
  <c r="M4410" i="1" s="1"/>
  <c r="M4411" i="1" s="1"/>
  <c r="M4412" i="1" s="1"/>
  <c r="M4413" i="1" s="1"/>
  <c r="M4414" i="1" s="1"/>
  <c r="M4415" i="1" s="1"/>
  <c r="M4416" i="1" s="1"/>
  <c r="M4417" i="1" s="1"/>
  <c r="M4418" i="1" s="1"/>
  <c r="M4419" i="1" s="1"/>
  <c r="M4420" i="1" s="1"/>
  <c r="M4421" i="1" s="1"/>
  <c r="M4422" i="1" s="1"/>
  <c r="M4423" i="1" s="1"/>
  <c r="M4424" i="1" s="1"/>
  <c r="M4425" i="1" s="1"/>
  <c r="M4426" i="1" s="1"/>
  <c r="M4427" i="1" s="1"/>
  <c r="M4428" i="1" s="1"/>
  <c r="M4429" i="1" s="1"/>
  <c r="M4430" i="1" s="1"/>
  <c r="M4431" i="1" s="1"/>
  <c r="M4432" i="1" s="1"/>
  <c r="M4433" i="1" s="1"/>
  <c r="M4434" i="1" s="1"/>
  <c r="M4435" i="1" s="1"/>
  <c r="M4436" i="1" s="1"/>
  <c r="M4437" i="1" s="1"/>
  <c r="M4438" i="1" s="1"/>
  <c r="M4439" i="1" s="1"/>
  <c r="M4440" i="1" s="1"/>
  <c r="M4441" i="1" s="1"/>
  <c r="M4442" i="1" s="1"/>
  <c r="M4443" i="1" s="1"/>
  <c r="M4444" i="1" s="1"/>
  <c r="M4445" i="1" s="1"/>
  <c r="M4446" i="1" s="1"/>
  <c r="M4447" i="1" s="1"/>
  <c r="M4448" i="1" s="1"/>
  <c r="M4449" i="1" s="1"/>
  <c r="M4450" i="1" s="1"/>
  <c r="M4451" i="1" s="1"/>
  <c r="M4452" i="1" s="1"/>
  <c r="M4453" i="1" s="1"/>
  <c r="M4454" i="1" s="1"/>
  <c r="M4455" i="1" s="1"/>
  <c r="M4456" i="1" s="1"/>
  <c r="M4457" i="1" s="1"/>
  <c r="M4458" i="1" s="1"/>
  <c r="M4459" i="1" s="1"/>
  <c r="M4460" i="1" s="1"/>
  <c r="M4461" i="1" s="1"/>
  <c r="M4462" i="1" s="1"/>
  <c r="M4463" i="1" s="1"/>
  <c r="M4464" i="1" s="1"/>
  <c r="M4465" i="1" s="1"/>
  <c r="M4466" i="1" s="1"/>
  <c r="M4467" i="1" s="1"/>
  <c r="M4468" i="1" s="1"/>
  <c r="M4469" i="1" s="1"/>
  <c r="M4470" i="1" s="1"/>
  <c r="M4471" i="1" s="1"/>
  <c r="M4472" i="1" s="1"/>
  <c r="M4473" i="1" s="1"/>
  <c r="M4474" i="1" s="1"/>
  <c r="M4475" i="1" s="1"/>
  <c r="M4476" i="1" s="1"/>
  <c r="M4477" i="1" s="1"/>
  <c r="M4478" i="1" s="1"/>
  <c r="M4479" i="1" s="1"/>
  <c r="M4480" i="1" s="1"/>
  <c r="M4481" i="1" s="1"/>
  <c r="M4482" i="1" s="1"/>
  <c r="M4483" i="1" s="1"/>
  <c r="M4484" i="1" s="1"/>
  <c r="M4485" i="1" s="1"/>
  <c r="M4486" i="1" s="1"/>
  <c r="M4487" i="1" s="1"/>
  <c r="M4488" i="1" s="1"/>
  <c r="M4489" i="1" s="1"/>
  <c r="M4490" i="1" s="1"/>
  <c r="M4491" i="1" s="1"/>
  <c r="M4492" i="1" s="1"/>
  <c r="M4493" i="1" s="1"/>
  <c r="M4494" i="1" s="1"/>
  <c r="M4495" i="1" s="1"/>
  <c r="M4496" i="1" s="1"/>
  <c r="M4497" i="1" s="1"/>
  <c r="M4498" i="1" s="1"/>
  <c r="M4499" i="1" s="1"/>
  <c r="M4500" i="1" s="1"/>
  <c r="M4501" i="1" s="1"/>
  <c r="M4502" i="1" s="1"/>
  <c r="M4503" i="1" s="1"/>
  <c r="M4504" i="1" s="1"/>
  <c r="M4505" i="1" s="1"/>
  <c r="M4506" i="1" s="1"/>
  <c r="M4507" i="1" s="1"/>
  <c r="M4508" i="1" s="1"/>
  <c r="M4509" i="1" s="1"/>
  <c r="M4510" i="1" s="1"/>
  <c r="M4511" i="1" s="1"/>
  <c r="M4512" i="1" s="1"/>
  <c r="M4513" i="1" s="1"/>
  <c r="M4514" i="1" s="1"/>
  <c r="M4515" i="1" s="1"/>
  <c r="M4516" i="1" s="1"/>
  <c r="M4517" i="1" s="1"/>
  <c r="M4518" i="1" s="1"/>
  <c r="M4519" i="1" s="1"/>
  <c r="M4520" i="1" s="1"/>
  <c r="M4521" i="1" s="1"/>
  <c r="M4522" i="1" s="1"/>
  <c r="M4523" i="1" s="1"/>
  <c r="M4524" i="1" s="1"/>
  <c r="M4525" i="1" s="1"/>
  <c r="M4526" i="1" s="1"/>
  <c r="M4527" i="1" s="1"/>
  <c r="M4528" i="1" s="1"/>
  <c r="M4529" i="1" s="1"/>
  <c r="M4530" i="1" s="1"/>
  <c r="M4531" i="1" s="1"/>
  <c r="M4532" i="1" s="1"/>
  <c r="M4533" i="1" s="1"/>
  <c r="M4534" i="1" s="1"/>
  <c r="M4535" i="1" s="1"/>
  <c r="M4536" i="1" s="1"/>
  <c r="M4537" i="1" s="1"/>
  <c r="M4538" i="1" s="1"/>
  <c r="M4539" i="1" s="1"/>
  <c r="M4540" i="1" s="1"/>
  <c r="M4541" i="1" s="1"/>
  <c r="M4542" i="1" s="1"/>
  <c r="M4543" i="1" s="1"/>
  <c r="M4544" i="1" s="1"/>
  <c r="M4545" i="1" s="1"/>
  <c r="M4546" i="1" s="1"/>
  <c r="M4547" i="1" s="1"/>
  <c r="M4548" i="1" s="1"/>
  <c r="M4549" i="1" s="1"/>
  <c r="M4550" i="1" s="1"/>
  <c r="M4551" i="1" s="1"/>
  <c r="M4552" i="1" s="1"/>
  <c r="M4553" i="1" s="1"/>
  <c r="M4554" i="1" s="1"/>
  <c r="M4555" i="1" s="1"/>
  <c r="M4556" i="1" s="1"/>
  <c r="M4557" i="1" s="1"/>
  <c r="M4558" i="1" s="1"/>
  <c r="M4559" i="1" s="1"/>
  <c r="M4560" i="1" s="1"/>
  <c r="M4561" i="1" s="1"/>
  <c r="M4562" i="1" s="1"/>
  <c r="M4563" i="1" s="1"/>
  <c r="M4564" i="1" s="1"/>
  <c r="M4565" i="1" s="1"/>
  <c r="M4566" i="1" s="1"/>
  <c r="M4567" i="1" s="1"/>
  <c r="M4568" i="1" s="1"/>
  <c r="M4569" i="1" s="1"/>
  <c r="M4570" i="1" s="1"/>
  <c r="M4571" i="1" s="1"/>
  <c r="M4572" i="1" s="1"/>
  <c r="M4573" i="1" s="1"/>
  <c r="M4574" i="1" s="1"/>
  <c r="M4575" i="1" s="1"/>
  <c r="M4576" i="1" s="1"/>
  <c r="M4577" i="1" s="1"/>
  <c r="M4578" i="1" s="1"/>
  <c r="M4579" i="1" s="1"/>
  <c r="M4580" i="1" s="1"/>
  <c r="M4581" i="1" s="1"/>
  <c r="M4582" i="1" s="1"/>
  <c r="M4583" i="1" s="1"/>
  <c r="M4584" i="1" s="1"/>
  <c r="M4585" i="1" s="1"/>
  <c r="M4586" i="1" s="1"/>
  <c r="M4587" i="1" s="1"/>
  <c r="M4588" i="1" s="1"/>
  <c r="M4589" i="1" s="1"/>
  <c r="M4590" i="1" s="1"/>
  <c r="M4591" i="1" s="1"/>
  <c r="M4592" i="1" s="1"/>
  <c r="M4593" i="1" s="1"/>
  <c r="M4594" i="1" s="1"/>
  <c r="M4595" i="1" s="1"/>
  <c r="M4596" i="1" s="1"/>
  <c r="M4597" i="1" s="1"/>
  <c r="M4598" i="1" s="1"/>
  <c r="M4599" i="1" s="1"/>
  <c r="M4600" i="1" s="1"/>
  <c r="M4601" i="1" s="1"/>
  <c r="M4602" i="1" s="1"/>
  <c r="M4603" i="1" s="1"/>
  <c r="M4604" i="1" s="1"/>
  <c r="M4605" i="1" s="1"/>
  <c r="M4606" i="1" s="1"/>
  <c r="M4607" i="1" s="1"/>
  <c r="M4608" i="1" s="1"/>
  <c r="M4609" i="1" s="1"/>
  <c r="M4610" i="1" s="1"/>
  <c r="M4611" i="1" s="1"/>
  <c r="M4612" i="1" s="1"/>
  <c r="M4613" i="1" s="1"/>
  <c r="M4614" i="1" s="1"/>
  <c r="M4615" i="1" s="1"/>
  <c r="M4616" i="1" s="1"/>
  <c r="M4617" i="1" s="1"/>
  <c r="M4618" i="1" s="1"/>
  <c r="M4619" i="1" s="1"/>
  <c r="M4620" i="1" s="1"/>
  <c r="M4621" i="1" s="1"/>
  <c r="M4622" i="1" s="1"/>
  <c r="M4623" i="1" s="1"/>
  <c r="M4624" i="1" s="1"/>
  <c r="M4625" i="1" s="1"/>
  <c r="M4626" i="1" s="1"/>
  <c r="M4627" i="1" s="1"/>
  <c r="M4628" i="1" s="1"/>
  <c r="M4629" i="1" s="1"/>
  <c r="M4630" i="1" s="1"/>
  <c r="M4631" i="1" s="1"/>
  <c r="M4632" i="1" s="1"/>
  <c r="M4633" i="1" s="1"/>
  <c r="M4634" i="1" s="1"/>
  <c r="M4635" i="1" s="1"/>
  <c r="M4636" i="1" s="1"/>
  <c r="M4637" i="1" s="1"/>
  <c r="M4638" i="1" s="1"/>
  <c r="M4639" i="1" s="1"/>
  <c r="M4640" i="1" s="1"/>
  <c r="M4641" i="1" s="1"/>
  <c r="M4642" i="1" s="1"/>
  <c r="M4643" i="1" s="1"/>
  <c r="M4644" i="1" s="1"/>
  <c r="M4645" i="1" s="1"/>
  <c r="M4646" i="1" s="1"/>
  <c r="M4647" i="1" s="1"/>
  <c r="M4648" i="1" s="1"/>
  <c r="M4649" i="1" s="1"/>
  <c r="M4650" i="1" s="1"/>
  <c r="M4651" i="1" s="1"/>
  <c r="M4652" i="1" s="1"/>
  <c r="M4653" i="1" s="1"/>
  <c r="M4654" i="1" s="1"/>
  <c r="M4655" i="1" s="1"/>
  <c r="M4656" i="1" s="1"/>
  <c r="M4657" i="1" s="1"/>
  <c r="M4658" i="1" s="1"/>
  <c r="M4659" i="1" s="1"/>
  <c r="M4660" i="1" s="1"/>
  <c r="M4661" i="1" s="1"/>
  <c r="M4662" i="1" s="1"/>
  <c r="M4663" i="1" s="1"/>
  <c r="M4664" i="1" s="1"/>
  <c r="M4665" i="1" s="1"/>
  <c r="M4666" i="1" s="1"/>
  <c r="M4667" i="1" s="1"/>
  <c r="M4668" i="1" s="1"/>
  <c r="M4669" i="1" s="1"/>
  <c r="M4670" i="1" s="1"/>
  <c r="M4671" i="1" s="1"/>
  <c r="M4672" i="1" s="1"/>
  <c r="M4673" i="1" s="1"/>
  <c r="M4674" i="1" s="1"/>
  <c r="M4675" i="1" s="1"/>
  <c r="M4676" i="1" s="1"/>
  <c r="M4677" i="1" s="1"/>
  <c r="M4678" i="1" s="1"/>
  <c r="M4679" i="1" s="1"/>
  <c r="M4680" i="1" s="1"/>
  <c r="M4681" i="1" s="1"/>
  <c r="M4682" i="1" s="1"/>
  <c r="M4683" i="1" s="1"/>
  <c r="M4684" i="1" s="1"/>
  <c r="M4685" i="1" s="1"/>
  <c r="M4686" i="1" s="1"/>
  <c r="M4687" i="1" s="1"/>
  <c r="M4688" i="1" s="1"/>
  <c r="M4689" i="1" s="1"/>
  <c r="M4690" i="1" s="1"/>
  <c r="M4691" i="1" s="1"/>
  <c r="M4692" i="1" s="1"/>
  <c r="M4693" i="1" s="1"/>
  <c r="M4694" i="1" s="1"/>
  <c r="M4695" i="1" s="1"/>
  <c r="M4696" i="1" s="1"/>
  <c r="M4697" i="1" s="1"/>
  <c r="M4698" i="1" s="1"/>
  <c r="M4699" i="1" s="1"/>
  <c r="M4700" i="1" s="1"/>
  <c r="M4701" i="1" s="1"/>
  <c r="M4702" i="1" s="1"/>
  <c r="M4703" i="1" s="1"/>
  <c r="M4704" i="1" s="1"/>
  <c r="M4705" i="1" s="1"/>
  <c r="M4706" i="1" s="1"/>
  <c r="M4707" i="1" s="1"/>
  <c r="M4708" i="1" s="1"/>
  <c r="M4709" i="1" s="1"/>
  <c r="M4710" i="1" s="1"/>
  <c r="M4711" i="1" s="1"/>
  <c r="M4712" i="1" s="1"/>
  <c r="M4713" i="1" s="1"/>
  <c r="M4714" i="1" s="1"/>
  <c r="M4715" i="1" s="1"/>
  <c r="M4716" i="1" s="1"/>
  <c r="M4717" i="1" s="1"/>
  <c r="M4718" i="1" s="1"/>
  <c r="M4719" i="1" s="1"/>
  <c r="M4720" i="1" s="1"/>
  <c r="M4721" i="1" s="1"/>
  <c r="M4722" i="1" s="1"/>
  <c r="M4723" i="1" s="1"/>
  <c r="M4724" i="1" s="1"/>
  <c r="M4725" i="1" s="1"/>
  <c r="M4726" i="1" s="1"/>
  <c r="M4727" i="1" s="1"/>
  <c r="M4728" i="1" s="1"/>
  <c r="M4729" i="1" s="1"/>
  <c r="M4730" i="1" s="1"/>
  <c r="M4731" i="1" s="1"/>
  <c r="M4732" i="1" s="1"/>
  <c r="M4733" i="1" s="1"/>
  <c r="M4734" i="1" s="1"/>
  <c r="M4735" i="1" s="1"/>
  <c r="M4736" i="1" s="1"/>
  <c r="M4737" i="1" s="1"/>
  <c r="M4738" i="1" s="1"/>
  <c r="M4739" i="1" s="1"/>
  <c r="M4740" i="1" s="1"/>
  <c r="M4741" i="1" s="1"/>
  <c r="M4742" i="1" s="1"/>
  <c r="M4743" i="1" s="1"/>
  <c r="M4744" i="1" s="1"/>
  <c r="M4745" i="1" s="1"/>
  <c r="M4746" i="1" s="1"/>
  <c r="M4747" i="1" s="1"/>
  <c r="M4748" i="1" s="1"/>
  <c r="M4749" i="1" s="1"/>
  <c r="M4750" i="1" s="1"/>
  <c r="M4751" i="1" s="1"/>
  <c r="M4752" i="1" s="1"/>
  <c r="M4753" i="1" s="1"/>
  <c r="M4754" i="1" s="1"/>
  <c r="M4755" i="1" s="1"/>
  <c r="M4756" i="1" s="1"/>
  <c r="M4757" i="1" s="1"/>
  <c r="M4758" i="1" s="1"/>
  <c r="M4759" i="1" s="1"/>
  <c r="M4760" i="1" s="1"/>
  <c r="M4761" i="1" s="1"/>
  <c r="M4762" i="1" s="1"/>
  <c r="M4763" i="1" s="1"/>
  <c r="M4764" i="1" s="1"/>
  <c r="M4765" i="1" s="1"/>
  <c r="M4766" i="1" s="1"/>
  <c r="M4767" i="1" s="1"/>
  <c r="M4768" i="1" s="1"/>
  <c r="M4769" i="1" s="1"/>
  <c r="M4770" i="1" s="1"/>
  <c r="M4771" i="1" s="1"/>
  <c r="M4772" i="1" s="1"/>
  <c r="M4773" i="1" s="1"/>
  <c r="M4774" i="1" s="1"/>
  <c r="M4775" i="1" s="1"/>
  <c r="M4776" i="1" s="1"/>
  <c r="M4777" i="1" s="1"/>
  <c r="M4778" i="1" s="1"/>
  <c r="M4779" i="1" s="1"/>
  <c r="M4780" i="1" s="1"/>
  <c r="M4781" i="1" s="1"/>
  <c r="M4782" i="1" s="1"/>
  <c r="M4783" i="1" s="1"/>
  <c r="M4784" i="1" s="1"/>
  <c r="M4785" i="1" s="1"/>
  <c r="M4786" i="1" s="1"/>
  <c r="M4787" i="1" s="1"/>
  <c r="M4788" i="1" s="1"/>
  <c r="M4789" i="1" s="1"/>
  <c r="M4790" i="1" s="1"/>
  <c r="M4791" i="1" s="1"/>
  <c r="M4792" i="1" s="1"/>
  <c r="M4793" i="1" s="1"/>
  <c r="M4794" i="1" s="1"/>
  <c r="M4795" i="1" s="1"/>
  <c r="M4796" i="1" s="1"/>
  <c r="M4797" i="1" s="1"/>
  <c r="M4798" i="1" s="1"/>
  <c r="M4799" i="1" s="1"/>
  <c r="M4800" i="1" s="1"/>
  <c r="M4801" i="1" s="1"/>
  <c r="M4802" i="1" s="1"/>
  <c r="M4803" i="1" s="1"/>
  <c r="M4804" i="1" s="1"/>
  <c r="M4805" i="1" s="1"/>
  <c r="M4806" i="1" s="1"/>
  <c r="M4807" i="1" s="1"/>
  <c r="M4808" i="1" s="1"/>
  <c r="M4809" i="1" s="1"/>
  <c r="M4810" i="1" s="1"/>
  <c r="M4811" i="1" s="1"/>
  <c r="M4812" i="1" s="1"/>
  <c r="M4813" i="1" s="1"/>
  <c r="M4814" i="1" s="1"/>
  <c r="M4815" i="1" s="1"/>
  <c r="M4816" i="1" s="1"/>
  <c r="M4817" i="1" s="1"/>
  <c r="M4818" i="1" s="1"/>
  <c r="M4819" i="1" s="1"/>
  <c r="M4820" i="1" s="1"/>
  <c r="M4821" i="1" s="1"/>
  <c r="M4822" i="1" s="1"/>
  <c r="M4823" i="1" s="1"/>
  <c r="M4824" i="1" s="1"/>
  <c r="M4825" i="1" s="1"/>
  <c r="M4826" i="1" s="1"/>
  <c r="M4827" i="1" s="1"/>
  <c r="M4828" i="1" s="1"/>
  <c r="M4829" i="1" s="1"/>
  <c r="M4830" i="1" s="1"/>
  <c r="M4831" i="1" s="1"/>
  <c r="M4832" i="1" s="1"/>
  <c r="M4833" i="1" s="1"/>
  <c r="M4834" i="1" s="1"/>
  <c r="M4835" i="1" s="1"/>
  <c r="M4836" i="1" s="1"/>
  <c r="M4837" i="1" s="1"/>
  <c r="M4838" i="1" s="1"/>
  <c r="M4839" i="1" s="1"/>
  <c r="M4840" i="1" s="1"/>
  <c r="M4841" i="1" s="1"/>
  <c r="M4842" i="1" s="1"/>
  <c r="M4843" i="1" s="1"/>
  <c r="M4844" i="1" s="1"/>
  <c r="M4845" i="1" s="1"/>
  <c r="M4846" i="1" s="1"/>
  <c r="M4847" i="1" s="1"/>
  <c r="M4848" i="1" s="1"/>
  <c r="M4849" i="1" s="1"/>
  <c r="M4850" i="1" s="1"/>
  <c r="M4851" i="1" s="1"/>
  <c r="M4852" i="1" s="1"/>
  <c r="M4853" i="1" s="1"/>
  <c r="M4854" i="1" s="1"/>
  <c r="M4855" i="1" s="1"/>
  <c r="M4856" i="1" s="1"/>
  <c r="M4857" i="1" s="1"/>
  <c r="M4858" i="1" s="1"/>
  <c r="M4859" i="1" s="1"/>
  <c r="M4860" i="1" s="1"/>
  <c r="M4861" i="1" s="1"/>
  <c r="M4862" i="1" s="1"/>
  <c r="M4863" i="1" s="1"/>
  <c r="M4864" i="1" s="1"/>
  <c r="M4865" i="1" s="1"/>
  <c r="M4866" i="1" s="1"/>
  <c r="M4867" i="1" s="1"/>
  <c r="M4868" i="1" s="1"/>
  <c r="M4869" i="1" s="1"/>
  <c r="M4870" i="1" s="1"/>
  <c r="M4871" i="1" s="1"/>
  <c r="M4872" i="1" s="1"/>
  <c r="M4873" i="1" s="1"/>
  <c r="M4874" i="1" s="1"/>
  <c r="M4875" i="1" s="1"/>
  <c r="M4876" i="1" s="1"/>
  <c r="M4877" i="1" s="1"/>
  <c r="M4878" i="1" s="1"/>
  <c r="M4879" i="1" s="1"/>
  <c r="M4880" i="1" s="1"/>
  <c r="M4881" i="1" s="1"/>
  <c r="M4882" i="1" s="1"/>
  <c r="M4883" i="1" s="1"/>
  <c r="M4884" i="1" s="1"/>
  <c r="M4885" i="1" s="1"/>
  <c r="M4886" i="1" s="1"/>
  <c r="M4887" i="1" s="1"/>
  <c r="M4888" i="1" s="1"/>
  <c r="M4889" i="1" s="1"/>
  <c r="M4890" i="1" s="1"/>
  <c r="M4891" i="1" s="1"/>
  <c r="M4892" i="1" s="1"/>
  <c r="M4893" i="1" s="1"/>
  <c r="M4894" i="1" s="1"/>
  <c r="M4895" i="1" s="1"/>
  <c r="M4896" i="1" s="1"/>
  <c r="M4897" i="1" s="1"/>
  <c r="M4898" i="1" s="1"/>
  <c r="M4899" i="1" s="1"/>
  <c r="M4900" i="1" s="1"/>
  <c r="M4901" i="1" s="1"/>
  <c r="M4902" i="1" s="1"/>
  <c r="M4903" i="1" s="1"/>
  <c r="M4904" i="1" s="1"/>
  <c r="M4905" i="1" s="1"/>
  <c r="M4906" i="1" s="1"/>
  <c r="M4907" i="1" s="1"/>
  <c r="M4908" i="1" s="1"/>
  <c r="M4909" i="1" s="1"/>
  <c r="M4910" i="1" s="1"/>
  <c r="M4911" i="1" s="1"/>
  <c r="M4912" i="1" s="1"/>
  <c r="M4913" i="1" s="1"/>
  <c r="M4914" i="1" s="1"/>
  <c r="M4915" i="1" s="1"/>
  <c r="M4916" i="1" s="1"/>
  <c r="M4917" i="1" s="1"/>
  <c r="M4918" i="1" s="1"/>
  <c r="M4919" i="1" s="1"/>
  <c r="M4920" i="1" s="1"/>
  <c r="M4921" i="1" s="1"/>
  <c r="M4922" i="1" s="1"/>
  <c r="M4923" i="1" s="1"/>
  <c r="M4924" i="1" s="1"/>
  <c r="M4925" i="1" s="1"/>
  <c r="M4926" i="1" s="1"/>
  <c r="M4927" i="1" s="1"/>
  <c r="M4928" i="1" s="1"/>
  <c r="M4929" i="1" s="1"/>
  <c r="M4930" i="1" s="1"/>
  <c r="M4931" i="1" s="1"/>
  <c r="M4932" i="1" s="1"/>
  <c r="M4933" i="1" s="1"/>
  <c r="M4934" i="1" s="1"/>
  <c r="M4935" i="1" s="1"/>
  <c r="M4936" i="1" s="1"/>
  <c r="M4937" i="1" s="1"/>
  <c r="M4938" i="1" s="1"/>
  <c r="M4939" i="1" s="1"/>
  <c r="M4940" i="1" s="1"/>
  <c r="M4941" i="1" s="1"/>
  <c r="M4942" i="1" s="1"/>
  <c r="M4943" i="1" s="1"/>
  <c r="M4944" i="1" s="1"/>
  <c r="M4945" i="1" s="1"/>
  <c r="M4946" i="1" s="1"/>
  <c r="M4947" i="1" s="1"/>
  <c r="M4948" i="1" s="1"/>
  <c r="M4949" i="1" s="1"/>
  <c r="M4950" i="1" s="1"/>
  <c r="M4951" i="1" s="1"/>
  <c r="M4952" i="1" s="1"/>
  <c r="M4953" i="1" s="1"/>
  <c r="M4954" i="1" s="1"/>
  <c r="M4955" i="1" s="1"/>
  <c r="M4956" i="1" s="1"/>
  <c r="M4957" i="1" s="1"/>
  <c r="M4958" i="1" s="1"/>
  <c r="M4959" i="1" s="1"/>
  <c r="M4960" i="1" s="1"/>
  <c r="M4961" i="1" s="1"/>
  <c r="M4962" i="1" s="1"/>
  <c r="M4963" i="1" s="1"/>
  <c r="M4964" i="1" s="1"/>
  <c r="M4965" i="1" s="1"/>
  <c r="M4966" i="1" s="1"/>
  <c r="M4967" i="1" s="1"/>
  <c r="M4968" i="1" s="1"/>
  <c r="M4969" i="1" s="1"/>
  <c r="M4970" i="1" s="1"/>
  <c r="M4971" i="1" s="1"/>
  <c r="M4972" i="1" s="1"/>
  <c r="M4973" i="1" s="1"/>
  <c r="M4974" i="1" s="1"/>
  <c r="M4975" i="1" s="1"/>
  <c r="M4976" i="1" s="1"/>
  <c r="M4977" i="1" s="1"/>
  <c r="M4978" i="1" s="1"/>
  <c r="M4979" i="1" s="1"/>
  <c r="M4980" i="1" s="1"/>
  <c r="M4981" i="1" s="1"/>
  <c r="M4982" i="1" s="1"/>
  <c r="M4983" i="1" s="1"/>
  <c r="M4984" i="1" s="1"/>
  <c r="M4985" i="1" s="1"/>
  <c r="M4986" i="1" s="1"/>
  <c r="M4987" i="1" s="1"/>
  <c r="M4988" i="1" s="1"/>
  <c r="M4989" i="1" s="1"/>
  <c r="M4990" i="1" s="1"/>
  <c r="M4991" i="1" s="1"/>
  <c r="M4992" i="1" s="1"/>
  <c r="M4993" i="1" s="1"/>
  <c r="M4994" i="1" s="1"/>
  <c r="M4995" i="1" s="1"/>
  <c r="M4996" i="1" s="1"/>
  <c r="M4997" i="1" s="1"/>
  <c r="M4998" i="1" s="1"/>
  <c r="M4999" i="1" s="1"/>
  <c r="M5000" i="1" s="1"/>
  <c r="M5001" i="1" s="1"/>
  <c r="M5002" i="1" s="1"/>
  <c r="M5003" i="1" s="1"/>
  <c r="M5004" i="1" s="1"/>
  <c r="M5005" i="1" s="1"/>
  <c r="M5006" i="1" s="1"/>
  <c r="M5007" i="1" s="1"/>
  <c r="M5008" i="1" s="1"/>
  <c r="M5009" i="1" s="1"/>
  <c r="M5010" i="1" s="1"/>
  <c r="M5011" i="1" s="1"/>
  <c r="M5012" i="1" s="1"/>
  <c r="M5013" i="1" s="1"/>
  <c r="M5014" i="1" s="1"/>
  <c r="M5015" i="1" s="1"/>
  <c r="M5016" i="1" s="1"/>
  <c r="M5017" i="1" s="1"/>
  <c r="M5018" i="1" s="1"/>
  <c r="M5019" i="1" s="1"/>
  <c r="M5020" i="1" s="1"/>
  <c r="M5021" i="1" s="1"/>
  <c r="M5022" i="1" s="1"/>
  <c r="M5023" i="1" s="1"/>
  <c r="M5024" i="1" s="1"/>
  <c r="M5025" i="1" s="1"/>
  <c r="M5026" i="1" s="1"/>
  <c r="M5027" i="1" s="1"/>
  <c r="M5028" i="1" s="1"/>
  <c r="M5029" i="1" s="1"/>
  <c r="M5030" i="1" s="1"/>
  <c r="M5031" i="1" s="1"/>
  <c r="M5032" i="1" s="1"/>
  <c r="M5033" i="1" s="1"/>
  <c r="M5034" i="1" s="1"/>
  <c r="M5035" i="1" s="1"/>
  <c r="M5036" i="1" s="1"/>
  <c r="M5037" i="1" s="1"/>
  <c r="M5038" i="1" s="1"/>
  <c r="M5039" i="1" s="1"/>
  <c r="M5040" i="1" s="1"/>
  <c r="M5041" i="1" s="1"/>
  <c r="M5042" i="1" s="1"/>
  <c r="M5043" i="1" s="1"/>
  <c r="M5044" i="1" s="1"/>
  <c r="M5045" i="1" s="1"/>
  <c r="M5046" i="1" s="1"/>
  <c r="M5047" i="1" s="1"/>
  <c r="M5048" i="1" s="1"/>
  <c r="M5049" i="1" s="1"/>
  <c r="M5050" i="1" s="1"/>
  <c r="M5051" i="1" s="1"/>
  <c r="M5052" i="1" s="1"/>
  <c r="M5053" i="1" s="1"/>
  <c r="M5054" i="1" s="1"/>
  <c r="M5055" i="1" s="1"/>
  <c r="M5056" i="1" s="1"/>
  <c r="M5057" i="1" s="1"/>
  <c r="M5058" i="1" s="1"/>
  <c r="M5059" i="1" s="1"/>
  <c r="M5060" i="1" s="1"/>
  <c r="M5061" i="1" s="1"/>
  <c r="M5062" i="1" s="1"/>
  <c r="M5063" i="1" s="1"/>
  <c r="M5064" i="1" s="1"/>
  <c r="M5065" i="1" s="1"/>
  <c r="M5066" i="1" s="1"/>
  <c r="M5067" i="1" s="1"/>
  <c r="M5068" i="1" s="1"/>
  <c r="M5069" i="1" s="1"/>
  <c r="M5070" i="1" s="1"/>
  <c r="M5071" i="1" s="1"/>
  <c r="M5072" i="1" s="1"/>
  <c r="M5073" i="1" s="1"/>
  <c r="M5074" i="1" s="1"/>
  <c r="M5075" i="1" s="1"/>
  <c r="M5076" i="1" s="1"/>
  <c r="M5077" i="1" s="1"/>
  <c r="M5078" i="1" s="1"/>
  <c r="M5079" i="1" s="1"/>
  <c r="M5080" i="1" s="1"/>
  <c r="M5081" i="1" s="1"/>
  <c r="M5082" i="1" s="1"/>
  <c r="M5083" i="1" s="1"/>
  <c r="M5084" i="1" s="1"/>
  <c r="M5085" i="1" s="1"/>
  <c r="M5086" i="1" s="1"/>
  <c r="M5087" i="1" s="1"/>
  <c r="M5088" i="1" s="1"/>
  <c r="M5089" i="1" s="1"/>
  <c r="M5090" i="1" s="1"/>
  <c r="M5091" i="1" s="1"/>
  <c r="M5092" i="1" s="1"/>
  <c r="M5093" i="1" s="1"/>
  <c r="M5094" i="1" s="1"/>
  <c r="M5095" i="1" s="1"/>
  <c r="M5096" i="1" s="1"/>
  <c r="M5097" i="1" s="1"/>
  <c r="M5098" i="1" s="1"/>
  <c r="M5099" i="1" s="1"/>
  <c r="M5100" i="1" s="1"/>
  <c r="M5101" i="1" s="1"/>
  <c r="M5102" i="1" s="1"/>
  <c r="M5103" i="1" s="1"/>
  <c r="M5104" i="1" s="1"/>
  <c r="M5105" i="1" s="1"/>
  <c r="M5106" i="1" s="1"/>
  <c r="M5107" i="1" s="1"/>
  <c r="M5108" i="1" s="1"/>
  <c r="M5109" i="1" s="1"/>
  <c r="M5110" i="1" s="1"/>
  <c r="M5111" i="1" s="1"/>
  <c r="M5112" i="1" s="1"/>
  <c r="M5113" i="1" s="1"/>
  <c r="M5114" i="1" s="1"/>
  <c r="M5115" i="1" s="1"/>
  <c r="M5116" i="1" s="1"/>
  <c r="M5117" i="1" s="1"/>
  <c r="M5118" i="1" s="1"/>
  <c r="M5119" i="1" s="1"/>
  <c r="M5120" i="1" s="1"/>
  <c r="M5121" i="1" s="1"/>
  <c r="M5122" i="1" s="1"/>
  <c r="M5123" i="1" s="1"/>
  <c r="M5124" i="1" s="1"/>
  <c r="M5125" i="1" s="1"/>
  <c r="M5126" i="1" s="1"/>
  <c r="M5127" i="1" s="1"/>
  <c r="M5128" i="1" s="1"/>
  <c r="M5129" i="1" s="1"/>
  <c r="M5130" i="1" s="1"/>
  <c r="M5131" i="1" s="1"/>
  <c r="M5132" i="1" s="1"/>
  <c r="M5133" i="1" s="1"/>
  <c r="M5134" i="1" s="1"/>
  <c r="M5135" i="1" s="1"/>
  <c r="M5136" i="1" s="1"/>
  <c r="M5137" i="1" s="1"/>
  <c r="M5138" i="1" s="1"/>
  <c r="M5139" i="1" s="1"/>
  <c r="M5140" i="1" s="1"/>
  <c r="M5141" i="1" s="1"/>
  <c r="M5142" i="1" s="1"/>
  <c r="M5143" i="1" s="1"/>
  <c r="M5144" i="1" s="1"/>
  <c r="M5145" i="1" s="1"/>
  <c r="M5146" i="1" s="1"/>
  <c r="M5147" i="1" s="1"/>
  <c r="M5148" i="1" s="1"/>
  <c r="M5149" i="1" s="1"/>
  <c r="M5150" i="1" s="1"/>
  <c r="M5151" i="1" s="1"/>
  <c r="M5152" i="1" s="1"/>
  <c r="M5153" i="1" s="1"/>
  <c r="M5154" i="1" s="1"/>
  <c r="M5155" i="1" s="1"/>
  <c r="M5156" i="1" s="1"/>
  <c r="M5157" i="1" s="1"/>
  <c r="M5158" i="1" s="1"/>
  <c r="M5159" i="1" s="1"/>
  <c r="M5160" i="1" s="1"/>
  <c r="M5161" i="1" s="1"/>
  <c r="M5162" i="1" s="1"/>
  <c r="M5163" i="1" s="1"/>
  <c r="M5164" i="1" s="1"/>
  <c r="M5165" i="1" s="1"/>
  <c r="M5166" i="1" s="1"/>
  <c r="M5167" i="1" s="1"/>
  <c r="M5168" i="1" s="1"/>
  <c r="M5169" i="1" s="1"/>
  <c r="M5170" i="1" s="1"/>
  <c r="M5171" i="1" s="1"/>
  <c r="M5172" i="1" s="1"/>
  <c r="M5173" i="1" s="1"/>
  <c r="M5174" i="1" s="1"/>
  <c r="M5175" i="1" s="1"/>
  <c r="M5176" i="1" s="1"/>
  <c r="M5177" i="1" s="1"/>
  <c r="M5178" i="1" s="1"/>
  <c r="M5179" i="1" s="1"/>
  <c r="M5180" i="1" s="1"/>
  <c r="M5181" i="1" s="1"/>
  <c r="M5182" i="1" s="1"/>
  <c r="M5183" i="1" s="1"/>
  <c r="M5184" i="1" s="1"/>
  <c r="M5185" i="1" s="1"/>
  <c r="M5186" i="1" s="1"/>
  <c r="M5187" i="1" s="1"/>
  <c r="M5188" i="1" s="1"/>
  <c r="M5189" i="1" s="1"/>
  <c r="M5190" i="1" s="1"/>
  <c r="M5191" i="1" s="1"/>
  <c r="M5192" i="1" s="1"/>
  <c r="M5193" i="1" s="1"/>
  <c r="M5194" i="1" s="1"/>
  <c r="M5195" i="1" s="1"/>
  <c r="M5196" i="1" s="1"/>
  <c r="M5197" i="1" s="1"/>
  <c r="M5198" i="1" s="1"/>
  <c r="M5199" i="1" s="1"/>
  <c r="M5200" i="1" s="1"/>
  <c r="M5201" i="1" s="1"/>
  <c r="M5202" i="1" s="1"/>
  <c r="M5203" i="1" s="1"/>
  <c r="M5204" i="1" s="1"/>
  <c r="M5205" i="1" s="1"/>
  <c r="M1020" i="1"/>
  <c r="K4472" i="1"/>
  <c r="R4471" i="1"/>
  <c r="K4473" i="1" l="1"/>
  <c r="R4472" i="1"/>
  <c r="K4474" i="1" l="1"/>
  <c r="K4475" i="1" s="1"/>
  <c r="K4476" i="1" s="1"/>
  <c r="K4477" i="1" s="1"/>
  <c r="K4478" i="1" s="1"/>
  <c r="K4479" i="1" s="1"/>
  <c r="K4480" i="1" s="1"/>
  <c r="K4481" i="1" s="1"/>
  <c r="K4482" i="1" s="1"/>
  <c r="K4483" i="1" s="1"/>
  <c r="K4484" i="1" s="1"/>
  <c r="K4485" i="1" s="1"/>
  <c r="K4486" i="1" s="1"/>
  <c r="K4487" i="1" s="1"/>
  <c r="K4488" i="1" s="1"/>
  <c r="K4489" i="1" s="1"/>
  <c r="K4490" i="1" s="1"/>
  <c r="K4491" i="1" s="1"/>
  <c r="K4492" i="1" s="1"/>
  <c r="K4493" i="1" s="1"/>
  <c r="K4494" i="1" s="1"/>
  <c r="K4495" i="1" s="1"/>
  <c r="K4496" i="1" s="1"/>
  <c r="K4497" i="1" s="1"/>
  <c r="K4498" i="1" s="1"/>
  <c r="K4499" i="1" s="1"/>
  <c r="K4500" i="1" s="1"/>
  <c r="K4501" i="1" s="1"/>
  <c r="K4502" i="1" s="1"/>
  <c r="K4503" i="1" s="1"/>
  <c r="K4504" i="1" s="1"/>
  <c r="K4505" i="1" s="1"/>
  <c r="K4506" i="1" s="1"/>
  <c r="K4507" i="1" s="1"/>
  <c r="K4508" i="1" s="1"/>
  <c r="K4509" i="1" s="1"/>
  <c r="K4510" i="1" s="1"/>
  <c r="K4511" i="1" s="1"/>
  <c r="K4512" i="1" s="1"/>
  <c r="K4513" i="1" s="1"/>
  <c r="K4514" i="1" s="1"/>
  <c r="K4515" i="1" s="1"/>
  <c r="K4516" i="1" s="1"/>
  <c r="K4517" i="1" s="1"/>
  <c r="K4518" i="1" s="1"/>
  <c r="K4519" i="1" s="1"/>
  <c r="K4520" i="1" s="1"/>
  <c r="K4521" i="1" s="1"/>
  <c r="K4522" i="1" s="1"/>
  <c r="K4523" i="1" s="1"/>
  <c r="K4524" i="1" s="1"/>
  <c r="K4525" i="1" s="1"/>
  <c r="K4526" i="1" s="1"/>
  <c r="K4527" i="1" s="1"/>
  <c r="K4528" i="1" s="1"/>
  <c r="K4529" i="1" s="1"/>
  <c r="K4530" i="1" s="1"/>
  <c r="K4531" i="1" s="1"/>
  <c r="K4532" i="1" s="1"/>
  <c r="K4533" i="1" s="1"/>
  <c r="K4534" i="1" s="1"/>
  <c r="K4535" i="1" s="1"/>
  <c r="K4536" i="1" s="1"/>
  <c r="K4537" i="1" s="1"/>
  <c r="K4538" i="1" s="1"/>
  <c r="K4539" i="1" s="1"/>
  <c r="K4540" i="1" s="1"/>
  <c r="K4541" i="1" s="1"/>
  <c r="K4542" i="1" s="1"/>
  <c r="K4543" i="1" s="1"/>
  <c r="K4544" i="1" s="1"/>
  <c r="K4545" i="1" s="1"/>
  <c r="K4546" i="1" s="1"/>
  <c r="K4547" i="1" s="1"/>
  <c r="K4548" i="1" s="1"/>
  <c r="K4549" i="1" s="1"/>
  <c r="K4550" i="1" s="1"/>
  <c r="K4551" i="1" s="1"/>
  <c r="K4552" i="1" s="1"/>
  <c r="K4553" i="1" s="1"/>
  <c r="K4554" i="1" s="1"/>
  <c r="K4555" i="1" s="1"/>
  <c r="K4556" i="1" s="1"/>
  <c r="K4557" i="1" s="1"/>
  <c r="K4558" i="1" s="1"/>
  <c r="K4559" i="1" s="1"/>
  <c r="K4560" i="1" s="1"/>
  <c r="K4561" i="1" s="1"/>
  <c r="K4562" i="1" s="1"/>
  <c r="K4563" i="1" s="1"/>
  <c r="K4564" i="1" s="1"/>
  <c r="K4565" i="1" s="1"/>
  <c r="K4566" i="1" s="1"/>
  <c r="K4567" i="1" s="1"/>
  <c r="K4568" i="1" s="1"/>
  <c r="K4569" i="1" s="1"/>
  <c r="K4570" i="1" s="1"/>
  <c r="K4571" i="1" s="1"/>
  <c r="K4572" i="1" s="1"/>
  <c r="K4573" i="1" s="1"/>
  <c r="K4574" i="1" s="1"/>
  <c r="K4575" i="1" s="1"/>
  <c r="K4576" i="1" s="1"/>
  <c r="K4577" i="1" s="1"/>
  <c r="K4578" i="1" s="1"/>
  <c r="K4579" i="1" s="1"/>
  <c r="K4580" i="1" s="1"/>
  <c r="K4581" i="1" s="1"/>
  <c r="R4473" i="1"/>
  <c r="K4582" i="1" l="1"/>
  <c r="K4583" i="1" s="1"/>
  <c r="K4584" i="1" s="1"/>
  <c r="K4585" i="1" s="1"/>
  <c r="K4586" i="1" s="1"/>
  <c r="K4587" i="1" s="1"/>
  <c r="K4588" i="1" s="1"/>
  <c r="K4589" i="1" s="1"/>
  <c r="K4590" i="1" s="1"/>
  <c r="K4591" i="1" s="1"/>
  <c r="K4592" i="1" s="1"/>
  <c r="K4593" i="1" s="1"/>
  <c r="K4594" i="1" s="1"/>
  <c r="K4595" i="1" s="1"/>
  <c r="K4596" i="1" s="1"/>
  <c r="K4597" i="1" s="1"/>
  <c r="K4598" i="1" s="1"/>
  <c r="K4599" i="1" s="1"/>
  <c r="K4600" i="1" s="1"/>
  <c r="K4601" i="1" s="1"/>
  <c r="K4602" i="1" s="1"/>
  <c r="K4603" i="1" s="1"/>
  <c r="K4604" i="1" s="1"/>
  <c r="K4605" i="1" s="1"/>
  <c r="K4606" i="1" s="1"/>
  <c r="K4607" i="1" s="1"/>
  <c r="K4608" i="1" s="1"/>
  <c r="K4609" i="1" s="1"/>
  <c r="K4610" i="1" s="1"/>
  <c r="K4611" i="1" s="1"/>
  <c r="K4612" i="1" s="1"/>
  <c r="K4613" i="1" s="1"/>
  <c r="K4614" i="1" s="1"/>
  <c r="K4615" i="1" s="1"/>
  <c r="K4616" i="1" s="1"/>
  <c r="K4617" i="1" s="1"/>
  <c r="K4618" i="1" s="1"/>
  <c r="K4619" i="1" s="1"/>
  <c r="K4620" i="1" s="1"/>
  <c r="K4621" i="1" s="1"/>
  <c r="K4622" i="1" s="1"/>
  <c r="K4623" i="1" s="1"/>
  <c r="K4624" i="1" s="1"/>
  <c r="K4625" i="1" s="1"/>
  <c r="K4626" i="1" s="1"/>
  <c r="K4627" i="1" s="1"/>
  <c r="K4628" i="1" s="1"/>
  <c r="K4629" i="1" s="1"/>
  <c r="K4630" i="1" s="1"/>
  <c r="K4631" i="1" s="1"/>
  <c r="K4632" i="1" s="1"/>
  <c r="K4633" i="1" s="1"/>
  <c r="K4634" i="1" s="1"/>
  <c r="K4635" i="1" s="1"/>
  <c r="K4636" i="1" s="1"/>
  <c r="K4637" i="1" s="1"/>
  <c r="K4638" i="1" s="1"/>
  <c r="K4639" i="1" s="1"/>
  <c r="K4640" i="1" s="1"/>
  <c r="K4641" i="1" s="1"/>
  <c r="K4642" i="1" s="1"/>
  <c r="K4643" i="1" s="1"/>
  <c r="R4572" i="1"/>
  <c r="T4572" i="1" s="1"/>
  <c r="K4644" i="1" l="1"/>
  <c r="K4645" i="1" s="1"/>
  <c r="K4646" i="1" s="1"/>
  <c r="K4647" i="1" s="1"/>
  <c r="K4648" i="1" s="1"/>
  <c r="K4649" i="1" s="1"/>
  <c r="K4650" i="1" s="1"/>
  <c r="K4651" i="1" s="1"/>
  <c r="K4652" i="1" s="1"/>
  <c r="K4653" i="1" s="1"/>
  <c r="K4654" i="1" s="1"/>
  <c r="K4655" i="1" s="1"/>
  <c r="K4656" i="1" s="1"/>
  <c r="K4657" i="1" s="1"/>
  <c r="K4658" i="1" s="1"/>
  <c r="K4659" i="1" s="1"/>
  <c r="K4660" i="1" s="1"/>
  <c r="K4661" i="1" s="1"/>
  <c r="K4662" i="1" s="1"/>
  <c r="K4663" i="1" s="1"/>
  <c r="K4664" i="1" s="1"/>
  <c r="K4665" i="1" s="1"/>
  <c r="K4666" i="1" s="1"/>
  <c r="K4667" i="1" s="1"/>
  <c r="K4668" i="1" s="1"/>
  <c r="K4669" i="1" s="1"/>
  <c r="K4670" i="1" s="1"/>
  <c r="K4671" i="1" s="1"/>
  <c r="K4672" i="1" s="1"/>
  <c r="K4673" i="1" s="1"/>
  <c r="K4674" i="1" s="1"/>
  <c r="K4675" i="1" s="1"/>
  <c r="K4676" i="1" s="1"/>
  <c r="K4677" i="1" s="1"/>
  <c r="K4678" i="1" s="1"/>
  <c r="K4679" i="1" s="1"/>
  <c r="K4680" i="1" s="1"/>
  <c r="K4681" i="1" s="1"/>
  <c r="K4682" i="1" s="1"/>
  <c r="K4683" i="1" s="1"/>
  <c r="K4684" i="1" s="1"/>
  <c r="K4685" i="1" s="1"/>
  <c r="K4686" i="1" s="1"/>
  <c r="K4687" i="1" s="1"/>
  <c r="K4688" i="1" s="1"/>
  <c r="K4689" i="1" s="1"/>
  <c r="K4690" i="1" s="1"/>
  <c r="K4691" i="1" s="1"/>
  <c r="K4692" i="1" s="1"/>
  <c r="K4693" i="1" s="1"/>
  <c r="K4694" i="1" s="1"/>
  <c r="K4695" i="1" s="1"/>
  <c r="K4696" i="1" s="1"/>
  <c r="S4643" i="1"/>
  <c r="K4697" i="1" l="1"/>
  <c r="K4698" i="1" s="1"/>
  <c r="K4699" i="1" s="1"/>
  <c r="K4700" i="1" s="1"/>
  <c r="K4701" i="1" s="1"/>
  <c r="K4702" i="1" s="1"/>
  <c r="K4703" i="1" s="1"/>
  <c r="K4704" i="1" s="1"/>
  <c r="K4705" i="1" s="1"/>
  <c r="K4706" i="1" s="1"/>
  <c r="K4707" i="1" s="1"/>
  <c r="K4708" i="1" s="1"/>
  <c r="K4709" i="1" s="1"/>
  <c r="K4710" i="1" s="1"/>
  <c r="K4711" i="1" s="1"/>
  <c r="K4712" i="1" s="1"/>
  <c r="K4713" i="1" s="1"/>
  <c r="K4714" i="1" s="1"/>
  <c r="K4715" i="1" s="1"/>
  <c r="K4716" i="1" s="1"/>
  <c r="K4717" i="1" s="1"/>
  <c r="K4718" i="1" s="1"/>
  <c r="K4719" i="1" s="1"/>
  <c r="K4720" i="1" s="1"/>
  <c r="K4721" i="1" s="1"/>
  <c r="K4722" i="1" s="1"/>
  <c r="K4723" i="1" s="1"/>
  <c r="K4724" i="1" s="1"/>
  <c r="K4725" i="1" s="1"/>
  <c r="K4726" i="1" s="1"/>
  <c r="K4727" i="1" s="1"/>
  <c r="K4728" i="1" s="1"/>
  <c r="K4729" i="1" s="1"/>
  <c r="K4730" i="1" s="1"/>
  <c r="K4731" i="1" s="1"/>
  <c r="K4732" i="1" s="1"/>
  <c r="K4733" i="1" s="1"/>
  <c r="K4734" i="1" s="1"/>
  <c r="K4735" i="1" s="1"/>
  <c r="K4736" i="1" s="1"/>
  <c r="K4737" i="1" s="1"/>
  <c r="K4738" i="1" s="1"/>
  <c r="K4739" i="1" s="1"/>
  <c r="K4740" i="1" s="1"/>
  <c r="K4741" i="1" s="1"/>
  <c r="K4742" i="1" s="1"/>
  <c r="K4743" i="1" s="1"/>
  <c r="K4744" i="1" s="1"/>
  <c r="K4745" i="1" s="1"/>
  <c r="K4746" i="1" s="1"/>
  <c r="K4747" i="1" s="1"/>
  <c r="K4748" i="1" s="1"/>
  <c r="K4749" i="1" s="1"/>
  <c r="K4750" i="1" s="1"/>
  <c r="K4751" i="1" s="1"/>
  <c r="K4752" i="1" s="1"/>
  <c r="K4753" i="1" s="1"/>
  <c r="K4754" i="1" s="1"/>
  <c r="K4755" i="1" s="1"/>
  <c r="K4756" i="1" s="1"/>
  <c r="K4757" i="1" s="1"/>
  <c r="K4758" i="1" s="1"/>
  <c r="K4759" i="1" s="1"/>
  <c r="K4760" i="1" s="1"/>
  <c r="K4761" i="1" s="1"/>
  <c r="K4762" i="1" s="1"/>
  <c r="K4763" i="1" s="1"/>
  <c r="K4764" i="1" s="1"/>
  <c r="K4765" i="1" s="1"/>
  <c r="K4766" i="1" s="1"/>
  <c r="K4767" i="1" s="1"/>
  <c r="K4768" i="1" s="1"/>
  <c r="K4769" i="1" s="1"/>
  <c r="K4770" i="1" s="1"/>
  <c r="K4771" i="1" s="1"/>
  <c r="K4772" i="1" s="1"/>
  <c r="K4773" i="1" s="1"/>
  <c r="K4774" i="1" s="1"/>
  <c r="K4775" i="1" s="1"/>
  <c r="K4776" i="1" s="1"/>
  <c r="K4777" i="1" s="1"/>
  <c r="K4778" i="1" s="1"/>
  <c r="K4779" i="1" s="1"/>
  <c r="K4780" i="1" s="1"/>
  <c r="K4781" i="1" s="1"/>
  <c r="K4782" i="1" s="1"/>
  <c r="K4783" i="1" s="1"/>
  <c r="K4784" i="1" s="1"/>
  <c r="K4785" i="1" s="1"/>
  <c r="K4786" i="1" s="1"/>
  <c r="K4787" i="1" s="1"/>
  <c r="K4788" i="1" s="1"/>
  <c r="K4789" i="1" s="1"/>
  <c r="K4790" i="1" s="1"/>
  <c r="K4791" i="1" s="1"/>
  <c r="K4792" i="1" s="1"/>
  <c r="K4793" i="1" s="1"/>
  <c r="K4794" i="1" s="1"/>
  <c r="K4795" i="1" s="1"/>
  <c r="K4796" i="1" s="1"/>
  <c r="K4797" i="1" s="1"/>
  <c r="K4798" i="1" s="1"/>
  <c r="K4799" i="1" s="1"/>
  <c r="K4800" i="1" s="1"/>
  <c r="K4801" i="1" s="1"/>
  <c r="K4802" i="1" s="1"/>
  <c r="K4803" i="1" s="1"/>
  <c r="K4804" i="1" s="1"/>
  <c r="K4805" i="1" s="1"/>
  <c r="K4806" i="1" s="1"/>
  <c r="K4807" i="1" s="1"/>
  <c r="K4808" i="1" s="1"/>
  <c r="K4809" i="1" s="1"/>
  <c r="K4810" i="1" s="1"/>
  <c r="K4811" i="1" s="1"/>
  <c r="K4812" i="1" s="1"/>
  <c r="K4813" i="1" s="1"/>
  <c r="K4814" i="1" s="1"/>
  <c r="K4815" i="1" s="1"/>
  <c r="K4816" i="1" s="1"/>
  <c r="K4817" i="1" s="1"/>
  <c r="K4818" i="1" s="1"/>
  <c r="K4819" i="1" s="1"/>
  <c r="K4820" i="1" s="1"/>
  <c r="K4821" i="1" s="1"/>
  <c r="K4822" i="1" s="1"/>
  <c r="K4823" i="1" s="1"/>
  <c r="K4824" i="1" s="1"/>
  <c r="K4825" i="1" s="1"/>
  <c r="K4826" i="1" s="1"/>
  <c r="K4827" i="1" s="1"/>
  <c r="K4828" i="1" s="1"/>
  <c r="K4829" i="1" s="1"/>
  <c r="K4830" i="1" s="1"/>
  <c r="K4831" i="1" s="1"/>
  <c r="K4832" i="1" s="1"/>
  <c r="K4833" i="1" s="1"/>
  <c r="K4834" i="1" s="1"/>
  <c r="K4835" i="1" s="1"/>
  <c r="K4836" i="1" s="1"/>
  <c r="K4837" i="1" s="1"/>
  <c r="K4838" i="1" s="1"/>
  <c r="K4839" i="1" s="1"/>
  <c r="K4840" i="1" s="1"/>
  <c r="K4841" i="1" s="1"/>
  <c r="K4842" i="1" s="1"/>
  <c r="K4843" i="1" s="1"/>
  <c r="K4844" i="1" s="1"/>
  <c r="K4845" i="1" s="1"/>
  <c r="K4846" i="1" s="1"/>
  <c r="K4847" i="1" s="1"/>
  <c r="K4848" i="1" s="1"/>
  <c r="K4849" i="1" s="1"/>
  <c r="K4850" i="1" s="1"/>
  <c r="K4851" i="1" s="1"/>
  <c r="K4852" i="1" s="1"/>
  <c r="K4853" i="1" s="1"/>
  <c r="K4854" i="1" s="1"/>
  <c r="K4855" i="1" s="1"/>
  <c r="K4856" i="1" s="1"/>
  <c r="K4857" i="1" s="1"/>
  <c r="K4858" i="1" s="1"/>
  <c r="K4859" i="1" s="1"/>
  <c r="K4860" i="1" s="1"/>
  <c r="K4861" i="1" s="1"/>
  <c r="K4862" i="1" s="1"/>
  <c r="K4863" i="1" s="1"/>
  <c r="K4864" i="1" s="1"/>
  <c r="K4865" i="1" s="1"/>
  <c r="K4866" i="1" s="1"/>
  <c r="K4867" i="1" s="1"/>
  <c r="K4868" i="1" s="1"/>
  <c r="K4869" i="1" s="1"/>
  <c r="K4870" i="1" s="1"/>
  <c r="K4871" i="1" s="1"/>
  <c r="K4872" i="1" s="1"/>
  <c r="K4873" i="1" s="1"/>
  <c r="K4874" i="1" s="1"/>
  <c r="K4875" i="1" s="1"/>
  <c r="K4876" i="1" s="1"/>
  <c r="K4877" i="1" s="1"/>
  <c r="K4878" i="1" s="1"/>
  <c r="K4879" i="1" s="1"/>
  <c r="K4880" i="1" s="1"/>
  <c r="K4881" i="1" s="1"/>
  <c r="K4882" i="1" s="1"/>
  <c r="K4883" i="1" s="1"/>
  <c r="K4884" i="1" s="1"/>
  <c r="K4885" i="1" s="1"/>
  <c r="K4886" i="1" s="1"/>
  <c r="K4887" i="1" s="1"/>
  <c r="K4888" i="1" s="1"/>
  <c r="K4889" i="1" s="1"/>
  <c r="K4890" i="1" s="1"/>
  <c r="K4891" i="1" s="1"/>
  <c r="K4892" i="1" s="1"/>
  <c r="K4893" i="1" s="1"/>
  <c r="K4894" i="1" s="1"/>
  <c r="K4895" i="1" s="1"/>
  <c r="K4896" i="1" s="1"/>
  <c r="K4897" i="1" s="1"/>
  <c r="K4898" i="1" s="1"/>
  <c r="K4899" i="1" s="1"/>
  <c r="K4900" i="1" s="1"/>
  <c r="K4901" i="1" s="1"/>
  <c r="K4902" i="1" s="1"/>
  <c r="K4903" i="1" s="1"/>
  <c r="K4904" i="1" s="1"/>
  <c r="K4905" i="1" s="1"/>
  <c r="K4906" i="1" s="1"/>
  <c r="K4907" i="1" s="1"/>
  <c r="K4908" i="1" s="1"/>
  <c r="K4909" i="1" s="1"/>
  <c r="K4910" i="1" s="1"/>
  <c r="K4911" i="1" s="1"/>
  <c r="K4912" i="1" s="1"/>
  <c r="K4913" i="1" s="1"/>
  <c r="K4914" i="1" s="1"/>
  <c r="K4915" i="1" s="1"/>
  <c r="K4916" i="1" s="1"/>
  <c r="K4917" i="1" s="1"/>
  <c r="K4918" i="1" s="1"/>
  <c r="K4919" i="1" s="1"/>
  <c r="K4920" i="1" s="1"/>
  <c r="K4921" i="1" s="1"/>
  <c r="K4922" i="1" s="1"/>
  <c r="K4923" i="1" s="1"/>
  <c r="K4924" i="1" s="1"/>
  <c r="K4925" i="1" s="1"/>
  <c r="K4926" i="1" s="1"/>
  <c r="K4927" i="1" s="1"/>
  <c r="K4928" i="1" s="1"/>
  <c r="K4929" i="1" s="1"/>
  <c r="K4930" i="1" s="1"/>
  <c r="K4931" i="1" s="1"/>
  <c r="K4932" i="1" s="1"/>
  <c r="K4933" i="1" s="1"/>
  <c r="K4934" i="1" s="1"/>
  <c r="K4935" i="1" s="1"/>
  <c r="K4936" i="1" s="1"/>
  <c r="K4937" i="1" s="1"/>
  <c r="K4938" i="1" s="1"/>
  <c r="K4939" i="1" s="1"/>
  <c r="K4940" i="1" s="1"/>
  <c r="K4941" i="1" s="1"/>
  <c r="K4942" i="1" s="1"/>
  <c r="K4943" i="1" s="1"/>
  <c r="K4944" i="1" s="1"/>
  <c r="K4945" i="1" s="1"/>
  <c r="K4946" i="1" s="1"/>
  <c r="K4947" i="1" s="1"/>
  <c r="K4948" i="1" s="1"/>
  <c r="K4949" i="1" s="1"/>
  <c r="K4950" i="1" s="1"/>
  <c r="K4951" i="1" s="1"/>
  <c r="K4952" i="1" s="1"/>
  <c r="K4953" i="1" s="1"/>
  <c r="K4954" i="1" s="1"/>
  <c r="K4955" i="1" s="1"/>
  <c r="K4956" i="1" s="1"/>
  <c r="K4957" i="1" s="1"/>
  <c r="K4958" i="1" s="1"/>
  <c r="K4959" i="1" s="1"/>
  <c r="K4960" i="1" s="1"/>
  <c r="K4961" i="1" s="1"/>
  <c r="K4962" i="1" s="1"/>
  <c r="K4963" i="1" s="1"/>
  <c r="K4964" i="1" s="1"/>
  <c r="K4965" i="1" s="1"/>
  <c r="K4966" i="1" s="1"/>
  <c r="K4967" i="1" s="1"/>
  <c r="K4968" i="1" s="1"/>
  <c r="K4969" i="1" s="1"/>
  <c r="K4970" i="1" s="1"/>
  <c r="K4971" i="1" s="1"/>
  <c r="K4972" i="1" s="1"/>
  <c r="K4973" i="1" s="1"/>
  <c r="K4974" i="1" s="1"/>
  <c r="K4975" i="1" s="1"/>
  <c r="K4976" i="1" s="1"/>
  <c r="K4977" i="1" s="1"/>
  <c r="K4978" i="1" s="1"/>
  <c r="K4979" i="1" s="1"/>
  <c r="K4980" i="1" s="1"/>
  <c r="K4981" i="1" s="1"/>
  <c r="K4982" i="1" s="1"/>
  <c r="K4983" i="1" s="1"/>
  <c r="K4984" i="1" s="1"/>
  <c r="K4985" i="1" s="1"/>
  <c r="K4986" i="1" s="1"/>
  <c r="K4987" i="1" s="1"/>
  <c r="K4988" i="1" s="1"/>
  <c r="K4989" i="1" s="1"/>
  <c r="K4990" i="1" s="1"/>
  <c r="K4991" i="1" s="1"/>
  <c r="K4992" i="1" s="1"/>
  <c r="K4993" i="1" s="1"/>
  <c r="K4994" i="1" s="1"/>
  <c r="K4995" i="1" s="1"/>
  <c r="K4996" i="1" s="1"/>
  <c r="K4997" i="1" s="1"/>
  <c r="K4998" i="1" s="1"/>
  <c r="K4999" i="1" s="1"/>
  <c r="K5000" i="1" s="1"/>
  <c r="K5001" i="1" s="1"/>
  <c r="K5002" i="1" s="1"/>
  <c r="K5003" i="1" s="1"/>
  <c r="K5004" i="1" s="1"/>
  <c r="K5005" i="1" s="1"/>
  <c r="K5006" i="1" s="1"/>
  <c r="K5007" i="1" s="1"/>
  <c r="K5008" i="1" s="1"/>
  <c r="K5009" i="1" s="1"/>
  <c r="K5010" i="1" s="1"/>
  <c r="K5011" i="1" s="1"/>
  <c r="K5012" i="1" s="1"/>
  <c r="K5013" i="1" s="1"/>
  <c r="K5014" i="1" s="1"/>
  <c r="K5015" i="1" s="1"/>
  <c r="K5016" i="1" s="1"/>
  <c r="K5017" i="1" s="1"/>
  <c r="K5018" i="1" s="1"/>
  <c r="K5019" i="1" s="1"/>
  <c r="K5020" i="1" s="1"/>
  <c r="K5021" i="1" s="1"/>
  <c r="K5022" i="1" s="1"/>
  <c r="K5023" i="1" s="1"/>
  <c r="K5024" i="1" s="1"/>
  <c r="K5025" i="1" s="1"/>
  <c r="K5026" i="1" s="1"/>
  <c r="K5027" i="1" s="1"/>
  <c r="K5028" i="1" s="1"/>
  <c r="K5029" i="1" s="1"/>
  <c r="K5030" i="1" s="1"/>
  <c r="K5031" i="1" s="1"/>
  <c r="K5032" i="1" s="1"/>
  <c r="K5033" i="1" s="1"/>
  <c r="K5034" i="1" s="1"/>
  <c r="K5035" i="1" s="1"/>
  <c r="K5036" i="1" s="1"/>
  <c r="K5037" i="1" s="1"/>
  <c r="K5038" i="1" s="1"/>
  <c r="K5039" i="1" s="1"/>
  <c r="K5040" i="1" s="1"/>
  <c r="K5041" i="1" s="1"/>
  <c r="K5042" i="1" s="1"/>
  <c r="K5043" i="1" s="1"/>
  <c r="K5044" i="1" s="1"/>
  <c r="K5045" i="1" s="1"/>
  <c r="K5046" i="1" s="1"/>
  <c r="K5047" i="1" s="1"/>
  <c r="K5048" i="1" s="1"/>
  <c r="K5049" i="1" s="1"/>
  <c r="K5050" i="1" s="1"/>
  <c r="K5051" i="1" s="1"/>
  <c r="K5052" i="1" s="1"/>
  <c r="K5053" i="1" s="1"/>
  <c r="K5054" i="1" s="1"/>
  <c r="K5055" i="1" s="1"/>
  <c r="K5056" i="1" s="1"/>
  <c r="K5057" i="1" s="1"/>
  <c r="K5058" i="1" s="1"/>
  <c r="K5059" i="1" s="1"/>
  <c r="K5060" i="1" s="1"/>
  <c r="K5061" i="1" s="1"/>
  <c r="K5062" i="1" s="1"/>
  <c r="K5063" i="1" s="1"/>
  <c r="K5064" i="1" s="1"/>
  <c r="K5065" i="1" s="1"/>
  <c r="K5066" i="1" s="1"/>
  <c r="K5067" i="1" s="1"/>
  <c r="K5068" i="1" s="1"/>
  <c r="K5069" i="1" s="1"/>
  <c r="K5070" i="1" s="1"/>
  <c r="K5071" i="1" s="1"/>
  <c r="K5072" i="1" s="1"/>
  <c r="K5073" i="1" s="1"/>
  <c r="K5074" i="1" s="1"/>
  <c r="K5075" i="1" s="1"/>
  <c r="K5076" i="1" s="1"/>
  <c r="K5077" i="1" s="1"/>
  <c r="K5078" i="1" s="1"/>
  <c r="K5079" i="1" s="1"/>
  <c r="K5080" i="1" s="1"/>
  <c r="K5081" i="1" s="1"/>
  <c r="K5082" i="1" s="1"/>
  <c r="K5083" i="1" s="1"/>
  <c r="K5084" i="1" s="1"/>
  <c r="K5085" i="1" s="1"/>
  <c r="K5086" i="1" s="1"/>
  <c r="K5087" i="1" s="1"/>
  <c r="K5088" i="1" s="1"/>
  <c r="K5089" i="1" s="1"/>
  <c r="K5090" i="1" s="1"/>
  <c r="K5091" i="1" s="1"/>
  <c r="K5092" i="1" s="1"/>
  <c r="K5093" i="1" s="1"/>
  <c r="K5094" i="1" s="1"/>
  <c r="K5095" i="1" s="1"/>
  <c r="K5096" i="1" s="1"/>
  <c r="K5097" i="1" s="1"/>
  <c r="K5098" i="1" s="1"/>
  <c r="K5099" i="1" s="1"/>
  <c r="K5100" i="1" s="1"/>
  <c r="K5101" i="1" s="1"/>
  <c r="K5102" i="1" s="1"/>
  <c r="K5103" i="1" s="1"/>
  <c r="K5104" i="1" s="1"/>
  <c r="K5105" i="1" s="1"/>
  <c r="K5106" i="1" s="1"/>
  <c r="K5107" i="1" s="1"/>
  <c r="K5108" i="1" s="1"/>
  <c r="K5109" i="1" s="1"/>
  <c r="K5110" i="1" s="1"/>
  <c r="K5111" i="1" s="1"/>
  <c r="K5112" i="1" s="1"/>
  <c r="K5113" i="1" s="1"/>
  <c r="K5114" i="1" s="1"/>
  <c r="K5115" i="1" s="1"/>
  <c r="K5116" i="1" s="1"/>
  <c r="K5117" i="1" s="1"/>
  <c r="K5118" i="1" s="1"/>
  <c r="K5119" i="1" s="1"/>
  <c r="K5120" i="1" s="1"/>
  <c r="K5121" i="1" s="1"/>
  <c r="K5122" i="1" s="1"/>
  <c r="K5123" i="1" s="1"/>
  <c r="K5124" i="1" s="1"/>
  <c r="K5125" i="1" s="1"/>
  <c r="K5126" i="1" s="1"/>
  <c r="K5127" i="1" s="1"/>
  <c r="K5128" i="1" s="1"/>
  <c r="K5129" i="1" s="1"/>
  <c r="K5130" i="1" s="1"/>
  <c r="K5131" i="1" s="1"/>
  <c r="K5132" i="1" s="1"/>
  <c r="R4696" i="1"/>
  <c r="K5133" i="1" l="1"/>
  <c r="K5134" i="1" s="1"/>
  <c r="K5135" i="1" s="1"/>
  <c r="K5136" i="1" s="1"/>
  <c r="K5137" i="1" s="1"/>
  <c r="K5138" i="1" s="1"/>
  <c r="K5139" i="1" s="1"/>
  <c r="K5140" i="1" s="1"/>
  <c r="K5141" i="1" s="1"/>
  <c r="K5142" i="1" s="1"/>
  <c r="K5143" i="1" s="1"/>
  <c r="K5144" i="1" s="1"/>
  <c r="K5145" i="1" s="1"/>
  <c r="K5146" i="1" s="1"/>
  <c r="K5147" i="1" s="1"/>
  <c r="K5148" i="1" s="1"/>
  <c r="K5149" i="1" s="1"/>
  <c r="K5150" i="1" s="1"/>
  <c r="K5151" i="1" s="1"/>
  <c r="K5152" i="1" s="1"/>
  <c r="K5153" i="1" s="1"/>
  <c r="K5154" i="1" s="1"/>
  <c r="K5155" i="1" s="1"/>
  <c r="K5156" i="1" s="1"/>
  <c r="K5157" i="1" s="1"/>
  <c r="K5158" i="1" s="1"/>
  <c r="K5159" i="1" s="1"/>
  <c r="K5160" i="1" s="1"/>
  <c r="K5161" i="1" s="1"/>
  <c r="K5162" i="1" s="1"/>
  <c r="K5163" i="1" s="1"/>
  <c r="K5164" i="1" s="1"/>
  <c r="K5165" i="1" s="1"/>
  <c r="K5166" i="1" s="1"/>
  <c r="K5167" i="1" s="1"/>
  <c r="K5168" i="1" s="1"/>
  <c r="K5169" i="1" s="1"/>
  <c r="K5170" i="1" s="1"/>
  <c r="K5171" i="1" s="1"/>
  <c r="K5172" i="1" s="1"/>
  <c r="K5173" i="1" s="1"/>
  <c r="K5174" i="1" s="1"/>
  <c r="K5175" i="1" s="1"/>
  <c r="K5176" i="1" s="1"/>
  <c r="K5177" i="1" s="1"/>
  <c r="K5178" i="1" s="1"/>
  <c r="K5179" i="1" s="1"/>
  <c r="K5180" i="1" s="1"/>
  <c r="K5181" i="1" s="1"/>
  <c r="K5182" i="1" s="1"/>
  <c r="K5183" i="1" s="1"/>
  <c r="K5184" i="1" s="1"/>
  <c r="K5185" i="1" s="1"/>
  <c r="K5186" i="1" s="1"/>
  <c r="K5187" i="1" s="1"/>
  <c r="K5188" i="1" s="1"/>
  <c r="K5189" i="1" s="1"/>
  <c r="K5190" i="1" s="1"/>
  <c r="K5191" i="1" s="1"/>
  <c r="K5192" i="1" s="1"/>
  <c r="K5193" i="1" s="1"/>
  <c r="K5194" i="1" s="1"/>
  <c r="K5195" i="1" s="1"/>
  <c r="K5196" i="1" s="1"/>
  <c r="K5197" i="1" s="1"/>
  <c r="K5198" i="1" s="1"/>
  <c r="K5199" i="1" s="1"/>
  <c r="K5200" i="1" s="1"/>
  <c r="K5201" i="1" s="1"/>
  <c r="K5202" i="1" s="1"/>
  <c r="K5203" i="1" s="1"/>
  <c r="K5204" i="1" s="1"/>
  <c r="K5205" i="1" s="1"/>
  <c r="S5122" i="1"/>
</calcChain>
</file>

<file path=xl/comments1.xml><?xml version="1.0" encoding="utf-8"?>
<comments xmlns="http://schemas.openxmlformats.org/spreadsheetml/2006/main">
  <authors>
    <author>Garbe</author>
    <author>Joël</author>
  </authors>
  <commentList>
    <comment ref="A4179" authorId="0" shapeId="0">
      <text>
        <r>
          <rPr>
            <b/>
            <sz val="8"/>
            <color indexed="81"/>
            <rFont val="Tahoma"/>
            <family val="2"/>
          </rPr>
          <t>Garbe:</t>
        </r>
        <r>
          <rPr>
            <sz val="8"/>
            <color indexed="81"/>
            <rFont val="Tahoma"/>
            <family val="2"/>
          </rPr>
          <t xml:space="preserve">
Voir 2021</t>
        </r>
      </text>
    </comment>
    <comment ref="F4645" authorId="1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47" authorId="1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919" authorId="1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JPG Facture pdf dans dossier trésorerie Micro</t>
        </r>
      </text>
    </comment>
    <comment ref="F5036" authorId="1" shapeId="0">
      <text>
        <r>
          <rPr>
            <b/>
            <sz val="9"/>
            <color indexed="81"/>
            <rFont val="Tahoma"/>
            <family val="2"/>
          </rPr>
          <t>Joël:</t>
        </r>
        <r>
          <rPr>
            <sz val="9"/>
            <color indexed="81"/>
            <rFont val="Tahoma"/>
            <family val="2"/>
          </rPr>
          <t xml:space="preserve">
Facture dans dossier trésorerie</t>
        </r>
      </text>
    </comment>
  </commentList>
</comments>
</file>

<file path=xl/sharedStrings.xml><?xml version="1.0" encoding="utf-8"?>
<sst xmlns="http://schemas.openxmlformats.org/spreadsheetml/2006/main" count="21388" uniqueCount="285">
  <si>
    <t>N° ordre</t>
  </si>
  <si>
    <t>B / C</t>
  </si>
  <si>
    <t>Elément comptable</t>
  </si>
  <si>
    <t>Date opér</t>
  </si>
  <si>
    <t>Pointage
Date Valeur</t>
  </si>
  <si>
    <t>Désignation</t>
  </si>
  <si>
    <t>Type</t>
  </si>
  <si>
    <t>Repère</t>
  </si>
  <si>
    <t>Montant €</t>
  </si>
  <si>
    <t>Cumul €</t>
  </si>
  <si>
    <t>Cumul Banque €</t>
  </si>
  <si>
    <t>Code Comptable</t>
  </si>
  <si>
    <t>Cumul Caisse</t>
  </si>
  <si>
    <t>Mois</t>
  </si>
  <si>
    <t>Année</t>
  </si>
  <si>
    <t>Cumul Caisse €</t>
  </si>
  <si>
    <t>Achats</t>
  </si>
  <si>
    <t>B</t>
  </si>
  <si>
    <t>Apport de l'exploitant</t>
  </si>
  <si>
    <t>R</t>
  </si>
  <si>
    <t>Remise chèque</t>
  </si>
  <si>
    <t>Autres frais divers de gestion</t>
  </si>
  <si>
    <t>Honoraires ne constituant pas des rétrocessions</t>
  </si>
  <si>
    <t>D</t>
  </si>
  <si>
    <t>6750371</t>
  </si>
  <si>
    <t>Autres recettes professionnelles</t>
  </si>
  <si>
    <t>TVA à récupérer</t>
  </si>
  <si>
    <t>Banque</t>
  </si>
  <si>
    <t>Fournitures de bureau, documentation, PTT</t>
  </si>
  <si>
    <t>6750372</t>
  </si>
  <si>
    <t>Caisse</t>
  </si>
  <si>
    <t>Frais de déplacement (voyage)</t>
  </si>
  <si>
    <t>6750373</t>
  </si>
  <si>
    <t>Charges sociales personnelles</t>
  </si>
  <si>
    <t>Petit outillage</t>
  </si>
  <si>
    <t>CB 26-11-99</t>
  </si>
  <si>
    <t>Charges sociales sur salaires (parts patronales et ouvière)</t>
  </si>
  <si>
    <t>Chauffage Eau Gaz électricité</t>
  </si>
  <si>
    <t>Cotisation syndicale et professionnelle</t>
  </si>
  <si>
    <t>Dépense non déductible (Immobilisations)</t>
  </si>
  <si>
    <t>C</t>
  </si>
  <si>
    <t>Virement Interne Recette</t>
  </si>
  <si>
    <t>CB 28-11-99</t>
  </si>
  <si>
    <t>Entretien et réparation</t>
  </si>
  <si>
    <t>Virement Interne Dépense</t>
  </si>
  <si>
    <t>Honoraires rétrocédés</t>
  </si>
  <si>
    <t>6750374</t>
  </si>
  <si>
    <t>Frais d'acte et de contentieux</t>
  </si>
  <si>
    <t>6750375</t>
  </si>
  <si>
    <t>Frais de réception, de représentation, de congrès</t>
  </si>
  <si>
    <t>Salaires nets et avantages en nature</t>
  </si>
  <si>
    <t>Frais de voiture automobile</t>
  </si>
  <si>
    <t>6750376</t>
  </si>
  <si>
    <t>Frais financiers</t>
  </si>
  <si>
    <t>Honoraires</t>
  </si>
  <si>
    <t>6750377</t>
  </si>
  <si>
    <t>Location de matériel et de mobilier</t>
  </si>
  <si>
    <t>Loyer et charges locatives</t>
  </si>
  <si>
    <t>Prélèvement de l'exploitant</t>
  </si>
  <si>
    <t>6750378</t>
  </si>
  <si>
    <t>Personnel intérimaire</t>
  </si>
  <si>
    <t>FA 99 - 0007</t>
  </si>
  <si>
    <t>TVA / Honoraire</t>
  </si>
  <si>
    <t>Espèce</t>
  </si>
  <si>
    <t>Primes d'assurances</t>
  </si>
  <si>
    <t>Taxes profes et autres impôts</t>
  </si>
  <si>
    <t>DAB</t>
  </si>
  <si>
    <t>TVA Payée</t>
  </si>
  <si>
    <t>Vide</t>
  </si>
  <si>
    <t>6750379</t>
  </si>
  <si>
    <t>Frais</t>
  </si>
  <si>
    <t>CB - 28-12-99</t>
  </si>
  <si>
    <t>CB - 29-12-99</t>
  </si>
  <si>
    <t>6750380</t>
  </si>
  <si>
    <t>6750381</t>
  </si>
  <si>
    <t>6750382</t>
  </si>
  <si>
    <t>6750383</t>
  </si>
  <si>
    <t>TIP</t>
  </si>
  <si>
    <t>Virement</t>
  </si>
  <si>
    <t>6750385</t>
  </si>
  <si>
    <t>6750386</t>
  </si>
  <si>
    <t>6750387</t>
  </si>
  <si>
    <t>Pélèvement</t>
  </si>
  <si>
    <t>6750388</t>
  </si>
  <si>
    <t>6750389</t>
  </si>
  <si>
    <t>6750390</t>
  </si>
  <si>
    <t>6750391</t>
  </si>
  <si>
    <t>6750392</t>
  </si>
  <si>
    <t>6750393</t>
  </si>
  <si>
    <t>6750394</t>
  </si>
  <si>
    <t>6750395</t>
  </si>
  <si>
    <t>6750396</t>
  </si>
  <si>
    <t>Prélèvement</t>
  </si>
  <si>
    <t>6750399</t>
  </si>
  <si>
    <t>6750400</t>
  </si>
  <si>
    <t>6750401</t>
  </si>
  <si>
    <t>6750402</t>
  </si>
  <si>
    <t>6750403</t>
  </si>
  <si>
    <t>6750404</t>
  </si>
  <si>
    <t>6750405</t>
  </si>
  <si>
    <t>Frais Janvier 2000</t>
  </si>
  <si>
    <t>6750397</t>
  </si>
  <si>
    <t>6750398</t>
  </si>
  <si>
    <t>6750406</t>
  </si>
  <si>
    <t>6750407</t>
  </si>
  <si>
    <t>6750408</t>
  </si>
  <si>
    <t>6750409</t>
  </si>
  <si>
    <t>CB 02/2000</t>
  </si>
  <si>
    <t>6750410</t>
  </si>
  <si>
    <t>6750411</t>
  </si>
  <si>
    <t>6750412</t>
  </si>
  <si>
    <t>6750413</t>
  </si>
  <si>
    <t>6750414</t>
  </si>
  <si>
    <t>6750415</t>
  </si>
  <si>
    <t>6750416</t>
  </si>
  <si>
    <t>6750417</t>
  </si>
  <si>
    <t>6750418</t>
  </si>
  <si>
    <t>6750419</t>
  </si>
  <si>
    <t>6750420</t>
  </si>
  <si>
    <t>6750422</t>
  </si>
  <si>
    <t>6750421</t>
  </si>
  <si>
    <t>6750423</t>
  </si>
  <si>
    <t>6750424</t>
  </si>
  <si>
    <t>6750425</t>
  </si>
  <si>
    <t>6750426</t>
  </si>
  <si>
    <t>6750427</t>
  </si>
  <si>
    <t>6750428</t>
  </si>
  <si>
    <t>6750429</t>
  </si>
  <si>
    <t>6750430</t>
  </si>
  <si>
    <t>Remise espèces</t>
  </si>
  <si>
    <t>Espèces</t>
  </si>
  <si>
    <t>9495701</t>
  </si>
  <si>
    <t>9495702</t>
  </si>
  <si>
    <t>9495703</t>
  </si>
  <si>
    <t>Annulation</t>
  </si>
  <si>
    <t>honoraires</t>
  </si>
  <si>
    <t>9495704</t>
  </si>
  <si>
    <t>9495705</t>
  </si>
  <si>
    <t>9495706</t>
  </si>
  <si>
    <t>9495707</t>
  </si>
  <si>
    <t>9495708</t>
  </si>
  <si>
    <t>9495709</t>
  </si>
  <si>
    <t>9495710</t>
  </si>
  <si>
    <t>CB</t>
  </si>
  <si>
    <t>9495711</t>
  </si>
  <si>
    <t>9495712</t>
  </si>
  <si>
    <t>9495713</t>
  </si>
  <si>
    <t>9495714</t>
  </si>
  <si>
    <t>9495715</t>
  </si>
  <si>
    <t>9495716</t>
  </si>
  <si>
    <t>espèce</t>
  </si>
  <si>
    <t>9495723</t>
  </si>
  <si>
    <t>9495724</t>
  </si>
  <si>
    <t>9495725</t>
  </si>
  <si>
    <t>1476967</t>
  </si>
  <si>
    <t>9495719</t>
  </si>
  <si>
    <t>9495720</t>
  </si>
  <si>
    <t>9495721</t>
  </si>
  <si>
    <t>9495722</t>
  </si>
  <si>
    <t>9495726</t>
  </si>
  <si>
    <t>9495727</t>
  </si>
  <si>
    <t>9495728</t>
  </si>
  <si>
    <t>9495729</t>
  </si>
  <si>
    <t>CB 7/7/00</t>
  </si>
  <si>
    <t>9495730</t>
  </si>
  <si>
    <t>1476941</t>
  </si>
  <si>
    <t>1476942</t>
  </si>
  <si>
    <t>1476943</t>
  </si>
  <si>
    <t>1476944</t>
  </si>
  <si>
    <t>1476945</t>
  </si>
  <si>
    <t>1476946</t>
  </si>
  <si>
    <t>1476947</t>
  </si>
  <si>
    <t>1476948</t>
  </si>
  <si>
    <t>1476949</t>
  </si>
  <si>
    <t>1476950</t>
  </si>
  <si>
    <t>1476951</t>
  </si>
  <si>
    <t>1476952</t>
  </si>
  <si>
    <t>1476953</t>
  </si>
  <si>
    <t>1476954</t>
  </si>
  <si>
    <t>1476955</t>
  </si>
  <si>
    <t>1476956</t>
  </si>
  <si>
    <t>1476957</t>
  </si>
  <si>
    <t>Prélèvement CB</t>
  </si>
  <si>
    <t>1476958</t>
  </si>
  <si>
    <t>1476959</t>
  </si>
  <si>
    <t>1476960</t>
  </si>
  <si>
    <t>1476961</t>
  </si>
  <si>
    <t>1476962</t>
  </si>
  <si>
    <t>1476963</t>
  </si>
  <si>
    <t>261006503284001</t>
  </si>
  <si>
    <t>CB 28/10/00</t>
  </si>
  <si>
    <t>CB 17/10/00</t>
  </si>
  <si>
    <t>1476964</t>
  </si>
  <si>
    <t>1476965</t>
  </si>
  <si>
    <t>1476966</t>
  </si>
  <si>
    <t>1476968</t>
  </si>
  <si>
    <t>1476969</t>
  </si>
  <si>
    <t>5967676</t>
  </si>
  <si>
    <t>5967685</t>
  </si>
  <si>
    <t>5967683</t>
  </si>
  <si>
    <t>5967684/ 1617143</t>
  </si>
  <si>
    <t>5967671</t>
  </si>
  <si>
    <t>5967672</t>
  </si>
  <si>
    <t>5967673</t>
  </si>
  <si>
    <t>5967674</t>
  </si>
  <si>
    <t>5967675</t>
  </si>
  <si>
    <t>5967677</t>
  </si>
  <si>
    <t>5967678</t>
  </si>
  <si>
    <t>5967679</t>
  </si>
  <si>
    <t>5967680</t>
  </si>
  <si>
    <t>5967681</t>
  </si>
  <si>
    <t>5967682</t>
  </si>
  <si>
    <t>5967686</t>
  </si>
  <si>
    <t>5967688</t>
  </si>
  <si>
    <t>5967687</t>
  </si>
  <si>
    <t>5967689</t>
  </si>
  <si>
    <t>5967690</t>
  </si>
  <si>
    <t>5967691</t>
  </si>
  <si>
    <t>5967692</t>
  </si>
  <si>
    <t>virement perso</t>
  </si>
  <si>
    <t>Virement CBN</t>
  </si>
  <si>
    <t>1617131</t>
  </si>
  <si>
    <t>1617132</t>
  </si>
  <si>
    <t>1617133</t>
  </si>
  <si>
    <t>1617134</t>
  </si>
  <si>
    <t>1617135</t>
  </si>
  <si>
    <t>1617136</t>
  </si>
  <si>
    <t>1617137</t>
  </si>
  <si>
    <t>1617138</t>
  </si>
  <si>
    <t>1617139</t>
  </si>
  <si>
    <t>1617140</t>
  </si>
  <si>
    <t>1617142</t>
  </si>
  <si>
    <t>1617141</t>
  </si>
  <si>
    <t>5286551</t>
  </si>
  <si>
    <t>5286552</t>
  </si>
  <si>
    <t>5286554</t>
  </si>
  <si>
    <t>5286553</t>
  </si>
  <si>
    <t>7629612</t>
  </si>
  <si>
    <t>C. B.</t>
  </si>
  <si>
    <t>7629619</t>
  </si>
  <si>
    <t>7629611</t>
  </si>
  <si>
    <t>7629615</t>
  </si>
  <si>
    <t>7629613</t>
  </si>
  <si>
    <t>7629614</t>
  </si>
  <si>
    <t>7629616</t>
  </si>
  <si>
    <t>7629617</t>
  </si>
  <si>
    <t>7629618</t>
  </si>
  <si>
    <t>7629620</t>
  </si>
  <si>
    <t>7629621</t>
  </si>
  <si>
    <t>7629622</t>
  </si>
  <si>
    <t>7629623</t>
  </si>
  <si>
    <t>7629624</t>
  </si>
  <si>
    <t>7629625</t>
  </si>
  <si>
    <t>7629626</t>
  </si>
  <si>
    <t>7629627</t>
  </si>
  <si>
    <t>7629628</t>
  </si>
  <si>
    <t>7629629</t>
  </si>
  <si>
    <t>7629630</t>
  </si>
  <si>
    <t>7629631</t>
  </si>
  <si>
    <t>7629632</t>
  </si>
  <si>
    <t>7629633</t>
  </si>
  <si>
    <t>7629634</t>
  </si>
  <si>
    <t>7629635</t>
  </si>
  <si>
    <t>8083181</t>
  </si>
  <si>
    <t>8083182</t>
  </si>
  <si>
    <t>8083183</t>
  </si>
  <si>
    <t>8083184</t>
  </si>
  <si>
    <t>8083185</t>
  </si>
  <si>
    <t>8083186</t>
  </si>
  <si>
    <t>8083207</t>
  </si>
  <si>
    <t>8083206</t>
  </si>
  <si>
    <t>8083208</t>
  </si>
  <si>
    <t>8083209</t>
  </si>
  <si>
    <t>5507306</t>
  </si>
  <si>
    <t>5507307</t>
  </si>
  <si>
    <t>5507308</t>
  </si>
  <si>
    <t>5507309</t>
  </si>
  <si>
    <t>5507310</t>
  </si>
  <si>
    <t>5507312</t>
  </si>
  <si>
    <t>5507313</t>
  </si>
  <si>
    <t>5507314</t>
  </si>
  <si>
    <t>5507315</t>
  </si>
  <si>
    <t>écart 2,82</t>
  </si>
  <si>
    <t>achats</t>
  </si>
  <si>
    <t>Désignations Effacées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</si>
</sst>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&quot;F&quot;_-;\-* #,##0.00\ &quot;F&quot;_-;_-* &quot;-&quot;??\ &quot;F&quot;_-;_-@_-"/>
    <numFmt numFmtId="165" formatCode="_-* #,##0.00\ [$€-1]_-;\-* #,##0.00\ [$€-1]_-;_-* &quot;-&quot;??\ [$€-1]_-"/>
    <numFmt numFmtId="166" formatCode="_-* #,##0.00\ [$€-1]_-;\-* #,##0.00\ [$€-1]_-;_-* &quot;-&quot;??\ [$€-1]_-;_-@_-"/>
    <numFmt numFmtId="167" formatCode="_ * #,##0.00_ \ [$€-1]_ ;_ * \-#,##0.00\ \ [$€-1]_ ;_ * &quot;-&quot;??_ \ [$€-1]_ ;_ @_ 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5" fontId="2" fillId="0" borderId="0" xfId="2" applyFont="1" applyAlignment="1">
      <alignment horizontal="center" vertical="center" wrapText="1"/>
    </xf>
    <xf numFmtId="165" fontId="2" fillId="0" borderId="0" xfId="2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1" applyFont="1"/>
    <xf numFmtId="164" fontId="0" fillId="0" borderId="0" xfId="0" applyNumberFormat="1"/>
    <xf numFmtId="49" fontId="0" fillId="0" borderId="0" xfId="0" applyNumberFormat="1" applyAlignment="1">
      <alignment horizontal="center"/>
    </xf>
    <xf numFmtId="165" fontId="0" fillId="0" borderId="0" xfId="2" applyFont="1"/>
    <xf numFmtId="0" fontId="0" fillId="0" borderId="0" xfId="0" applyAlignment="1">
      <alignment horizontal="right"/>
    </xf>
    <xf numFmtId="0" fontId="0" fillId="0" borderId="0" xfId="0" quotePrefix="1" applyAlignment="1">
      <alignment horizontal="center"/>
    </xf>
    <xf numFmtId="0" fontId="2" fillId="0" borderId="0" xfId="0" applyFont="1"/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right"/>
    </xf>
    <xf numFmtId="0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left"/>
    </xf>
    <xf numFmtId="165" fontId="0" fillId="0" borderId="0" xfId="2" applyNumberFormat="1" applyFont="1"/>
    <xf numFmtId="165" fontId="0" fillId="0" borderId="0" xfId="0" applyNumberFormat="1" applyAlignment="1">
      <alignment horizontal="right"/>
    </xf>
    <xf numFmtId="0" fontId="0" fillId="0" borderId="0" xfId="0" quotePrefix="1"/>
    <xf numFmtId="0" fontId="1" fillId="0" borderId="0" xfId="0" applyFont="1"/>
    <xf numFmtId="165" fontId="0" fillId="0" borderId="0" xfId="0" applyNumberFormat="1"/>
    <xf numFmtId="17" fontId="0" fillId="0" borderId="0" xfId="0" applyNumberFormat="1"/>
    <xf numFmtId="0" fontId="1" fillId="2" borderId="0" xfId="0" applyFont="1" applyFill="1"/>
    <xf numFmtId="165" fontId="1" fillId="0" borderId="0" xfId="2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166" fontId="0" fillId="0" borderId="0" xfId="0" applyNumberFormat="1"/>
    <xf numFmtId="167" fontId="0" fillId="0" borderId="0" xfId="0" applyNumberFormat="1" applyAlignment="1">
      <alignment horizontal="right"/>
    </xf>
    <xf numFmtId="0" fontId="0" fillId="3" borderId="0" xfId="0" applyFill="1" applyAlignment="1">
      <alignment horizontal="center"/>
    </xf>
    <xf numFmtId="0" fontId="0" fillId="3" borderId="0" xfId="0" applyFill="1"/>
    <xf numFmtId="14" fontId="0" fillId="3" borderId="0" xfId="0" applyNumberForma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165" fontId="0" fillId="3" borderId="0" xfId="2" applyFont="1" applyFill="1"/>
    <xf numFmtId="0" fontId="0" fillId="0" borderId="0" xfId="0" applyFont="1"/>
    <xf numFmtId="0" fontId="0" fillId="3" borderId="0" xfId="0" applyFont="1" applyFill="1"/>
  </cellXfs>
  <cellStyles count="3">
    <cellStyle name="Euro" xfId="2"/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el%20GARBE%20Formation\Tr&#233;sorerie\Banqu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Relevé Factures 2007"/>
      <sheetName val="Relevé Factures"/>
      <sheetName val="Suivi CL"/>
      <sheetName val="Crédit Lyonnais"/>
      <sheetName val="Informations CL"/>
      <sheetName val="Relevé Carburant et CB CL"/>
      <sheetName val="Frais Eric LEBRETON"/>
      <sheetName val="Rapprochement 1999"/>
      <sheetName val="Suivi Honoraires"/>
      <sheetName val="2035-2011"/>
      <sheetName val="2035-2010"/>
      <sheetName val="2035-2009"/>
      <sheetName val="2035-2008"/>
      <sheetName val="2035-2007"/>
      <sheetName val="2035-2006"/>
      <sheetName val="2035-2005"/>
      <sheetName val="2035-2004"/>
      <sheetName val="2035-2003"/>
      <sheetName val="2035-2002"/>
      <sheetName val="2035-2001"/>
      <sheetName val="2035-2000"/>
      <sheetName val="2035-1999"/>
      <sheetName val="Statistiques"/>
      <sheetName val="Répart Client"/>
      <sheetName val="Suivi Charges Sociales"/>
      <sheetName val="TCD"/>
      <sheetName val="Relevé Frais 2000"/>
      <sheetName val="Frais Décembre 1999"/>
      <sheetName val="Redressement"/>
      <sheetName val="Simulations"/>
      <sheetName val="CIN Perso"/>
      <sheetName val="Suivi CIN"/>
      <sheetName val="CB CIN"/>
      <sheetName val="Bourse"/>
      <sheetName val="CEL"/>
      <sheetName val="Graph UFF"/>
      <sheetName val="UFF"/>
      <sheetName val="Graph La Poste"/>
      <sheetName val="La Poste"/>
      <sheetName val="Graph UFF Retraite"/>
      <sheetName val="UFF Retraite"/>
      <sheetName val="GraphAGIPI"/>
      <sheetName val="AGIPI Retraite PERP"/>
      <sheetName val="CCP"/>
      <sheetName val="La Poste RIB"/>
      <sheetName val="La Poste RIB (2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>
        <row r="1">
          <cell r="H1">
            <v>6.5595699999999999</v>
          </cell>
        </row>
        <row r="19">
          <cell r="C19">
            <v>36501</v>
          </cell>
        </row>
        <row r="22">
          <cell r="C22">
            <v>36525</v>
          </cell>
        </row>
        <row r="23">
          <cell r="C23">
            <v>36525</v>
          </cell>
        </row>
        <row r="24">
          <cell r="C24">
            <v>36525</v>
          </cell>
        </row>
        <row r="40">
          <cell r="C40">
            <v>36554</v>
          </cell>
        </row>
        <row r="41">
          <cell r="C41">
            <v>36556</v>
          </cell>
        </row>
        <row r="42">
          <cell r="C42">
            <v>36557</v>
          </cell>
        </row>
        <row r="43">
          <cell r="C43">
            <v>36557</v>
          </cell>
        </row>
        <row r="44">
          <cell r="C44">
            <v>36557</v>
          </cell>
        </row>
        <row r="45">
          <cell r="C45">
            <v>36557</v>
          </cell>
        </row>
        <row r="46">
          <cell r="C46">
            <v>36557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>
    <pageSetUpPr autoPageBreaks="0" fitToPage="1"/>
  </sheetPr>
  <dimension ref="A1:Y9760"/>
  <sheetViews>
    <sheetView tabSelected="1" showRuler="0" zoomScale="75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5206" sqref="A5206:XFD5265"/>
    </sheetView>
  </sheetViews>
  <sheetFormatPr baseColWidth="10" defaultRowHeight="12.75" x14ac:dyDescent="0.2"/>
  <cols>
    <col min="1" max="1" width="6" style="6" customWidth="1"/>
    <col min="2" max="2" width="4.85546875" style="6" customWidth="1"/>
    <col min="3" max="3" width="39.7109375" customWidth="1"/>
    <col min="4" max="4" width="13.140625" style="8" customWidth="1"/>
    <col min="5" max="5" width="12.5703125" style="8" customWidth="1"/>
    <col min="6" max="6" width="37.28515625" customWidth="1"/>
    <col min="7" max="7" width="5" style="6" customWidth="1"/>
    <col min="8" max="8" width="17.7109375" bestFit="1" customWidth="1"/>
    <col min="9" max="9" width="16.7109375" style="12" bestFit="1" customWidth="1"/>
    <col min="10" max="10" width="16.28515625" style="12" customWidth="1"/>
    <col min="11" max="11" width="12.85546875" style="12" bestFit="1" customWidth="1"/>
    <col min="12" max="12" width="11.7109375" hidden="1" customWidth="1"/>
    <col min="13" max="13" width="12.42578125" hidden="1" customWidth="1"/>
    <col min="14" max="14" width="7.7109375" hidden="1" customWidth="1"/>
    <col min="15" max="15" width="7.85546875" hidden="1" customWidth="1"/>
    <col min="16" max="17" width="11.42578125" style="12"/>
    <col min="18" max="18" width="11.42578125" style="13"/>
    <col min="19" max="19" width="12.140625" bestFit="1" customWidth="1"/>
    <col min="24" max="24" width="53.42578125" bestFit="1" customWidth="1"/>
    <col min="26" max="26" width="52.140625" bestFit="1" customWidth="1"/>
  </cols>
  <sheetData>
    <row r="1" spans="1:25" s="1" customFormat="1" ht="25.5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  <c r="K1" s="4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3"/>
      <c r="R1" s="5"/>
      <c r="X1" t="s">
        <v>16</v>
      </c>
      <c r="Y1" s="1">
        <v>8</v>
      </c>
    </row>
    <row r="2" spans="1:25" x14ac:dyDescent="0.2">
      <c r="A2" s="6">
        <v>1</v>
      </c>
      <c r="B2" s="6" t="s">
        <v>17</v>
      </c>
      <c r="C2" s="7" t="s">
        <v>18</v>
      </c>
      <c r="D2" s="8">
        <v>36461</v>
      </c>
      <c r="E2" s="8">
        <v>36467</v>
      </c>
      <c r="F2" t="s">
        <v>284</v>
      </c>
      <c r="G2" s="6" t="s">
        <v>19</v>
      </c>
      <c r="H2" s="11" t="s">
        <v>20</v>
      </c>
      <c r="I2" s="12">
        <v>3506.3273964604386</v>
      </c>
      <c r="J2" s="12">
        <v>3506.3273964604386</v>
      </c>
      <c r="K2" s="12">
        <v>3506.3273964604386</v>
      </c>
      <c r="L2" s="6" t="str">
        <f>IF(C2="","",G2&amp;" "&amp;VLOOKUP(C2,$X$1:$Y$49,2))</f>
        <v>R 8</v>
      </c>
      <c r="M2" s="10">
        <v>0</v>
      </c>
      <c r="N2">
        <f>IF(D2,MONTH(D2),"")</f>
        <v>10</v>
      </c>
      <c r="O2">
        <f>IF(D2,YEAR(D2),"")</f>
        <v>1999</v>
      </c>
      <c r="X2" t="s">
        <v>18</v>
      </c>
      <c r="Y2" s="1">
        <v>8</v>
      </c>
    </row>
    <row r="3" spans="1:25" x14ac:dyDescent="0.2">
      <c r="A3" s="6">
        <v>16</v>
      </c>
      <c r="B3" s="6" t="s">
        <v>40</v>
      </c>
      <c r="C3" s="7" t="s">
        <v>49</v>
      </c>
      <c r="D3" s="8">
        <v>36483</v>
      </c>
      <c r="E3" s="8">
        <v>36483</v>
      </c>
      <c r="F3" t="s">
        <v>284</v>
      </c>
      <c r="G3" s="6" t="s">
        <v>23</v>
      </c>
      <c r="H3" s="6" t="s">
        <v>63</v>
      </c>
      <c r="I3" s="12">
        <v>37.045111188690726</v>
      </c>
      <c r="J3" s="12">
        <f>J2+IF(AND($B3="B",$G3="D"),-I3,IF($B3="B",+I3,0))</f>
        <v>3506.3273964604386</v>
      </c>
      <c r="K3" s="12">
        <f>K2+IF(AND($B3="B",$E3&lt;&gt;""),IF($G3="D",-I3,+I3),0)</f>
        <v>3506.3273964604386</v>
      </c>
      <c r="L3" s="6" t="str">
        <f>IF(C3="","",G3&amp;" "&amp;VLOOKUP(C3,$X$1:$Y$49,2))</f>
        <v>D 24</v>
      </c>
      <c r="M3" s="10" t="e">
        <f>M2+IF(AND(B3="C",E3&lt;&gt;""),IF(G3="D",-#REF!,+#REF!),0)</f>
        <v>#REF!</v>
      </c>
      <c r="N3">
        <f>IF(D3,MONTH(D3),"")</f>
        <v>11</v>
      </c>
      <c r="O3">
        <f>IF(D3,YEAR(D3),"")</f>
        <v>1999</v>
      </c>
      <c r="P3" s="12">
        <f>P2+IF(AND($B3="C",I3&lt;&gt;""),IF($G3="D",-I3,+I3),0)</f>
        <v>-37.045111188690726</v>
      </c>
      <c r="X3" t="s">
        <v>21</v>
      </c>
      <c r="Y3" s="1">
        <v>28</v>
      </c>
    </row>
    <row r="4" spans="1:25" x14ac:dyDescent="0.2">
      <c r="A4" s="6">
        <v>17</v>
      </c>
      <c r="B4" s="6" t="s">
        <v>40</v>
      </c>
      <c r="C4" s="7" t="s">
        <v>28</v>
      </c>
      <c r="D4" s="8">
        <v>36483</v>
      </c>
      <c r="E4" s="8">
        <v>36483</v>
      </c>
      <c r="F4" t="s">
        <v>284</v>
      </c>
      <c r="G4" s="6" t="s">
        <v>23</v>
      </c>
      <c r="H4" s="6" t="s">
        <v>63</v>
      </c>
      <c r="I4" s="12">
        <v>1.4635105654791396</v>
      </c>
      <c r="J4" s="12">
        <f>J3+IF(AND($B4="B",$G4="D"),-I4,IF($B4="B",+I4,0))</f>
        <v>3506.3273964604386</v>
      </c>
      <c r="K4" s="12">
        <f>K3+IF(AND($B4="B",$E4&lt;&gt;""),IF($G4="D",-I4,+I4),0)</f>
        <v>3506.3273964604386</v>
      </c>
      <c r="L4" s="6" t="str">
        <f>IF(C4="","",G4&amp;" "&amp;VLOOKUP(C4,$X$1:$Y$49,2))</f>
        <v>D 25</v>
      </c>
      <c r="M4" s="10" t="e">
        <f>M3+IF(AND(B4="C",E4&lt;&gt;""),IF(G4="D",-#REF!,+#REF!),0)</f>
        <v>#REF!</v>
      </c>
      <c r="N4">
        <f>IF(D4,MONTH(D4),"")</f>
        <v>11</v>
      </c>
      <c r="O4">
        <f>IF(D4,YEAR(D4),"")</f>
        <v>1999</v>
      </c>
      <c r="P4" s="12">
        <f>P3+IF(AND($B4="C",I4&lt;&gt;""),IF($G4="D",-I4,+I4),0)</f>
        <v>-38.508621754169866</v>
      </c>
      <c r="X4" t="s">
        <v>25</v>
      </c>
      <c r="Y4" s="1">
        <v>7</v>
      </c>
    </row>
    <row r="5" spans="1:25" x14ac:dyDescent="0.2">
      <c r="A5" s="6">
        <v>3</v>
      </c>
      <c r="B5" s="6" t="s">
        <v>17</v>
      </c>
      <c r="C5" s="7" t="s">
        <v>22</v>
      </c>
      <c r="D5" s="8">
        <v>36485</v>
      </c>
      <c r="E5" s="8">
        <v>36519</v>
      </c>
      <c r="F5" t="s">
        <v>284</v>
      </c>
      <c r="G5" s="6" t="s">
        <v>23</v>
      </c>
      <c r="H5" s="14" t="s">
        <v>24</v>
      </c>
      <c r="I5" s="12">
        <v>91.469410342446224</v>
      </c>
      <c r="J5" s="12">
        <f>J4+IF(AND($B5="B",$G5="D"),-I5,IF($B5="B",+I5,0))</f>
        <v>3414.8579861179924</v>
      </c>
      <c r="K5" s="12">
        <f>K4+IF(AND($B5="B",$E5&lt;&gt;""),IF($G5="D",-I5,+I5),0)</f>
        <v>3414.8579861179924</v>
      </c>
      <c r="L5" s="6" t="str">
        <f>IF(C5="","",G5&amp;" "&amp;VLOOKUP(C5,$X$1:$Y$49,2))</f>
        <v>D 19</v>
      </c>
      <c r="M5" s="10" t="e">
        <f>M4+IF(AND(B5="C",E5&lt;&gt;""),IF(G5="D",-#REF!,+#REF!),0)</f>
        <v>#REF!</v>
      </c>
      <c r="N5">
        <f>IF(D5,MONTH(D5),"")</f>
        <v>11</v>
      </c>
      <c r="O5">
        <f>IF(D5,YEAR(D5),"")</f>
        <v>1999</v>
      </c>
      <c r="P5" s="12">
        <f>P4+IF(AND($B5="C",I5&lt;&gt;""),IF($G5="D",-I5,+I5),0)</f>
        <v>-38.508621754169866</v>
      </c>
      <c r="X5" t="s">
        <v>27</v>
      </c>
      <c r="Y5" s="1">
        <v>1</v>
      </c>
    </row>
    <row r="6" spans="1:25" x14ac:dyDescent="0.2">
      <c r="A6" s="6">
        <v>3</v>
      </c>
      <c r="B6" s="6" t="s">
        <v>17</v>
      </c>
      <c r="C6" s="7" t="s">
        <v>26</v>
      </c>
      <c r="D6" s="8">
        <v>36485</v>
      </c>
      <c r="E6" s="8">
        <v>36519</v>
      </c>
      <c r="F6" s="7" t="s">
        <v>284</v>
      </c>
      <c r="G6" s="6" t="s">
        <v>23</v>
      </c>
      <c r="H6" s="14" t="s">
        <v>24</v>
      </c>
      <c r="I6" s="12">
        <v>18.842698530543924</v>
      </c>
      <c r="J6" s="12">
        <f>J5+IF(AND($B6="B",$G6="D"),-I6,IF($B6="B",+I6,0))</f>
        <v>3396.0152875874483</v>
      </c>
      <c r="K6" s="12">
        <f>K5+IF(AND($B6="B",$E6&lt;&gt;""),IF($G6="D",-I6,+I6),0)</f>
        <v>3396.0152875874483</v>
      </c>
      <c r="L6" s="6" t="str">
        <f>IF(C6="","",G6&amp;" "&amp;VLOOKUP(C6,$X$1:$Y$49,2))</f>
        <v>D 6</v>
      </c>
      <c r="M6" s="10" t="e">
        <f>M5+IF(AND(B6="C",E6&lt;&gt;""),IF(G6="D",-#REF!,+#REF!),0)</f>
        <v>#REF!</v>
      </c>
      <c r="N6">
        <f>IF(D6,MONTH(D6),"")</f>
        <v>11</v>
      </c>
      <c r="O6">
        <f>IF(D6,YEAR(D6),"")</f>
        <v>1999</v>
      </c>
      <c r="P6" s="12">
        <f>P5+IF(AND($B6="C",I6&lt;&gt;""),IF($G6="D",-I6,+I6),0)</f>
        <v>-38.508621754169866</v>
      </c>
      <c r="X6" t="s">
        <v>30</v>
      </c>
      <c r="Y6" s="1">
        <v>2</v>
      </c>
    </row>
    <row r="7" spans="1:25" x14ac:dyDescent="0.2">
      <c r="A7" s="6">
        <v>4</v>
      </c>
      <c r="B7" s="6" t="s">
        <v>17</v>
      </c>
      <c r="C7" s="7" t="s">
        <v>28</v>
      </c>
      <c r="D7" s="8">
        <v>36485</v>
      </c>
      <c r="E7" s="8">
        <v>36507</v>
      </c>
      <c r="F7" t="s">
        <v>284</v>
      </c>
      <c r="G7" s="6" t="s">
        <v>23</v>
      </c>
      <c r="H7" s="14" t="s">
        <v>29</v>
      </c>
      <c r="I7" s="12">
        <v>78.511243877266352</v>
      </c>
      <c r="J7" s="12">
        <f>J6+IF(AND($B7="B",$G7="D"),-I7,IF($B7="B",+I7,0))</f>
        <v>3317.504043710182</v>
      </c>
      <c r="K7" s="12">
        <f>K6+IF(AND($B7="B",$E7&lt;&gt;""),IF($G7="D",-I7,+I7),0)</f>
        <v>3317.504043710182</v>
      </c>
      <c r="L7" s="6" t="str">
        <f>IF(C7="","",G7&amp;" "&amp;VLOOKUP(C7,$X$1:$Y$49,2))</f>
        <v>D 25</v>
      </c>
      <c r="M7" s="10" t="e">
        <f>M6+IF(AND(B7="C",E7&lt;&gt;""),IF(G7="D",-#REF!,+#REF!),0)</f>
        <v>#REF!</v>
      </c>
      <c r="N7">
        <f>IF(D7,MONTH(D7),"")</f>
        <v>11</v>
      </c>
      <c r="O7">
        <f>IF(D7,YEAR(D7),"")</f>
        <v>1999</v>
      </c>
      <c r="P7" s="12">
        <f>P6+IF(AND($B7="C",I7&lt;&gt;""),IF($G7="D",-I7,+I7),0)</f>
        <v>-38.508621754169866</v>
      </c>
      <c r="X7" t="s">
        <v>33</v>
      </c>
      <c r="Y7" s="1">
        <v>23</v>
      </c>
    </row>
    <row r="8" spans="1:25" x14ac:dyDescent="0.2">
      <c r="A8" s="6">
        <v>5</v>
      </c>
      <c r="B8" s="6" t="s">
        <v>17</v>
      </c>
      <c r="C8" s="7" t="s">
        <v>31</v>
      </c>
      <c r="D8" s="8">
        <v>36487</v>
      </c>
      <c r="E8" s="8">
        <v>36498</v>
      </c>
      <c r="F8" t="s">
        <v>284</v>
      </c>
      <c r="G8" s="6" t="s">
        <v>23</v>
      </c>
      <c r="H8" s="14" t="s">
        <v>32</v>
      </c>
      <c r="I8" s="12">
        <v>15.244901723741037</v>
      </c>
      <c r="J8" s="12">
        <f>J7+IF(AND($B8="B",$G8="D"),-I8,IF($B8="B",+I8,0))</f>
        <v>3302.2591419864411</v>
      </c>
      <c r="K8" s="12">
        <f>K7+IF(AND($B8="B",$E8&lt;&gt;""),IF($G8="D",-I8,+I8),0)</f>
        <v>3302.2591419864411</v>
      </c>
      <c r="L8" s="6" t="str">
        <f>IF(C8="","",G8&amp;" "&amp;VLOOKUP(C8,$X$1:$Y$49,2))</f>
        <v>D 22</v>
      </c>
      <c r="M8" s="10" t="e">
        <f>M7+IF(AND(B8="C",E8&lt;&gt;""),IF(G8="D",-#REF!,+#REF!),0)</f>
        <v>#REF!</v>
      </c>
      <c r="N8">
        <f>IF(D8,MONTH(D8),"")</f>
        <v>11</v>
      </c>
      <c r="O8">
        <f>IF(D8,YEAR(D8),"")</f>
        <v>1999</v>
      </c>
      <c r="P8" s="12">
        <f>P7+IF(AND($B8="C",I8&lt;&gt;""),IF($G8="D",-I8,+I8),0)</f>
        <v>-38.508621754169866</v>
      </c>
      <c r="X8" t="s">
        <v>36</v>
      </c>
      <c r="Y8" s="1">
        <v>10</v>
      </c>
    </row>
    <row r="9" spans="1:25" x14ac:dyDescent="0.2">
      <c r="A9" s="6">
        <v>6</v>
      </c>
      <c r="B9" s="6" t="s">
        <v>17</v>
      </c>
      <c r="C9" s="7" t="s">
        <v>34</v>
      </c>
      <c r="D9" s="8">
        <v>36490</v>
      </c>
      <c r="E9" s="8">
        <v>36494</v>
      </c>
      <c r="F9" t="s">
        <v>284</v>
      </c>
      <c r="G9" s="6" t="s">
        <v>23</v>
      </c>
      <c r="H9" s="6" t="s">
        <v>35</v>
      </c>
      <c r="I9" s="12">
        <v>34.888829815526755</v>
      </c>
      <c r="J9" s="12">
        <f>J8+IF(AND($B9="B",$G9="D"),-I9,IF($B9="B",+I9,0))</f>
        <v>3267.3703121709145</v>
      </c>
      <c r="K9" s="12">
        <f>K8+IF(AND($B9="B",$E9&lt;&gt;""),IF($G9="D",-I9,+I9),0)</f>
        <v>3267.3703121709145</v>
      </c>
      <c r="L9" s="6" t="str">
        <f>IF(C9="","",G9&amp;" "&amp;VLOOKUP(C9,$X$1:$Y$49,2))</f>
        <v>D 17</v>
      </c>
      <c r="M9" s="10" t="e">
        <f>M8+IF(AND(B9="C",E9&lt;&gt;""),IF(G9="D",-#REF!,+#REF!),0)</f>
        <v>#REF!</v>
      </c>
      <c r="N9">
        <f>IF(D9,MONTH(D9),"")</f>
        <v>11</v>
      </c>
      <c r="O9">
        <f>IF(D9,YEAR(D9),"")</f>
        <v>1999</v>
      </c>
      <c r="P9" s="12">
        <f>P8+IF(AND($B9="C",I9&lt;&gt;""),IF($G9="D",-I9,+I9),0)</f>
        <v>-38.508621754169866</v>
      </c>
      <c r="S9" s="15"/>
      <c r="X9" t="s">
        <v>37</v>
      </c>
      <c r="Y9" s="1">
        <v>18</v>
      </c>
    </row>
    <row r="10" spans="1:25" x14ac:dyDescent="0.2">
      <c r="A10" s="6">
        <v>6</v>
      </c>
      <c r="B10" s="6" t="s">
        <v>17</v>
      </c>
      <c r="C10" s="7" t="s">
        <v>26</v>
      </c>
      <c r="D10" s="8">
        <v>36490</v>
      </c>
      <c r="E10" s="8">
        <v>36494</v>
      </c>
      <c r="F10" t="s">
        <v>284</v>
      </c>
      <c r="G10" s="6" t="s">
        <v>23</v>
      </c>
      <c r="H10" s="6" t="s">
        <v>35</v>
      </c>
      <c r="I10" s="12">
        <v>7.187098941998511</v>
      </c>
      <c r="J10" s="12">
        <f>J9+IF(AND($B10="B",$G10="D"),-I10,IF($B10="B",+I10,0))</f>
        <v>3260.183213228916</v>
      </c>
      <c r="K10" s="12">
        <f>K9+IF(AND($B10="B",$E10&lt;&gt;""),IF($G10="D",-I10,+I10),0)</f>
        <v>3260.183213228916</v>
      </c>
      <c r="L10" s="6" t="str">
        <f>IF(C10="","",G10&amp;" "&amp;VLOOKUP(C10,$X$1:$Y$49,2))</f>
        <v>D 6</v>
      </c>
      <c r="M10" s="10" t="e">
        <f>M9+IF(AND(B10="C",E10&lt;&gt;""),IF(G10="D",-#REF!,+#REF!),0)</f>
        <v>#REF!</v>
      </c>
      <c r="N10">
        <f>IF(D10,MONTH(D10),"")</f>
        <v>11</v>
      </c>
      <c r="O10">
        <f>IF(D10,YEAR(D10),"")</f>
        <v>1999</v>
      </c>
      <c r="P10" s="12">
        <f>P9+IF(AND($B10="C",I10&lt;&gt;""),IF($G10="D",-I10,+I10),0)</f>
        <v>-38.508621754169866</v>
      </c>
      <c r="S10" s="15"/>
      <c r="X10" t="s">
        <v>38</v>
      </c>
      <c r="Y10" s="1">
        <v>27</v>
      </c>
    </row>
    <row r="11" spans="1:25" x14ac:dyDescent="0.2">
      <c r="A11" s="6">
        <v>7</v>
      </c>
      <c r="B11" s="6" t="s">
        <v>17</v>
      </c>
      <c r="C11" s="7" t="s">
        <v>28</v>
      </c>
      <c r="D11" s="8">
        <v>36490</v>
      </c>
      <c r="E11" s="8">
        <v>36494</v>
      </c>
      <c r="F11" t="s">
        <v>284</v>
      </c>
      <c r="G11" s="6" t="s">
        <v>23</v>
      </c>
      <c r="H11" s="6" t="s">
        <v>35</v>
      </c>
      <c r="I11" s="12">
        <v>26.082502359148542</v>
      </c>
      <c r="J11" s="12">
        <f>J10+IF(AND($B11="B",$G11="D"),-I11,IF($B11="B",+I11,0))</f>
        <v>3234.1007108697672</v>
      </c>
      <c r="K11" s="12">
        <f>K10+IF(AND($B11="B",$E11&lt;&gt;""),IF($G11="D",-I11,+I11),0)</f>
        <v>3234.1007108697672</v>
      </c>
      <c r="L11" s="6" t="str">
        <f>IF(C11="","",G11&amp;" "&amp;VLOOKUP(C11,$X$1:$Y$49,2))</f>
        <v>D 25</v>
      </c>
      <c r="M11" s="10" t="e">
        <f>M10+IF(AND(B11="C",E11&lt;&gt;""),IF(G11="D",-#REF!,+#REF!),0)</f>
        <v>#REF!</v>
      </c>
      <c r="N11">
        <f>IF(D11,MONTH(D11),"")</f>
        <v>11</v>
      </c>
      <c r="O11">
        <f>IF(D11,YEAR(D11),"")</f>
        <v>1999</v>
      </c>
      <c r="P11" s="12">
        <f>P10+IF(AND($B11="C",I11&lt;&gt;""),IF($G11="D",-I11,+I11),0)</f>
        <v>-38.508621754169866</v>
      </c>
      <c r="X11" t="s">
        <v>39</v>
      </c>
      <c r="Y11" s="1">
        <v>31</v>
      </c>
    </row>
    <row r="12" spans="1:25" x14ac:dyDescent="0.2">
      <c r="A12" s="6">
        <v>7</v>
      </c>
      <c r="B12" s="6" t="s">
        <v>17</v>
      </c>
      <c r="C12" s="7" t="s">
        <v>26</v>
      </c>
      <c r="D12" s="8">
        <v>36490</v>
      </c>
      <c r="E12" s="8">
        <v>36494</v>
      </c>
      <c r="F12" t="s">
        <v>284</v>
      </c>
      <c r="G12" s="6" t="s">
        <v>23</v>
      </c>
      <c r="H12" s="6" t="s">
        <v>35</v>
      </c>
      <c r="I12" s="12">
        <v>1.4345376297531698</v>
      </c>
      <c r="J12" s="12">
        <f>J11+IF(AND($B12="B",$G12="D"),-I12,IF($B12="B",+I12,0))</f>
        <v>3232.6661732400139</v>
      </c>
      <c r="K12" s="12">
        <f>K11+IF(AND($B12="B",$E12&lt;&gt;""),IF($G12="D",-I12,+I12),0)</f>
        <v>3232.6661732400139</v>
      </c>
      <c r="L12" s="6" t="str">
        <f>IF(C12="","",G12&amp;" "&amp;VLOOKUP(C12,$X$1:$Y$49,2))</f>
        <v>D 6</v>
      </c>
      <c r="M12" s="10" t="e">
        <f>M11+IF(AND(B12="C",E12&lt;&gt;""),IF(G12="D",-#REF!,+#REF!),0)</f>
        <v>#REF!</v>
      </c>
      <c r="N12">
        <f>IF(D12,MONTH(D12),"")</f>
        <v>11</v>
      </c>
      <c r="O12">
        <f>IF(D12,YEAR(D12),"")</f>
        <v>1999</v>
      </c>
      <c r="P12" s="12">
        <f>P11+IF(AND($B12="C",I12&lt;&gt;""),IF($G12="D",-I12,+I12),0)</f>
        <v>-38.508621754169866</v>
      </c>
      <c r="X12" t="s">
        <v>43</v>
      </c>
      <c r="Y12" s="1">
        <v>15</v>
      </c>
    </row>
    <row r="13" spans="1:25" x14ac:dyDescent="0.2">
      <c r="A13" s="6">
        <v>8</v>
      </c>
      <c r="B13" s="6" t="s">
        <v>40</v>
      </c>
      <c r="C13" s="7" t="s">
        <v>41</v>
      </c>
      <c r="D13" s="8">
        <v>36492</v>
      </c>
      <c r="E13" s="8">
        <v>36491</v>
      </c>
      <c r="F13" t="s">
        <v>284</v>
      </c>
      <c r="G13" s="6" t="s">
        <v>19</v>
      </c>
      <c r="H13" s="6" t="s">
        <v>42</v>
      </c>
      <c r="I13" s="12">
        <v>91.469410342446224</v>
      </c>
      <c r="J13" s="12">
        <f>J12+IF(AND($B13="B",$G13="D"),-I13,IF($B13="B",+I13,0))</f>
        <v>3232.6661732400139</v>
      </c>
      <c r="K13" s="12">
        <f>K12+IF(AND($B13="B",$E13&lt;&gt;""),IF($G13="D",-I13,+I13),0)</f>
        <v>3232.6661732400139</v>
      </c>
      <c r="L13" s="6" t="str">
        <f>IF(C13="","",G13&amp;" "&amp;VLOOKUP(C13,$X$1:$Y$49,2))</f>
        <v>R 4</v>
      </c>
      <c r="M13" s="10" t="e">
        <f>M12+IF(AND(B13="C",E13&lt;&gt;""),IF(G13="D",-#REF!,+#REF!),0)</f>
        <v>#REF!</v>
      </c>
      <c r="N13">
        <f>IF(D13,MONTH(D13),"")</f>
        <v>11</v>
      </c>
      <c r="O13">
        <f>IF(D13,YEAR(D13),"")</f>
        <v>1999</v>
      </c>
      <c r="P13" s="12">
        <f>P12+IF(AND($B13="C",I13&lt;&gt;""),IF($G13="D",-I13,+I13),0)</f>
        <v>52.960788588276358</v>
      </c>
      <c r="X13" t="s">
        <v>28</v>
      </c>
      <c r="Y13" s="1">
        <v>25</v>
      </c>
    </row>
    <row r="14" spans="1:25" x14ac:dyDescent="0.2">
      <c r="A14" s="6">
        <v>8</v>
      </c>
      <c r="B14" s="6" t="s">
        <v>17</v>
      </c>
      <c r="C14" s="7" t="s">
        <v>44</v>
      </c>
      <c r="D14" s="8">
        <v>36492</v>
      </c>
      <c r="E14" s="8">
        <v>36491</v>
      </c>
      <c r="F14" t="s">
        <v>284</v>
      </c>
      <c r="G14" s="6" t="s">
        <v>23</v>
      </c>
      <c r="H14" s="6" t="s">
        <v>42</v>
      </c>
      <c r="I14" s="12">
        <v>91.469410342446224</v>
      </c>
      <c r="J14" s="12">
        <f>J13+IF(AND($B14="B",$G14="D"),-I14,IF($B14="B",+I14,0))</f>
        <v>3141.1967628975676</v>
      </c>
      <c r="K14" s="12">
        <f>K13+IF(AND($B14="B",$E14&lt;&gt;""),IF($G14="D",-I14,+I14),0)</f>
        <v>3141.1967628975676</v>
      </c>
      <c r="L14" s="6" t="str">
        <f>IF(C14="","",G14&amp;" "&amp;VLOOKUP(C14,$X$1:$Y$49,2))</f>
        <v>D 5</v>
      </c>
      <c r="M14" s="10" t="e">
        <f>M13+IF(AND(B14="C",E14&lt;&gt;""),IF(G14="D",-#REF!,+#REF!),0)</f>
        <v>#REF!</v>
      </c>
      <c r="N14">
        <f>IF(D14,MONTH(D14),"")</f>
        <v>11</v>
      </c>
      <c r="O14">
        <f>IF(D14,YEAR(D14),"")</f>
        <v>1999</v>
      </c>
      <c r="P14" s="12">
        <f>P13+IF(AND($B14="C",I14&lt;&gt;""),IF($G14="D",-I14,+I14),0)</f>
        <v>52.960788588276358</v>
      </c>
      <c r="X14" t="s">
        <v>47</v>
      </c>
      <c r="Y14" s="1">
        <v>26</v>
      </c>
    </row>
    <row r="15" spans="1:25" x14ac:dyDescent="0.2">
      <c r="A15" s="6">
        <v>13</v>
      </c>
      <c r="B15" s="6" t="s">
        <v>17</v>
      </c>
      <c r="C15" s="7" t="s">
        <v>21</v>
      </c>
      <c r="D15" s="8">
        <v>36492</v>
      </c>
      <c r="E15" s="8">
        <v>36494</v>
      </c>
      <c r="F15" t="s">
        <v>284</v>
      </c>
      <c r="G15" s="6" t="s">
        <v>23</v>
      </c>
      <c r="H15" s="6" t="s">
        <v>42</v>
      </c>
      <c r="I15" s="12">
        <v>150.92452706503627</v>
      </c>
      <c r="J15" s="12">
        <f>J14+IF(AND($B15="B",$G15="D"),-I15,IF($B15="B",+I15,0))</f>
        <v>2990.2722358325314</v>
      </c>
      <c r="K15" s="12">
        <f>K14+IF(AND($B15="B",$E15&lt;&gt;""),IF($G15="D",-I15,+I15),0)</f>
        <v>2990.2722358325314</v>
      </c>
      <c r="L15" s="6" t="str">
        <f>IF(C15="","",G15&amp;" "&amp;VLOOKUP(C15,$X$1:$Y$49,2))</f>
        <v>D 28</v>
      </c>
      <c r="M15" s="10" t="e">
        <f>M14+IF(AND(B15="C",E15&lt;&gt;""),IF(G15="D",-#REF!,+#REF!),0)</f>
        <v>#REF!</v>
      </c>
      <c r="N15">
        <f>IF(D15,MONTH(D15),"")</f>
        <v>11</v>
      </c>
      <c r="O15">
        <f>IF(D15,YEAR(D15),"")</f>
        <v>1999</v>
      </c>
      <c r="P15" s="12">
        <f>P14+IF(AND($B15="C",I15&lt;&gt;""),IF($G15="D",-I15,+I15),0)</f>
        <v>52.960788588276358</v>
      </c>
      <c r="X15" t="s">
        <v>31</v>
      </c>
      <c r="Y15" s="1">
        <v>22</v>
      </c>
    </row>
    <row r="16" spans="1:25" x14ac:dyDescent="0.2">
      <c r="A16" s="6">
        <v>13</v>
      </c>
      <c r="B16" s="6" t="s">
        <v>17</v>
      </c>
      <c r="C16" s="7" t="s">
        <v>26</v>
      </c>
      <c r="D16" s="8">
        <v>36492</v>
      </c>
      <c r="E16" s="8">
        <v>36494</v>
      </c>
      <c r="F16" t="s">
        <v>284</v>
      </c>
      <c r="G16" s="6" t="s">
        <v>23</v>
      </c>
      <c r="H16" s="6" t="s">
        <v>42</v>
      </c>
      <c r="I16" s="12">
        <v>31.090452575397475</v>
      </c>
      <c r="J16" s="12">
        <f>J15+IF(AND($B16="B",$G16="D"),-I16,IF($B16="B",+I16,0))</f>
        <v>2959.1817832571337</v>
      </c>
      <c r="K16" s="12">
        <f>K15+IF(AND($B16="B",$E16&lt;&gt;""),IF($G16="D",-I16,+I16),0)</f>
        <v>2959.1817832571337</v>
      </c>
      <c r="L16" s="6" t="str">
        <f>IF(C16="","",G16&amp;" "&amp;VLOOKUP(C16,$X$1:$Y$49,2))</f>
        <v>D 6</v>
      </c>
      <c r="M16" s="10" t="e">
        <f>M15+IF(AND(B16="C",E16&lt;&gt;""),IF(G16="D",-#REF!,+#REF!),0)</f>
        <v>#REF!</v>
      </c>
      <c r="N16">
        <f>IF(D16,MONTH(D16),"")</f>
        <v>11</v>
      </c>
      <c r="O16">
        <f>IF(D16,YEAR(D16),"")</f>
        <v>1999</v>
      </c>
      <c r="P16" s="12">
        <f>P15+IF(AND($B16="C",I16&lt;&gt;""),IF($G16="D",-I16,+I16),0)</f>
        <v>52.960788588276358</v>
      </c>
      <c r="X16" t="s">
        <v>49</v>
      </c>
      <c r="Y16" s="1">
        <v>24</v>
      </c>
    </row>
    <row r="17" spans="1:25" x14ac:dyDescent="0.2">
      <c r="A17" s="6">
        <v>9</v>
      </c>
      <c r="B17" s="6" t="s">
        <v>17</v>
      </c>
      <c r="C17" s="7" t="s">
        <v>45</v>
      </c>
      <c r="D17" s="8">
        <v>36493</v>
      </c>
      <c r="E17" s="8">
        <v>36549</v>
      </c>
      <c r="F17" t="s">
        <v>284</v>
      </c>
      <c r="G17" s="6" t="s">
        <v>23</v>
      </c>
      <c r="H17" s="14" t="s">
        <v>46</v>
      </c>
      <c r="I17" s="12">
        <v>1372.0411551366935</v>
      </c>
      <c r="J17" s="12">
        <f>J16+IF(AND($B17="B",$G17="D"),-I17,IF($B17="B",+I17,0))</f>
        <v>1587.1406281204402</v>
      </c>
      <c r="K17" s="12">
        <f>K16+IF(AND($B17="B",$E17&lt;&gt;""),IF($G17="D",-I17,+I17),0)</f>
        <v>1587.1406281204402</v>
      </c>
      <c r="L17" s="6" t="str">
        <f>IF(C17="","",G17&amp;" "&amp;VLOOKUP(C17,$X$1:$Y$49,2))</f>
        <v>D 7</v>
      </c>
      <c r="M17" s="10" t="e">
        <f>M16+IF(AND(B17="C",E17&lt;&gt;""),IF(G17="D",-#REF!,+#REF!),0)</f>
        <v>#REF!</v>
      </c>
      <c r="N17">
        <f>IF(D17,MONTH(D17),"")</f>
        <v>11</v>
      </c>
      <c r="O17">
        <f>IF(D17,YEAR(D17),"")</f>
        <v>1999</v>
      </c>
      <c r="P17" s="12">
        <f>P16+IF(AND($B17="C",I17&lt;&gt;""),IF($G17="D",-I17,+I17),0)</f>
        <v>52.960788588276358</v>
      </c>
      <c r="X17" t="s">
        <v>51</v>
      </c>
      <c r="Y17" s="1">
        <v>21</v>
      </c>
    </row>
    <row r="18" spans="1:25" x14ac:dyDescent="0.2">
      <c r="A18" s="6">
        <v>9</v>
      </c>
      <c r="B18" s="6" t="s">
        <v>17</v>
      </c>
      <c r="C18" s="7" t="s">
        <v>26</v>
      </c>
      <c r="D18" s="8">
        <v>36493</v>
      </c>
      <c r="E18" s="8">
        <v>36549</v>
      </c>
      <c r="F18" t="s">
        <v>284</v>
      </c>
      <c r="G18" s="6" t="s">
        <v>23</v>
      </c>
      <c r="H18" s="14" t="s">
        <v>46</v>
      </c>
      <c r="I18" s="12">
        <v>282.64047795815884</v>
      </c>
      <c r="J18" s="12">
        <f>J17+IF(AND($B18="B",$G18="D"),-I18,IF($B18="B",+I18,0))</f>
        <v>1304.5001501622814</v>
      </c>
      <c r="K18" s="12">
        <f>K17+IF(AND($B18="B",$E18&lt;&gt;""),IF($G18="D",-I18,+I18),0)</f>
        <v>1304.5001501622814</v>
      </c>
      <c r="L18" s="6" t="str">
        <f>IF(C18="","",G18&amp;" "&amp;VLOOKUP(C18,$X$1:$Y$49,2))</f>
        <v>D 6</v>
      </c>
      <c r="M18" s="10" t="e">
        <f>M17+IF(AND(B18="C",E18&lt;&gt;""),IF(G18="D",-#REF!,+#REF!),0)</f>
        <v>#REF!</v>
      </c>
      <c r="N18">
        <f>IF(D18,MONTH(D18),"")</f>
        <v>11</v>
      </c>
      <c r="O18">
        <f>IF(D18,YEAR(D18),"")</f>
        <v>1999</v>
      </c>
      <c r="P18" s="12">
        <f>P17+IF(AND($B18="C",I18&lt;&gt;""),IF($G18="D",-I18,+I18),0)</f>
        <v>52.960788588276358</v>
      </c>
      <c r="X18" t="s">
        <v>53</v>
      </c>
      <c r="Y18" s="1">
        <v>29</v>
      </c>
    </row>
    <row r="19" spans="1:25" x14ac:dyDescent="0.2">
      <c r="A19" s="6">
        <v>10</v>
      </c>
      <c r="B19" s="6" t="s">
        <v>17</v>
      </c>
      <c r="C19" s="7" t="s">
        <v>31</v>
      </c>
      <c r="D19" s="8">
        <v>36494</v>
      </c>
      <c r="E19" s="8">
        <v>36499</v>
      </c>
      <c r="F19" t="s">
        <v>284</v>
      </c>
      <c r="G19" s="6" t="s">
        <v>23</v>
      </c>
      <c r="H19" s="14" t="s">
        <v>48</v>
      </c>
      <c r="I19" s="12">
        <v>411.61234654100804</v>
      </c>
      <c r="J19" s="12">
        <f>J18+IF(AND($B19="B",$G19="D"),-I19,IF($B19="B",+I19,0))</f>
        <v>892.88780362127341</v>
      </c>
      <c r="K19" s="12">
        <f>K18+IF(AND($B19="B",$E19&lt;&gt;""),IF($G19="D",-I19,+I19),0)</f>
        <v>892.88780362127341</v>
      </c>
      <c r="L19" s="6" t="str">
        <f>IF(C19="","",G19&amp;" "&amp;VLOOKUP(C19,$X$1:$Y$49,2))</f>
        <v>D 22</v>
      </c>
      <c r="M19" s="10" t="e">
        <f>M18+IF(AND(B19="C",E19&lt;&gt;""),IF(G19="D",-#REF!,+#REF!),0)</f>
        <v>#REF!</v>
      </c>
      <c r="N19">
        <f>IF(D19,MONTH(D19),"")</f>
        <v>11</v>
      </c>
      <c r="O19">
        <f>IF(D19,YEAR(D19),"")</f>
        <v>1999</v>
      </c>
      <c r="P19" s="12">
        <f>P18+IF(AND($B19="C",I19&lt;&gt;""),IF($G19="D",-I19,+I19),0)</f>
        <v>52.960788588276358</v>
      </c>
      <c r="X19" t="s">
        <v>54</v>
      </c>
      <c r="Y19" s="1">
        <v>6</v>
      </c>
    </row>
    <row r="20" spans="1:25" x14ac:dyDescent="0.2">
      <c r="A20" s="6">
        <v>10</v>
      </c>
      <c r="B20" s="6" t="s">
        <v>17</v>
      </c>
      <c r="C20" s="7" t="s">
        <v>50</v>
      </c>
      <c r="D20" s="8">
        <v>36494</v>
      </c>
      <c r="E20" s="8">
        <v>36499</v>
      </c>
      <c r="F20" t="s">
        <v>284</v>
      </c>
      <c r="G20" s="6" t="s">
        <v>23</v>
      </c>
      <c r="H20" s="14" t="s">
        <v>48</v>
      </c>
      <c r="I20" s="12">
        <v>867.45320196293358</v>
      </c>
      <c r="J20" s="12">
        <f>J19+IF(AND($B20="B",$G20="D"),-I20,IF($B20="B",+I20,0))</f>
        <v>25.43460165833983</v>
      </c>
      <c r="K20" s="12">
        <f>K19+IF(AND($B20="B",$E20&lt;&gt;""),IF($G20="D",-I20,+I20),0)</f>
        <v>25.43460165833983</v>
      </c>
      <c r="L20" s="6" t="str">
        <f>IF(C20="","",G20&amp;" "&amp;VLOOKUP(C20,$X$1:$Y$49,2))</f>
        <v>D 9</v>
      </c>
      <c r="M20" s="10" t="e">
        <f>M19+IF(AND(B20="C",E20&lt;&gt;""),IF(G20="D",-#REF!,+#REF!),0)</f>
        <v>#REF!</v>
      </c>
      <c r="N20">
        <f>IF(D20,MONTH(D20),"")</f>
        <v>11</v>
      </c>
      <c r="O20">
        <f>IF(D20,YEAR(D20),"")</f>
        <v>1999</v>
      </c>
      <c r="P20" s="12">
        <f>P19+IF(AND($B20="C",I20&lt;&gt;""),IF($G20="D",-I20,+I20),0)</f>
        <v>52.960788588276358</v>
      </c>
      <c r="X20" t="s">
        <v>22</v>
      </c>
      <c r="Y20" s="1">
        <v>19</v>
      </c>
    </row>
    <row r="21" spans="1:25" x14ac:dyDescent="0.2">
      <c r="A21" s="6">
        <v>11</v>
      </c>
      <c r="B21" s="6" t="s">
        <v>17</v>
      </c>
      <c r="C21" s="7" t="s">
        <v>31</v>
      </c>
      <c r="D21" s="8">
        <v>36494</v>
      </c>
      <c r="E21" s="8">
        <v>36498</v>
      </c>
      <c r="F21" t="s">
        <v>284</v>
      </c>
      <c r="G21" s="6" t="s">
        <v>23</v>
      </c>
      <c r="H21" s="14" t="s">
        <v>52</v>
      </c>
      <c r="I21" s="12">
        <v>289.65313275107974</v>
      </c>
      <c r="J21" s="12">
        <f>J20+IF(AND($B21="B",$G21="D"),-I21,IF($B21="B",+I21,0))</f>
        <v>-264.21853109273991</v>
      </c>
      <c r="K21" s="12">
        <f>K20+IF(AND($B21="B",$E21&lt;&gt;""),IF($G21="D",-I21,+I21),0)</f>
        <v>-264.21853109273991</v>
      </c>
      <c r="L21" s="6" t="str">
        <f>IF(C21="","",G21&amp;" "&amp;VLOOKUP(C21,$X$1:$Y$49,2))</f>
        <v>D 22</v>
      </c>
      <c r="M21" s="10" t="e">
        <f>M20+IF(AND(B21="C",E21&lt;&gt;""),IF(G21="D",-#REF!,+#REF!),0)</f>
        <v>#REF!</v>
      </c>
      <c r="N21">
        <f>IF(D21,MONTH(D21),"")</f>
        <v>11</v>
      </c>
      <c r="O21">
        <f>IF(D21,YEAR(D21),"")</f>
        <v>1999</v>
      </c>
      <c r="P21" s="12">
        <f>P20+IF(AND($B21="C",I21&lt;&gt;""),IF($G21="D",-I21,+I21),0)</f>
        <v>52.960788588276358</v>
      </c>
      <c r="X21" t="s">
        <v>45</v>
      </c>
      <c r="Y21" s="1">
        <v>7</v>
      </c>
    </row>
    <row r="22" spans="1:25" x14ac:dyDescent="0.2">
      <c r="A22" s="6">
        <v>11</v>
      </c>
      <c r="B22" s="6" t="s">
        <v>17</v>
      </c>
      <c r="C22" s="7" t="s">
        <v>50</v>
      </c>
      <c r="D22" s="8">
        <v>36494</v>
      </c>
      <c r="E22" s="8">
        <v>36498</v>
      </c>
      <c r="F22" t="s">
        <v>284</v>
      </c>
      <c r="G22" s="6" t="s">
        <v>23</v>
      </c>
      <c r="H22" s="14" t="s">
        <v>52</v>
      </c>
      <c r="I22" s="12">
        <v>1445.756352931671</v>
      </c>
      <c r="J22" s="12">
        <f>J21+IF(AND($B22="B",$G22="D"),-I22,IF($B22="B",+I22,0))</f>
        <v>-1709.974884024411</v>
      </c>
      <c r="K22" s="12">
        <f>K21+IF(AND($B22="B",$E22&lt;&gt;""),IF($G22="D",-I22,+I22),0)</f>
        <v>-1709.974884024411</v>
      </c>
      <c r="L22" s="6" t="str">
        <f>IF(C22="","",G22&amp;" "&amp;VLOOKUP(C22,$X$1:$Y$49,2))</f>
        <v>D 9</v>
      </c>
      <c r="M22" s="10" t="e">
        <f>M21+IF(AND(B22="C",E22&lt;&gt;""),IF(G22="D",-#REF!,+#REF!),0)</f>
        <v>#REF!</v>
      </c>
      <c r="N22">
        <f>IF(D22,MONTH(D22),"")</f>
        <v>11</v>
      </c>
      <c r="O22">
        <f>IF(D22,YEAR(D22),"")</f>
        <v>1999</v>
      </c>
      <c r="P22" s="12">
        <f>P21+IF(AND($B22="C",I22&lt;&gt;""),IF($G22="D",-I22,+I22),0)</f>
        <v>52.960788588276358</v>
      </c>
      <c r="X22" t="s">
        <v>56</v>
      </c>
      <c r="Y22" s="1">
        <v>14</v>
      </c>
    </row>
    <row r="23" spans="1:25" x14ac:dyDescent="0.2">
      <c r="A23" s="6">
        <v>12</v>
      </c>
      <c r="B23" s="6" t="s">
        <v>17</v>
      </c>
      <c r="C23" s="7" t="s">
        <v>31</v>
      </c>
      <c r="D23" s="8">
        <v>36494</v>
      </c>
      <c r="E23" s="8">
        <v>36498</v>
      </c>
      <c r="F23" t="s">
        <v>284</v>
      </c>
      <c r="G23" s="6" t="s">
        <v>23</v>
      </c>
      <c r="H23" s="14" t="s">
        <v>55</v>
      </c>
      <c r="I23" s="12">
        <v>312.52048533669131</v>
      </c>
      <c r="J23" s="12">
        <f>J22+IF(AND($B23="B",$G23="D"),-I23,IF($B23="B",+I23,0))</f>
        <v>-2022.4953693611023</v>
      </c>
      <c r="K23" s="12">
        <f>K22+IF(AND($B23="B",$E23&lt;&gt;""),IF($G23="D",-I23,+I23),0)</f>
        <v>-2022.4953693611023</v>
      </c>
      <c r="L23" s="6" t="str">
        <f>IF(C23="","",G23&amp;" "&amp;VLOOKUP(C23,$X$1:$Y$49,2))</f>
        <v>D 22</v>
      </c>
      <c r="M23" s="10" t="e">
        <f>M22+IF(AND(B23="C",E23&lt;&gt;""),IF(G23="D",-#REF!,+#REF!),0)</f>
        <v>#REF!</v>
      </c>
      <c r="N23">
        <f>IF(D23,MONTH(D23),"")</f>
        <v>11</v>
      </c>
      <c r="O23">
        <f>IF(D23,YEAR(D23),"")</f>
        <v>1999</v>
      </c>
      <c r="P23" s="12">
        <f>P22+IF(AND($B23="C",I23&lt;&gt;""),IF($G23="D",-I23,+I23),0)</f>
        <v>52.960788588276358</v>
      </c>
      <c r="X23" t="s">
        <v>57</v>
      </c>
      <c r="Y23" s="1">
        <v>13</v>
      </c>
    </row>
    <row r="24" spans="1:25" x14ac:dyDescent="0.2">
      <c r="A24" s="6">
        <v>12</v>
      </c>
      <c r="B24" s="6" t="s">
        <v>17</v>
      </c>
      <c r="C24" s="7" t="s">
        <v>50</v>
      </c>
      <c r="D24" s="8">
        <v>36494</v>
      </c>
      <c r="E24" s="8">
        <v>36498</v>
      </c>
      <c r="F24" t="s">
        <v>284</v>
      </c>
      <c r="G24" s="6" t="s">
        <v>23</v>
      </c>
      <c r="H24" s="14" t="s">
        <v>55</v>
      </c>
      <c r="I24" s="12">
        <v>1241.8390229847384</v>
      </c>
      <c r="J24" s="12">
        <f>J23+IF(AND($B24="B",$G24="D"),-I24,IF($B24="B",+I24,0))</f>
        <v>-3264.3343923458406</v>
      </c>
      <c r="K24" s="12">
        <f>K23+IF(AND($B24="B",$E24&lt;&gt;""),IF($G24="D",-I24,+I24),0)</f>
        <v>-3264.3343923458406</v>
      </c>
      <c r="L24" s="6" t="str">
        <f>IF(C24="","",G24&amp;" "&amp;VLOOKUP(C24,$X$1:$Y$49,2))</f>
        <v>D 9</v>
      </c>
      <c r="M24" s="10" t="e">
        <f>M23+IF(AND(B24="C",E24&lt;&gt;""),IF(G24="D",-#REF!,+#REF!),0)</f>
        <v>#REF!</v>
      </c>
      <c r="N24">
        <f>IF(D24,MONTH(D24),"")</f>
        <v>11</v>
      </c>
      <c r="O24">
        <f>IF(D24,YEAR(D24),"")</f>
        <v>1999</v>
      </c>
      <c r="P24" s="12">
        <f>P23+IF(AND($B24="C",I24&lt;&gt;""),IF($G24="D",-I24,+I24),0)</f>
        <v>52.960788588276358</v>
      </c>
      <c r="X24" t="s">
        <v>60</v>
      </c>
      <c r="Y24" s="1">
        <v>16</v>
      </c>
    </row>
    <row r="25" spans="1:25" x14ac:dyDescent="0.2">
      <c r="A25" s="6">
        <v>14</v>
      </c>
      <c r="B25" s="6" t="s">
        <v>17</v>
      </c>
      <c r="C25" s="7" t="s">
        <v>58</v>
      </c>
      <c r="D25" s="8">
        <f>'[1]Informations CL'!C19</f>
        <v>36501</v>
      </c>
      <c r="E25" s="8">
        <v>36503</v>
      </c>
      <c r="F25" t="s">
        <v>284</v>
      </c>
      <c r="G25" s="6" t="s">
        <v>23</v>
      </c>
      <c r="H25" s="14" t="s">
        <v>59</v>
      </c>
      <c r="I25" s="12">
        <v>1219.592137899283</v>
      </c>
      <c r="J25" s="12">
        <f>J24+IF(AND($B25="B",$G25="D"),-I25,IF($B25="B",+I25,0))</f>
        <v>-4483.926530245124</v>
      </c>
      <c r="K25" s="12">
        <f>K24+IF(AND($B25="B",$E25&lt;&gt;""),IF($G25="D",-I25,+I25),0)</f>
        <v>-4483.926530245124</v>
      </c>
      <c r="L25" s="6" t="str">
        <f>IF(C25="","",G25&amp;" "&amp;VLOOKUP(C25,$X$1:$Y$49,2))</f>
        <v>D 4</v>
      </c>
      <c r="M25" s="10" t="e">
        <f>M24+IF(AND(B25="C",E25&lt;&gt;""),IF(G25="D",-#REF!,+#REF!),0)</f>
        <v>#REF!</v>
      </c>
      <c r="N25">
        <f>IF(D25,MONTH(D25),"")</f>
        <v>12</v>
      </c>
      <c r="O25">
        <f>IF(D25,YEAR(D25),"")</f>
        <v>1999</v>
      </c>
      <c r="P25" s="12">
        <f>P24+IF(AND($B25="C",I25&lt;&gt;""),IF($G25="D",-I25,+I25),0)</f>
        <v>52.960788588276358</v>
      </c>
      <c r="X25" t="s">
        <v>34</v>
      </c>
      <c r="Y25" s="1">
        <v>17</v>
      </c>
    </row>
    <row r="26" spans="1:25" x14ac:dyDescent="0.2">
      <c r="A26" s="6">
        <v>15</v>
      </c>
      <c r="B26" s="6" t="s">
        <v>17</v>
      </c>
      <c r="C26" s="7" t="s">
        <v>54</v>
      </c>
      <c r="D26" s="8">
        <v>36505</v>
      </c>
      <c r="E26" s="8">
        <v>36505</v>
      </c>
      <c r="F26" t="s">
        <v>284</v>
      </c>
      <c r="G26" s="6" t="s">
        <v>19</v>
      </c>
      <c r="H26" s="6" t="s">
        <v>61</v>
      </c>
      <c r="I26" s="12">
        <v>914.69410342446224</v>
      </c>
      <c r="J26" s="12">
        <f>J25+IF(AND($B26="B",$G26="D"),-I26,IF($B26="B",+I26,0))</f>
        <v>-3569.2324268206617</v>
      </c>
      <c r="K26" s="12">
        <f>K25+IF(AND($B26="B",$E26&lt;&gt;""),IF($G26="D",-I26,+I26),0)</f>
        <v>-3569.2324268206617</v>
      </c>
      <c r="L26" s="6" t="str">
        <f>IF(C26="","",G26&amp;" "&amp;VLOOKUP(C26,$X$1:$Y$49,2))</f>
        <v>R 6</v>
      </c>
      <c r="M26" s="10" t="e">
        <f>M25+IF(AND(B26="C",E26&lt;&gt;""),IF(G26="D",-#REF!,+#REF!),0)</f>
        <v>#REF!</v>
      </c>
      <c r="N26">
        <f>IF(D26,MONTH(D26),"")</f>
        <v>12</v>
      </c>
      <c r="O26">
        <f>IF(D26,YEAR(D26),"")</f>
        <v>1999</v>
      </c>
      <c r="P26" s="12">
        <f>P25+IF(AND($B26="C",I26&lt;&gt;""),IF($G26="D",-I26,+I26),0)</f>
        <v>52.960788588276358</v>
      </c>
      <c r="X26" t="s">
        <v>58</v>
      </c>
      <c r="Y26" s="1">
        <v>4</v>
      </c>
    </row>
    <row r="27" spans="1:25" x14ac:dyDescent="0.2">
      <c r="A27" s="6">
        <v>15</v>
      </c>
      <c r="B27" s="6" t="s">
        <v>17</v>
      </c>
      <c r="C27" s="7" t="s">
        <v>62</v>
      </c>
      <c r="D27" s="8">
        <f>D26</f>
        <v>36505</v>
      </c>
      <c r="E27" s="8">
        <v>36505</v>
      </c>
      <c r="F27" t="s">
        <v>284</v>
      </c>
      <c r="G27" s="6" t="s">
        <v>19</v>
      </c>
      <c r="H27" s="6" t="str">
        <f>H26</f>
        <v>FA 99 - 0007</v>
      </c>
      <c r="I27" s="12">
        <v>188.42698530543922</v>
      </c>
      <c r="J27" s="12">
        <f>J26+IF(AND($B27="B",$G27="D"),-I27,IF($B27="B",+I27,0))</f>
        <v>-3380.8054415152224</v>
      </c>
      <c r="K27" s="12">
        <f>K26+IF(AND($B27="B",$E27&lt;&gt;""),IF($G27="D",-I27,+I27),0)</f>
        <v>-3380.8054415152224</v>
      </c>
      <c r="L27" s="6" t="str">
        <f>IF(C27="","",G27&amp;" "&amp;VLOOKUP(C27,$X$1:$Y$49,2))</f>
        <v>R 5</v>
      </c>
      <c r="M27" s="10" t="e">
        <f>M26+IF(AND(B27="C",E27&lt;&gt;""),IF(G27="D",-#REF!,+#REF!),0)</f>
        <v>#REF!</v>
      </c>
      <c r="N27">
        <f>IF(D27,MONTH(D27),"")</f>
        <v>12</v>
      </c>
      <c r="O27">
        <f>IF(D27,YEAR(D27),"")</f>
        <v>1999</v>
      </c>
      <c r="P27" s="12">
        <f>P26+IF(AND($B27="C",I27&lt;&gt;""),IF($G27="D",-I27,+I27),0)</f>
        <v>52.960788588276358</v>
      </c>
      <c r="X27" t="s">
        <v>64</v>
      </c>
      <c r="Y27" s="1">
        <v>20</v>
      </c>
    </row>
    <row r="28" spans="1:25" x14ac:dyDescent="0.2">
      <c r="A28" s="6">
        <v>18</v>
      </c>
      <c r="B28" s="6" t="s">
        <v>40</v>
      </c>
      <c r="C28" s="7" t="s">
        <v>31</v>
      </c>
      <c r="D28" s="8">
        <v>36511</v>
      </c>
      <c r="E28" s="8">
        <v>36511</v>
      </c>
      <c r="F28" t="s">
        <v>284</v>
      </c>
      <c r="G28" s="6" t="s">
        <v>23</v>
      </c>
      <c r="H28" s="6" t="s">
        <v>63</v>
      </c>
      <c r="I28" s="12">
        <v>30.489803447482075</v>
      </c>
      <c r="J28" s="12">
        <f>J27+IF(AND($B28="B",$G28="D"),-I28,IF($B28="B",+I28,0))</f>
        <v>-3380.8054415152224</v>
      </c>
      <c r="K28" s="12">
        <f>K27+IF(AND($B28="B",$E28&lt;&gt;""),IF($G28="D",-I28,+I28),0)</f>
        <v>-3380.8054415152224</v>
      </c>
      <c r="L28" s="6" t="str">
        <f>IF(C28="","",G28&amp;" "&amp;VLOOKUP(C28,$X$1:$Y$49,2))</f>
        <v>D 22</v>
      </c>
      <c r="M28" s="10" t="e">
        <f>M27+IF(AND(B28="C",E28&lt;&gt;""),IF(G28="D",-#REF!,+#REF!),0)</f>
        <v>#REF!</v>
      </c>
      <c r="N28">
        <f>IF(D28,MONTH(D28),"")</f>
        <v>12</v>
      </c>
      <c r="O28">
        <f>IF(D28,YEAR(D28),"")</f>
        <v>1999</v>
      </c>
      <c r="P28" s="12">
        <f>P27+IF(AND($B28="C",I28&lt;&gt;""),IF($G28="D",-I28,+I28),0)</f>
        <v>22.470985140794284</v>
      </c>
      <c r="X28" t="s">
        <v>50</v>
      </c>
      <c r="Y28" s="1">
        <v>9</v>
      </c>
    </row>
    <row r="29" spans="1:25" x14ac:dyDescent="0.2">
      <c r="A29" s="6">
        <v>19</v>
      </c>
      <c r="B29" s="6" t="s">
        <v>40</v>
      </c>
      <c r="C29" s="7" t="s">
        <v>41</v>
      </c>
      <c r="D29" s="8">
        <v>36514</v>
      </c>
      <c r="E29" s="8">
        <v>36514</v>
      </c>
      <c r="F29" t="s">
        <v>284</v>
      </c>
      <c r="G29" s="6" t="s">
        <v>19</v>
      </c>
      <c r="H29" s="6" t="s">
        <v>66</v>
      </c>
      <c r="I29" s="12">
        <v>91.469410342446224</v>
      </c>
      <c r="J29" s="12">
        <f>J28+IF(AND($B29="B",$G29="D"),-I29,IF($B29="B",+I29,0))</f>
        <v>-3380.8054415152224</v>
      </c>
      <c r="K29" s="12">
        <f>K28+IF(AND($B29="B",$E29&lt;&gt;""),IF($G29="D",-I29,+I29),0)</f>
        <v>-3380.8054415152224</v>
      </c>
      <c r="L29" s="6" t="str">
        <f>IF(C29="","",G29&amp;" "&amp;VLOOKUP(C29,$X$1:$Y$49,2))</f>
        <v>R 4</v>
      </c>
      <c r="M29" s="10" t="e">
        <f>M28+IF(AND(B29="C",E29&lt;&gt;""),IF(G29="D",-#REF!,+#REF!),0)</f>
        <v>#REF!</v>
      </c>
      <c r="N29">
        <f>IF(D29,MONTH(D29),"")</f>
        <v>12</v>
      </c>
      <c r="O29">
        <f>IF(D29,YEAR(D29),"")</f>
        <v>1999</v>
      </c>
      <c r="P29" s="12">
        <f>P28+IF(AND($B29="C",I29&lt;&gt;""),IF($G29="D",-I29,+I29),0)</f>
        <v>113.94039548324051</v>
      </c>
      <c r="X29" t="s">
        <v>65</v>
      </c>
      <c r="Y29" s="1">
        <v>12</v>
      </c>
    </row>
    <row r="30" spans="1:25" x14ac:dyDescent="0.2">
      <c r="A30" s="6">
        <v>19</v>
      </c>
      <c r="B30" s="6" t="s">
        <v>17</v>
      </c>
      <c r="C30" s="7" t="s">
        <v>44</v>
      </c>
      <c r="D30" s="8">
        <v>36514</v>
      </c>
      <c r="E30" s="8">
        <v>36514</v>
      </c>
      <c r="F30" t="s">
        <v>284</v>
      </c>
      <c r="G30" s="6" t="s">
        <v>23</v>
      </c>
      <c r="H30" s="6" t="s">
        <v>66</v>
      </c>
      <c r="I30" s="12">
        <v>91.469410342446224</v>
      </c>
      <c r="J30" s="12">
        <f>J29+IF(AND($B30="B",$G30="D"),-I30,IF($B30="B",+I30,0))</f>
        <v>-3472.2748518576686</v>
      </c>
      <c r="K30" s="12">
        <f>K29+IF(AND($B30="B",$E30&lt;&gt;""),IF($G30="D",-I30,+I30),0)</f>
        <v>-3472.2748518576686</v>
      </c>
      <c r="L30" s="6" t="str">
        <f>IF(C30="","",G30&amp;" "&amp;VLOOKUP(C30,$X$1:$Y$49,2))</f>
        <v>D 5</v>
      </c>
      <c r="M30" s="10" t="e">
        <f>M29+IF(AND(B30="C",E30&lt;&gt;""),IF(G30="D",-#REF!,+#REF!),0)</f>
        <v>#REF!</v>
      </c>
      <c r="N30">
        <f>IF(D30,MONTH(D30),"")</f>
        <v>12</v>
      </c>
      <c r="O30">
        <f>IF(D30,YEAR(D30),"")</f>
        <v>1999</v>
      </c>
      <c r="P30" s="12">
        <f>P29+IF(AND($B30="C",I30&lt;&gt;""),IF($G30="D",-I30,+I30),0)</f>
        <v>113.94039548324051</v>
      </c>
      <c r="X30" t="s">
        <v>62</v>
      </c>
      <c r="Y30" s="1">
        <v>5</v>
      </c>
    </row>
    <row r="31" spans="1:25" x14ac:dyDescent="0.2">
      <c r="A31" s="6">
        <v>20</v>
      </c>
      <c r="B31" s="6" t="s">
        <v>17</v>
      </c>
      <c r="C31" s="7" t="s">
        <v>54</v>
      </c>
      <c r="D31" s="8">
        <v>36515</v>
      </c>
      <c r="E31" s="8">
        <v>36515</v>
      </c>
      <c r="F31" t="s">
        <v>284</v>
      </c>
      <c r="G31" s="6" t="s">
        <v>19</v>
      </c>
      <c r="H31" s="6" t="s">
        <v>20</v>
      </c>
      <c r="I31" s="12">
        <v>763.38655768427736</v>
      </c>
      <c r="J31" s="12">
        <f>J30+IF(AND($B31="B",$G31="D"),-I31,IF($B31="B",+I31,0))</f>
        <v>-2708.8882941733914</v>
      </c>
      <c r="K31" s="12">
        <f>K30+IF(AND($B31="B",$E31&lt;&gt;""),IF($G31="D",-I31,+I31),0)</f>
        <v>-2708.8882941733914</v>
      </c>
      <c r="L31" s="6" t="str">
        <f>IF(C31="","",G31&amp;" "&amp;VLOOKUP(C31,$X$1:$Y$49,2))</f>
        <v>R 6</v>
      </c>
      <c r="M31" s="10" t="e">
        <f>M30+IF(AND(B31="C",E31&lt;&gt;""),IF(G31="D",-#REF!,+#REF!),0)</f>
        <v>#REF!</v>
      </c>
      <c r="N31">
        <f>IF(D31,MONTH(D31),"")</f>
        <v>12</v>
      </c>
      <c r="O31">
        <f>IF(D31,YEAR(D31),"")</f>
        <v>1999</v>
      </c>
      <c r="P31" s="12">
        <f>P30+IF(AND($B31="C",I31&lt;&gt;""),IF($G31="D",-I31,+I31),0)</f>
        <v>113.94039548324051</v>
      </c>
      <c r="X31" t="s">
        <v>26</v>
      </c>
      <c r="Y31" s="1">
        <v>6</v>
      </c>
    </row>
    <row r="32" spans="1:25" x14ac:dyDescent="0.2">
      <c r="A32" s="6">
        <v>20</v>
      </c>
      <c r="B32" s="6" t="s">
        <v>17</v>
      </c>
      <c r="C32" s="7" t="s">
        <v>62</v>
      </c>
      <c r="D32" s="8">
        <f>D31</f>
        <v>36515</v>
      </c>
      <c r="E32" s="8">
        <v>36515</v>
      </c>
      <c r="F32" t="s">
        <v>284</v>
      </c>
      <c r="G32" s="6" t="s">
        <v>19</v>
      </c>
      <c r="H32" s="6" t="s">
        <v>20</v>
      </c>
      <c r="I32" s="12">
        <v>157.25763088296114</v>
      </c>
      <c r="J32" s="12">
        <f>J31+IF(AND($B32="B",$G32="D"),-I32,IF($B32="B",+I32,0))</f>
        <v>-2551.6306632904302</v>
      </c>
      <c r="K32" s="12">
        <f>K31+IF(AND($B32="B",$E32&lt;&gt;""),IF($G32="D",-I32,+I32),0)</f>
        <v>-2551.6306632904302</v>
      </c>
      <c r="L32" s="6" t="str">
        <f>IF(C32="","",G32&amp;" "&amp;VLOOKUP(C32,$X$1:$Y$49,2))</f>
        <v>R 5</v>
      </c>
      <c r="M32" s="10" t="e">
        <f>M31+IF(AND(B32="C",E32&lt;&gt;""),IF(G32="D",-#REF!,+#REF!),0)</f>
        <v>#REF!</v>
      </c>
      <c r="N32">
        <f>IF(D32,MONTH(D32),"")</f>
        <v>12</v>
      </c>
      <c r="O32">
        <f>IF(D32,YEAR(D32),"")</f>
        <v>1999</v>
      </c>
      <c r="P32" s="12">
        <f>P31+IF(AND($B32="C",I32&lt;&gt;""),IF($G32="D",-I32,+I32),0)</f>
        <v>113.94039548324051</v>
      </c>
      <c r="X32" t="s">
        <v>67</v>
      </c>
      <c r="Y32" s="1">
        <v>11</v>
      </c>
    </row>
    <row r="33" spans="1:25" x14ac:dyDescent="0.2">
      <c r="A33" s="6">
        <v>21</v>
      </c>
      <c r="B33" s="6" t="s">
        <v>17</v>
      </c>
      <c r="C33" s="7" t="s">
        <v>50</v>
      </c>
      <c r="D33" s="8">
        <v>36515</v>
      </c>
      <c r="E33" s="8">
        <v>36514</v>
      </c>
      <c r="F33" t="s">
        <v>284</v>
      </c>
      <c r="G33" s="6" t="s">
        <v>23</v>
      </c>
      <c r="H33" s="14" t="s">
        <v>69</v>
      </c>
      <c r="I33" s="12">
        <v>595.16096329485015</v>
      </c>
      <c r="J33" s="12">
        <f>J32+IF(AND($B33="B",$G33="D"),-I33,IF($B33="B",+I33,0))</f>
        <v>-3146.7916265852805</v>
      </c>
      <c r="K33" s="12">
        <f>K32+IF(AND($B33="B",$E33&lt;&gt;""),IF($G33="D",-I33,+I33),0)</f>
        <v>-3146.7916265852805</v>
      </c>
      <c r="L33" s="6" t="str">
        <f>IF(C33="","",G33&amp;" "&amp;VLOOKUP(C33,$X$1:$Y$49,2))</f>
        <v>D 9</v>
      </c>
      <c r="M33" s="10" t="e">
        <f>M32+IF(AND(B33="C",E33&lt;&gt;""),IF(G33="D",-#REF!,+#REF!),0)</f>
        <v>#REF!</v>
      </c>
      <c r="N33">
        <f>IF(D33,MONTH(D33),"")</f>
        <v>12</v>
      </c>
      <c r="O33">
        <f>IF(D33,YEAR(D33),"")</f>
        <v>1999</v>
      </c>
      <c r="P33" s="12">
        <f>P32+IF(AND($B33="C",I33&lt;&gt;""),IF($G33="D",-I33,+I33),0)</f>
        <v>113.94039548324051</v>
      </c>
      <c r="X33" t="s">
        <v>68</v>
      </c>
      <c r="Y33" s="1">
        <v>3</v>
      </c>
    </row>
    <row r="34" spans="1:25" x14ac:dyDescent="0.2">
      <c r="A34" s="6">
        <v>22</v>
      </c>
      <c r="B34" s="6" t="s">
        <v>17</v>
      </c>
      <c r="C34" s="7" t="s">
        <v>54</v>
      </c>
      <c r="D34" s="8">
        <v>36518</v>
      </c>
      <c r="E34" s="8">
        <v>36522</v>
      </c>
      <c r="F34" t="s">
        <v>284</v>
      </c>
      <c r="G34" s="6" t="s">
        <v>19</v>
      </c>
      <c r="H34" s="6" t="s">
        <v>20</v>
      </c>
      <c r="I34" s="12">
        <v>4244.1060586953336</v>
      </c>
      <c r="J34" s="12">
        <f>J33+IF(AND($B34="B",$G34="D"),-I34,IF($B34="B",+I34,0))</f>
        <v>1097.3144321100531</v>
      </c>
      <c r="K34" s="12">
        <f>K33+IF(AND($B34="B",$E34&lt;&gt;""),IF($G34="D",-I34,+I34),0)</f>
        <v>1097.3144321100531</v>
      </c>
      <c r="L34" s="6" t="str">
        <f>IF(C34="","",G34&amp;" "&amp;VLOOKUP(C34,$X$1:$Y$49,2))</f>
        <v>R 6</v>
      </c>
      <c r="M34" s="10" t="e">
        <f>M33+IF(AND(B34="C",E34&lt;&gt;""),IF(G34="D",-#REF!,+#REF!),0)</f>
        <v>#REF!</v>
      </c>
      <c r="N34">
        <f>IF(D34,MONTH(D34),"")</f>
        <v>12</v>
      </c>
      <c r="O34">
        <f>IF(D34,YEAR(D34),"")</f>
        <v>1999</v>
      </c>
      <c r="P34" s="12">
        <f>P33+IF(AND($B34="C",I34&lt;&gt;""),IF($G34="D",-I34,+I34),0)</f>
        <v>113.94039548324051</v>
      </c>
      <c r="X34" t="s">
        <v>44</v>
      </c>
      <c r="Y34" s="1">
        <v>5</v>
      </c>
    </row>
    <row r="35" spans="1:25" x14ac:dyDescent="0.2">
      <c r="A35" s="6">
        <v>22</v>
      </c>
      <c r="B35" s="6" t="s">
        <v>17</v>
      </c>
      <c r="C35" s="7" t="s">
        <v>62</v>
      </c>
      <c r="D35" s="8">
        <f>D34</f>
        <v>36518</v>
      </c>
      <c r="E35" s="8">
        <v>36522</v>
      </c>
      <c r="F35" t="s">
        <v>284</v>
      </c>
      <c r="G35" s="6" t="s">
        <v>19</v>
      </c>
      <c r="H35" s="6" t="s">
        <v>20</v>
      </c>
      <c r="I35" s="12">
        <v>874.28584809123879</v>
      </c>
      <c r="J35" s="12">
        <f>J34+IF(AND($B35="B",$G35="D"),-I35,IF($B35="B",+I35,0))</f>
        <v>1971.6002802012918</v>
      </c>
      <c r="K35" s="12">
        <f>K34+IF(AND($B35="B",$E35&lt;&gt;""),IF($G35="D",-I35,+I35),0)</f>
        <v>1971.6002802012918</v>
      </c>
      <c r="L35" s="6" t="str">
        <f>IF(C35="","",G35&amp;" "&amp;VLOOKUP(C35,$X$1:$Y$49,2))</f>
        <v>R 5</v>
      </c>
      <c r="M35" s="10" t="e">
        <f>M34+IF(AND(B35="C",E35&lt;&gt;""),IF(G35="D",-#REF!,+#REF!),0)</f>
        <v>#REF!</v>
      </c>
      <c r="N35">
        <f>IF(D35,MONTH(D35),"")</f>
        <v>12</v>
      </c>
      <c r="O35">
        <f>IF(D35,YEAR(D35),"")</f>
        <v>1999</v>
      </c>
      <c r="P35" s="12">
        <f>P34+IF(AND($B35="C",I35&lt;&gt;""),IF($G35="D",-I35,+I35),0)</f>
        <v>113.94039548324051</v>
      </c>
      <c r="X35" t="s">
        <v>41</v>
      </c>
      <c r="Y35" s="1">
        <v>4</v>
      </c>
    </row>
    <row r="36" spans="1:25" x14ac:dyDescent="0.2">
      <c r="A36" s="6">
        <v>36</v>
      </c>
      <c r="B36" s="6" t="s">
        <v>17</v>
      </c>
      <c r="C36" s="7" t="s">
        <v>21</v>
      </c>
      <c r="D36" s="8">
        <v>36521</v>
      </c>
      <c r="E36" s="8">
        <v>36522</v>
      </c>
      <c r="F36" t="s">
        <v>284</v>
      </c>
      <c r="G36" s="6" t="s">
        <v>23</v>
      </c>
      <c r="H36" s="6" t="s">
        <v>82</v>
      </c>
      <c r="I36" s="12">
        <v>38.112254309352593</v>
      </c>
      <c r="J36" s="12">
        <f>J35+IF(AND($B36="B",$G36="D"),-I36,IF($B36="B",+I36,0))</f>
        <v>1933.4880258919391</v>
      </c>
      <c r="K36" s="12">
        <f>K35+IF(AND($B36="B",$E36&lt;&gt;""),IF($G36="D",-I36,+I36),0)</f>
        <v>1933.4880258919391</v>
      </c>
      <c r="L36" s="6" t="str">
        <f>IF(C36="","",G36&amp;" "&amp;VLOOKUP(C36,$X$1:$Y$49,2))</f>
        <v>D 28</v>
      </c>
      <c r="M36" s="10" t="e">
        <f>M35+IF(AND(B36="C",E36&lt;&gt;""),IF(G36="D",-#REF!,+#REF!),0)</f>
        <v>#REF!</v>
      </c>
      <c r="N36">
        <f>IF(D36,MONTH(D36),"")</f>
        <v>12</v>
      </c>
      <c r="O36">
        <f>IF(D36,YEAR(D36),"")</f>
        <v>1999</v>
      </c>
      <c r="P36" s="12">
        <f>P35+IF(AND($B36="C",I36&lt;&gt;""),IF($G36="D",-I36,+I36),0)</f>
        <v>113.94039548324051</v>
      </c>
    </row>
    <row r="37" spans="1:25" x14ac:dyDescent="0.2">
      <c r="A37" s="6">
        <v>24</v>
      </c>
      <c r="B37" s="6" t="s">
        <v>17</v>
      </c>
      <c r="C37" s="7" t="s">
        <v>28</v>
      </c>
      <c r="D37" s="8">
        <v>36522</v>
      </c>
      <c r="E37" s="8">
        <v>36556</v>
      </c>
      <c r="F37" t="s">
        <v>284</v>
      </c>
      <c r="G37" s="6" t="s">
        <v>23</v>
      </c>
      <c r="H37" s="6" t="s">
        <v>71</v>
      </c>
      <c r="I37" s="12">
        <v>58.235524584690765</v>
      </c>
      <c r="J37" s="12">
        <f>J36+IF(AND($B37="B",$G37="D"),-I37,IF($B37="B",+I37,0))</f>
        <v>1875.2525013072484</v>
      </c>
      <c r="K37" s="12">
        <f>K36+IF(AND($B37="B",$E37&lt;&gt;""),IF($G37="D",-I37,+I37),0)</f>
        <v>1875.2525013072484</v>
      </c>
      <c r="L37" s="6" t="str">
        <f>IF(C37="","",G37&amp;" "&amp;VLOOKUP(C37,$X$1:$Y$49,2))</f>
        <v>D 25</v>
      </c>
      <c r="M37" s="10" t="e">
        <f>M36+IF(AND(B37="C",E37&lt;&gt;""),IF(G37="D",-#REF!,+#REF!),0)</f>
        <v>#REF!</v>
      </c>
      <c r="N37">
        <f>IF(D37,MONTH(D37),"")</f>
        <v>12</v>
      </c>
      <c r="O37">
        <f>IF(D37,YEAR(D37),"")</f>
        <v>1999</v>
      </c>
      <c r="P37" s="12">
        <f>P36+IF(AND($B37="C",I37&lt;&gt;""),IF($G37="D",-I37,+I37),0)</f>
        <v>113.94039548324051</v>
      </c>
    </row>
    <row r="38" spans="1:25" x14ac:dyDescent="0.2">
      <c r="A38" s="6">
        <v>24</v>
      </c>
      <c r="B38" s="6" t="s">
        <v>17</v>
      </c>
      <c r="C38" s="7" t="s">
        <v>26</v>
      </c>
      <c r="D38" s="8">
        <v>36522</v>
      </c>
      <c r="E38" s="8">
        <v>36556</v>
      </c>
      <c r="F38" t="s">
        <v>284</v>
      </c>
      <c r="G38" s="6" t="s">
        <v>23</v>
      </c>
      <c r="H38" s="6" t="s">
        <v>71</v>
      </c>
      <c r="I38" s="12">
        <v>11.996213166411822</v>
      </c>
      <c r="J38" s="12">
        <f>J37+IF(AND($B38="B",$G38="D"),-I38,IF($B38="B",+I38,0))</f>
        <v>1863.2562881408367</v>
      </c>
      <c r="K38" s="12">
        <f>K37+IF(AND($B38="B",$E38&lt;&gt;""),IF($G38="D",-I38,+I38),0)</f>
        <v>1863.2562881408367</v>
      </c>
      <c r="L38" s="6" t="str">
        <f>IF(C38="","",G38&amp;" "&amp;VLOOKUP(C38,$X$1:$Y$49,2))</f>
        <v>D 6</v>
      </c>
      <c r="M38" s="10" t="e">
        <f>M37+IF(AND(B38="C",E38&lt;&gt;""),IF(G38="D",-#REF!,+#REF!),0)</f>
        <v>#REF!</v>
      </c>
      <c r="N38">
        <f>IF(D38,MONTH(D38),"")</f>
        <v>12</v>
      </c>
      <c r="O38">
        <f>IF(D38,YEAR(D38),"")</f>
        <v>1999</v>
      </c>
      <c r="P38" s="12">
        <f>P37+IF(AND($B38="C",I38&lt;&gt;""),IF($G38="D",-I38,+I38),0)</f>
        <v>113.94039548324051</v>
      </c>
    </row>
    <row r="39" spans="1:25" x14ac:dyDescent="0.2">
      <c r="A39" s="6">
        <v>25</v>
      </c>
      <c r="B39" s="6" t="s">
        <v>17</v>
      </c>
      <c r="C39" s="7" t="s">
        <v>28</v>
      </c>
      <c r="D39" s="8">
        <v>36523</v>
      </c>
      <c r="E39" s="8">
        <v>36556</v>
      </c>
      <c r="F39" t="s">
        <v>284</v>
      </c>
      <c r="G39" s="6" t="s">
        <v>23</v>
      </c>
      <c r="H39" s="6" t="s">
        <v>72</v>
      </c>
      <c r="I39" s="12">
        <v>25.281760735888952</v>
      </c>
      <c r="J39" s="12">
        <f>J38+IF(AND($B39="B",$G39="D"),-I39,IF($B39="B",+I39,0))</f>
        <v>1837.9745274049478</v>
      </c>
      <c r="K39" s="12">
        <f>K38+IF(AND($B39="B",$E39&lt;&gt;""),IF($G39="D",-I39,+I39),0)</f>
        <v>1837.9745274049478</v>
      </c>
      <c r="L39" s="6" t="str">
        <f>IF(C39="","",G39&amp;" "&amp;VLOOKUP(C39,$X$1:$Y$49,2))</f>
        <v>D 25</v>
      </c>
      <c r="M39" s="10" t="e">
        <f>M38+IF(AND(B39="C",E39&lt;&gt;""),IF(G39="D",-#REF!,+#REF!),0)</f>
        <v>#REF!</v>
      </c>
      <c r="N39">
        <f>IF(D39,MONTH(D39),"")</f>
        <v>12</v>
      </c>
      <c r="O39">
        <f>IF(D39,YEAR(D39),"")</f>
        <v>1999</v>
      </c>
      <c r="P39" s="12">
        <f>P38+IF(AND($B39="C",I39&lt;&gt;""),IF($G39="D",-I39,+I39),0)</f>
        <v>113.94039548324051</v>
      </c>
    </row>
    <row r="40" spans="1:25" x14ac:dyDescent="0.2">
      <c r="A40" s="6">
        <v>25</v>
      </c>
      <c r="B40" s="6" t="s">
        <v>17</v>
      </c>
      <c r="C40" s="7" t="s">
        <v>26</v>
      </c>
      <c r="D40" s="8">
        <v>36523</v>
      </c>
      <c r="E40" s="8">
        <v>36556</v>
      </c>
      <c r="F40" t="s">
        <v>284</v>
      </c>
      <c r="G40" s="6" t="s">
        <v>23</v>
      </c>
      <c r="H40" s="6" t="s">
        <v>72</v>
      </c>
      <c r="I40" s="12">
        <v>5.2080427115931238</v>
      </c>
      <c r="J40" s="12">
        <f>J39+IF(AND($B40="B",$G40="D"),-I40,IF($B40="B",+I40,0))</f>
        <v>1832.7664846933546</v>
      </c>
      <c r="K40" s="12">
        <f>K39+IF(AND($B40="B",$E40&lt;&gt;""),IF($G40="D",-I40,+I40),0)</f>
        <v>1832.7664846933546</v>
      </c>
      <c r="L40" s="6" t="str">
        <f>IF(C40="","",G40&amp;" "&amp;VLOOKUP(C40,$X$1:$Y$49,2))</f>
        <v>D 6</v>
      </c>
      <c r="M40" s="10" t="e">
        <f>M39+IF(AND(B40="C",E40&lt;&gt;""),IF(G40="D",-#REF!,+#REF!),0)</f>
        <v>#REF!</v>
      </c>
      <c r="N40">
        <f>IF(D40,MONTH(D40),"")</f>
        <v>12</v>
      </c>
      <c r="O40">
        <f>IF(D40,YEAR(D40),"")</f>
        <v>1999</v>
      </c>
      <c r="P40" s="12">
        <f>P39+IF(AND($B40="C",I40&lt;&gt;""),IF($G40="D",-I40,+I40),0)</f>
        <v>113.94039548324051</v>
      </c>
    </row>
    <row r="41" spans="1:25" x14ac:dyDescent="0.2">
      <c r="A41" s="6">
        <v>26</v>
      </c>
      <c r="B41" s="6" t="s">
        <v>17</v>
      </c>
      <c r="C41" s="7" t="s">
        <v>58</v>
      </c>
      <c r="D41" s="8">
        <v>36523</v>
      </c>
      <c r="E41" s="8">
        <v>36524</v>
      </c>
      <c r="F41" t="s">
        <v>284</v>
      </c>
      <c r="G41" s="6" t="s">
        <v>23</v>
      </c>
      <c r="H41" s="14" t="s">
        <v>73</v>
      </c>
      <c r="I41" s="12">
        <v>1524.4901723741038</v>
      </c>
      <c r="J41" s="12">
        <f>J40+IF(AND($B41="B",$G41="D"),-I41,IF($B41="B",+I41,0))</f>
        <v>308.27631231925079</v>
      </c>
      <c r="K41" s="12">
        <f>K40+IF(AND($B41="B",$E41&lt;&gt;""),IF($G41="D",-I41,+I41),0)</f>
        <v>308.27631231925079</v>
      </c>
      <c r="L41" s="6" t="str">
        <f>IF(C41="","",G41&amp;" "&amp;VLOOKUP(C41,$X$1:$Y$49,2))</f>
        <v>D 4</v>
      </c>
      <c r="M41" s="10" t="e">
        <f>M40+IF(AND(B41="C",E41&lt;&gt;""),IF(G41="D",-#REF!,+#REF!),0)</f>
        <v>#REF!</v>
      </c>
      <c r="N41">
        <f>IF(D41,MONTH(D41),"")</f>
        <v>12</v>
      </c>
      <c r="O41">
        <f>IF(D41,YEAR(D41),"")</f>
        <v>1999</v>
      </c>
      <c r="P41" s="12">
        <f>P40+IF(AND($B41="C",I41&lt;&gt;""),IF($G41="D",-I41,+I41),0)</f>
        <v>113.94039548324051</v>
      </c>
    </row>
    <row r="42" spans="1:25" x14ac:dyDescent="0.2">
      <c r="A42" s="6">
        <v>31</v>
      </c>
      <c r="B42" s="6" t="s">
        <v>17</v>
      </c>
      <c r="C42" s="7" t="s">
        <v>54</v>
      </c>
      <c r="D42" s="8">
        <v>36524</v>
      </c>
      <c r="E42" s="8">
        <v>36532</v>
      </c>
      <c r="F42" t="s">
        <v>284</v>
      </c>
      <c r="G42" s="6" t="s">
        <v>19</v>
      </c>
      <c r="H42" s="6" t="s">
        <v>20</v>
      </c>
      <c r="I42" s="12">
        <v>2309.6026111467672</v>
      </c>
      <c r="J42" s="12">
        <f>J41+IF(AND($B42="B",$G42="D"),-I42,IF($B42="B",+I42,0))</f>
        <v>2617.878923466018</v>
      </c>
      <c r="K42" s="12">
        <f>K41+IF(AND($B42="B",$E42&lt;&gt;""),IF($G42="D",-I42,+I42),0)</f>
        <v>2617.878923466018</v>
      </c>
      <c r="L42" s="6" t="str">
        <f>IF(C42="","",G42&amp;" "&amp;VLOOKUP(C42,$X$1:$Y$49,2))</f>
        <v>R 6</v>
      </c>
      <c r="M42" s="10" t="e">
        <f>M41+IF(AND(B42="C",E42&lt;&gt;""),IF(G42="D",-#REF!,+#REF!),0)</f>
        <v>#REF!</v>
      </c>
      <c r="N42">
        <f>IF(D42,MONTH(D42),"")</f>
        <v>12</v>
      </c>
      <c r="O42">
        <f>IF(D42,YEAR(D42),"")</f>
        <v>1999</v>
      </c>
      <c r="P42" s="12">
        <f>P41+IF(AND($B42="C",I42&lt;&gt;""),IF($G42="D",-I42,+I42),0)</f>
        <v>113.94039548324051</v>
      </c>
    </row>
    <row r="43" spans="1:25" x14ac:dyDescent="0.2">
      <c r="A43" s="6">
        <v>31</v>
      </c>
      <c r="B43" s="6" t="s">
        <v>17</v>
      </c>
      <c r="C43" s="7" t="s">
        <v>62</v>
      </c>
      <c r="D43" s="8">
        <f>D42</f>
        <v>36524</v>
      </c>
      <c r="E43" s="8">
        <v>36532</v>
      </c>
      <c r="F43" t="s">
        <v>284</v>
      </c>
      <c r="G43" s="6" t="s">
        <v>19</v>
      </c>
      <c r="H43" s="6" t="s">
        <v>20</v>
      </c>
      <c r="I43" s="12">
        <v>475.77813789623406</v>
      </c>
      <c r="J43" s="12">
        <f>J42+IF(AND($B43="B",$G43="D"),-I43,IF($B43="B",+I43,0))</f>
        <v>3093.6570613622521</v>
      </c>
      <c r="K43" s="12">
        <f>K42+IF(AND($B43="B",$E43&lt;&gt;""),IF($G43="D",-I43,+I43),0)</f>
        <v>3093.6570613622521</v>
      </c>
      <c r="L43" s="6" t="str">
        <f>IF(C43="","",G43&amp;" "&amp;VLOOKUP(C43,$X$1:$Y$49,2))</f>
        <v>R 5</v>
      </c>
      <c r="M43" s="10" t="e">
        <f>M42+IF(AND(B43="C",E43&lt;&gt;""),IF(G43="D",-#REF!,+#REF!),0)</f>
        <v>#REF!</v>
      </c>
      <c r="N43">
        <f>IF(D43,MONTH(D43),"")</f>
        <v>12</v>
      </c>
      <c r="O43">
        <f>IF(D43,YEAR(D43),"")</f>
        <v>1999</v>
      </c>
      <c r="P43" s="12">
        <f>P42+IF(AND($B43="C",I43&lt;&gt;""),IF($G43="D",-I43,+I43),0)</f>
        <v>113.94039548324051</v>
      </c>
    </row>
    <row r="44" spans="1:25" x14ac:dyDescent="0.2">
      <c r="A44" s="6">
        <v>23</v>
      </c>
      <c r="B44" s="6" t="s">
        <v>17</v>
      </c>
      <c r="C44" s="7" t="s">
        <v>31</v>
      </c>
      <c r="D44" s="8">
        <v>36525</v>
      </c>
      <c r="E44" s="8">
        <v>36524</v>
      </c>
      <c r="F44" t="s">
        <v>284</v>
      </c>
      <c r="G44" s="6" t="s">
        <v>23</v>
      </c>
      <c r="H44" s="6" t="s">
        <v>70</v>
      </c>
      <c r="I44" s="12">
        <v>143.01242307041468</v>
      </c>
      <c r="J44" s="12">
        <f>J43+IF(AND($B44="B",$G44="D"),-I44,IF($B44="B",+I44,0))</f>
        <v>2950.6446382918375</v>
      </c>
      <c r="K44" s="12">
        <f>K43+IF(AND($B44="B",$E44&lt;&gt;""),IF($G44="D",-I44,+I44),0)</f>
        <v>2950.6446382918375</v>
      </c>
      <c r="L44" s="6" t="str">
        <f>IF(C44="","",G44&amp;" "&amp;VLOOKUP(C44,$X$1:$Y$49,2))</f>
        <v>D 22</v>
      </c>
      <c r="M44" s="10" t="e">
        <f>M43+IF(AND(B44="C",E44&lt;&gt;""),IF(G44="D",-#REF!,+#REF!),0)</f>
        <v>#REF!</v>
      </c>
      <c r="N44">
        <f>IF(D44,MONTH(D44),"")</f>
        <v>12</v>
      </c>
      <c r="O44">
        <f>IF(D44,YEAR(D44),"")</f>
        <v>1999</v>
      </c>
      <c r="P44" s="12">
        <f>P43+IF(AND($B44="C",I44&lt;&gt;""),IF($G44="D",-I44,+I44),0)</f>
        <v>113.94039548324051</v>
      </c>
    </row>
    <row r="45" spans="1:25" x14ac:dyDescent="0.2">
      <c r="A45" s="6">
        <v>23</v>
      </c>
      <c r="B45" s="6" t="s">
        <v>17</v>
      </c>
      <c r="C45" s="7" t="s">
        <v>49</v>
      </c>
      <c r="D45" s="8">
        <v>36525</v>
      </c>
      <c r="E45" s="8">
        <v>36524</v>
      </c>
      <c r="F45" t="s">
        <v>284</v>
      </c>
      <c r="G45" s="6" t="s">
        <v>23</v>
      </c>
      <c r="H45" s="6" t="s">
        <v>70</v>
      </c>
      <c r="I45" s="12">
        <v>11.982492754860456</v>
      </c>
      <c r="J45" s="12">
        <f>J44+IF(AND($B45="B",$G45="D"),-I45,IF($B45="B",+I45,0))</f>
        <v>2938.6621455369773</v>
      </c>
      <c r="K45" s="12">
        <f>K44+IF(AND($B45="B",$E45&lt;&gt;""),IF($G45="D",-I45,+I45),0)</f>
        <v>2938.6621455369773</v>
      </c>
      <c r="L45" s="6" t="str">
        <f>IF(C45="","",G45&amp;" "&amp;VLOOKUP(C45,$X$1:$Y$49,2))</f>
        <v>D 24</v>
      </c>
      <c r="M45" s="10" t="e">
        <f>M44+IF(AND(B45="C",E45&lt;&gt;""),IF(G45="D",-#REF!,+#REF!),0)</f>
        <v>#REF!</v>
      </c>
      <c r="N45">
        <f>IF(D45,MONTH(D45),"")</f>
        <v>12</v>
      </c>
      <c r="O45">
        <f>IF(D45,YEAR(D45),"")</f>
        <v>1999</v>
      </c>
      <c r="P45" s="12">
        <f>P44+IF(AND($B45="C",I45&lt;&gt;""),IF($G45="D",-I45,+I45),0)</f>
        <v>113.94039548324051</v>
      </c>
    </row>
    <row r="46" spans="1:25" x14ac:dyDescent="0.2">
      <c r="A46" s="6">
        <v>23</v>
      </c>
      <c r="B46" s="6" t="s">
        <v>40</v>
      </c>
      <c r="C46" s="7" t="s">
        <v>49</v>
      </c>
      <c r="D46" s="8">
        <v>36525</v>
      </c>
      <c r="E46" s="8">
        <v>36525</v>
      </c>
      <c r="F46" t="s">
        <v>284</v>
      </c>
      <c r="G46" s="6" t="s">
        <v>23</v>
      </c>
      <c r="H46" s="6" t="s">
        <v>70</v>
      </c>
      <c r="I46" s="12">
        <v>8.5371449652949813</v>
      </c>
      <c r="J46" s="12">
        <f>J45+IF(AND($B46="B",$G46="D"),-I46,IF($B46="B",+I46,0))</f>
        <v>2938.6621455369773</v>
      </c>
      <c r="K46" s="12">
        <f>K45+IF(AND($B46="B",$E46&lt;&gt;""),IF($G46="D",-I46,+I46),0)</f>
        <v>2938.6621455369773</v>
      </c>
      <c r="L46" s="6" t="str">
        <f>IF(C46="","",G46&amp;" "&amp;VLOOKUP(C46,$X$1:$Y$49,2))</f>
        <v>D 24</v>
      </c>
      <c r="M46" s="10" t="e">
        <f>M45+IF(AND(B46="C",E46&lt;&gt;""),IF(G46="D",-#REF!,+#REF!),0)</f>
        <v>#REF!</v>
      </c>
      <c r="N46">
        <f>IF(D46,MONTH(D46),"")</f>
        <v>12</v>
      </c>
      <c r="O46">
        <f>IF(D46,YEAR(D46),"")</f>
        <v>1999</v>
      </c>
      <c r="P46" s="12">
        <f>P45+IF(AND($B46="C",I46&lt;&gt;""),IF($G46="D",-I46,+I46),0)</f>
        <v>105.40325051794552</v>
      </c>
    </row>
    <row r="47" spans="1:25" x14ac:dyDescent="0.2">
      <c r="A47" s="6">
        <v>23</v>
      </c>
      <c r="B47" s="6" t="s">
        <v>40</v>
      </c>
      <c r="C47" s="7" t="s">
        <v>28</v>
      </c>
      <c r="D47" s="8">
        <v>36525</v>
      </c>
      <c r="E47" s="8">
        <v>36525</v>
      </c>
      <c r="F47" t="s">
        <v>284</v>
      </c>
      <c r="G47" s="6" t="s">
        <v>23</v>
      </c>
      <c r="H47" s="6" t="s">
        <v>70</v>
      </c>
      <c r="I47" s="12">
        <v>8.3084714394388666</v>
      </c>
      <c r="J47" s="12">
        <f>J46+IF(AND($B47="B",$G47="D"),-I47,IF($B47="B",+I47,0))</f>
        <v>2938.6621455369773</v>
      </c>
      <c r="K47" s="12">
        <f>K46+IF(AND($B47="B",$E47&lt;&gt;""),IF($G47="D",-I47,+I47),0)</f>
        <v>2938.6621455369773</v>
      </c>
      <c r="L47" s="6" t="str">
        <f>IF(C47="","",G47&amp;" "&amp;VLOOKUP(C47,$X$1:$Y$49,2))</f>
        <v>D 25</v>
      </c>
      <c r="M47" s="10" t="e">
        <f>M46+IF(AND(B47="C",E47&lt;&gt;""),IF(G47="D",-#REF!,+#REF!),0)</f>
        <v>#REF!</v>
      </c>
      <c r="N47">
        <f>IF(D47,MONTH(D47),"")</f>
        <v>12</v>
      </c>
      <c r="O47">
        <f>IF(D47,YEAR(D47),"")</f>
        <v>1999</v>
      </c>
      <c r="P47" s="12">
        <f>P46+IF(AND($B47="C",I47&lt;&gt;""),IF($G47="D",-I47,+I47),0)</f>
        <v>97.094779078506662</v>
      </c>
    </row>
    <row r="48" spans="1:25" x14ac:dyDescent="0.2">
      <c r="A48" s="6">
        <v>27</v>
      </c>
      <c r="B48" s="6" t="s">
        <v>17</v>
      </c>
      <c r="C48" s="7" t="s">
        <v>31</v>
      </c>
      <c r="D48" s="8">
        <v>36525</v>
      </c>
      <c r="E48" s="8">
        <v>36530</v>
      </c>
      <c r="F48" t="s">
        <v>284</v>
      </c>
      <c r="G48" s="6" t="s">
        <v>23</v>
      </c>
      <c r="H48" s="14" t="s">
        <v>74</v>
      </c>
      <c r="I48" s="12">
        <v>243.9184275798566</v>
      </c>
      <c r="J48" s="12">
        <f>J47+IF(AND($B48="B",$G48="D"),-I48,IF($B48="B",+I48,0))</f>
        <v>2694.7437179571207</v>
      </c>
      <c r="K48" s="12">
        <f>K47+IF(AND($B48="B",$E48&lt;&gt;""),IF($G48="D",-I48,+I48),0)</f>
        <v>2694.7437179571207</v>
      </c>
      <c r="L48" s="6" t="str">
        <f>IF(C48="","",G48&amp;" "&amp;VLOOKUP(C48,$X$1:$Y$49,2))</f>
        <v>D 22</v>
      </c>
      <c r="M48" s="10" t="e">
        <f>M47+IF(AND(B48="C",E48&lt;&gt;""),IF(G48="D",-#REF!,+#REF!),0)</f>
        <v>#REF!</v>
      </c>
      <c r="N48">
        <f>IF(D48,MONTH(D48),"")</f>
        <v>12</v>
      </c>
      <c r="O48">
        <f>IF(D48,YEAR(D48),"")</f>
        <v>1999</v>
      </c>
      <c r="P48" s="12">
        <f>P47+IF(AND($B48="C",I48&lt;&gt;""),IF($G48="D",-I48,+I48),0)</f>
        <v>97.094779078506662</v>
      </c>
    </row>
    <row r="49" spans="1:16" x14ac:dyDescent="0.2">
      <c r="A49" s="6">
        <v>27</v>
      </c>
      <c r="B49" s="6" t="s">
        <v>17</v>
      </c>
      <c r="C49" s="7" t="s">
        <v>50</v>
      </c>
      <c r="D49" s="8">
        <f>'[1]Informations CL'!C22</f>
        <v>36525</v>
      </c>
      <c r="E49" s="8">
        <v>36530</v>
      </c>
      <c r="F49" t="s">
        <v>284</v>
      </c>
      <c r="G49" s="6" t="s">
        <v>23</v>
      </c>
      <c r="H49" s="14" t="s">
        <v>74</v>
      </c>
      <c r="I49" s="12">
        <v>771.07035979492559</v>
      </c>
      <c r="J49" s="12">
        <f>J48+IF(AND($B49="B",$G49="D"),-I49,IF($B49="B",+I49,0))</f>
        <v>1923.6733581621952</v>
      </c>
      <c r="K49" s="12">
        <f>K48+IF(AND($B49="B",$E49&lt;&gt;""),IF($G49="D",-I49,+I49),0)</f>
        <v>1923.6733581621952</v>
      </c>
      <c r="L49" s="6" t="str">
        <f>IF(C49="","",G49&amp;" "&amp;VLOOKUP(C49,$X$1:$Y$49,2))</f>
        <v>D 9</v>
      </c>
      <c r="M49" s="10" t="e">
        <f>M48+IF(AND(B49="C",E49&lt;&gt;""),IF(G49="D",-#REF!,+#REF!),0)</f>
        <v>#REF!</v>
      </c>
      <c r="N49">
        <f>IF(D49,MONTH(D49),"")</f>
        <v>12</v>
      </c>
      <c r="O49">
        <f>IF(D49,YEAR(D49),"")</f>
        <v>1999</v>
      </c>
      <c r="P49" s="12">
        <f>P48+IF(AND($B49="C",I49&lt;&gt;""),IF($G49="D",-I49,+I49),0)</f>
        <v>97.094779078506662</v>
      </c>
    </row>
    <row r="50" spans="1:16" x14ac:dyDescent="0.2">
      <c r="A50" s="6">
        <v>28</v>
      </c>
      <c r="B50" s="6" t="s">
        <v>17</v>
      </c>
      <c r="C50" s="7" t="s">
        <v>31</v>
      </c>
      <c r="D50" s="8">
        <v>36525</v>
      </c>
      <c r="E50" s="8">
        <v>36528</v>
      </c>
      <c r="F50" t="s">
        <v>284</v>
      </c>
      <c r="G50" s="6" t="s">
        <v>23</v>
      </c>
      <c r="H50" s="14" t="s">
        <v>75</v>
      </c>
      <c r="I50" s="12">
        <v>106.71431206618726</v>
      </c>
      <c r="J50" s="12">
        <f>J49+IF(AND($B50="B",$G50="D"),-I50,IF($B50="B",+I50,0))</f>
        <v>1816.959046096008</v>
      </c>
      <c r="K50" s="12">
        <f>K49+IF(AND($B50="B",$E50&lt;&gt;""),IF($G50="D",-I50,+I50),0)</f>
        <v>1816.959046096008</v>
      </c>
      <c r="L50" s="6" t="str">
        <f>IF(C50="","",G50&amp;" "&amp;VLOOKUP(C50,$X$1:$Y$49,2))</f>
        <v>D 22</v>
      </c>
      <c r="M50" s="10" t="e">
        <f>M49+IF(AND(B50="C",E50&lt;&gt;""),IF(G50="D",-#REF!,+#REF!),0)</f>
        <v>#REF!</v>
      </c>
      <c r="N50">
        <f>IF(D50,MONTH(D50),"")</f>
        <v>12</v>
      </c>
      <c r="O50">
        <f>IF(D50,YEAR(D50),"")</f>
        <v>1999</v>
      </c>
      <c r="P50" s="12">
        <f>P49+IF(AND($B50="C",I50&lt;&gt;""),IF($G50="D",-I50,+I50),0)</f>
        <v>97.094779078506662</v>
      </c>
    </row>
    <row r="51" spans="1:16" x14ac:dyDescent="0.2">
      <c r="A51" s="6">
        <v>28</v>
      </c>
      <c r="B51" s="6" t="s">
        <v>17</v>
      </c>
      <c r="C51" s="7" t="s">
        <v>50</v>
      </c>
      <c r="D51" s="8">
        <f>'[1]Informations CL'!C23</f>
        <v>36525</v>
      </c>
      <c r="E51" s="8">
        <v>36528</v>
      </c>
      <c r="F51" t="s">
        <v>284</v>
      </c>
      <c r="G51" s="6" t="s">
        <v>23</v>
      </c>
      <c r="H51" s="14" t="s">
        <v>75</v>
      </c>
      <c r="I51" s="12">
        <v>175.90939650007547</v>
      </c>
      <c r="J51" s="12">
        <f>J50+IF(AND($B51="B",$G51="D"),-I51,IF($B51="B",+I51,0))</f>
        <v>1641.0496495959326</v>
      </c>
      <c r="K51" s="12">
        <f>K50+IF(AND($B51="B",$E51&lt;&gt;""),IF($G51="D",-I51,+I51),0)</f>
        <v>1641.0496495959326</v>
      </c>
      <c r="L51" s="6" t="str">
        <f>IF(C51="","",G51&amp;" "&amp;VLOOKUP(C51,$X$1:$Y$49,2))</f>
        <v>D 9</v>
      </c>
      <c r="M51" s="10" t="e">
        <f>M50+IF(AND(B51="C",E51&lt;&gt;""),IF(G51="D",-#REF!,+#REF!),0)</f>
        <v>#REF!</v>
      </c>
      <c r="N51">
        <f>IF(D51,MONTH(D51),"")</f>
        <v>12</v>
      </c>
      <c r="O51">
        <f>IF(D51,YEAR(D51),"")</f>
        <v>1999</v>
      </c>
      <c r="P51" s="12">
        <f>P50+IF(AND($B51="C",I51&lt;&gt;""),IF($G51="D",-I51,+I51),0)</f>
        <v>97.094779078506662</v>
      </c>
    </row>
    <row r="52" spans="1:16" x14ac:dyDescent="0.2">
      <c r="A52" s="6">
        <v>29</v>
      </c>
      <c r="B52" s="6" t="s">
        <v>17</v>
      </c>
      <c r="C52" s="7" t="s">
        <v>31</v>
      </c>
      <c r="D52" s="8">
        <v>36525</v>
      </c>
      <c r="E52" s="8">
        <v>36528</v>
      </c>
      <c r="F52" t="s">
        <v>284</v>
      </c>
      <c r="G52" s="6" t="s">
        <v>23</v>
      </c>
      <c r="H52" s="14" t="s">
        <v>76</v>
      </c>
      <c r="I52" s="12">
        <v>320.14293619856181</v>
      </c>
      <c r="J52" s="12">
        <f>J51+IF(AND($B52="B",$G52="D"),-I52,IF($B52="B",+I52,0))</f>
        <v>1320.9067133973708</v>
      </c>
      <c r="K52" s="12">
        <f>K51+IF(AND($B52="B",$E52&lt;&gt;""),IF($G52="D",-I52,+I52),0)</f>
        <v>1320.9067133973708</v>
      </c>
      <c r="L52" s="6" t="str">
        <f>IF(C52="","",G52&amp;" "&amp;VLOOKUP(C52,$X$1:$Y$49,2))</f>
        <v>D 22</v>
      </c>
      <c r="M52" s="10" t="e">
        <f>M51+IF(AND(B52="C",E52&lt;&gt;""),IF(G52="D",-#REF!,+#REF!),0)</f>
        <v>#REF!</v>
      </c>
      <c r="N52">
        <f>IF(D52,MONTH(D52),"")</f>
        <v>12</v>
      </c>
      <c r="O52">
        <f>IF(D52,YEAR(D52),"")</f>
        <v>1999</v>
      </c>
      <c r="P52" s="12">
        <f>P51+IF(AND($B52="C",I52&lt;&gt;""),IF($G52="D",-I52,+I52),0)</f>
        <v>97.094779078506662</v>
      </c>
    </row>
    <row r="53" spans="1:16" x14ac:dyDescent="0.2">
      <c r="A53" s="6">
        <v>29</v>
      </c>
      <c r="B53" s="6" t="s">
        <v>17</v>
      </c>
      <c r="C53" s="7" t="s">
        <v>50</v>
      </c>
      <c r="D53" s="8">
        <f>'[1]Informations CL'!C24</f>
        <v>36525</v>
      </c>
      <c r="E53" s="8">
        <v>36528</v>
      </c>
      <c r="F53" t="s">
        <v>284</v>
      </c>
      <c r="G53" s="6" t="s">
        <v>23</v>
      </c>
      <c r="H53" s="14" t="s">
        <v>76</v>
      </c>
      <c r="I53" s="12">
        <v>574.05744583867545</v>
      </c>
      <c r="J53" s="12">
        <f>J52+IF(AND($B53="B",$G53="D"),-I53,IF($B53="B",+I53,0))</f>
        <v>746.84926755869537</v>
      </c>
      <c r="K53" s="12">
        <f>K52+IF(AND($B53="B",$E53&lt;&gt;""),IF($G53="D",-I53,+I53),0)</f>
        <v>746.84926755869537</v>
      </c>
      <c r="L53" s="6" t="str">
        <f>IF(C53="","",G53&amp;" "&amp;VLOOKUP(C53,$X$1:$Y$49,2))</f>
        <v>D 9</v>
      </c>
      <c r="M53" s="10" t="e">
        <f>M52+IF(AND(B53="C",E53&lt;&gt;""),IF(G53="D",-#REF!,+#REF!),0)</f>
        <v>#REF!</v>
      </c>
      <c r="N53">
        <f>IF(D53,MONTH(D53),"")</f>
        <v>12</v>
      </c>
      <c r="O53">
        <f>IF(D53,YEAR(D53),"")</f>
        <v>1999</v>
      </c>
      <c r="P53" s="12">
        <f>P52+IF(AND($B53="C",I53&lt;&gt;""),IF($G53="D",-I53,+I53),0)</f>
        <v>97.094779078506662</v>
      </c>
    </row>
    <row r="54" spans="1:16" x14ac:dyDescent="0.2">
      <c r="A54" s="6">
        <v>57</v>
      </c>
      <c r="B54" s="6" t="s">
        <v>17</v>
      </c>
      <c r="C54" s="7" t="s">
        <v>21</v>
      </c>
      <c r="D54" s="8">
        <v>36525</v>
      </c>
      <c r="E54" s="8">
        <v>36556</v>
      </c>
      <c r="F54" t="s">
        <v>284</v>
      </c>
      <c r="G54" s="6" t="s">
        <v>23</v>
      </c>
      <c r="H54" s="6" t="s">
        <v>100</v>
      </c>
      <c r="I54" s="12">
        <v>38.487278891756624</v>
      </c>
      <c r="J54" s="12">
        <f>J53+IF(AND($B54="B",$G54="D"),-I54,IF($B54="B",+I54,0))</f>
        <v>708.36198866693871</v>
      </c>
      <c r="K54" s="12">
        <f>K53+IF(AND($B54="B",$E54&lt;&gt;""),IF($G54="D",-I54,+I54),0)</f>
        <v>708.36198866693871</v>
      </c>
      <c r="L54" s="6" t="str">
        <f>IF(C54="","",G54&amp;" "&amp;VLOOKUP(C54,$X$1:$Y$49,2))</f>
        <v>D 28</v>
      </c>
      <c r="M54" s="10" t="e">
        <f>M53+IF(AND(B54="C",E54&lt;&gt;""),IF(G54="D",-#REF!,+#REF!),0)</f>
        <v>#REF!</v>
      </c>
      <c r="N54">
        <f>IF(D54,MONTH(D54),"")</f>
        <v>12</v>
      </c>
      <c r="O54">
        <f>IF(D54,YEAR(D54),"")</f>
        <v>1999</v>
      </c>
      <c r="P54" s="12">
        <f>P53+IF(AND($B54="C",I54&lt;&gt;""),IF($G54="D",-I54,+I54),0)</f>
        <v>97.094779078506662</v>
      </c>
    </row>
    <row r="55" spans="1:16" x14ac:dyDescent="0.2">
      <c r="A55" s="6">
        <v>47</v>
      </c>
      <c r="B55" s="6" t="s">
        <v>17</v>
      </c>
      <c r="C55" s="7" t="s">
        <v>53</v>
      </c>
      <c r="D55" s="8">
        <v>36526</v>
      </c>
      <c r="E55" s="8">
        <v>36526</v>
      </c>
      <c r="F55" t="s">
        <v>284</v>
      </c>
      <c r="G55" s="6" t="s">
        <v>23</v>
      </c>
      <c r="H55" s="6" t="s">
        <v>92</v>
      </c>
      <c r="I55" s="12">
        <v>31.791718054689561</v>
      </c>
      <c r="J55" s="12">
        <f>J54+IF(AND($B55="B",$G55="D"),-I55,IF($B55="B",+I55,0))</f>
        <v>676.57027061224915</v>
      </c>
      <c r="K55" s="12">
        <f>K54+IF(AND($B55="B",$E55&lt;&gt;""),IF($G55="D",-I55,+I55),0)</f>
        <v>676.57027061224915</v>
      </c>
      <c r="L55" s="6" t="str">
        <f>IF(C55="","",G55&amp;" "&amp;VLOOKUP(C55,$X$1:$Y$49,2))</f>
        <v>D 29</v>
      </c>
      <c r="M55" s="10" t="e">
        <f>M54+IF(AND(B55="C",E55&lt;&gt;""),IF(G55="D",-#REF!,+#REF!),0)</f>
        <v>#REF!</v>
      </c>
      <c r="N55">
        <f>IF(D55,MONTH(D55),"")</f>
        <v>1</v>
      </c>
      <c r="O55">
        <f>IF(D55,YEAR(D55),"")</f>
        <v>2000</v>
      </c>
      <c r="P55" s="12">
        <f>P54+IF(AND($B55="C",I55&lt;&gt;""),IF($G55="D",-I55,+I55),0)</f>
        <v>97.094779078506662</v>
      </c>
    </row>
    <row r="56" spans="1:16" x14ac:dyDescent="0.2">
      <c r="A56" s="6">
        <v>47</v>
      </c>
      <c r="B56" s="6" t="s">
        <v>17</v>
      </c>
      <c r="C56" s="7" t="s">
        <v>26</v>
      </c>
      <c r="D56" s="8">
        <f>D55</f>
        <v>36526</v>
      </c>
      <c r="E56" s="8">
        <v>36526</v>
      </c>
      <c r="F56" t="s">
        <v>284</v>
      </c>
      <c r="G56" s="6" t="s">
        <v>23</v>
      </c>
      <c r="H56" s="6" t="str">
        <f>H55</f>
        <v>Prélèvement</v>
      </c>
      <c r="I56" s="12">
        <v>6.5490939192660482</v>
      </c>
      <c r="J56" s="12">
        <f>J55+IF(AND($B56="B",$G56="D"),-I56,IF($B56="B",+I56,0))</f>
        <v>670.02117669298309</v>
      </c>
      <c r="K56" s="12">
        <f>K55+IF(AND($B56="B",$E56&lt;&gt;""),IF($G56="D",-I56,+I56),0)</f>
        <v>670.02117669298309</v>
      </c>
      <c r="L56" s="6" t="str">
        <f>IF(C56="","",G56&amp;" "&amp;VLOOKUP(C56,$X$1:$Y$49,2))</f>
        <v>D 6</v>
      </c>
      <c r="M56" s="10" t="e">
        <f>M55+IF(AND(B56="C",E56&lt;&gt;""),IF(G56="D",-#REF!,+#REF!),0)</f>
        <v>#REF!</v>
      </c>
      <c r="N56">
        <f>IF(D56,MONTH(D56),"")</f>
        <v>1</v>
      </c>
      <c r="O56">
        <f>IF(D56,YEAR(D56),"")</f>
        <v>2000</v>
      </c>
      <c r="P56" s="12">
        <f>P55+IF(AND($B56="C",I56&lt;&gt;""),IF($G56="D",-I56,+I56),0)</f>
        <v>97.094779078506662</v>
      </c>
    </row>
    <row r="57" spans="1:16" x14ac:dyDescent="0.2">
      <c r="A57" s="6">
        <v>57</v>
      </c>
      <c r="B57" s="6" t="s">
        <v>40</v>
      </c>
      <c r="C57" s="7" t="s">
        <v>28</v>
      </c>
      <c r="D57" s="8">
        <v>36528</v>
      </c>
      <c r="E57" s="8">
        <v>36528</v>
      </c>
      <c r="F57" t="s">
        <v>284</v>
      </c>
      <c r="G57" s="6" t="s">
        <v>23</v>
      </c>
      <c r="H57" s="6" t="s">
        <v>100</v>
      </c>
      <c r="I57" s="12">
        <v>18.293882068489246</v>
      </c>
      <c r="J57" s="12">
        <f>J56+IF(AND($B57="B",$G57="D"),-I57,IF($B57="B",+I57,0))</f>
        <v>670.02117669298309</v>
      </c>
      <c r="K57" s="12">
        <f>K56+IF(AND($B57="B",$E57&lt;&gt;""),IF($G57="D",-I57,+I57),0)</f>
        <v>670.02117669298309</v>
      </c>
      <c r="L57" s="6" t="str">
        <f>IF(C57="","",G57&amp;" "&amp;VLOOKUP(C57,$X$1:$Y$49,2))</f>
        <v>D 25</v>
      </c>
      <c r="M57" s="10" t="e">
        <f>M56+IF(AND(B57="C",E57&lt;&gt;""),IF(G57="D",-#REF!,+#REF!),0)</f>
        <v>#REF!</v>
      </c>
      <c r="N57">
        <f>IF(D57,MONTH(D57),"")</f>
        <v>1</v>
      </c>
      <c r="O57">
        <f>IF(D57,YEAR(D57),"")</f>
        <v>2000</v>
      </c>
      <c r="P57" s="12">
        <f>P56+IF(AND($B57="C",I57&lt;&gt;""),IF($G57="D",-I57,+I57),0)</f>
        <v>78.800897010017422</v>
      </c>
    </row>
    <row r="58" spans="1:16" x14ac:dyDescent="0.2">
      <c r="A58" s="6">
        <v>30</v>
      </c>
      <c r="B58" s="6" t="s">
        <v>17</v>
      </c>
      <c r="C58" s="7" t="s">
        <v>28</v>
      </c>
      <c r="D58" s="8">
        <v>36530</v>
      </c>
      <c r="E58" s="8">
        <v>36537</v>
      </c>
      <c r="F58" t="s">
        <v>284</v>
      </c>
      <c r="G58" s="6" t="s">
        <v>23</v>
      </c>
      <c r="H58" s="6" t="s">
        <v>77</v>
      </c>
      <c r="I58" s="12">
        <v>110.34107418626526</v>
      </c>
      <c r="J58" s="12">
        <f>J57+IF(AND($B58="B",$G58="D"),-I58,IF($B58="B",+I58,0))</f>
        <v>559.68010250671784</v>
      </c>
      <c r="K58" s="12">
        <f>K57+IF(AND($B58="B",$E58&lt;&gt;""),IF($G58="D",-I58,+I58),0)</f>
        <v>559.68010250671784</v>
      </c>
      <c r="L58" s="6" t="str">
        <f>IF(C58="","",G58&amp;" "&amp;VLOOKUP(C58,$X$1:$Y$49,2))</f>
        <v>D 25</v>
      </c>
      <c r="M58" s="10" t="e">
        <f>M57+IF(AND(B58="C",E58&lt;&gt;""),IF(G58="D",-#REF!,+#REF!),0)</f>
        <v>#REF!</v>
      </c>
      <c r="N58">
        <f>IF(D58,MONTH(D58),"")</f>
        <v>1</v>
      </c>
      <c r="O58">
        <f>IF(D58,YEAR(D58),"")</f>
        <v>2000</v>
      </c>
      <c r="P58" s="12">
        <f>P57+IF(AND($B58="C",I58&lt;&gt;""),IF($G58="D",-I58,+I58),0)</f>
        <v>78.800897010017422</v>
      </c>
    </row>
    <row r="59" spans="1:16" x14ac:dyDescent="0.2">
      <c r="A59" s="6">
        <v>30</v>
      </c>
      <c r="B59" s="6" t="s">
        <v>17</v>
      </c>
      <c r="C59" s="7" t="s">
        <v>26</v>
      </c>
      <c r="D59" s="8">
        <f>D58</f>
        <v>36530</v>
      </c>
      <c r="E59" s="8">
        <v>36537</v>
      </c>
      <c r="F59" t="s">
        <v>284</v>
      </c>
      <c r="G59" s="6" t="s">
        <v>23</v>
      </c>
      <c r="H59" s="6" t="s">
        <v>77</v>
      </c>
      <c r="I59" s="12">
        <v>22.730148470097888</v>
      </c>
      <c r="J59" s="12">
        <f>J58+IF(AND($B59="B",$G59="D"),-I59,IF($B59="B",+I59,0))</f>
        <v>536.94995403661994</v>
      </c>
      <c r="K59" s="12">
        <f>K58+IF(AND($B59="B",$E59&lt;&gt;""),IF($G59="D",-I59,+I59),0)</f>
        <v>536.94995403661994</v>
      </c>
      <c r="L59" s="6" t="str">
        <f>IF(C59="","",G59&amp;" "&amp;VLOOKUP(C59,$X$1:$Y$49,2))</f>
        <v>D 6</v>
      </c>
      <c r="M59" s="10" t="e">
        <f>M58+IF(AND(B59="C",E59&lt;&gt;""),IF(G59="D",-#REF!,+#REF!),0)</f>
        <v>#REF!</v>
      </c>
      <c r="N59">
        <f>IF(D59,MONTH(D59),"")</f>
        <v>1</v>
      </c>
      <c r="O59">
        <f>IF(D59,YEAR(D59),"")</f>
        <v>2000</v>
      </c>
      <c r="P59" s="12">
        <f>P58+IF(AND($B59="C",I59&lt;&gt;""),IF($G59="D",-I59,+I59),0)</f>
        <v>78.800897010017422</v>
      </c>
    </row>
    <row r="60" spans="1:16" x14ac:dyDescent="0.2">
      <c r="A60" s="6">
        <v>32</v>
      </c>
      <c r="B60" s="6" t="s">
        <v>17</v>
      </c>
      <c r="C60" s="7" t="s">
        <v>54</v>
      </c>
      <c r="D60" s="8">
        <v>36530</v>
      </c>
      <c r="E60" s="8">
        <v>36532</v>
      </c>
      <c r="F60" t="s">
        <v>284</v>
      </c>
      <c r="G60" s="6" t="s">
        <v>19</v>
      </c>
      <c r="H60" s="6" t="s">
        <v>78</v>
      </c>
      <c r="I60" s="12">
        <v>6509.5730360374237</v>
      </c>
      <c r="J60" s="12">
        <f>J59+IF(AND($B60="B",$G60="D"),-I60,IF($B60="B",+I60,0))</f>
        <v>7046.5229900740433</v>
      </c>
      <c r="K60" s="12">
        <f>K59+IF(AND($B60="B",$E60&lt;&gt;""),IF($G60="D",-I60,+I60),0)</f>
        <v>7046.5229900740433</v>
      </c>
      <c r="L60" s="6" t="str">
        <f>IF(C60="","",G60&amp;" "&amp;VLOOKUP(C60,$X$1:$Y$49,2))</f>
        <v>R 6</v>
      </c>
      <c r="M60" s="10" t="e">
        <f>M59+IF(AND(B60="C",E60&lt;&gt;""),IF(G60="D",-#REF!,+#REF!),0)</f>
        <v>#REF!</v>
      </c>
      <c r="N60">
        <f>IF(D60,MONTH(D60),"")</f>
        <v>1</v>
      </c>
      <c r="O60">
        <f>IF(D60,YEAR(D60),"")</f>
        <v>2000</v>
      </c>
      <c r="P60" s="12">
        <f>P59+IF(AND($B60="C",I60&lt;&gt;""),IF($G60="D",-I60,+I60),0)</f>
        <v>78.800897010017422</v>
      </c>
    </row>
    <row r="61" spans="1:16" x14ac:dyDescent="0.2">
      <c r="A61" s="6">
        <v>32</v>
      </c>
      <c r="B61" s="6" t="s">
        <v>17</v>
      </c>
      <c r="C61" s="7" t="s">
        <v>62</v>
      </c>
      <c r="D61" s="8">
        <f>D60</f>
        <v>36530</v>
      </c>
      <c r="E61" s="8">
        <v>36532</v>
      </c>
      <c r="F61" t="s">
        <v>284</v>
      </c>
      <c r="G61" s="6" t="s">
        <v>19</v>
      </c>
      <c r="H61" s="6" t="s">
        <v>78</v>
      </c>
      <c r="I61" s="12">
        <v>1340.9720454237092</v>
      </c>
      <c r="J61" s="12">
        <f>J60+IF(AND($B61="B",$G61="D"),-I61,IF($B61="B",+I61,0))</f>
        <v>8387.4950354977518</v>
      </c>
      <c r="K61" s="12">
        <f>K60+IF(AND($B61="B",$E61&lt;&gt;""),IF($G61="D",-I61,+I61),0)</f>
        <v>8387.4950354977518</v>
      </c>
      <c r="L61" s="6" t="str">
        <f>IF(C61="","",G61&amp;" "&amp;VLOOKUP(C61,$X$1:$Y$49,2))</f>
        <v>R 5</v>
      </c>
      <c r="M61" s="10" t="e">
        <f>M60+IF(AND(B61="C",E61&lt;&gt;""),IF(G61="D",-#REF!,+#REF!),0)</f>
        <v>#REF!</v>
      </c>
      <c r="N61">
        <f>IF(D61,MONTH(D61),"")</f>
        <v>1</v>
      </c>
      <c r="O61">
        <f>IF(D61,YEAR(D61),"")</f>
        <v>2000</v>
      </c>
      <c r="P61" s="12">
        <f>P60+IF(AND($B61="C",I61&lt;&gt;""),IF($G61="D",-I61,+I61),0)</f>
        <v>78.800897010017422</v>
      </c>
    </row>
    <row r="62" spans="1:16" x14ac:dyDescent="0.2">
      <c r="A62" s="6">
        <v>57</v>
      </c>
      <c r="B62" s="6" t="s">
        <v>40</v>
      </c>
      <c r="C62" s="7" t="s">
        <v>31</v>
      </c>
      <c r="D62" s="8">
        <v>36531</v>
      </c>
      <c r="E62" s="8">
        <v>36531</v>
      </c>
      <c r="F62" t="s">
        <v>284</v>
      </c>
      <c r="G62" s="6" t="s">
        <v>23</v>
      </c>
      <c r="H62" s="6" t="s">
        <v>100</v>
      </c>
      <c r="I62" s="12">
        <v>3.0489803447482076</v>
      </c>
      <c r="J62" s="12">
        <f>J61+IF(AND($B62="B",$G62="D"),-I62,IF($B62="B",+I62,0))</f>
        <v>8387.4950354977518</v>
      </c>
      <c r="K62" s="12">
        <f>K61+IF(AND($B62="B",$E62&lt;&gt;""),IF($G62="D",-I62,+I62),0)</f>
        <v>8387.4950354977518</v>
      </c>
      <c r="L62" s="6" t="str">
        <f>IF(C62="","",G62&amp;" "&amp;VLOOKUP(C62,$X$1:$Y$49,2))</f>
        <v>D 22</v>
      </c>
      <c r="M62" s="10" t="e">
        <f>M61+IF(AND(B62="C",E62&lt;&gt;""),IF(G62="D",-#REF!,+#REF!),0)</f>
        <v>#REF!</v>
      </c>
      <c r="N62">
        <f>IF(D62,MONTH(D62),"")</f>
        <v>1</v>
      </c>
      <c r="O62">
        <f>IF(D62,YEAR(D62),"")</f>
        <v>2000</v>
      </c>
      <c r="P62" s="12">
        <f>P61+IF(AND($B62="C",I62&lt;&gt;""),IF($G62="D",-I62,+I62),0)</f>
        <v>75.751916665269221</v>
      </c>
    </row>
    <row r="63" spans="1:16" x14ac:dyDescent="0.2">
      <c r="A63" s="6">
        <v>57</v>
      </c>
      <c r="B63" s="6" t="s">
        <v>17</v>
      </c>
      <c r="C63" s="7" t="s">
        <v>49</v>
      </c>
      <c r="D63" s="8">
        <v>36531</v>
      </c>
      <c r="E63" s="8">
        <v>36556</v>
      </c>
      <c r="F63" t="s">
        <v>284</v>
      </c>
      <c r="G63" s="6" t="s">
        <v>23</v>
      </c>
      <c r="H63" s="6" t="s">
        <v>100</v>
      </c>
      <c r="I63" s="12">
        <v>17.074289930589963</v>
      </c>
      <c r="J63" s="12">
        <f>J62+IF(AND($B63="B",$G63="D"),-I63,IF($B63="B",+I63,0))</f>
        <v>8370.4207455671622</v>
      </c>
      <c r="K63" s="12">
        <f>K62+IF(AND($B63="B",$E63&lt;&gt;""),IF($G63="D",-I63,+I63),0)</f>
        <v>8370.4207455671622</v>
      </c>
      <c r="L63" s="6" t="str">
        <f>IF(C63="","",G63&amp;" "&amp;VLOOKUP(C63,$X$1:$Y$49,2))</f>
        <v>D 24</v>
      </c>
      <c r="M63" s="10" t="e">
        <f>M62+IF(AND(B63="C",E63&lt;&gt;""),IF(G63="D",-#REF!,+#REF!),0)</f>
        <v>#REF!</v>
      </c>
      <c r="N63">
        <f>IF(D63,MONTH(D63),"")</f>
        <v>1</v>
      </c>
      <c r="O63">
        <f>IF(D63,YEAR(D63),"")</f>
        <v>2000</v>
      </c>
      <c r="P63" s="12">
        <f>P62+IF(AND($B63="C",I63&lt;&gt;""),IF($G63="D",-I63,+I63),0)</f>
        <v>75.751916665269221</v>
      </c>
    </row>
    <row r="64" spans="1:16" x14ac:dyDescent="0.2">
      <c r="A64" s="6">
        <v>33</v>
      </c>
      <c r="B64" s="6" t="s">
        <v>17</v>
      </c>
      <c r="C64" s="7" t="s">
        <v>67</v>
      </c>
      <c r="D64" s="8">
        <v>36532</v>
      </c>
      <c r="E64" s="8">
        <v>36537</v>
      </c>
      <c r="F64" t="s">
        <v>284</v>
      </c>
      <c r="G64" s="6" t="s">
        <v>23</v>
      </c>
      <c r="H64" s="14" t="s">
        <v>79</v>
      </c>
      <c r="I64" s="12">
        <v>861.57019438774182</v>
      </c>
      <c r="J64" s="12">
        <f>J63+IF(AND($B64="B",$G64="D"),-I64,IF($B64="B",+I64,0))</f>
        <v>7508.8505511794201</v>
      </c>
      <c r="K64" s="12">
        <f>K63+IF(AND($B64="B",$E64&lt;&gt;""),IF($G64="D",-I64,+I64),0)</f>
        <v>7508.8505511794201</v>
      </c>
      <c r="L64" s="6" t="str">
        <f>IF(C64="","",G64&amp;" "&amp;VLOOKUP(C64,$X$1:$Y$49,2))</f>
        <v>D 11</v>
      </c>
      <c r="M64" s="10" t="e">
        <f>M63+IF(AND(B64="C",E64&lt;&gt;""),IF(G64="D",-#REF!,+#REF!),0)</f>
        <v>#REF!</v>
      </c>
      <c r="N64">
        <f>IF(D64,MONTH(D64),"")</f>
        <v>1</v>
      </c>
      <c r="O64">
        <f>IF(D64,YEAR(D64),"")</f>
        <v>2000</v>
      </c>
      <c r="P64" s="12">
        <f>P63+IF(AND($B64="C",I64&lt;&gt;""),IF($G64="D",-I64,+I64),0)</f>
        <v>75.751916665269221</v>
      </c>
    </row>
    <row r="65" spans="1:16" x14ac:dyDescent="0.2">
      <c r="A65" s="6">
        <v>34</v>
      </c>
      <c r="B65" s="6" t="s">
        <v>17</v>
      </c>
      <c r="C65" s="7" t="s">
        <v>51</v>
      </c>
      <c r="D65" s="8">
        <v>36532</v>
      </c>
      <c r="E65" s="8">
        <v>36537</v>
      </c>
      <c r="F65" t="s">
        <v>284</v>
      </c>
      <c r="G65" s="6" t="s">
        <v>23</v>
      </c>
      <c r="H65" s="14" t="s">
        <v>80</v>
      </c>
      <c r="I65" s="12">
        <v>284.92721321672002</v>
      </c>
      <c r="J65" s="12">
        <f>J64+IF(AND($B65="B",$G65="D"),-I65,IF($B65="B",+I65,0))</f>
        <v>7223.9233379627003</v>
      </c>
      <c r="K65" s="12">
        <f>K64+IF(AND($B65="B",$E65&lt;&gt;""),IF($G65="D",-I65,+I65),0)</f>
        <v>7223.9233379627003</v>
      </c>
      <c r="L65" s="6" t="str">
        <f>IF(C65="","",G65&amp;" "&amp;VLOOKUP(C65,$X$1:$Y$49,2))</f>
        <v>D 21</v>
      </c>
      <c r="M65" s="10" t="e">
        <f>M64+IF(AND(B65="C",E65&lt;&gt;""),IF(G65="D",-#REF!,+#REF!),0)</f>
        <v>#REF!</v>
      </c>
      <c r="N65">
        <f>IF(D65,MONTH(D65),"")</f>
        <v>1</v>
      </c>
      <c r="O65">
        <f>IF(D65,YEAR(D65),"")</f>
        <v>2000</v>
      </c>
      <c r="P65" s="12">
        <f>P64+IF(AND($B65="C",I65&lt;&gt;""),IF($G65="D",-I65,+I65),0)</f>
        <v>75.751916665269221</v>
      </c>
    </row>
    <row r="66" spans="1:16" x14ac:dyDescent="0.2">
      <c r="A66" s="6">
        <v>35</v>
      </c>
      <c r="B66" s="6" t="s">
        <v>17</v>
      </c>
      <c r="C66" s="7" t="s">
        <v>51</v>
      </c>
      <c r="D66" s="8">
        <v>36532</v>
      </c>
      <c r="E66" s="8">
        <v>36535</v>
      </c>
      <c r="F66" t="s">
        <v>284</v>
      </c>
      <c r="G66" s="6" t="s">
        <v>23</v>
      </c>
      <c r="H66" s="14" t="s">
        <v>81</v>
      </c>
      <c r="I66" s="12">
        <v>302.91619725073446</v>
      </c>
      <c r="J66" s="12">
        <f>J65+IF(AND($B66="B",$G66="D"),-I66,IF($B66="B",+I66,0))</f>
        <v>6921.0071407119658</v>
      </c>
      <c r="K66" s="12">
        <f>K65+IF(AND($B66="B",$E66&lt;&gt;""),IF($G66="D",-I66,+I66),0)</f>
        <v>6921.0071407119658</v>
      </c>
      <c r="L66" s="6" t="str">
        <f>IF(C66="","",G66&amp;" "&amp;VLOOKUP(C66,$X$1:$Y$49,2))</f>
        <v>D 21</v>
      </c>
      <c r="M66" s="10" t="e">
        <f>M65+IF(AND(B66="C",E66&lt;&gt;""),IF(G66="D",-#REF!,+#REF!),0)</f>
        <v>#REF!</v>
      </c>
      <c r="N66">
        <f>IF(D66,MONTH(D66),"")</f>
        <v>1</v>
      </c>
      <c r="O66">
        <f>IF(D66,YEAR(D66),"")</f>
        <v>2000</v>
      </c>
      <c r="P66" s="12">
        <f>P65+IF(AND($B66="C",I66&lt;&gt;""),IF($G66="D",-I66,+I66),0)</f>
        <v>75.751916665269221</v>
      </c>
    </row>
    <row r="67" spans="1:16" x14ac:dyDescent="0.2">
      <c r="A67" s="6">
        <v>57</v>
      </c>
      <c r="B67" s="6" t="s">
        <v>17</v>
      </c>
      <c r="C67" s="7" t="s">
        <v>31</v>
      </c>
      <c r="D67" s="8">
        <v>36535</v>
      </c>
      <c r="E67" s="8">
        <v>36556</v>
      </c>
      <c r="F67" t="s">
        <v>284</v>
      </c>
      <c r="G67" s="6" t="s">
        <v>23</v>
      </c>
      <c r="H67" s="6" t="s">
        <v>100</v>
      </c>
      <c r="I67" s="12">
        <v>122.07355055285636</v>
      </c>
      <c r="J67" s="12">
        <f>J66+IF(AND($B67="B",$G67="D"),-I67,IF($B67="B",+I67,0))</f>
        <v>6798.9335901591094</v>
      </c>
      <c r="K67" s="12">
        <f>K66+IF(AND($B67="B",$E67&lt;&gt;""),IF($G67="D",-I67,+I67),0)</f>
        <v>6798.9335901591094</v>
      </c>
      <c r="L67" s="6" t="str">
        <f>IF(C67="","",G67&amp;" "&amp;VLOOKUP(C67,$X$1:$Y$49,2))</f>
        <v>D 22</v>
      </c>
      <c r="M67" s="10" t="e">
        <f>M66+IF(AND(B67="C",E67&lt;&gt;""),IF(G67="D",-#REF!,+#REF!),0)</f>
        <v>#REF!</v>
      </c>
      <c r="N67">
        <f>IF(D67,MONTH(D67),"")</f>
        <v>1</v>
      </c>
      <c r="O67">
        <f>IF(D67,YEAR(D67),"")</f>
        <v>2000</v>
      </c>
      <c r="P67" s="12">
        <f>P66+IF(AND($B67="C",I67&lt;&gt;""),IF($G67="D",-I67,+I67),0)</f>
        <v>75.751916665269221</v>
      </c>
    </row>
    <row r="68" spans="1:16" x14ac:dyDescent="0.2">
      <c r="A68" s="6">
        <v>57</v>
      </c>
      <c r="B68" s="6" t="s">
        <v>40</v>
      </c>
      <c r="C68" s="7" t="s">
        <v>28</v>
      </c>
      <c r="D68" s="8">
        <v>36536</v>
      </c>
      <c r="E68" s="8">
        <v>36536</v>
      </c>
      <c r="F68" t="s">
        <v>284</v>
      </c>
      <c r="G68" s="6" t="s">
        <v>23</v>
      </c>
      <c r="H68" s="6" t="s">
        <v>100</v>
      </c>
      <c r="I68" s="12">
        <v>16.998065421971258</v>
      </c>
      <c r="J68" s="12">
        <f>J67+IF(AND($B68="B",$G68="D"),-I68,IF($B68="B",+I68,0))</f>
        <v>6798.9335901591094</v>
      </c>
      <c r="K68" s="12">
        <f>K67+IF(AND($B68="B",$E68&lt;&gt;""),IF($G68="D",-I68,+I68),0)</f>
        <v>6798.9335901591094</v>
      </c>
      <c r="L68" s="6" t="str">
        <f>IF(C68="","",G68&amp;" "&amp;VLOOKUP(C68,$X$1:$Y$49,2))</f>
        <v>D 25</v>
      </c>
      <c r="M68" s="10" t="e">
        <f>M67+IF(AND(B68="C",E68&lt;&gt;""),IF(G68="D",-#REF!,+#REF!),0)</f>
        <v>#REF!</v>
      </c>
      <c r="N68">
        <f>IF(D68,MONTH(D68),"")</f>
        <v>1</v>
      </c>
      <c r="O68">
        <f>IF(D68,YEAR(D68),"")</f>
        <v>2000</v>
      </c>
      <c r="P68" s="12">
        <f>P67+IF(AND($B68="C",I68&lt;&gt;""),IF($G68="D",-I68,+I68),0)</f>
        <v>58.753851243297959</v>
      </c>
    </row>
    <row r="69" spans="1:16" x14ac:dyDescent="0.2">
      <c r="A69" s="6">
        <v>36</v>
      </c>
      <c r="B69" s="6" t="s">
        <v>17</v>
      </c>
      <c r="C69" s="7" t="s">
        <v>58</v>
      </c>
      <c r="D69" s="8">
        <v>36540</v>
      </c>
      <c r="E69" s="8">
        <v>36540</v>
      </c>
      <c r="F69" t="s">
        <v>284</v>
      </c>
      <c r="G69" s="6" t="s">
        <v>23</v>
      </c>
      <c r="H69" s="14" t="s">
        <v>83</v>
      </c>
      <c r="I69" s="12">
        <v>2286.7352585611557</v>
      </c>
      <c r="J69" s="12">
        <f>J68+IF(AND($B69="B",$G69="D"),-I69,IF($B69="B",+I69,0))</f>
        <v>4512.1983315979542</v>
      </c>
      <c r="K69" s="12">
        <f>K68+IF(AND($B69="B",$E69&lt;&gt;""),IF($G69="D",-I69,+I69),0)</f>
        <v>4512.1983315979542</v>
      </c>
      <c r="L69" s="6" t="str">
        <f>IF(C69="","",G69&amp;" "&amp;VLOOKUP(C69,$X$1:$Y$49,2))</f>
        <v>D 4</v>
      </c>
      <c r="M69" s="10" t="e">
        <f>M68+IF(AND(B69="C",E69&lt;&gt;""),IF(G69="D",-#REF!,+#REF!),0)</f>
        <v>#REF!</v>
      </c>
      <c r="N69">
        <f>IF(D69,MONTH(D69),"")</f>
        <v>1</v>
      </c>
      <c r="O69">
        <f>IF(D69,YEAR(D69),"")</f>
        <v>2000</v>
      </c>
      <c r="P69" s="12">
        <f>P68+IF(AND($B69="C",I69&lt;&gt;""),IF($G69="D",-I69,+I69),0)</f>
        <v>58.753851243297959</v>
      </c>
    </row>
    <row r="70" spans="1:16" x14ac:dyDescent="0.2">
      <c r="A70" s="6">
        <v>57</v>
      </c>
      <c r="B70" s="6" t="s">
        <v>17</v>
      </c>
      <c r="C70" s="7" t="s">
        <v>28</v>
      </c>
      <c r="D70" s="8">
        <v>36540</v>
      </c>
      <c r="E70" s="8">
        <v>36556</v>
      </c>
      <c r="F70" t="s">
        <v>284</v>
      </c>
      <c r="G70" s="6" t="s">
        <v>23</v>
      </c>
      <c r="H70" s="6" t="s">
        <v>100</v>
      </c>
      <c r="I70" s="12">
        <v>83.016112336631821</v>
      </c>
      <c r="J70" s="12">
        <f>J69+IF(AND($B70="B",$G70="D"),-I70,IF($B70="B",+I70,0))</f>
        <v>4429.1822192613226</v>
      </c>
      <c r="K70" s="12">
        <f>K69+IF(AND($B70="B",$E70&lt;&gt;""),IF($G70="D",-I70,+I70),0)</f>
        <v>4429.1822192613226</v>
      </c>
      <c r="L70" s="6" t="str">
        <f>IF(C70="","",G70&amp;" "&amp;VLOOKUP(C70,$X$1:$Y$49,2))</f>
        <v>D 25</v>
      </c>
      <c r="M70" s="10" t="e">
        <f>M69+IF(AND(B70="C",E70&lt;&gt;""),IF(G70="D",-#REF!,+#REF!),0)</f>
        <v>#REF!</v>
      </c>
      <c r="N70">
        <f>IF(D70,MONTH(D70),"")</f>
        <v>1</v>
      </c>
      <c r="O70">
        <f>IF(D70,YEAR(D70),"")</f>
        <v>2000</v>
      </c>
      <c r="P70" s="12">
        <f>P69+IF(AND($B70="C",I70&lt;&gt;""),IF($G70="D",-I70,+I70),0)</f>
        <v>58.753851243297959</v>
      </c>
    </row>
    <row r="71" spans="1:16" x14ac:dyDescent="0.2">
      <c r="A71" s="6">
        <v>57</v>
      </c>
      <c r="B71" s="6" t="s">
        <v>17</v>
      </c>
      <c r="C71" s="7" t="s">
        <v>26</v>
      </c>
      <c r="D71" s="8">
        <v>36540</v>
      </c>
      <c r="E71" s="8">
        <v>36556</v>
      </c>
      <c r="F71" t="s">
        <v>284</v>
      </c>
      <c r="G71" s="6" t="s">
        <v>23</v>
      </c>
      <c r="H71" s="6" t="s">
        <v>100</v>
      </c>
      <c r="I71" s="12">
        <v>4.5658480662604406</v>
      </c>
      <c r="J71" s="12">
        <f>J70+IF(AND($B71="B",$G71="D"),-I71,IF($B71="B",+I71,0))</f>
        <v>4424.6163711950621</v>
      </c>
      <c r="K71" s="12">
        <f>K70+IF(AND($B71="B",$E71&lt;&gt;""),IF($G71="D",-I71,+I71),0)</f>
        <v>4424.6163711950621</v>
      </c>
      <c r="L71" s="6" t="str">
        <f>IF(C71="","",G71&amp;" "&amp;VLOOKUP(C71,$X$1:$Y$49,2))</f>
        <v>D 6</v>
      </c>
      <c r="M71" s="10" t="e">
        <f>M70+IF(AND(B71="C",E71&lt;&gt;""),IF(G71="D",-#REF!,+#REF!),0)</f>
        <v>#REF!</v>
      </c>
      <c r="N71">
        <f>IF(D71,MONTH(D71),"")</f>
        <v>1</v>
      </c>
      <c r="O71">
        <f>IF(D71,YEAR(D71),"")</f>
        <v>2000</v>
      </c>
      <c r="P71" s="12">
        <f>P70+IF(AND($B71="C",I71&lt;&gt;""),IF($G71="D",-I71,+I71),0)</f>
        <v>58.753851243297959</v>
      </c>
    </row>
    <row r="72" spans="1:16" x14ac:dyDescent="0.2">
      <c r="A72" s="6">
        <v>37</v>
      </c>
      <c r="B72" s="6" t="s">
        <v>17</v>
      </c>
      <c r="C72" s="7" t="s">
        <v>31</v>
      </c>
      <c r="D72" s="8">
        <v>36542</v>
      </c>
      <c r="E72" s="8">
        <v>36549</v>
      </c>
      <c r="F72" t="s">
        <v>284</v>
      </c>
      <c r="G72" s="6" t="s">
        <v>23</v>
      </c>
      <c r="H72" s="14" t="s">
        <v>84</v>
      </c>
      <c r="I72" s="12">
        <v>75.637579902341159</v>
      </c>
      <c r="J72" s="12">
        <f>J71+IF(AND($B72="B",$G72="D"),-I72,IF($B72="B",+I72,0))</f>
        <v>4348.9787912927213</v>
      </c>
      <c r="K72" s="12">
        <f>K71+IF(AND($B72="B",$E72&lt;&gt;""),IF($G72="D",-I72,+I72),0)</f>
        <v>4348.9787912927213</v>
      </c>
      <c r="L72" s="6" t="str">
        <f>IF(C72="","",G72&amp;" "&amp;VLOOKUP(C72,$X$1:$Y$49,2))</f>
        <v>D 22</v>
      </c>
      <c r="M72" s="10" t="e">
        <f>M71+IF(AND(B72="C",E72&lt;&gt;""),IF(G72="D",-#REF!,+#REF!),0)</f>
        <v>#REF!</v>
      </c>
      <c r="N72">
        <f>IF(D72,MONTH(D72),"")</f>
        <v>1</v>
      </c>
      <c r="O72">
        <f>IF(D72,YEAR(D72),"")</f>
        <v>2000</v>
      </c>
      <c r="P72" s="12">
        <f>P71+IF(AND($B72="C",I72&lt;&gt;""),IF($G72="D",-I72,+I72),0)</f>
        <v>58.753851243297959</v>
      </c>
    </row>
    <row r="73" spans="1:16" x14ac:dyDescent="0.2">
      <c r="A73" s="6">
        <v>37</v>
      </c>
      <c r="B73" s="6" t="s">
        <v>17</v>
      </c>
      <c r="C73" s="7" t="s">
        <v>26</v>
      </c>
      <c r="D73" s="8">
        <f>D72</f>
        <v>36542</v>
      </c>
      <c r="E73" s="8">
        <v>36549</v>
      </c>
      <c r="F73" t="s">
        <v>284</v>
      </c>
      <c r="G73" s="6" t="s">
        <v>23</v>
      </c>
      <c r="H73" s="14" t="s">
        <v>84</v>
      </c>
      <c r="I73" s="12">
        <v>15.581814051835714</v>
      </c>
      <c r="J73" s="12">
        <f>J72+IF(AND($B73="B",$G73="D"),-I73,IF($B73="B",+I73,0))</f>
        <v>4333.3969772408855</v>
      </c>
      <c r="K73" s="12">
        <f>K72+IF(AND($B73="B",$E73&lt;&gt;""),IF($G73="D",-I73,+I73),0)</f>
        <v>4333.3969772408855</v>
      </c>
      <c r="L73" s="6" t="str">
        <f>IF(C73="","",G73&amp;" "&amp;VLOOKUP(C73,$X$1:$Y$49,2))</f>
        <v>D 6</v>
      </c>
      <c r="M73" s="10" t="e">
        <f>M72+IF(AND(B73="C",E73&lt;&gt;""),IF(G73="D",-#REF!,+#REF!),0)</f>
        <v>#REF!</v>
      </c>
      <c r="N73">
        <f>IF(D73,MONTH(D73),"")</f>
        <v>1</v>
      </c>
      <c r="O73">
        <f>IF(D73,YEAR(D73),"")</f>
        <v>2000</v>
      </c>
      <c r="P73" s="12">
        <f>P72+IF(AND($B73="C",I73&lt;&gt;""),IF($G73="D",-I73,+I73),0)</f>
        <v>58.753851243297959</v>
      </c>
    </row>
    <row r="74" spans="1:16" x14ac:dyDescent="0.2">
      <c r="A74" s="6">
        <v>38</v>
      </c>
      <c r="B74" s="6" t="s">
        <v>17</v>
      </c>
      <c r="C74" s="7" t="s">
        <v>22</v>
      </c>
      <c r="D74" s="8">
        <v>36542</v>
      </c>
      <c r="E74" s="8">
        <v>36550</v>
      </c>
      <c r="F74" t="s">
        <v>284</v>
      </c>
      <c r="G74" s="6" t="s">
        <v>23</v>
      </c>
      <c r="H74" s="14" t="s">
        <v>85</v>
      </c>
      <c r="I74" s="12">
        <v>126.40920060308832</v>
      </c>
      <c r="J74" s="12">
        <f>J73+IF(AND($B74="B",$G74="D"),-I74,IF($B74="B",+I74,0))</f>
        <v>4206.9877766377967</v>
      </c>
      <c r="K74" s="12">
        <f>K73+IF(AND($B74="B",$E74&lt;&gt;""),IF($G74="D",-I74,+I74),0)</f>
        <v>4206.9877766377967</v>
      </c>
      <c r="L74" s="6" t="str">
        <f>IF(C74="","",G74&amp;" "&amp;VLOOKUP(C74,$X$1:$Y$49,2))</f>
        <v>D 19</v>
      </c>
      <c r="M74" s="10" t="e">
        <f>M73+IF(AND(B74="C",E74&lt;&gt;""),IF(G74="D",-#REF!,+#REF!),0)</f>
        <v>#REF!</v>
      </c>
      <c r="N74">
        <f>IF(D74,MONTH(D74),"")</f>
        <v>1</v>
      </c>
      <c r="O74">
        <f>IF(D74,YEAR(D74),"")</f>
        <v>2000</v>
      </c>
      <c r="P74" s="12">
        <f>P73+IF(AND($B74="C",I74&lt;&gt;""),IF($G74="D",-I74,+I74),0)</f>
        <v>58.753851243297959</v>
      </c>
    </row>
    <row r="75" spans="1:16" x14ac:dyDescent="0.2">
      <c r="A75" s="6">
        <v>38</v>
      </c>
      <c r="B75" s="6" t="s">
        <v>17</v>
      </c>
      <c r="C75" s="7" t="s">
        <v>26</v>
      </c>
      <c r="D75" s="8">
        <f>D74</f>
        <v>36542</v>
      </c>
      <c r="E75" s="8">
        <v>36550</v>
      </c>
      <c r="F75" t="s">
        <v>284</v>
      </c>
      <c r="G75" s="6" t="s">
        <v>23</v>
      </c>
      <c r="H75" s="14" t="s">
        <v>85</v>
      </c>
      <c r="I75" s="12">
        <v>26.039816634322069</v>
      </c>
      <c r="J75" s="12">
        <f>J74+IF(AND($B75="B",$G75="D"),-I75,IF($B75="B",+I75,0))</f>
        <v>4180.9479600034747</v>
      </c>
      <c r="K75" s="12">
        <f>K74+IF(AND($B75="B",$E75&lt;&gt;""),IF($G75="D",-I75,+I75),0)</f>
        <v>4180.9479600034747</v>
      </c>
      <c r="L75" s="6" t="str">
        <f>IF(C75="","",G75&amp;" "&amp;VLOOKUP(C75,$X$1:$Y$49,2))</f>
        <v>D 6</v>
      </c>
      <c r="M75" s="10" t="e">
        <f>M74+IF(AND(B75="C",E75&lt;&gt;""),IF(G75="D",-#REF!,+#REF!),0)</f>
        <v>#REF!</v>
      </c>
      <c r="N75">
        <f>IF(D75,MONTH(D75),"")</f>
        <v>1</v>
      </c>
      <c r="O75">
        <f>IF(D75,YEAR(D75),"")</f>
        <v>2000</v>
      </c>
      <c r="P75" s="12">
        <f>P74+IF(AND($B75="C",I75&lt;&gt;""),IF($G75="D",-I75,+I75),0)</f>
        <v>58.753851243297959</v>
      </c>
    </row>
    <row r="76" spans="1:16" x14ac:dyDescent="0.2">
      <c r="A76" s="6">
        <v>39</v>
      </c>
      <c r="B76" s="6" t="s">
        <v>17</v>
      </c>
      <c r="C76" s="7" t="s">
        <v>21</v>
      </c>
      <c r="D76" s="8">
        <v>36542</v>
      </c>
      <c r="E76" s="8">
        <v>36544</v>
      </c>
      <c r="F76" t="s">
        <v>284</v>
      </c>
      <c r="G76" s="6" t="s">
        <v>23</v>
      </c>
      <c r="H76" s="14" t="s">
        <v>86</v>
      </c>
      <c r="I76" s="12">
        <v>76.224508618705187</v>
      </c>
      <c r="J76" s="12">
        <f>J75+IF(AND($B76="B",$G76="D"),-I76,IF($B76="B",+I76,0))</f>
        <v>4104.7234513847698</v>
      </c>
      <c r="K76" s="12">
        <f>K75+IF(AND($B76="B",$E76&lt;&gt;""),IF($G76="D",-I76,+I76),0)</f>
        <v>4104.7234513847698</v>
      </c>
      <c r="L76" s="6" t="str">
        <f>IF(C76="","",G76&amp;" "&amp;VLOOKUP(C76,$X$1:$Y$49,2))</f>
        <v>D 28</v>
      </c>
      <c r="M76" s="10" t="e">
        <f>M75+IF(AND(B76="C",E76&lt;&gt;""),IF(G76="D",-#REF!,+#REF!),0)</f>
        <v>#REF!</v>
      </c>
      <c r="N76">
        <f>IF(D76,MONTH(D76),"")</f>
        <v>1</v>
      </c>
      <c r="O76">
        <f>IF(D76,YEAR(D76),"")</f>
        <v>2000</v>
      </c>
      <c r="P76" s="12">
        <f>P75+IF(AND($B76="C",I76&lt;&gt;""),IF($G76="D",-I76,+I76),0)</f>
        <v>58.753851243297959</v>
      </c>
    </row>
    <row r="77" spans="1:16" x14ac:dyDescent="0.2">
      <c r="A77" s="6">
        <v>39</v>
      </c>
      <c r="B77" s="6" t="s">
        <v>17</v>
      </c>
      <c r="C77" s="7" t="s">
        <v>26</v>
      </c>
      <c r="D77" s="8">
        <f>D76</f>
        <v>36542</v>
      </c>
      <c r="E77" s="8">
        <v>36544</v>
      </c>
      <c r="F77" t="s">
        <v>284</v>
      </c>
      <c r="G77" s="6" t="s">
        <v>23</v>
      </c>
      <c r="H77" s="14" t="s">
        <v>86</v>
      </c>
      <c r="I77" s="12">
        <v>15.702248775453269</v>
      </c>
      <c r="J77" s="12">
        <f>J76+IF(AND($B77="B",$G77="D"),-I77,IF($B77="B",+I77,0))</f>
        <v>4089.0212026093163</v>
      </c>
      <c r="K77" s="12">
        <f>K76+IF(AND($B77="B",$E77&lt;&gt;""),IF($G77="D",-I77,+I77),0)</f>
        <v>4089.0212026093163</v>
      </c>
      <c r="L77" s="6" t="str">
        <f>IF(C77="","",G77&amp;" "&amp;VLOOKUP(C77,$X$1:$Y$49,2))</f>
        <v>D 6</v>
      </c>
      <c r="M77" s="10" t="e">
        <f>M76+IF(AND(B77="C",E77&lt;&gt;""),IF(G77="D",-#REF!,+#REF!),0)</f>
        <v>#REF!</v>
      </c>
      <c r="N77">
        <f>IF(D77,MONTH(D77),"")</f>
        <v>1</v>
      </c>
      <c r="O77">
        <f>IF(D77,YEAR(D77),"")</f>
        <v>2000</v>
      </c>
      <c r="P77" s="12">
        <f>P76+IF(AND($B77="C",I77&lt;&gt;""),IF($G77="D",-I77,+I77),0)</f>
        <v>58.753851243297959</v>
      </c>
    </row>
    <row r="78" spans="1:16" x14ac:dyDescent="0.2">
      <c r="A78" s="6">
        <v>40</v>
      </c>
      <c r="B78" s="6" t="s">
        <v>17</v>
      </c>
      <c r="C78" s="7" t="s">
        <v>38</v>
      </c>
      <c r="D78" s="8">
        <v>36542</v>
      </c>
      <c r="E78" s="8">
        <v>36554</v>
      </c>
      <c r="F78" t="s">
        <v>284</v>
      </c>
      <c r="G78" s="6" t="s">
        <v>23</v>
      </c>
      <c r="H78" s="14" t="s">
        <v>87</v>
      </c>
      <c r="I78" s="12">
        <v>152.44901723741037</v>
      </c>
      <c r="J78" s="12">
        <f>J77+IF(AND($B78="B",$G78="D"),-I78,IF($B78="B",+I78,0))</f>
        <v>3936.572185371906</v>
      </c>
      <c r="K78" s="12">
        <f>K77+IF(AND($B78="B",$E78&lt;&gt;""),IF($G78="D",-I78,+I78),0)</f>
        <v>3936.572185371906</v>
      </c>
      <c r="L78" s="6" t="str">
        <f>IF(C78="","",G78&amp;" "&amp;VLOOKUP(C78,$X$1:$Y$49,2))</f>
        <v>D 27</v>
      </c>
      <c r="M78" s="10" t="e">
        <f>M77+IF(AND(B78="C",E78&lt;&gt;""),IF(G78="D",-#REF!,+#REF!),0)</f>
        <v>#REF!</v>
      </c>
      <c r="N78">
        <f>IF(D78,MONTH(D78),"")</f>
        <v>1</v>
      </c>
      <c r="O78">
        <f>IF(D78,YEAR(D78),"")</f>
        <v>2000</v>
      </c>
      <c r="P78" s="12">
        <f>P77+IF(AND($B78="C",I78&lt;&gt;""),IF($G78="D",-I78,+I78),0)</f>
        <v>58.753851243297959</v>
      </c>
    </row>
    <row r="79" spans="1:16" x14ac:dyDescent="0.2">
      <c r="A79" s="6">
        <v>42</v>
      </c>
      <c r="B79" s="6" t="s">
        <v>17</v>
      </c>
      <c r="C79" s="7" t="s">
        <v>54</v>
      </c>
      <c r="D79" s="8">
        <v>36542</v>
      </c>
      <c r="E79" s="8">
        <v>36546</v>
      </c>
      <c r="F79" t="s">
        <v>284</v>
      </c>
      <c r="G79" s="6" t="s">
        <v>19</v>
      </c>
      <c r="H79" s="6" t="s">
        <v>78</v>
      </c>
      <c r="I79" s="12">
        <v>4809.7664938402977</v>
      </c>
      <c r="J79" s="12">
        <f>J78+IF(AND($B79="B",$G79="D"),-I79,IF($B79="B",+I79,0))</f>
        <v>8746.3386792122037</v>
      </c>
      <c r="K79" s="12">
        <f>K78+IF(AND($B79="B",$E79&lt;&gt;""),IF($G79="D",-I79,+I79),0)</f>
        <v>8746.3386792122037</v>
      </c>
      <c r="L79" s="6" t="str">
        <f>IF(C79="","",G79&amp;" "&amp;VLOOKUP(C79,$X$1:$Y$49,2))</f>
        <v>R 6</v>
      </c>
      <c r="M79" s="10" t="e">
        <f>M78+IF(AND(B79="C",E79&lt;&gt;""),IF(G79="D",-#REF!,+#REF!),0)</f>
        <v>#REF!</v>
      </c>
      <c r="N79">
        <f>IF(D79,MONTH(D79),"")</f>
        <v>1</v>
      </c>
      <c r="O79">
        <f>IF(D79,YEAR(D79),"")</f>
        <v>2000</v>
      </c>
      <c r="P79" s="12">
        <f>P78+IF(AND($B79="C",I79&lt;&gt;""),IF($G79="D",-I79,+I79),0)</f>
        <v>58.753851243297959</v>
      </c>
    </row>
    <row r="80" spans="1:16" x14ac:dyDescent="0.2">
      <c r="A80" s="6">
        <v>42</v>
      </c>
      <c r="B80" s="6" t="s">
        <v>17</v>
      </c>
      <c r="C80" s="7" t="s">
        <v>62</v>
      </c>
      <c r="D80" s="8">
        <v>36542</v>
      </c>
      <c r="E80" s="8">
        <v>36546</v>
      </c>
      <c r="F80" t="s">
        <v>284</v>
      </c>
      <c r="G80" s="6" t="s">
        <v>19</v>
      </c>
      <c r="H80" s="6" t="s">
        <v>78</v>
      </c>
      <c r="I80" s="12">
        <v>990.81189773110134</v>
      </c>
      <c r="J80" s="12">
        <f>J79+IF(AND($B80="B",$G80="D"),-I80,IF($B80="B",+I80,0))</f>
        <v>9737.1505769433043</v>
      </c>
      <c r="K80" s="12">
        <f>K79+IF(AND($B80="B",$E80&lt;&gt;""),IF($G80="D",-I80,+I80),0)</f>
        <v>9737.1505769433043</v>
      </c>
      <c r="L80" s="6" t="str">
        <f>IF(C80="","",G80&amp;" "&amp;VLOOKUP(C80,$X$1:$Y$49,2))</f>
        <v>R 5</v>
      </c>
      <c r="M80" s="10" t="e">
        <f>M79+IF(AND(B80="C",E80&lt;&gt;""),IF(G80="D",-#REF!,+#REF!),0)</f>
        <v>#REF!</v>
      </c>
      <c r="N80">
        <f>IF(D80,MONTH(D80),"")</f>
        <v>1</v>
      </c>
      <c r="O80">
        <f>IF(D80,YEAR(D80),"")</f>
        <v>2000</v>
      </c>
      <c r="P80" s="12">
        <f>P79+IF(AND($B80="C",I80&lt;&gt;""),IF($G80="D",-I80,+I80),0)</f>
        <v>58.753851243297959</v>
      </c>
    </row>
    <row r="81" spans="1:16" x14ac:dyDescent="0.2">
      <c r="A81" s="6">
        <v>43</v>
      </c>
      <c r="B81" s="6" t="s">
        <v>17</v>
      </c>
      <c r="C81" s="7" t="s">
        <v>39</v>
      </c>
      <c r="D81" s="8">
        <v>36544</v>
      </c>
      <c r="E81" s="8">
        <v>36550</v>
      </c>
      <c r="F81" t="s">
        <v>284</v>
      </c>
      <c r="G81" s="6" t="s">
        <v>23</v>
      </c>
      <c r="H81" s="14" t="s">
        <v>88</v>
      </c>
      <c r="I81" s="12">
        <v>1150.320828956776</v>
      </c>
      <c r="J81" s="12">
        <f>J80+IF(AND($B81="B",$G81="D"),-I81,IF($B81="B",+I81,0))</f>
        <v>8586.8297479865287</v>
      </c>
      <c r="K81" s="12">
        <f>K80+IF(AND($B81="B",$E81&lt;&gt;""),IF($G81="D",-I81,+I81),0)</f>
        <v>8586.8297479865287</v>
      </c>
      <c r="L81" s="6" t="str">
        <f>IF(C81="","",G81&amp;" "&amp;VLOOKUP(C81,$X$1:$Y$49,2))</f>
        <v>D 31</v>
      </c>
      <c r="M81" s="10" t="e">
        <f>M80+IF(AND(B81="C",E81&lt;&gt;""),IF(G81="D",-#REF!,+#REF!),0)</f>
        <v>#REF!</v>
      </c>
      <c r="N81">
        <f>IF(D81,MONTH(D81),"")</f>
        <v>1</v>
      </c>
      <c r="O81">
        <f>IF(D81,YEAR(D81),"")</f>
        <v>2000</v>
      </c>
      <c r="P81" s="12">
        <f>P80+IF(AND($B81="C",I81&lt;&gt;""),IF($G81="D",-I81,+I81),0)</f>
        <v>58.753851243297959</v>
      </c>
    </row>
    <row r="82" spans="1:16" x14ac:dyDescent="0.2">
      <c r="A82" s="6">
        <v>43</v>
      </c>
      <c r="B82" s="6" t="s">
        <v>17</v>
      </c>
      <c r="C82" s="7" t="s">
        <v>26</v>
      </c>
      <c r="D82" s="8">
        <f>D81</f>
        <v>36544</v>
      </c>
      <c r="E82" s="8">
        <v>36550</v>
      </c>
      <c r="F82" t="s">
        <v>284</v>
      </c>
      <c r="G82" s="6" t="s">
        <v>23</v>
      </c>
      <c r="H82" s="14" t="s">
        <v>88</v>
      </c>
      <c r="I82" s="12">
        <v>262.6849016017818</v>
      </c>
      <c r="J82" s="12">
        <f>J81+IF(AND($B82="B",$G82="D"),-I82,IF($B82="B",+I82,0))</f>
        <v>8324.1448463847464</v>
      </c>
      <c r="K82" s="12">
        <f>K81+IF(AND($B82="B",$E82&lt;&gt;""),IF($G82="D",-I82,+I82),0)</f>
        <v>8324.1448463847464</v>
      </c>
      <c r="L82" s="6" t="str">
        <f>IF(C82="","",G82&amp;" "&amp;VLOOKUP(C82,$X$1:$Y$49,2))</f>
        <v>D 6</v>
      </c>
      <c r="M82" s="10" t="e">
        <f>M81+IF(AND(B82="C",E82&lt;&gt;""),IF(G82="D",-#REF!,+#REF!),0)</f>
        <v>#REF!</v>
      </c>
      <c r="N82">
        <f>IF(D82,MONTH(D82),"")</f>
        <v>1</v>
      </c>
      <c r="O82">
        <f>IF(D82,YEAR(D82),"")</f>
        <v>2000</v>
      </c>
      <c r="P82" s="12">
        <f>P81+IF(AND($B82="C",I82&lt;&gt;""),IF($G82="D",-I82,+I82),0)</f>
        <v>58.753851243297959</v>
      </c>
    </row>
    <row r="83" spans="1:16" x14ac:dyDescent="0.2">
      <c r="A83" s="6">
        <v>43</v>
      </c>
      <c r="B83" s="6" t="s">
        <v>17</v>
      </c>
      <c r="C83" s="7" t="s">
        <v>22</v>
      </c>
      <c r="D83" s="8">
        <f>D82</f>
        <v>36544</v>
      </c>
      <c r="E83" s="8">
        <v>36550</v>
      </c>
      <c r="F83" t="s">
        <v>284</v>
      </c>
      <c r="G83" s="6" t="s">
        <v>23</v>
      </c>
      <c r="H83" s="14" t="s">
        <v>88</v>
      </c>
      <c r="I83" s="12">
        <v>124.8557451174391</v>
      </c>
      <c r="J83" s="12">
        <f>J82+IF(AND($B83="B",$G83="D"),-I83,IF($B83="B",+I83,0))</f>
        <v>8199.2891012673081</v>
      </c>
      <c r="K83" s="12">
        <f>K82+IF(AND($B83="B",$E83&lt;&gt;""),IF($G83="D",-I83,+I83),0)</f>
        <v>8199.2891012673081</v>
      </c>
      <c r="L83" s="6" t="str">
        <f>IF(C83="","",G83&amp;" "&amp;VLOOKUP(C83,$X$1:$Y$49,2))</f>
        <v>D 19</v>
      </c>
      <c r="M83" s="10" t="e">
        <f>M82+IF(AND(B83="C",E83&lt;&gt;""),IF(G83="D",-#REF!,+#REF!),0)</f>
        <v>#REF!</v>
      </c>
      <c r="N83">
        <f>IF(D83,MONTH(D83),"")</f>
        <v>1</v>
      </c>
      <c r="O83">
        <f>IF(D83,YEAR(D83),"")</f>
        <v>2000</v>
      </c>
      <c r="P83" s="12">
        <f>P82+IF(AND($B83="C",I83&lt;&gt;""),IF($G83="D",-I83,+I83),0)</f>
        <v>58.753851243297959</v>
      </c>
    </row>
    <row r="84" spans="1:16" x14ac:dyDescent="0.2">
      <c r="A84" s="6">
        <v>41</v>
      </c>
      <c r="B84" s="6" t="s">
        <v>17</v>
      </c>
      <c r="C84" s="7" t="s">
        <v>54</v>
      </c>
      <c r="D84" s="8">
        <v>36546</v>
      </c>
      <c r="E84" s="8">
        <v>36550</v>
      </c>
      <c r="F84" t="s">
        <v>284</v>
      </c>
      <c r="G84" s="6" t="s">
        <v>19</v>
      </c>
      <c r="H84" s="6" t="s">
        <v>20</v>
      </c>
      <c r="I84" s="12">
        <v>1372.0411551366935</v>
      </c>
      <c r="J84" s="12">
        <f>J83+IF(AND($B84="B",$G84="D"),-I84,IF($B84="B",+I84,0))</f>
        <v>9571.3302564040023</v>
      </c>
      <c r="K84" s="12">
        <f>K83+IF(AND($B84="B",$E84&lt;&gt;""),IF($G84="D",-I84,+I84),0)</f>
        <v>9571.3302564040023</v>
      </c>
      <c r="L84" s="6" t="str">
        <f>IF(C84="","",G84&amp;" "&amp;VLOOKUP(C84,$X$1:$Y$49,2))</f>
        <v>R 6</v>
      </c>
      <c r="M84" s="10" t="e">
        <f>M83+IF(AND(B84="C",E84&lt;&gt;""),IF(G84="D",-#REF!,+#REF!),0)</f>
        <v>#REF!</v>
      </c>
      <c r="N84">
        <f>IF(D84,MONTH(D84),"")</f>
        <v>1</v>
      </c>
      <c r="O84">
        <f>IF(D84,YEAR(D84),"")</f>
        <v>2000</v>
      </c>
      <c r="P84" s="12">
        <f>P83+IF(AND($B84="C",I84&lt;&gt;""),IF($G84="D",-I84,+I84),0)</f>
        <v>58.753851243297959</v>
      </c>
    </row>
    <row r="85" spans="1:16" x14ac:dyDescent="0.2">
      <c r="A85" s="6">
        <v>41</v>
      </c>
      <c r="B85" s="6" t="s">
        <v>17</v>
      </c>
      <c r="C85" s="7" t="s">
        <v>62</v>
      </c>
      <c r="D85" s="8">
        <f>D84</f>
        <v>36546</v>
      </c>
      <c r="E85" s="8">
        <v>36550</v>
      </c>
      <c r="F85" t="s">
        <v>284</v>
      </c>
      <c r="G85" s="6" t="s">
        <v>19</v>
      </c>
      <c r="H85" s="6" t="s">
        <v>20</v>
      </c>
      <c r="I85" s="12">
        <v>282.64047795815884</v>
      </c>
      <c r="J85" s="12">
        <f>J84+IF(AND($B85="B",$G85="D"),-I85,IF($B85="B",+I85,0))</f>
        <v>9853.9707343621612</v>
      </c>
      <c r="K85" s="12">
        <f>K84+IF(AND($B85="B",$E85&lt;&gt;""),IF($G85="D",-I85,+I85),0)</f>
        <v>9853.9707343621612</v>
      </c>
      <c r="L85" s="6" t="str">
        <f>IF(C85="","",G85&amp;" "&amp;VLOOKUP(C85,$X$1:$Y$49,2))</f>
        <v>R 5</v>
      </c>
      <c r="M85" s="10" t="e">
        <f>M84+IF(AND(B85="C",E85&lt;&gt;""),IF(G85="D",-#REF!,+#REF!),0)</f>
        <v>#REF!</v>
      </c>
      <c r="N85">
        <f>IF(D85,MONTH(D85),"")</f>
        <v>1</v>
      </c>
      <c r="O85">
        <f>IF(D85,YEAR(D85),"")</f>
        <v>2000</v>
      </c>
      <c r="P85" s="12">
        <f>P84+IF(AND($B85="C",I85&lt;&gt;""),IF($G85="D",-I85,+I85),0)</f>
        <v>58.753851243297959</v>
      </c>
    </row>
    <row r="86" spans="1:16" x14ac:dyDescent="0.2">
      <c r="A86" s="6">
        <v>44</v>
      </c>
      <c r="B86" s="6" t="s">
        <v>17</v>
      </c>
      <c r="C86" s="7" t="s">
        <v>58</v>
      </c>
      <c r="D86" s="8">
        <v>36546</v>
      </c>
      <c r="E86" s="8">
        <v>36547</v>
      </c>
      <c r="F86" t="s">
        <v>284</v>
      </c>
      <c r="G86" s="6" t="s">
        <v>23</v>
      </c>
      <c r="H86" s="14" t="s">
        <v>89</v>
      </c>
      <c r="I86" s="12">
        <v>2286.7352585611557</v>
      </c>
      <c r="J86" s="12">
        <f>J85+IF(AND($B86="B",$G86="D"),-I86,IF($B86="B",+I86,0))</f>
        <v>7567.235475801006</v>
      </c>
      <c r="K86" s="12">
        <f>K85+IF(AND($B86="B",$E86&lt;&gt;""),IF($G86="D",-I86,+I86),0)</f>
        <v>7567.235475801006</v>
      </c>
      <c r="L86" s="6" t="str">
        <f>IF(C86="","",G86&amp;" "&amp;VLOOKUP(C86,$X$1:$Y$49,2))</f>
        <v>D 4</v>
      </c>
      <c r="M86" s="10" t="e">
        <f>M85+IF(AND(B86="C",E86&lt;&gt;""),IF(G86="D",-#REF!,+#REF!),0)</f>
        <v>#REF!</v>
      </c>
      <c r="N86">
        <f>IF(D86,MONTH(D86),"")</f>
        <v>1</v>
      </c>
      <c r="O86">
        <f>IF(D86,YEAR(D86),"")</f>
        <v>2000</v>
      </c>
      <c r="P86" s="12">
        <f>P85+IF(AND($B86="C",I86&lt;&gt;""),IF($G86="D",-I86,+I86),0)</f>
        <v>58.753851243297959</v>
      </c>
    </row>
    <row r="87" spans="1:16" x14ac:dyDescent="0.2">
      <c r="A87" s="6">
        <v>102</v>
      </c>
      <c r="B87" s="6" t="s">
        <v>40</v>
      </c>
      <c r="C87" s="7" t="s">
        <v>18</v>
      </c>
      <c r="D87" s="8">
        <v>36547</v>
      </c>
      <c r="E87" s="8">
        <v>36547</v>
      </c>
      <c r="F87" t="s">
        <v>284</v>
      </c>
      <c r="G87" s="6" t="s">
        <v>19</v>
      </c>
      <c r="H87" s="6" t="s">
        <v>129</v>
      </c>
      <c r="I87" s="12">
        <v>396.36744481726697</v>
      </c>
      <c r="J87" s="12">
        <f>J86+IF(AND($B87="B",$G87="D"),-I87,IF($B87="B",+I87,0))</f>
        <v>7567.235475801006</v>
      </c>
      <c r="K87" s="12">
        <f>K86+IF(AND($B87="B",$E87&lt;&gt;""),IF($G87="D",-I87,+I87),0)</f>
        <v>7567.235475801006</v>
      </c>
      <c r="L87" s="6" t="str">
        <f>IF(C87="","",G87&amp;" "&amp;VLOOKUP(C87,$X$1:$Y$49,2))</f>
        <v>R 8</v>
      </c>
      <c r="M87" s="10" t="e">
        <f>M86+IF(AND(B87="C",E87&lt;&gt;""),IF(G87="D",-#REF!,+#REF!),0)</f>
        <v>#REF!</v>
      </c>
      <c r="N87">
        <f>IF(D87,MONTH(D87),"")</f>
        <v>1</v>
      </c>
      <c r="O87">
        <f>IF(D87,YEAR(D87),"")</f>
        <v>2000</v>
      </c>
      <c r="P87" s="12">
        <f>P86+IF(AND($B87="C",I87&lt;&gt;""),IF($G87="D",-I87,+I87),0)</f>
        <v>455.12129606056493</v>
      </c>
    </row>
    <row r="88" spans="1:16" x14ac:dyDescent="0.2">
      <c r="A88" s="6">
        <v>103</v>
      </c>
      <c r="B88" s="6" t="s">
        <v>40</v>
      </c>
      <c r="C88" s="7" t="s">
        <v>34</v>
      </c>
      <c r="D88" s="8">
        <v>36547</v>
      </c>
      <c r="E88" s="8">
        <v>36547</v>
      </c>
      <c r="F88" t="s">
        <v>284</v>
      </c>
      <c r="G88" s="6" t="s">
        <v>23</v>
      </c>
      <c r="H88" s="6" t="s">
        <v>130</v>
      </c>
      <c r="I88" s="12">
        <v>322.21624283299059</v>
      </c>
      <c r="J88" s="12">
        <f>J87+IF(AND($B88="B",$G88="D"),-I88,IF($B88="B",+I88,0))</f>
        <v>7567.235475801006</v>
      </c>
      <c r="K88" s="12">
        <f>K87+IF(AND($B88="B",$E88&lt;&gt;""),IF($G88="D",-I88,+I88),0)</f>
        <v>7567.235475801006</v>
      </c>
      <c r="L88" s="6" t="str">
        <f>IF(C88="","",G88&amp;" "&amp;VLOOKUP(C88,$X$1:$Y$49,2))</f>
        <v>D 17</v>
      </c>
      <c r="M88" s="10" t="e">
        <f>M87+IF(AND(B88="C",E88&lt;&gt;""),IF(G88="D",-#REF!,+#REF!),0)</f>
        <v>#REF!</v>
      </c>
      <c r="N88">
        <f>IF(D88,MONTH(D88),"")</f>
        <v>1</v>
      </c>
      <c r="O88">
        <f>IF(D88,YEAR(D88),"")</f>
        <v>2000</v>
      </c>
      <c r="P88" s="12">
        <f>P87+IF(AND($B88="C",I88&lt;&gt;""),IF($G88="D",-I88,+I88),0)</f>
        <v>132.90505322757434</v>
      </c>
    </row>
    <row r="89" spans="1:16" x14ac:dyDescent="0.2">
      <c r="A89" s="6">
        <v>103</v>
      </c>
      <c r="B89" s="6" t="s">
        <v>40</v>
      </c>
      <c r="C89" s="7" t="s">
        <v>26</v>
      </c>
      <c r="D89" s="8">
        <v>36547</v>
      </c>
      <c r="E89" s="8">
        <v>36547</v>
      </c>
      <c r="F89" t="s">
        <v>284</v>
      </c>
      <c r="G89" s="6" t="s">
        <v>23</v>
      </c>
      <c r="H89" s="6" t="s">
        <v>130</v>
      </c>
      <c r="I89" s="12">
        <v>66.376302105168477</v>
      </c>
      <c r="J89" s="12">
        <f>J88+IF(AND($B89="B",$G89="D"),-I89,IF($B89="B",+I89,0))</f>
        <v>7567.235475801006</v>
      </c>
      <c r="K89" s="12">
        <f>K88+IF(AND($B89="B",$E89&lt;&gt;""),IF($G89="D",-I89,+I89),0)</f>
        <v>7567.235475801006</v>
      </c>
      <c r="L89" s="6" t="str">
        <f>IF(C89="","",G89&amp;" "&amp;VLOOKUP(C89,$X$1:$Y$49,2))</f>
        <v>D 6</v>
      </c>
      <c r="M89" s="10" t="e">
        <f>M88+IF(AND(B89="C",E89&lt;&gt;""),IF(G89="D",-#REF!,+#REF!),0)</f>
        <v>#REF!</v>
      </c>
      <c r="N89">
        <f>IF(D89,MONTH(D89),"")</f>
        <v>1</v>
      </c>
      <c r="O89">
        <f>IF(D89,YEAR(D89),"")</f>
        <v>2000</v>
      </c>
      <c r="P89" s="12">
        <f>P88+IF(AND($B89="C",I89&lt;&gt;""),IF($G89="D",-I89,+I89),0)</f>
        <v>66.528751122405865</v>
      </c>
    </row>
    <row r="90" spans="1:16" x14ac:dyDescent="0.2">
      <c r="A90" s="6">
        <v>105</v>
      </c>
      <c r="B90" s="6" t="s">
        <v>40</v>
      </c>
      <c r="C90" s="7" t="s">
        <v>31</v>
      </c>
      <c r="D90" s="8">
        <v>36549</v>
      </c>
      <c r="E90" s="8">
        <v>36549</v>
      </c>
      <c r="F90" t="s">
        <v>284</v>
      </c>
      <c r="G90" s="6" t="s">
        <v>23</v>
      </c>
      <c r="H90" s="6" t="s">
        <v>130</v>
      </c>
      <c r="I90" s="12">
        <v>8.5371449652949813</v>
      </c>
      <c r="J90" s="12">
        <f>J89+IF(AND($B90="B",$G90="D"),-I90,IF($B90="B",+I90,0))</f>
        <v>7567.235475801006</v>
      </c>
      <c r="K90" s="12">
        <f>K89+IF(AND($B90="B",$E90&lt;&gt;""),IF($G90="D",-I90,+I90),0)</f>
        <v>7567.235475801006</v>
      </c>
      <c r="L90" s="6" t="str">
        <f>IF(C90="","",G90&amp;" "&amp;VLOOKUP(C90,$X$1:$Y$49,2))</f>
        <v>D 22</v>
      </c>
      <c r="M90" s="10" t="e">
        <f>M89+IF(AND(B90="C",E90&lt;&gt;""),IF(G90="D",-#REF!,+#REF!),0)</f>
        <v>#REF!</v>
      </c>
      <c r="N90">
        <f>IF(D90,MONTH(D90),"")</f>
        <v>1</v>
      </c>
      <c r="O90">
        <f>IF(D90,YEAR(D90),"")</f>
        <v>2000</v>
      </c>
      <c r="P90" s="12">
        <f>P89+IF(AND($B90="C",I90&lt;&gt;""),IF($G90="D",-I90,+I90),0)</f>
        <v>57.99160615711088</v>
      </c>
    </row>
    <row r="91" spans="1:16" x14ac:dyDescent="0.2">
      <c r="A91" s="6">
        <v>106</v>
      </c>
      <c r="B91" s="6" t="s">
        <v>40</v>
      </c>
      <c r="C91" s="7" t="s">
        <v>31</v>
      </c>
      <c r="D91" s="8">
        <v>36551</v>
      </c>
      <c r="E91" s="8">
        <v>36551</v>
      </c>
      <c r="F91" t="s">
        <v>284</v>
      </c>
      <c r="G91" s="6" t="s">
        <v>23</v>
      </c>
      <c r="H91" s="6" t="s">
        <v>130</v>
      </c>
      <c r="I91" s="12">
        <v>7.8511243877266343</v>
      </c>
      <c r="J91" s="12">
        <f>J90+IF(AND($B91="B",$G91="D"),-I91,IF($B91="B",+I91,0))</f>
        <v>7567.235475801006</v>
      </c>
      <c r="K91" s="12">
        <f>K90+IF(AND($B91="B",$E91&lt;&gt;""),IF($G91="D",-I91,+I91),0)</f>
        <v>7567.235475801006</v>
      </c>
      <c r="L91" s="6" t="str">
        <f>IF(C91="","",G91&amp;" "&amp;VLOOKUP(C91,$X$1:$Y$49,2))</f>
        <v>D 22</v>
      </c>
      <c r="M91" s="10" t="e">
        <f>M90+IF(AND(B91="C",E91&lt;&gt;""),IF(G91="D",-#REF!,+#REF!),0)</f>
        <v>#REF!</v>
      </c>
      <c r="N91">
        <f>IF(D91,MONTH(D91),"")</f>
        <v>1</v>
      </c>
      <c r="O91">
        <f>IF(D91,YEAR(D91),"")</f>
        <v>2000</v>
      </c>
      <c r="P91" s="12">
        <f>P90+IF(AND($B91="C",I91&lt;&gt;""),IF($G91="D",-I91,+I91),0)</f>
        <v>50.140481769384245</v>
      </c>
    </row>
    <row r="92" spans="1:16" x14ac:dyDescent="0.2">
      <c r="A92" s="6">
        <v>45</v>
      </c>
      <c r="B92" s="6" t="s">
        <v>17</v>
      </c>
      <c r="C92" s="7" t="s">
        <v>33</v>
      </c>
      <c r="D92" s="8">
        <v>36553</v>
      </c>
      <c r="E92" s="8">
        <v>36554</v>
      </c>
      <c r="F92" t="s">
        <v>284</v>
      </c>
      <c r="G92" s="6" t="s">
        <v>23</v>
      </c>
      <c r="H92" s="14" t="s">
        <v>90</v>
      </c>
      <c r="I92" s="12">
        <v>1382.2552392916</v>
      </c>
      <c r="J92" s="12">
        <f>J91+IF(AND($B92="B",$G92="D"),-I92,IF($B92="B",+I92,0))</f>
        <v>6184.9802365094056</v>
      </c>
      <c r="K92" s="12">
        <f>K91+IF(AND($B92="B",$E92&lt;&gt;""),IF($G92="D",-I92,+I92),0)</f>
        <v>6184.9802365094056</v>
      </c>
      <c r="L92" s="6" t="str">
        <f>IF(C92="","",G92&amp;" "&amp;VLOOKUP(C92,$X$1:$Y$49,2))</f>
        <v>D 23</v>
      </c>
      <c r="M92" s="10" t="e">
        <f>M91+IF(AND(B92="C",E92&lt;&gt;""),IF(G92="D",-#REF!,+#REF!),0)</f>
        <v>#REF!</v>
      </c>
      <c r="N92">
        <f>IF(D92,MONTH(D92),"")</f>
        <v>1</v>
      </c>
      <c r="O92">
        <f>IF(D92,YEAR(D92),"")</f>
        <v>2000</v>
      </c>
      <c r="P92" s="12">
        <f>P91+IF(AND($B92="C",I92&lt;&gt;""),IF($G92="D",-I92,+I92),0)</f>
        <v>50.140481769384245</v>
      </c>
    </row>
    <row r="93" spans="1:16" x14ac:dyDescent="0.2">
      <c r="A93" s="6">
        <v>46</v>
      </c>
      <c r="B93" s="6" t="s">
        <v>17</v>
      </c>
      <c r="C93" s="7" t="s">
        <v>36</v>
      </c>
      <c r="D93" s="8">
        <v>36553</v>
      </c>
      <c r="E93" s="8">
        <v>36558</v>
      </c>
      <c r="F93" t="s">
        <v>284</v>
      </c>
      <c r="G93" s="6" t="s">
        <v>23</v>
      </c>
      <c r="H93" s="14" t="s">
        <v>91</v>
      </c>
      <c r="I93" s="12">
        <v>3055.6881015066538</v>
      </c>
      <c r="J93" s="12">
        <f>J92+IF(AND($B93="B",$G93="D"),-I93,IF($B93="B",+I93,0))</f>
        <v>3129.2921350027518</v>
      </c>
      <c r="K93" s="12">
        <f>K92+IF(AND($B93="B",$E93&lt;&gt;""),IF($G93="D",-I93,+I93),0)</f>
        <v>3129.2921350027518</v>
      </c>
      <c r="L93" s="6" t="str">
        <f>IF(C93="","",G93&amp;" "&amp;VLOOKUP(C93,$X$1:$Y$49,2))</f>
        <v>D 10</v>
      </c>
      <c r="M93" s="10" t="e">
        <f>M92+IF(AND(B93="C",E93&lt;&gt;""),IF(G93="D",-#REF!,+#REF!),0)</f>
        <v>#REF!</v>
      </c>
      <c r="N93">
        <f>IF(D93,MONTH(D93),"")</f>
        <v>1</v>
      </c>
      <c r="O93">
        <f>IF(D93,YEAR(D93),"")</f>
        <v>2000</v>
      </c>
      <c r="P93" s="12">
        <f>P92+IF(AND($B93="C",I93&lt;&gt;""),IF($G93="D",-I93,+I93),0)</f>
        <v>50.140481769384245</v>
      </c>
    </row>
    <row r="94" spans="1:16" x14ac:dyDescent="0.2">
      <c r="A94" s="6">
        <v>58</v>
      </c>
      <c r="B94" s="6" t="s">
        <v>17</v>
      </c>
      <c r="C94" s="7" t="s">
        <v>28</v>
      </c>
      <c r="D94" s="8">
        <v>36553</v>
      </c>
      <c r="E94" s="8">
        <v>36571</v>
      </c>
      <c r="F94" t="s">
        <v>284</v>
      </c>
      <c r="G94" s="6" t="s">
        <v>23</v>
      </c>
      <c r="H94" s="14" t="s">
        <v>101</v>
      </c>
      <c r="I94" s="12">
        <v>26.727104882954418</v>
      </c>
      <c r="J94" s="12">
        <f>J93+IF(AND($B94="B",$G94="D"),-I94,IF($B94="B",+I94,0))</f>
        <v>3102.5650301197975</v>
      </c>
      <c r="K94" s="12">
        <f>K93+IF(AND($B94="B",$E94&lt;&gt;""),IF($G94="D",-I94,+I94),0)</f>
        <v>3102.5650301197975</v>
      </c>
      <c r="L94" s="6" t="str">
        <f>IF(C94="","",G94&amp;" "&amp;VLOOKUP(C94,$X$1:$Y$49,2))</f>
        <v>D 25</v>
      </c>
      <c r="M94" s="10" t="e">
        <f>M93+IF(AND(B94="C",E94&lt;&gt;""),IF(G94="D",-#REF!,+#REF!),0)</f>
        <v>#REF!</v>
      </c>
      <c r="N94">
        <f>IF(D94,MONTH(D94),"")</f>
        <v>1</v>
      </c>
      <c r="O94">
        <f>IF(D94,YEAR(D94),"")</f>
        <v>2000</v>
      </c>
      <c r="P94" s="12">
        <f>P93+IF(AND($B94="C",I94&lt;&gt;""),IF($G94="D",-I94,+I94),0)</f>
        <v>50.140481769384245</v>
      </c>
    </row>
    <row r="95" spans="1:16" x14ac:dyDescent="0.2">
      <c r="A95" s="6">
        <v>58</v>
      </c>
      <c r="B95" s="6" t="s">
        <v>17</v>
      </c>
      <c r="C95" s="7" t="s">
        <v>26</v>
      </c>
      <c r="D95" s="8">
        <v>36553</v>
      </c>
      <c r="E95" s="8">
        <v>36571</v>
      </c>
      <c r="F95" t="s">
        <v>284</v>
      </c>
      <c r="G95" s="6" t="s">
        <v>23</v>
      </c>
      <c r="H95" s="14" t="s">
        <v>101</v>
      </c>
      <c r="I95" s="12">
        <v>0.56126920254204282</v>
      </c>
      <c r="J95" s="12">
        <f>J94+IF(AND($B95="B",$G95="D"),-I95,IF($B95="B",+I95,0))</f>
        <v>3102.0037609172555</v>
      </c>
      <c r="K95" s="12">
        <f>K94+IF(AND($B95="B",$E95&lt;&gt;""),IF($G95="D",-I95,+I95),0)</f>
        <v>3102.0037609172555</v>
      </c>
      <c r="L95" s="6" t="str">
        <f>IF(C95="","",G95&amp;" "&amp;VLOOKUP(C95,$X$1:$Y$49,2))</f>
        <v>D 6</v>
      </c>
      <c r="M95" s="10" t="e">
        <f>M94+IF(AND(B95="C",E95&lt;&gt;""),IF(G95="D",-#REF!,+#REF!),0)</f>
        <v>#REF!</v>
      </c>
      <c r="N95">
        <f>IF(D95,MONTH(D95),"")</f>
        <v>1</v>
      </c>
      <c r="O95">
        <f>IF(D95,YEAR(D95),"")</f>
        <v>2000</v>
      </c>
      <c r="P95" s="12">
        <f>P94+IF(AND($B95="C",I95&lt;&gt;""),IF($G95="D",-I95,+I95),0)</f>
        <v>50.140481769384245</v>
      </c>
    </row>
    <row r="96" spans="1:16" x14ac:dyDescent="0.2">
      <c r="A96" s="6">
        <v>59</v>
      </c>
      <c r="B96" s="6" t="s">
        <v>17</v>
      </c>
      <c r="C96" s="7" t="s">
        <v>28</v>
      </c>
      <c r="D96" s="8">
        <v>36553</v>
      </c>
      <c r="E96" s="8">
        <v>36564</v>
      </c>
      <c r="F96" t="s">
        <v>284</v>
      </c>
      <c r="G96" s="6" t="s">
        <v>23</v>
      </c>
      <c r="H96" s="14" t="s">
        <v>102</v>
      </c>
      <c r="I96" s="12">
        <v>14.78145671133931</v>
      </c>
      <c r="J96" s="12">
        <f>J95+IF(AND($B96="B",$G96="D"),-I96,IF($B96="B",+I96,0))</f>
        <v>3087.2223042059163</v>
      </c>
      <c r="K96" s="12">
        <f>K95+IF(AND($B96="B",$E96&lt;&gt;""),IF($G96="D",-I96,+I96),0)</f>
        <v>3087.2223042059163</v>
      </c>
      <c r="L96" s="6" t="str">
        <f>IF(C96="","",G96&amp;" "&amp;VLOOKUP(C96,$X$1:$Y$49,2))</f>
        <v>D 25</v>
      </c>
      <c r="M96" s="10" t="e">
        <f>M95+IF(AND(B96="C",E96&lt;&gt;""),IF(G96="D",-#REF!,+#REF!),0)</f>
        <v>#REF!</v>
      </c>
      <c r="N96">
        <f>IF(D96,MONTH(D96),"")</f>
        <v>1</v>
      </c>
      <c r="O96">
        <f>IF(D96,YEAR(D96),"")</f>
        <v>2000</v>
      </c>
      <c r="P96" s="12">
        <f>P95+IF(AND($B96="C",I96&lt;&gt;""),IF($G96="D",-I96,+I96),0)</f>
        <v>50.140481769384245</v>
      </c>
    </row>
    <row r="97" spans="1:16" x14ac:dyDescent="0.2">
      <c r="A97" s="6">
        <v>59</v>
      </c>
      <c r="B97" s="6" t="s">
        <v>17</v>
      </c>
      <c r="C97" s="7" t="s">
        <v>26</v>
      </c>
      <c r="D97" s="8">
        <v>36553</v>
      </c>
      <c r="E97" s="8">
        <v>36564</v>
      </c>
      <c r="F97" t="s">
        <v>284</v>
      </c>
      <c r="G97" s="6" t="s">
        <v>23</v>
      </c>
      <c r="H97" s="14" t="s">
        <v>102</v>
      </c>
      <c r="I97" s="12">
        <v>0.3109959951643172</v>
      </c>
      <c r="J97" s="12">
        <f>J96+IF(AND($B97="B",$G97="D"),-I97,IF($B97="B",+I97,0))</f>
        <v>3086.9113082107519</v>
      </c>
      <c r="K97" s="12">
        <f>K96+IF(AND($B97="B",$E97&lt;&gt;""),IF($G97="D",-I97,+I97),0)</f>
        <v>3086.9113082107519</v>
      </c>
      <c r="L97" s="6" t="str">
        <f>IF(C97="","",G97&amp;" "&amp;VLOOKUP(C97,$X$1:$Y$49,2))</f>
        <v>D 6</v>
      </c>
      <c r="M97" s="10" t="e">
        <f>M96+IF(AND(B97="C",E97&lt;&gt;""),IF(G97="D",-#REF!,+#REF!),0)</f>
        <v>#REF!</v>
      </c>
      <c r="N97">
        <f>IF(D97,MONTH(D97),"")</f>
        <v>1</v>
      </c>
      <c r="O97">
        <f>IF(D97,YEAR(D97),"")</f>
        <v>2000</v>
      </c>
      <c r="P97" s="12">
        <f>P96+IF(AND($B97="C",I97&lt;&gt;""),IF($G97="D",-I97,+I97),0)</f>
        <v>50.140481769384245</v>
      </c>
    </row>
    <row r="98" spans="1:16" x14ac:dyDescent="0.2">
      <c r="A98" s="6">
        <v>48</v>
      </c>
      <c r="B98" s="6" t="s">
        <v>17</v>
      </c>
      <c r="C98" s="7" t="s">
        <v>45</v>
      </c>
      <c r="D98" s="8">
        <f>'[1]Informations CL'!C40</f>
        <v>36554</v>
      </c>
      <c r="E98" s="8">
        <v>36558</v>
      </c>
      <c r="F98" t="s">
        <v>284</v>
      </c>
      <c r="G98" s="6" t="s">
        <v>23</v>
      </c>
      <c r="H98" s="14" t="s">
        <v>93</v>
      </c>
      <c r="I98" s="12">
        <v>221.05107499424506</v>
      </c>
      <c r="J98" s="12">
        <f>J97+IF(AND($B98="B",$G98="D"),-I98,IF($B98="B",+I98,0))</f>
        <v>2865.8602332165069</v>
      </c>
      <c r="K98" s="12">
        <f>K97+IF(AND($B98="B",$E98&lt;&gt;""),IF($G98="D",-I98,+I98),0)</f>
        <v>2865.8602332165069</v>
      </c>
      <c r="L98" s="6" t="str">
        <f>IF(C98="","",G98&amp;" "&amp;VLOOKUP(C98,$X$1:$Y$49,2))</f>
        <v>D 7</v>
      </c>
      <c r="M98" s="10" t="e">
        <f>M97+IF(AND(B98="C",E98&lt;&gt;""),IF(G98="D",-#REF!,+#REF!),0)</f>
        <v>#REF!</v>
      </c>
      <c r="N98">
        <f>IF(D98,MONTH(D98),"")</f>
        <v>1</v>
      </c>
      <c r="O98">
        <f>IF(D98,YEAR(D98),"")</f>
        <v>2000</v>
      </c>
      <c r="P98" s="12">
        <f>P97+IF(AND($B98="C",I98&lt;&gt;""),IF($G98="D",-I98,+I98),0)</f>
        <v>50.140481769384245</v>
      </c>
    </row>
    <row r="99" spans="1:16" x14ac:dyDescent="0.2">
      <c r="A99" s="6">
        <v>49</v>
      </c>
      <c r="B99" s="6" t="s">
        <v>17</v>
      </c>
      <c r="C99" s="7" t="s">
        <v>31</v>
      </c>
      <c r="D99" s="8">
        <f>'[1]Informations CL'!C41</f>
        <v>36556</v>
      </c>
      <c r="E99" s="8">
        <v>36556</v>
      </c>
      <c r="F99" t="s">
        <v>284</v>
      </c>
      <c r="G99" s="6" t="s">
        <v>23</v>
      </c>
      <c r="H99" s="14" t="s">
        <v>94</v>
      </c>
      <c r="I99" s="12">
        <v>32.799406058628847</v>
      </c>
      <c r="J99" s="12">
        <f>J98+IF(AND($B99="B",$G99="D"),-I99,IF($B99="B",+I99,0))</f>
        <v>2833.0608271578781</v>
      </c>
      <c r="K99" s="12">
        <f>K98+IF(AND($B99="B",$E99&lt;&gt;""),IF($G99="D",-I99,+I99),0)</f>
        <v>2833.0608271578781</v>
      </c>
      <c r="L99" s="6" t="str">
        <f>IF(C99="","",G99&amp;" "&amp;VLOOKUP(C99,$X$1:$Y$49,2))</f>
        <v>D 22</v>
      </c>
      <c r="M99" s="10" t="e">
        <f>M98+IF(AND(B99="C",E99&lt;&gt;""),IF(G99="D",-#REF!,+#REF!),0)</f>
        <v>#REF!</v>
      </c>
      <c r="N99">
        <f>IF(D99,MONTH(D99),"")</f>
        <v>1</v>
      </c>
      <c r="O99">
        <f>IF(D99,YEAR(D99),"")</f>
        <v>2000</v>
      </c>
      <c r="P99" s="12">
        <f>P98+IF(AND($B99="C",I99&lt;&gt;""),IF($G99="D",-I99,+I99),0)</f>
        <v>50.140481769384245</v>
      </c>
    </row>
    <row r="100" spans="1:16" x14ac:dyDescent="0.2">
      <c r="A100" s="6">
        <v>50</v>
      </c>
      <c r="B100" s="6" t="s">
        <v>17</v>
      </c>
      <c r="C100" s="7" t="s">
        <v>33</v>
      </c>
      <c r="D100" s="8">
        <f>'[1]Informations CL'!C42</f>
        <v>36557</v>
      </c>
      <c r="E100" s="8">
        <v>36564</v>
      </c>
      <c r="F100" t="s">
        <v>284</v>
      </c>
      <c r="G100" s="6" t="s">
        <v>23</v>
      </c>
      <c r="H100" s="14" t="s">
        <v>95</v>
      </c>
      <c r="I100" s="12">
        <v>300.37792111373153</v>
      </c>
      <c r="J100" s="12">
        <f>J99+IF(AND($B100="B",$G100="D"),-I100,IF($B100="B",+I100,0))</f>
        <v>2532.6829060441464</v>
      </c>
      <c r="K100" s="12">
        <f>K99+IF(AND($B100="B",$E100&lt;&gt;""),IF($G100="D",-I100,+I100),0)</f>
        <v>2532.6829060441464</v>
      </c>
      <c r="L100" s="6" t="str">
        <f>IF(C100="","",G100&amp;" "&amp;VLOOKUP(C100,$X$1:$Y$49,2))</f>
        <v>D 23</v>
      </c>
      <c r="M100" s="10" t="e">
        <f>M99+IF(AND(B100="C",E100&lt;&gt;""),IF(G100="D",-#REF!,+#REF!),0)</f>
        <v>#REF!</v>
      </c>
      <c r="N100">
        <f>IF(D100,MONTH(D100),"")</f>
        <v>2</v>
      </c>
      <c r="O100">
        <f>IF(D100,YEAR(D100),"")</f>
        <v>2000</v>
      </c>
      <c r="P100" s="12">
        <f>P99+IF(AND($B100="C",I100&lt;&gt;""),IF($G100="D",-I100,+I100),0)</f>
        <v>50.140481769384245</v>
      </c>
    </row>
    <row r="101" spans="1:16" x14ac:dyDescent="0.2">
      <c r="A101" s="6">
        <v>51</v>
      </c>
      <c r="B101" s="6" t="s">
        <v>17</v>
      </c>
      <c r="C101" s="7" t="s">
        <v>33</v>
      </c>
      <c r="D101" s="8">
        <f>'[1]Informations CL'!C43</f>
        <v>36557</v>
      </c>
      <c r="E101" s="8">
        <v>36568</v>
      </c>
      <c r="F101" t="s">
        <v>284</v>
      </c>
      <c r="G101" s="6" t="s">
        <v>23</v>
      </c>
      <c r="H101" s="14" t="s">
        <v>96</v>
      </c>
      <c r="I101" s="12">
        <v>160.98616220270537</v>
      </c>
      <c r="J101" s="12">
        <f>J100+IF(AND($B101="B",$G101="D"),-I101,IF($B101="B",+I101,0))</f>
        <v>2371.6967438414413</v>
      </c>
      <c r="K101" s="12">
        <f>K100+IF(AND($B101="B",$E101&lt;&gt;""),IF($G101="D",-I101,+I101),0)</f>
        <v>2371.6967438414413</v>
      </c>
      <c r="L101" s="6" t="str">
        <f>IF(C101="","",G101&amp;" "&amp;VLOOKUP(C101,$X$1:$Y$49,2))</f>
        <v>D 23</v>
      </c>
      <c r="M101" s="10" t="e">
        <f>M100+IF(AND(B101="C",E101&lt;&gt;""),IF(G101="D",-#REF!,+#REF!),0)</f>
        <v>#REF!</v>
      </c>
      <c r="N101">
        <f>IF(D101,MONTH(D101),"")</f>
        <v>2</v>
      </c>
      <c r="O101">
        <f>IF(D101,YEAR(D101),"")</f>
        <v>2000</v>
      </c>
      <c r="P101" s="12">
        <f>P100+IF(AND($B101="C",I101&lt;&gt;""),IF($G101="D",-I101,+I101),0)</f>
        <v>50.140481769384245</v>
      </c>
    </row>
    <row r="102" spans="1:16" x14ac:dyDescent="0.2">
      <c r="A102" s="6">
        <v>52</v>
      </c>
      <c r="B102" s="6" t="s">
        <v>17</v>
      </c>
      <c r="C102" s="7" t="s">
        <v>31</v>
      </c>
      <c r="D102" s="8">
        <v>36557</v>
      </c>
      <c r="E102" s="8">
        <v>36565</v>
      </c>
      <c r="F102" t="s">
        <v>284</v>
      </c>
      <c r="G102" s="6" t="s">
        <v>23</v>
      </c>
      <c r="H102" s="14" t="s">
        <v>97</v>
      </c>
      <c r="I102" s="12">
        <v>52.184823090537947</v>
      </c>
      <c r="J102" s="12">
        <f>J101+IF(AND($B102="B",$G102="D"),-I102,IF($B102="B",+I102,0))</f>
        <v>2319.5119207509033</v>
      </c>
      <c r="K102" s="12">
        <f>K101+IF(AND($B102="B",$E102&lt;&gt;""),IF($G102="D",-I102,+I102),0)</f>
        <v>2319.5119207509033</v>
      </c>
      <c r="L102" s="6" t="str">
        <f>IF(C102="","",G102&amp;" "&amp;VLOOKUP(C102,$X$1:$Y$49,2))</f>
        <v>D 22</v>
      </c>
      <c r="M102" s="10" t="e">
        <f>M101+IF(AND(B102="C",E102&lt;&gt;""),IF(G102="D",-#REF!,+#REF!),0)</f>
        <v>#REF!</v>
      </c>
      <c r="N102">
        <f>IF(D102,MONTH(D102),"")</f>
        <v>2</v>
      </c>
      <c r="O102">
        <f>IF(D102,YEAR(D102),"")</f>
        <v>2000</v>
      </c>
      <c r="P102" s="12">
        <f>P101+IF(AND($B102="C",I102&lt;&gt;""),IF($G102="D",-I102,+I102),0)</f>
        <v>50.140481769384245</v>
      </c>
    </row>
    <row r="103" spans="1:16" x14ac:dyDescent="0.2">
      <c r="A103" s="6">
        <v>52</v>
      </c>
      <c r="B103" s="6" t="s">
        <v>17</v>
      </c>
      <c r="C103" s="7" t="s">
        <v>50</v>
      </c>
      <c r="D103" s="8">
        <f>'[1]Informations CL'!C44</f>
        <v>36557</v>
      </c>
      <c r="E103" s="8">
        <v>36565</v>
      </c>
      <c r="F103" t="s">
        <v>284</v>
      </c>
      <c r="G103" s="6" t="s">
        <v>23</v>
      </c>
      <c r="H103" s="14" t="s">
        <v>97</v>
      </c>
      <c r="I103" s="12">
        <v>674.38109510227036</v>
      </c>
      <c r="J103" s="12">
        <f>J102+IF(AND($B103="B",$G103="D"),-I103,IF($B103="B",+I103,0))</f>
        <v>1645.1308256486329</v>
      </c>
      <c r="K103" s="12">
        <f>K102+IF(AND($B103="B",$E103&lt;&gt;""),IF($G103="D",-I103,+I103),0)</f>
        <v>1645.1308256486329</v>
      </c>
      <c r="L103" s="6" t="str">
        <f>IF(C103="","",G103&amp;" "&amp;VLOOKUP(C103,$X$1:$Y$49,2))</f>
        <v>D 9</v>
      </c>
      <c r="M103" s="10" t="e">
        <f>M102+IF(AND(B103="C",E103&lt;&gt;""),IF(G103="D",-#REF!,+#REF!),0)</f>
        <v>#REF!</v>
      </c>
      <c r="N103">
        <f>IF(D103,MONTH(D103),"")</f>
        <v>2</v>
      </c>
      <c r="O103">
        <f>IF(D103,YEAR(D103),"")</f>
        <v>2000</v>
      </c>
      <c r="P103" s="12">
        <f>P102+IF(AND($B103="C",I103&lt;&gt;""),IF($G103="D",-I103,+I103),0)</f>
        <v>50.140481769384245</v>
      </c>
    </row>
    <row r="104" spans="1:16" x14ac:dyDescent="0.2">
      <c r="A104" s="6">
        <v>53</v>
      </c>
      <c r="B104" s="6" t="s">
        <v>17</v>
      </c>
      <c r="C104" s="7" t="s">
        <v>31</v>
      </c>
      <c r="D104" s="8">
        <v>36557</v>
      </c>
      <c r="E104" s="8">
        <v>36565</v>
      </c>
      <c r="F104" t="s">
        <v>284</v>
      </c>
      <c r="G104" s="6" t="s">
        <v>23</v>
      </c>
      <c r="H104" s="14" t="s">
        <v>98</v>
      </c>
      <c r="I104" s="12">
        <v>60.979606894964149</v>
      </c>
      <c r="J104" s="12">
        <f>J103+IF(AND($B104="B",$G104="D"),-I104,IF($B104="B",+I104,0))</f>
        <v>1584.1512187536687</v>
      </c>
      <c r="K104" s="12">
        <f>K103+IF(AND($B104="B",$E104&lt;&gt;""),IF($G104="D",-I104,+I104),0)</f>
        <v>1584.1512187536687</v>
      </c>
      <c r="L104" s="6" t="str">
        <f>IF(C104="","",G104&amp;" "&amp;VLOOKUP(C104,$X$1:$Y$49,2))</f>
        <v>D 22</v>
      </c>
      <c r="M104" s="10" t="e">
        <f>M103+IF(AND(B104="C",E104&lt;&gt;""),IF(G104="D",-#REF!,+#REF!),0)</f>
        <v>#REF!</v>
      </c>
      <c r="N104">
        <f>IF(D104,MONTH(D104),"")</f>
        <v>2</v>
      </c>
      <c r="O104">
        <f>IF(D104,YEAR(D104),"")</f>
        <v>2000</v>
      </c>
      <c r="P104" s="12">
        <f>P103+IF(AND($B104="C",I104&lt;&gt;""),IF($G104="D",-I104,+I104),0)</f>
        <v>50.140481769384245</v>
      </c>
    </row>
    <row r="105" spans="1:16" x14ac:dyDescent="0.2">
      <c r="A105" s="6">
        <v>53</v>
      </c>
      <c r="B105" s="6" t="s">
        <v>17</v>
      </c>
      <c r="C105" s="7" t="s">
        <v>50</v>
      </c>
      <c r="D105" s="8">
        <f>'[1]Informations CL'!C45</f>
        <v>36557</v>
      </c>
      <c r="E105" s="8">
        <v>36565</v>
      </c>
      <c r="F105" t="s">
        <v>284</v>
      </c>
      <c r="G105" s="6" t="s">
        <v>23</v>
      </c>
      <c r="H105" s="14" t="s">
        <v>98</v>
      </c>
      <c r="I105" s="12">
        <v>193.31297630789823</v>
      </c>
      <c r="J105" s="12">
        <f>J104+IF(AND($B105="B",$G105="D"),-I105,IF($B105="B",+I105,0))</f>
        <v>1390.8382424457704</v>
      </c>
      <c r="K105" s="12">
        <f>K104+IF(AND($B105="B",$E105&lt;&gt;""),IF($G105="D",-I105,+I105),0)</f>
        <v>1390.8382424457704</v>
      </c>
      <c r="L105" s="6" t="str">
        <f>IF(C105="","",G105&amp;" "&amp;VLOOKUP(C105,$X$1:$Y$49,2))</f>
        <v>D 9</v>
      </c>
      <c r="M105" s="10" t="e">
        <f>M104+IF(AND(B105="C",E105&lt;&gt;""),IF(G105="D",-#REF!,+#REF!),0)</f>
        <v>#REF!</v>
      </c>
      <c r="N105">
        <f>IF(D105,MONTH(D105),"")</f>
        <v>2</v>
      </c>
      <c r="O105">
        <f>IF(D105,YEAR(D105),"")</f>
        <v>2000</v>
      </c>
      <c r="P105" s="12">
        <f>P104+IF(AND($B105="C",I105&lt;&gt;""),IF($G105="D",-I105,+I105),0)</f>
        <v>50.140481769384245</v>
      </c>
    </row>
    <row r="106" spans="1:16" x14ac:dyDescent="0.2">
      <c r="A106" s="6">
        <v>54</v>
      </c>
      <c r="B106" s="6" t="s">
        <v>17</v>
      </c>
      <c r="C106" s="7" t="s">
        <v>31</v>
      </c>
      <c r="D106" s="8">
        <v>36557</v>
      </c>
      <c r="E106" s="8">
        <v>36561</v>
      </c>
      <c r="F106" t="s">
        <v>284</v>
      </c>
      <c r="G106" s="6" t="s">
        <v>23</v>
      </c>
      <c r="H106" s="14" t="s">
        <v>99</v>
      </c>
      <c r="I106" s="12">
        <v>106.71431206618726</v>
      </c>
      <c r="J106" s="12">
        <f>J105+IF(AND($B106="B",$G106="D"),-I106,IF($B106="B",+I106,0))</f>
        <v>1284.1239303795833</v>
      </c>
      <c r="K106" s="12">
        <f>K105+IF(AND($B106="B",$E106&lt;&gt;""),IF($G106="D",-I106,+I106),0)</f>
        <v>1284.1239303795833</v>
      </c>
      <c r="L106" s="6" t="str">
        <f>IF(C106="","",G106&amp;" "&amp;VLOOKUP(C106,$X$1:$Y$49,2))</f>
        <v>D 22</v>
      </c>
      <c r="M106" s="10" t="e">
        <f>M105+IF(AND(B106="C",E106&lt;&gt;""),IF(G106="D",-#REF!,+#REF!),0)</f>
        <v>#REF!</v>
      </c>
      <c r="N106">
        <f>IF(D106,MONTH(D106),"")</f>
        <v>2</v>
      </c>
      <c r="O106">
        <f>IF(D106,YEAR(D106),"")</f>
        <v>2000</v>
      </c>
      <c r="P106" s="12">
        <f>P105+IF(AND($B106="C",I106&lt;&gt;""),IF($G106="D",-I106,+I106),0)</f>
        <v>50.140481769384245</v>
      </c>
    </row>
    <row r="107" spans="1:16" x14ac:dyDescent="0.2">
      <c r="A107" s="6">
        <v>54</v>
      </c>
      <c r="B107" s="6" t="s">
        <v>17</v>
      </c>
      <c r="C107" s="7" t="s">
        <v>50</v>
      </c>
      <c r="D107" s="8">
        <f>'[1]Informations CL'!C46</f>
        <v>36557</v>
      </c>
      <c r="E107" s="8">
        <v>36561</v>
      </c>
      <c r="F107" t="s">
        <v>284</v>
      </c>
      <c r="G107" s="6" t="s">
        <v>23</v>
      </c>
      <c r="H107" s="14" t="s">
        <v>99</v>
      </c>
      <c r="I107" s="12">
        <v>565.63768661665324</v>
      </c>
      <c r="J107" s="12">
        <f>J106+IF(AND($B107="B",$G107="D"),-I107,IF($B107="B",+I107,0))</f>
        <v>718.48624376293003</v>
      </c>
      <c r="K107" s="12">
        <f>K106+IF(AND($B107="B",$E107&lt;&gt;""),IF($G107="D",-I107,+I107),0)</f>
        <v>718.48624376293003</v>
      </c>
      <c r="L107" s="6" t="str">
        <f>IF(C107="","",G107&amp;" "&amp;VLOOKUP(C107,$X$1:$Y$49,2))</f>
        <v>D 9</v>
      </c>
      <c r="M107" s="10" t="e">
        <f>M106+IF(AND(B107="C",E107&lt;&gt;""),IF(G107="D",-#REF!,+#REF!),0)</f>
        <v>#REF!</v>
      </c>
      <c r="N107">
        <f>IF(D107,MONTH(D107),"")</f>
        <v>2</v>
      </c>
      <c r="O107">
        <f>IF(D107,YEAR(D107),"")</f>
        <v>2000</v>
      </c>
      <c r="P107" s="12">
        <f>P106+IF(AND($B107="C",I107&lt;&gt;""),IF($G107="D",-I107,+I107),0)</f>
        <v>50.140481769384245</v>
      </c>
    </row>
    <row r="108" spans="1:16" x14ac:dyDescent="0.2">
      <c r="A108" s="6">
        <v>55</v>
      </c>
      <c r="B108" s="6" t="s">
        <v>17</v>
      </c>
      <c r="C108" s="7" t="s">
        <v>18</v>
      </c>
      <c r="D108" s="8">
        <v>36557</v>
      </c>
      <c r="E108" s="8">
        <v>36559</v>
      </c>
      <c r="F108" t="s">
        <v>284</v>
      </c>
      <c r="G108" s="6" t="s">
        <v>19</v>
      </c>
      <c r="H108" s="6" t="s">
        <v>20</v>
      </c>
      <c r="I108" s="12">
        <v>1600.714680992809</v>
      </c>
      <c r="J108" s="12">
        <f>J107+IF(AND($B108="B",$G108="D"),-I108,IF($B108="B",+I108,0))</f>
        <v>2319.2009247557389</v>
      </c>
      <c r="K108" s="12">
        <f>K107+IF(AND($B108="B",$E108&lt;&gt;""),IF($G108="D",-I108,+I108),0)</f>
        <v>2319.2009247557389</v>
      </c>
      <c r="L108" s="6" t="str">
        <f>IF(C108="","",G108&amp;" "&amp;VLOOKUP(C108,$X$1:$Y$49,2))</f>
        <v>R 8</v>
      </c>
      <c r="M108" s="10" t="e">
        <f>M107+IF(AND(B108="C",E108&lt;&gt;""),IF(G108="D",-#REF!,+#REF!),0)</f>
        <v>#REF!</v>
      </c>
      <c r="N108">
        <f>IF(D108,MONTH(D108),"")</f>
        <v>2</v>
      </c>
      <c r="O108">
        <f>IF(D108,YEAR(D108),"")</f>
        <v>2000</v>
      </c>
      <c r="P108" s="12">
        <f>P107+IF(AND($B108="C",I108&lt;&gt;""),IF($G108="D",-I108,+I108),0)</f>
        <v>50.140481769384245</v>
      </c>
    </row>
    <row r="109" spans="1:16" x14ac:dyDescent="0.2">
      <c r="A109" s="6">
        <v>56</v>
      </c>
      <c r="B109" s="6" t="s">
        <v>17</v>
      </c>
      <c r="C109" s="7" t="s">
        <v>54</v>
      </c>
      <c r="D109" s="8">
        <v>36559</v>
      </c>
      <c r="E109" s="8">
        <v>36560</v>
      </c>
      <c r="F109" t="s">
        <v>284</v>
      </c>
      <c r="G109" s="6" t="s">
        <v>19</v>
      </c>
      <c r="H109" s="6" t="s">
        <v>78</v>
      </c>
      <c r="I109" s="12">
        <v>9825.3391609511</v>
      </c>
      <c r="J109" s="12">
        <f>J108+IF(AND($B109="B",$G109="D"),-I109,IF($B109="B",+I109,0))</f>
        <v>12144.540085706838</v>
      </c>
      <c r="K109" s="12">
        <f>K108+IF(AND($B109="B",$E109&lt;&gt;""),IF($G109="D",-I109,+I109),0)</f>
        <v>12144.540085706838</v>
      </c>
      <c r="L109" s="6" t="str">
        <f>IF(C109="","",G109&amp;" "&amp;VLOOKUP(C109,$X$1:$Y$49,2))</f>
        <v>R 6</v>
      </c>
      <c r="M109" s="10" t="e">
        <f>M108+IF(AND(B109="C",E109&lt;&gt;""),IF(G109="D",-#REF!,+#REF!),0)</f>
        <v>#REF!</v>
      </c>
      <c r="N109">
        <f>IF(D109,MONTH(D109),"")</f>
        <v>2</v>
      </c>
      <c r="O109">
        <f>IF(D109,YEAR(D109),"")</f>
        <v>2000</v>
      </c>
      <c r="P109" s="12">
        <f>P108+IF(AND($B109="C",I109&lt;&gt;""),IF($G109="D",-I109,+I109),0)</f>
        <v>50.140481769384245</v>
      </c>
    </row>
    <row r="110" spans="1:16" x14ac:dyDescent="0.2">
      <c r="A110" s="6">
        <v>56</v>
      </c>
      <c r="B110" s="6" t="s">
        <v>17</v>
      </c>
      <c r="C110" s="7" t="s">
        <v>62</v>
      </c>
      <c r="D110" s="8">
        <f>D109</f>
        <v>36559</v>
      </c>
      <c r="E110" s="8">
        <v>36560</v>
      </c>
      <c r="F110" t="s">
        <v>284</v>
      </c>
      <c r="G110" s="6" t="s">
        <v>19</v>
      </c>
      <c r="H110" s="6" t="str">
        <f>H109</f>
        <v>Virement</v>
      </c>
      <c r="I110" s="12">
        <v>2024.0198671559265</v>
      </c>
      <c r="J110" s="12">
        <f>J109+IF(AND($B110="B",$G110="D"),-I110,IF($B110="B",+I110,0))</f>
        <v>14168.559952862764</v>
      </c>
      <c r="K110" s="12">
        <f>K109+IF(AND($B110="B",$E110&lt;&gt;""),IF($G110="D",-I110,+I110),0)</f>
        <v>14168.559952862764</v>
      </c>
      <c r="L110" s="6" t="str">
        <f>IF(C110="","",G110&amp;" "&amp;VLOOKUP(C110,$X$1:$Y$49,2))</f>
        <v>R 5</v>
      </c>
      <c r="M110" s="10" t="e">
        <f>M109+IF(AND(B110="C",E110&lt;&gt;""),IF(G110="D",-#REF!,+#REF!),0)</f>
        <v>#REF!</v>
      </c>
      <c r="N110">
        <f>IF(D110,MONTH(D110),"")</f>
        <v>2</v>
      </c>
      <c r="O110">
        <f>IF(D110,YEAR(D110),"")</f>
        <v>2000</v>
      </c>
      <c r="P110" s="12">
        <f>P109+IF(AND($B110="C",I110&lt;&gt;""),IF($G110="D",-I110,+I110),0)</f>
        <v>50.140481769384245</v>
      </c>
    </row>
    <row r="111" spans="1:16" x14ac:dyDescent="0.2">
      <c r="A111" s="6">
        <v>60</v>
      </c>
      <c r="B111" s="6" t="s">
        <v>17</v>
      </c>
      <c r="C111" s="7" t="s">
        <v>51</v>
      </c>
      <c r="D111" s="8">
        <v>36560</v>
      </c>
      <c r="E111" s="8">
        <v>36568</v>
      </c>
      <c r="F111" t="s">
        <v>284</v>
      </c>
      <c r="G111" s="6" t="s">
        <v>23</v>
      </c>
      <c r="H111" s="14" t="s">
        <v>103</v>
      </c>
      <c r="I111" s="12">
        <v>228.67352585611556</v>
      </c>
      <c r="J111" s="12">
        <f>J110+IF(AND($B111="B",$G111="D"),-I111,IF($B111="B",+I111,0))</f>
        <v>13939.88642700665</v>
      </c>
      <c r="K111" s="12">
        <f>K110+IF(AND($B111="B",$E111&lt;&gt;""),IF($G111="D",-I111,+I111),0)</f>
        <v>13939.88642700665</v>
      </c>
      <c r="L111" s="6" t="str">
        <f>IF(C111="","",G111&amp;" "&amp;VLOOKUP(C111,$X$1:$Y$49,2))</f>
        <v>D 21</v>
      </c>
      <c r="M111" s="10" t="e">
        <f>M110+IF(AND(B111="C",E111&lt;&gt;""),IF(G111="D",-#REF!,+#REF!),0)</f>
        <v>#REF!</v>
      </c>
      <c r="N111">
        <f>IF(D111,MONTH(D111),"")</f>
        <v>2</v>
      </c>
      <c r="O111">
        <f>IF(D111,YEAR(D111),"")</f>
        <v>2000</v>
      </c>
      <c r="P111" s="12">
        <f>P110+IF(AND($B111="C",I111&lt;&gt;""),IF($G111="D",-I111,+I111),0)</f>
        <v>50.140481769384245</v>
      </c>
    </row>
    <row r="112" spans="1:16" x14ac:dyDescent="0.2">
      <c r="A112" s="6">
        <v>60</v>
      </c>
      <c r="B112" s="6" t="s">
        <v>17</v>
      </c>
      <c r="C112" s="7" t="s">
        <v>26</v>
      </c>
      <c r="D112" s="8">
        <v>36560</v>
      </c>
      <c r="E112" s="8">
        <v>36568</v>
      </c>
      <c r="F112" t="s">
        <v>284</v>
      </c>
      <c r="G112" s="6" t="s">
        <v>23</v>
      </c>
      <c r="H112" s="14" t="s">
        <v>103</v>
      </c>
      <c r="I112" s="12">
        <v>214.27471617804215</v>
      </c>
      <c r="J112" s="12">
        <f>J111+IF(AND($B112="B",$G112="D"),-I112,IF($B112="B",+I112,0))</f>
        <v>13725.611710828607</v>
      </c>
      <c r="K112" s="12">
        <f>K111+IF(AND($B112="B",$E112&lt;&gt;""),IF($G112="D",-I112,+I112),0)</f>
        <v>13725.611710828607</v>
      </c>
      <c r="L112" s="6" t="str">
        <f>IF(C112="","",G112&amp;" "&amp;VLOOKUP(C112,$X$1:$Y$49,2))</f>
        <v>D 6</v>
      </c>
      <c r="M112" s="10" t="e">
        <f>M111+IF(AND(B112="C",E112&lt;&gt;""),IF(G112="D",-#REF!,+#REF!),0)</f>
        <v>#REF!</v>
      </c>
      <c r="N112">
        <f>IF(D112,MONTH(D112),"")</f>
        <v>2</v>
      </c>
      <c r="O112">
        <f>IF(D112,YEAR(D112),"")</f>
        <v>2000</v>
      </c>
      <c r="P112" s="12">
        <f>P111+IF(AND($B112="C",I112&lt;&gt;""),IF($G112="D",-I112,+I112),0)</f>
        <v>50.140481769384245</v>
      </c>
    </row>
    <row r="113" spans="1:16" x14ac:dyDescent="0.2">
      <c r="A113" s="6">
        <v>61</v>
      </c>
      <c r="B113" s="6" t="s">
        <v>17</v>
      </c>
      <c r="C113" s="7" t="s">
        <v>36</v>
      </c>
      <c r="D113" s="8">
        <v>36566</v>
      </c>
      <c r="E113" s="8">
        <v>36575</v>
      </c>
      <c r="F113" t="s">
        <v>284</v>
      </c>
      <c r="G113" s="6" t="s">
        <v>23</v>
      </c>
      <c r="H113" s="14" t="s">
        <v>104</v>
      </c>
      <c r="I113" s="12">
        <v>84.174724867636144</v>
      </c>
      <c r="J113" s="12">
        <f>J112+IF(AND($B113="B",$G113="D"),-I113,IF($B113="B",+I113,0))</f>
        <v>13641.436985960971</v>
      </c>
      <c r="K113" s="12">
        <f>K112+IF(AND($B113="B",$E113&lt;&gt;""),IF($G113="D",-I113,+I113),0)</f>
        <v>13641.436985960971</v>
      </c>
      <c r="L113" s="6" t="str">
        <f>IF(C113="","",G113&amp;" "&amp;VLOOKUP(C113,$X$1:$Y$49,2))</f>
        <v>D 10</v>
      </c>
      <c r="M113" s="10" t="e">
        <f>M112+IF(AND(B113="C",E113&lt;&gt;""),IF(G113="D",-#REF!,+#REF!),0)</f>
        <v>#REF!</v>
      </c>
      <c r="N113">
        <f>IF(D113,MONTH(D113),"")</f>
        <v>2</v>
      </c>
      <c r="O113">
        <f>IF(D113,YEAR(D113),"")</f>
        <v>2000</v>
      </c>
      <c r="P113" s="12">
        <f>P112+IF(AND($B113="C",I113&lt;&gt;""),IF($G113="D",-I113,+I113),0)</f>
        <v>50.140481769384245</v>
      </c>
    </row>
    <row r="114" spans="1:16" x14ac:dyDescent="0.2">
      <c r="A114" s="6">
        <v>62</v>
      </c>
      <c r="B114" s="6" t="s">
        <v>17</v>
      </c>
      <c r="C114" s="7" t="s">
        <v>33</v>
      </c>
      <c r="D114" s="8">
        <v>36567</v>
      </c>
      <c r="E114" s="8">
        <v>36568</v>
      </c>
      <c r="F114" t="s">
        <v>284</v>
      </c>
      <c r="G114" s="6" t="s">
        <v>23</v>
      </c>
      <c r="H114" s="14" t="s">
        <v>105</v>
      </c>
      <c r="I114" s="12">
        <v>1296.2739935697005</v>
      </c>
      <c r="J114" s="12">
        <f>J113+IF(AND($B114="B",$G114="D"),-I114,IF($B114="B",+I114,0))</f>
        <v>12345.16299239127</v>
      </c>
      <c r="K114" s="12">
        <f>K113+IF(AND($B114="B",$E114&lt;&gt;""),IF($G114="D",-I114,+I114),0)</f>
        <v>12345.16299239127</v>
      </c>
      <c r="L114" s="6" t="str">
        <f>IF(C114="","",G114&amp;" "&amp;VLOOKUP(C114,$X$1:$Y$49,2))</f>
        <v>D 23</v>
      </c>
      <c r="M114" s="10" t="e">
        <f>M113+IF(AND(B114="C",E114&lt;&gt;""),IF(G114="D",-#REF!,+#REF!),0)</f>
        <v>#REF!</v>
      </c>
      <c r="N114">
        <f>IF(D114,MONTH(D114),"")</f>
        <v>2</v>
      </c>
      <c r="O114">
        <f>IF(D114,YEAR(D114),"")</f>
        <v>2000</v>
      </c>
      <c r="P114" s="12">
        <f>P113+IF(AND($B114="C",I114&lt;&gt;""),IF($G114="D",-I114,+I114),0)</f>
        <v>50.140481769384245</v>
      </c>
    </row>
    <row r="115" spans="1:16" x14ac:dyDescent="0.2">
      <c r="A115" s="6">
        <v>63</v>
      </c>
      <c r="B115" s="6" t="s">
        <v>17</v>
      </c>
      <c r="C115" s="7" t="s">
        <v>58</v>
      </c>
      <c r="D115" s="8">
        <v>36567</v>
      </c>
      <c r="E115" s="8">
        <v>36568</v>
      </c>
      <c r="F115" t="s">
        <v>284</v>
      </c>
      <c r="G115" s="6" t="s">
        <v>23</v>
      </c>
      <c r="H115" s="14" t="s">
        <v>106</v>
      </c>
      <c r="I115" s="12">
        <v>2286.7352585611557</v>
      </c>
      <c r="J115" s="12">
        <f>J114+IF(AND($B115="B",$G115="D"),-I115,IF($B115="B",+I115,0))</f>
        <v>10058.427733830114</v>
      </c>
      <c r="K115" s="12">
        <f>K114+IF(AND($B115="B",$E115&lt;&gt;""),IF($G115="D",-I115,+I115),0)</f>
        <v>10058.427733830114</v>
      </c>
      <c r="L115" s="6" t="str">
        <f>IF(C115="","",G115&amp;" "&amp;VLOOKUP(C115,$X$1:$Y$49,2))</f>
        <v>D 4</v>
      </c>
      <c r="M115" s="10" t="e">
        <f>M114+IF(AND(B115="C",E115&lt;&gt;""),IF(G115="D",-#REF!,+#REF!),0)</f>
        <v>#REF!</v>
      </c>
      <c r="N115">
        <f>IF(D115,MONTH(D115),"")</f>
        <v>2</v>
      </c>
      <c r="O115">
        <f>IF(D115,YEAR(D115),"")</f>
        <v>2000</v>
      </c>
      <c r="P115" s="12">
        <f>P114+IF(AND($B115="C",I115&lt;&gt;""),IF($G115="D",-I115,+I115),0)</f>
        <v>50.140481769384245</v>
      </c>
    </row>
    <row r="116" spans="1:16" x14ac:dyDescent="0.2">
      <c r="A116" s="6">
        <v>70</v>
      </c>
      <c r="B116" s="6" t="s">
        <v>17</v>
      </c>
      <c r="C116" s="7" t="s">
        <v>51</v>
      </c>
      <c r="D116" s="8">
        <v>36577</v>
      </c>
      <c r="E116" s="8">
        <v>36578</v>
      </c>
      <c r="F116" t="s">
        <v>284</v>
      </c>
      <c r="G116" s="6" t="s">
        <v>23</v>
      </c>
      <c r="H116" s="14" t="s">
        <v>108</v>
      </c>
      <c r="I116" s="12">
        <v>47.564093378072037</v>
      </c>
      <c r="J116" s="12">
        <f>J115+IF(AND($B116="B",$G116="D"),-I116,IF($B116="B",+I116,0))</f>
        <v>10010.863640452042</v>
      </c>
      <c r="K116" s="12">
        <f>K115+IF(AND($B116="B",$E116&lt;&gt;""),IF($G116="D",-I116,+I116),0)</f>
        <v>10010.863640452042</v>
      </c>
      <c r="L116" s="6" t="str">
        <f>IF(C116="","",G116&amp;" "&amp;VLOOKUP(C116,$X$1:$Y$49,2))</f>
        <v>D 21</v>
      </c>
      <c r="M116" s="10" t="e">
        <f>M115+IF(AND(B116="C",E116&lt;&gt;""),IF(G116="D",-#REF!,+#REF!),0)</f>
        <v>#REF!</v>
      </c>
      <c r="N116">
        <f>IF(D116,MONTH(D116),"")</f>
        <v>2</v>
      </c>
      <c r="O116">
        <f>IF(D116,YEAR(D116),"")</f>
        <v>2000</v>
      </c>
      <c r="P116" s="12">
        <f>P115+IF(AND($B116="C",I116&lt;&gt;""),IF($G116="D",-I116,+I116),0)</f>
        <v>50.140481769384245</v>
      </c>
    </row>
    <row r="117" spans="1:16" x14ac:dyDescent="0.2">
      <c r="A117" s="6">
        <v>64</v>
      </c>
      <c r="B117" s="6" t="s">
        <v>17</v>
      </c>
      <c r="C117" s="7" t="s">
        <v>54</v>
      </c>
      <c r="D117" s="8">
        <v>36578</v>
      </c>
      <c r="E117" s="8">
        <v>36584</v>
      </c>
      <c r="F117" t="s">
        <v>284</v>
      </c>
      <c r="G117" s="6" t="s">
        <v>19</v>
      </c>
      <c r="H117" s="6" t="s">
        <v>20</v>
      </c>
      <c r="I117" s="12">
        <v>757.0618196009799</v>
      </c>
      <c r="J117" s="12">
        <f>J116+IF(AND($B117="B",$G117="D"),-I117,IF($B117="B",+I117,0))</f>
        <v>10767.925460053022</v>
      </c>
      <c r="K117" s="12">
        <f>K116+IF(AND($B117="B",$E117&lt;&gt;""),IF($G117="D",-I117,+I117),0)</f>
        <v>10767.925460053022</v>
      </c>
      <c r="L117" s="6" t="str">
        <f>IF(C117="","",G117&amp;" "&amp;VLOOKUP(C117,$X$1:$Y$49,2))</f>
        <v>R 6</v>
      </c>
      <c r="M117" s="10" t="e">
        <f>M116+IF(AND(B117="C",E117&lt;&gt;""),IF(G117="D",-#REF!,+#REF!),0)</f>
        <v>#REF!</v>
      </c>
      <c r="N117">
        <f>IF(D117,MONTH(D117),"")</f>
        <v>2</v>
      </c>
      <c r="O117">
        <f>IF(D117,YEAR(D117),"")</f>
        <v>2000</v>
      </c>
      <c r="P117" s="12">
        <f>P116+IF(AND($B117="C",I117&lt;&gt;""),IF($G117="D",-I117,+I117),0)</f>
        <v>50.140481769384245</v>
      </c>
    </row>
    <row r="118" spans="1:16" x14ac:dyDescent="0.2">
      <c r="A118" s="6">
        <v>64</v>
      </c>
      <c r="B118" s="6" t="s">
        <v>17</v>
      </c>
      <c r="C118" s="7" t="s">
        <v>62</v>
      </c>
      <c r="D118" s="8">
        <f>D117</f>
        <v>36578</v>
      </c>
      <c r="E118" s="8">
        <v>36584</v>
      </c>
      <c r="F118" t="s">
        <v>284</v>
      </c>
      <c r="G118" s="6" t="s">
        <v>19</v>
      </c>
      <c r="H118" s="6" t="s">
        <v>20</v>
      </c>
      <c r="I118" s="12">
        <v>155.95473483780188</v>
      </c>
      <c r="J118" s="12">
        <f>J117+IF(AND($B118="B",$G118="D"),-I118,IF($B118="B",+I118,0))</f>
        <v>10923.880194890824</v>
      </c>
      <c r="K118" s="12">
        <f>K117+IF(AND($B118="B",$E118&lt;&gt;""),IF($G118="D",-I118,+I118),0)</f>
        <v>10923.880194890824</v>
      </c>
      <c r="L118" s="6" t="str">
        <f>IF(C118="","",G118&amp;" "&amp;VLOOKUP(C118,$X$1:$Y$49,2))</f>
        <v>R 5</v>
      </c>
      <c r="M118" s="10" t="e">
        <f>M117+IF(AND(B118="C",E118&lt;&gt;""),IF(G118="D",-#REF!,+#REF!),0)</f>
        <v>#REF!</v>
      </c>
      <c r="N118">
        <f>IF(D118,MONTH(D118),"")</f>
        <v>2</v>
      </c>
      <c r="O118">
        <f>IF(D118,YEAR(D118),"")</f>
        <v>2000</v>
      </c>
      <c r="P118" s="12">
        <f>P117+IF(AND($B118="C",I118&lt;&gt;""),IF($G118="D",-I118,+I118),0)</f>
        <v>50.140481769384245</v>
      </c>
    </row>
    <row r="119" spans="1:16" x14ac:dyDescent="0.2">
      <c r="A119" s="6">
        <v>65</v>
      </c>
      <c r="B119" s="6" t="s">
        <v>17</v>
      </c>
      <c r="C119" s="7" t="s">
        <v>51</v>
      </c>
      <c r="D119" s="8">
        <f>D118</f>
        <v>36578</v>
      </c>
      <c r="E119" s="8">
        <v>36580</v>
      </c>
      <c r="F119" t="s">
        <v>284</v>
      </c>
      <c r="G119" s="6" t="s">
        <v>23</v>
      </c>
      <c r="H119" s="6" t="s">
        <v>92</v>
      </c>
      <c r="I119" s="12">
        <v>79.378678785347219</v>
      </c>
      <c r="J119" s="12">
        <f>J118+IF(AND($B119="B",$G119="D"),-I119,IF($B119="B",+I119,0))</f>
        <v>10844.501516105476</v>
      </c>
      <c r="K119" s="12">
        <f>K118+IF(AND($B119="B",$E119&lt;&gt;""),IF($G119="D",-I119,+I119),0)</f>
        <v>10844.501516105476</v>
      </c>
      <c r="L119" s="6" t="str">
        <f>IF(C119="","",G119&amp;" "&amp;VLOOKUP(C119,$X$1:$Y$49,2))</f>
        <v>D 21</v>
      </c>
      <c r="M119" s="10" t="e">
        <f>M118+IF(AND(B119="C",E119&lt;&gt;""),IF(G119="D",-#REF!,+#REF!),0)</f>
        <v>#REF!</v>
      </c>
      <c r="N119">
        <f>IF(D119,MONTH(D119),"")</f>
        <v>2</v>
      </c>
      <c r="O119">
        <f>IF(D119,YEAR(D119),"")</f>
        <v>2000</v>
      </c>
      <c r="P119" s="12">
        <f>P118+IF(AND($B119="C",I119&lt;&gt;""),IF($G119="D",-I119,+I119),0)</f>
        <v>50.140481769384245</v>
      </c>
    </row>
    <row r="120" spans="1:16" x14ac:dyDescent="0.2">
      <c r="A120" s="6">
        <v>65</v>
      </c>
      <c r="B120" s="6" t="s">
        <v>17</v>
      </c>
      <c r="C120" s="7" t="s">
        <v>51</v>
      </c>
      <c r="D120" s="8">
        <f>D119</f>
        <v>36578</v>
      </c>
      <c r="E120" s="8">
        <v>36580</v>
      </c>
      <c r="F120" t="s">
        <v>284</v>
      </c>
      <c r="G120" s="6" t="s">
        <v>23</v>
      </c>
      <c r="H120" s="6" t="s">
        <v>92</v>
      </c>
      <c r="I120" s="12">
        <v>12.070913184858155</v>
      </c>
      <c r="J120" s="12">
        <f>J119+IF(AND($B120="B",$G120="D"),-I120,IF($B120="B",+I120,0))</f>
        <v>10832.430602920618</v>
      </c>
      <c r="K120" s="12">
        <f>K119+IF(AND($B120="B",$E120&lt;&gt;""),IF($G120="D",-I120,+I120),0)</f>
        <v>10832.430602920618</v>
      </c>
      <c r="L120" s="6" t="str">
        <f>IF(C120="","",G120&amp;" "&amp;VLOOKUP(C120,$X$1:$Y$49,2))</f>
        <v>D 21</v>
      </c>
      <c r="M120" s="10" t="e">
        <f>M119+IF(AND(B120="C",E120&lt;&gt;""),IF(G120="D",-#REF!,+#REF!),0)</f>
        <v>#REF!</v>
      </c>
      <c r="N120">
        <f>IF(D120,MONTH(D120),"")</f>
        <v>2</v>
      </c>
      <c r="O120">
        <f>IF(D120,YEAR(D120),"")</f>
        <v>2000</v>
      </c>
      <c r="P120" s="12">
        <f>P119+IF(AND($B120="C",I120&lt;&gt;""),IF($G120="D",-I120,+I120),0)</f>
        <v>50.140481769384245</v>
      </c>
    </row>
    <row r="121" spans="1:16" x14ac:dyDescent="0.2">
      <c r="A121" s="6">
        <v>71</v>
      </c>
      <c r="B121" s="6" t="s">
        <v>17</v>
      </c>
      <c r="C121" s="7" t="s">
        <v>47</v>
      </c>
      <c r="D121" s="8">
        <v>36579</v>
      </c>
      <c r="E121" s="8">
        <v>36585</v>
      </c>
      <c r="F121" t="s">
        <v>284</v>
      </c>
      <c r="G121" s="6" t="s">
        <v>23</v>
      </c>
      <c r="H121" s="14" t="s">
        <v>109</v>
      </c>
      <c r="I121" s="12">
        <v>138.55024033587569</v>
      </c>
      <c r="J121" s="12">
        <f>J120+IF(AND($B121="B",$G121="D"),-I121,IF($B121="B",+I121,0))</f>
        <v>10693.880362584743</v>
      </c>
      <c r="K121" s="12">
        <f>K120+IF(AND($B121="B",$E121&lt;&gt;""),IF($G121="D",-I121,+I121),0)</f>
        <v>10693.880362584743</v>
      </c>
      <c r="L121" s="6" t="str">
        <f>IF(C121="","",G121&amp;" "&amp;VLOOKUP(C121,$X$1:$Y$49,2))</f>
        <v>D 26</v>
      </c>
      <c r="M121" s="10" t="e">
        <f>M120+IF(AND(B121="C",E121&lt;&gt;""),IF(G121="D",-#REF!,+#REF!),0)</f>
        <v>#REF!</v>
      </c>
      <c r="N121">
        <f>IF(D121,MONTH(D121),"")</f>
        <v>2</v>
      </c>
      <c r="O121">
        <f>IF(D121,YEAR(D121),"")</f>
        <v>2000</v>
      </c>
      <c r="P121" s="12">
        <f>P120+IF(AND($B121="C",I121&lt;&gt;""),IF($G121="D",-I121,+I121),0)</f>
        <v>50.140481769384245</v>
      </c>
    </row>
    <row r="122" spans="1:16" x14ac:dyDescent="0.2">
      <c r="A122" s="6">
        <v>65</v>
      </c>
      <c r="B122" s="6" t="s">
        <v>17</v>
      </c>
      <c r="C122" s="7" t="s">
        <v>56</v>
      </c>
      <c r="D122" s="8">
        <v>36580</v>
      </c>
      <c r="E122" s="8">
        <v>36580</v>
      </c>
      <c r="F122" t="s">
        <v>284</v>
      </c>
      <c r="G122" s="6" t="s">
        <v>23</v>
      </c>
      <c r="H122" s="6" t="s">
        <v>92</v>
      </c>
      <c r="I122" s="12">
        <v>374.62516597886753</v>
      </c>
      <c r="J122" s="12">
        <f>J121+IF(AND($B122="B",$G122="D"),-I122,IF($B122="B",+I122,0))</f>
        <v>10319.255196605876</v>
      </c>
      <c r="K122" s="12">
        <f>K121+IF(AND($B122="B",$E122&lt;&gt;""),IF($G122="D",-I122,+I122),0)</f>
        <v>10319.255196605876</v>
      </c>
      <c r="L122" s="6" t="str">
        <f>IF(C122="","",G122&amp;" "&amp;VLOOKUP(C122,$X$1:$Y$49,2))</f>
        <v>D 14</v>
      </c>
      <c r="M122" s="10" t="e">
        <f>M121+IF(AND(B122="C",E122&lt;&gt;""),IF(G122="D",-#REF!,+#REF!),0)</f>
        <v>#REF!</v>
      </c>
      <c r="N122">
        <f>IF(D122,MONTH(D122),"")</f>
        <v>2</v>
      </c>
      <c r="O122">
        <f>IF(D122,YEAR(D122),"")</f>
        <v>2000</v>
      </c>
      <c r="P122" s="12">
        <f>P121+IF(AND($B122="C",I122&lt;&gt;""),IF($G122="D",-I122,+I122),0)</f>
        <v>50.140481769384245</v>
      </c>
    </row>
    <row r="123" spans="1:16" x14ac:dyDescent="0.2">
      <c r="A123" s="6">
        <v>65</v>
      </c>
      <c r="B123" s="6" t="s">
        <v>17</v>
      </c>
      <c r="C123" s="7" t="s">
        <v>26</v>
      </c>
      <c r="D123" s="8">
        <f>D122</f>
        <v>36580</v>
      </c>
      <c r="E123" s="8">
        <v>36580</v>
      </c>
      <c r="F123" t="s">
        <v>284</v>
      </c>
      <c r="G123" s="6" t="s">
        <v>23</v>
      </c>
      <c r="H123" s="6" t="s">
        <v>92</v>
      </c>
      <c r="I123" s="12">
        <v>93.52289860463415</v>
      </c>
      <c r="J123" s="12">
        <f>J122+IF(AND($B123="B",$G123="D"),-I123,IF($B123="B",+I123,0))</f>
        <v>10225.732298001241</v>
      </c>
      <c r="K123" s="12">
        <f>K122+IF(AND($B123="B",$E123&lt;&gt;""),IF($G123="D",-I123,+I123),0)</f>
        <v>10225.732298001241</v>
      </c>
      <c r="L123" s="6" t="str">
        <f>IF(C123="","",G123&amp;" "&amp;VLOOKUP(C123,$X$1:$Y$49,2))</f>
        <v>D 6</v>
      </c>
      <c r="M123" s="10" t="e">
        <f>M122+IF(AND(B123="C",E123&lt;&gt;""),IF(G123="D",-#REF!,+#REF!),0)</f>
        <v>#REF!</v>
      </c>
      <c r="N123">
        <f>IF(D123,MONTH(D123),"")</f>
        <v>2</v>
      </c>
      <c r="O123">
        <f>IF(D123,YEAR(D123),"")</f>
        <v>2000</v>
      </c>
      <c r="P123" s="12">
        <f>P122+IF(AND($B123="C",I123&lt;&gt;""),IF($G123="D",-I123,+I123),0)</f>
        <v>50.140481769384245</v>
      </c>
    </row>
    <row r="124" spans="1:16" x14ac:dyDescent="0.2">
      <c r="A124" s="6">
        <v>66</v>
      </c>
      <c r="B124" s="6" t="s">
        <v>17</v>
      </c>
      <c r="C124" s="7" t="s">
        <v>51</v>
      </c>
      <c r="D124" s="8">
        <f>D123</f>
        <v>36580</v>
      </c>
      <c r="E124" s="8">
        <v>36580</v>
      </c>
      <c r="F124" t="s">
        <v>284</v>
      </c>
      <c r="G124" s="6" t="s">
        <v>23</v>
      </c>
      <c r="H124" s="6" t="s">
        <v>92</v>
      </c>
      <c r="I124" s="12">
        <v>92.004506392949537</v>
      </c>
      <c r="J124" s="12">
        <f>J123+IF(AND($B124="B",$G124="D"),-I124,IF($B124="B",+I124,0))</f>
        <v>10133.727791608291</v>
      </c>
      <c r="K124" s="12">
        <f>K123+IF(AND($B124="B",$E124&lt;&gt;""),IF($G124="D",-I124,+I124),0)</f>
        <v>10133.727791608291</v>
      </c>
      <c r="L124" s="6" t="str">
        <f>IF(C124="","",G124&amp;" "&amp;VLOOKUP(C124,$X$1:$Y$49,2))</f>
        <v>D 21</v>
      </c>
      <c r="M124" s="10" t="e">
        <f>M123+IF(AND(B124="C",E124&lt;&gt;""),IF(G124="D",-#REF!,+#REF!),0)</f>
        <v>#REF!</v>
      </c>
      <c r="N124">
        <f>IF(D124,MONTH(D124),"")</f>
        <v>2</v>
      </c>
      <c r="O124">
        <f>IF(D124,YEAR(D124),"")</f>
        <v>2000</v>
      </c>
      <c r="P124" s="12">
        <f>P123+IF(AND($B124="C",I124&lt;&gt;""),IF($G124="D",-I124,+I124),0)</f>
        <v>50.140481769384245</v>
      </c>
    </row>
    <row r="125" spans="1:16" x14ac:dyDescent="0.2">
      <c r="A125" s="6">
        <v>66</v>
      </c>
      <c r="B125" s="6" t="s">
        <v>17</v>
      </c>
      <c r="C125" s="7" t="s">
        <v>51</v>
      </c>
      <c r="D125" s="8">
        <f>D124</f>
        <v>36580</v>
      </c>
      <c r="E125" s="8">
        <v>36580</v>
      </c>
      <c r="F125" t="s">
        <v>284</v>
      </c>
      <c r="G125" s="6" t="s">
        <v>23</v>
      </c>
      <c r="H125" s="6" t="s">
        <v>92</v>
      </c>
      <c r="I125" s="12">
        <v>17.327355299204065</v>
      </c>
      <c r="J125" s="12">
        <f>J124+IF(AND($B125="B",$G125="D"),-I125,IF($B125="B",+I125,0))</f>
        <v>10116.400436309088</v>
      </c>
      <c r="K125" s="12">
        <f>K124+IF(AND($B125="B",$E125&lt;&gt;""),IF($G125="D",-I125,+I125),0)</f>
        <v>10116.400436309088</v>
      </c>
      <c r="L125" s="6" t="str">
        <f>IF(C125="","",G125&amp;" "&amp;VLOOKUP(C125,$X$1:$Y$49,2))</f>
        <v>D 21</v>
      </c>
      <c r="M125" s="10" t="e">
        <f>M124+IF(AND(B125="C",E125&lt;&gt;""),IF(G125="D",-#REF!,+#REF!),0)</f>
        <v>#REF!</v>
      </c>
      <c r="N125">
        <f>IF(D125,MONTH(D125),"")</f>
        <v>2</v>
      </c>
      <c r="O125">
        <f>IF(D125,YEAR(D125),"")</f>
        <v>2000</v>
      </c>
      <c r="P125" s="12">
        <f>P124+IF(AND($B125="C",I125&lt;&gt;""),IF($G125="D",-I125,+I125),0)</f>
        <v>50.140481769384245</v>
      </c>
    </row>
    <row r="126" spans="1:16" x14ac:dyDescent="0.2">
      <c r="A126" s="6">
        <v>66</v>
      </c>
      <c r="B126" s="6" t="s">
        <v>17</v>
      </c>
      <c r="C126" s="7" t="s">
        <v>56</v>
      </c>
      <c r="D126" s="8">
        <v>36580</v>
      </c>
      <c r="E126" s="8">
        <v>36580</v>
      </c>
      <c r="F126" t="s">
        <v>284</v>
      </c>
      <c r="G126" s="6" t="s">
        <v>23</v>
      </c>
      <c r="H126" s="6" t="s">
        <v>92</v>
      </c>
      <c r="I126" s="12">
        <v>534.08988698954352</v>
      </c>
      <c r="J126" s="12">
        <f>J125+IF(AND($B126="B",$G126="D"),-I126,IF($B126="B",+I126,0))</f>
        <v>9582.3105493195453</v>
      </c>
      <c r="K126" s="12">
        <f>K125+IF(AND($B126="B",$E126&lt;&gt;""),IF($G126="D",-I126,+I126),0)</f>
        <v>9582.3105493195453</v>
      </c>
      <c r="L126" s="6" t="str">
        <f>IF(C126="","",G126&amp;" "&amp;VLOOKUP(C126,$X$1:$Y$49,2))</f>
        <v>D 14</v>
      </c>
      <c r="M126" s="10" t="e">
        <f>M125+IF(AND(B126="C",E126&lt;&gt;""),IF(G126="D",-#REF!,+#REF!),0)</f>
        <v>#REF!</v>
      </c>
      <c r="N126">
        <f>IF(D126,MONTH(D126),"")</f>
        <v>2</v>
      </c>
      <c r="O126">
        <f>IF(D126,YEAR(D126),"")</f>
        <v>2000</v>
      </c>
      <c r="P126" s="12">
        <f>P125+IF(AND($B126="C",I126&lt;&gt;""),IF($G126="D",-I126,+I126),0)</f>
        <v>50.140481769384245</v>
      </c>
    </row>
    <row r="127" spans="1:16" x14ac:dyDescent="0.2">
      <c r="A127" s="6">
        <v>66</v>
      </c>
      <c r="B127" s="6" t="s">
        <v>17</v>
      </c>
      <c r="C127" s="7" t="s">
        <v>26</v>
      </c>
      <c r="D127" s="8">
        <f>D126</f>
        <v>36580</v>
      </c>
      <c r="E127" s="8">
        <v>36580</v>
      </c>
      <c r="F127" t="s">
        <v>284</v>
      </c>
      <c r="G127" s="6" t="s">
        <v>23</v>
      </c>
      <c r="H127" s="6" t="s">
        <v>92</v>
      </c>
      <c r="I127" s="12">
        <v>128.97339307302155</v>
      </c>
      <c r="J127" s="12">
        <f>J126+IF(AND($B127="B",$G127="D"),-I127,IF($B127="B",+I127,0))</f>
        <v>9453.3371562465236</v>
      </c>
      <c r="K127" s="12">
        <f>K126+IF(AND($B127="B",$E127&lt;&gt;""),IF($G127="D",-I127,+I127),0)</f>
        <v>9453.3371562465236</v>
      </c>
      <c r="L127" s="6" t="str">
        <f>IF(C127="","",G127&amp;" "&amp;VLOOKUP(C127,$X$1:$Y$49,2))</f>
        <v>D 6</v>
      </c>
      <c r="M127" s="10" t="e">
        <f>M126+IF(AND(B127="C",E127&lt;&gt;""),IF(G127="D",-#REF!,+#REF!),0)</f>
        <v>#REF!</v>
      </c>
      <c r="N127">
        <f>IF(D127,MONTH(D127),"")</f>
        <v>2</v>
      </c>
      <c r="O127">
        <f>IF(D127,YEAR(D127),"")</f>
        <v>2000</v>
      </c>
      <c r="P127" s="12">
        <f>P126+IF(AND($B127="C",I127&lt;&gt;""),IF($G127="D",-I127,+I127),0)</f>
        <v>50.140481769384245</v>
      </c>
    </row>
    <row r="128" spans="1:16" x14ac:dyDescent="0.2">
      <c r="A128" s="6">
        <v>72</v>
      </c>
      <c r="B128" s="6" t="s">
        <v>17</v>
      </c>
      <c r="C128" s="7" t="s">
        <v>22</v>
      </c>
      <c r="D128" s="8">
        <v>36583</v>
      </c>
      <c r="E128" s="8">
        <v>36816</v>
      </c>
      <c r="F128" t="s">
        <v>284</v>
      </c>
      <c r="G128" s="6" t="s">
        <v>23</v>
      </c>
      <c r="H128" s="14" t="s">
        <v>110</v>
      </c>
      <c r="I128" s="12">
        <v>609.79606894964149</v>
      </c>
      <c r="J128" s="12">
        <f>J127+IF(AND($B128="B",$G128="D"),-I128,IF($B128="B",+I128,0))</f>
        <v>8843.5410872968823</v>
      </c>
      <c r="K128" s="12">
        <f>K127+IF(AND($B128="B",$E128&lt;&gt;""),IF($G128="D",-I128,+I128),0)</f>
        <v>8843.5410872968823</v>
      </c>
      <c r="L128" s="6" t="str">
        <f>IF(C128="","",G128&amp;" "&amp;VLOOKUP(C128,$X$1:$Y$49,2))</f>
        <v>D 19</v>
      </c>
      <c r="M128" s="10" t="e">
        <f>M127+IF(AND(B128="C",E128&lt;&gt;""),IF(G128="D",-#REF!,+#REF!),0)</f>
        <v>#REF!</v>
      </c>
      <c r="N128">
        <f>IF(D128,MONTH(D128),"")</f>
        <v>2</v>
      </c>
      <c r="O128">
        <f>IF(D128,YEAR(D128),"")</f>
        <v>2000</v>
      </c>
      <c r="P128" s="12">
        <f>P127+IF(AND($B128="C",I128&lt;&gt;""),IF($G128="D",-I128,+I128),0)</f>
        <v>50.140481769384245</v>
      </c>
    </row>
    <row r="129" spans="1:16" x14ac:dyDescent="0.2">
      <c r="A129" s="6">
        <v>72</v>
      </c>
      <c r="B129" s="6" t="s">
        <v>17</v>
      </c>
      <c r="C129" s="7" t="s">
        <v>26</v>
      </c>
      <c r="D129" s="8">
        <v>36583</v>
      </c>
      <c r="E129" s="8">
        <v>36816</v>
      </c>
      <c r="F129" t="s">
        <v>284</v>
      </c>
      <c r="G129" s="6" t="s">
        <v>23</v>
      </c>
      <c r="H129" s="6"/>
      <c r="I129" s="12">
        <v>104.58002582486353</v>
      </c>
      <c r="J129" s="12">
        <f>J128+IF(AND($B129="B",$G129="D"),-I129,IF($B129="B",+I129,0))</f>
        <v>8738.9610614720186</v>
      </c>
      <c r="K129" s="12">
        <f>K128+IF(AND($B129="B",$E129&lt;&gt;""),IF($G129="D",-I129,+I129),0)</f>
        <v>8738.9610614720186</v>
      </c>
      <c r="L129" s="6" t="str">
        <f>IF(C129="","",G129&amp;" "&amp;VLOOKUP(C129,$X$1:$Y$49,2))</f>
        <v>D 6</v>
      </c>
      <c r="M129" s="10" t="e">
        <f>M128+IF(AND(B129="C",E129&lt;&gt;""),IF(G129="D",-#REF!,+#REF!),0)</f>
        <v>#REF!</v>
      </c>
      <c r="N129">
        <f>IF(D129,MONTH(D129),"")</f>
        <v>2</v>
      </c>
      <c r="O129">
        <f>IF(D129,YEAR(D129),"")</f>
        <v>2000</v>
      </c>
      <c r="P129" s="12">
        <f>P128+IF(AND($B129="C",I129&lt;&gt;""),IF($G129="D",-I129,+I129),0)</f>
        <v>50.140481769384245</v>
      </c>
    </row>
    <row r="130" spans="1:16" x14ac:dyDescent="0.2">
      <c r="A130" s="6">
        <v>72</v>
      </c>
      <c r="B130" s="6" t="s">
        <v>17</v>
      </c>
      <c r="C130" s="7" t="s">
        <v>22</v>
      </c>
      <c r="D130" s="8">
        <v>36583</v>
      </c>
      <c r="E130" s="8">
        <v>36816</v>
      </c>
      <c r="F130" t="s">
        <v>284</v>
      </c>
      <c r="G130" s="6" t="s">
        <v>23</v>
      </c>
      <c r="H130" s="6"/>
      <c r="I130" s="12">
        <v>-104.58002582486353</v>
      </c>
      <c r="J130" s="12">
        <f>J129+IF(AND($B130="B",$G130="D"),-I130,IF($B130="B",+I130,0))</f>
        <v>8843.5410872968823</v>
      </c>
      <c r="K130" s="12">
        <f>K129+IF(AND($B130="B",$E130&lt;&gt;""),IF($G130="D",-I130,+I130),0)</f>
        <v>8843.5410872968823</v>
      </c>
      <c r="L130" s="6" t="str">
        <f>IF(C130="","",G130&amp;" "&amp;VLOOKUP(C130,$X$1:$Y$49,2))</f>
        <v>D 19</v>
      </c>
      <c r="M130" s="10" t="e">
        <f>M129+IF(AND(B130="C",E130&lt;&gt;""),IF(G130="D",-#REF!,+#REF!),0)</f>
        <v>#REF!</v>
      </c>
      <c r="N130">
        <f>IF(D130,MONTH(D130),"")</f>
        <v>2</v>
      </c>
      <c r="O130">
        <f>IF(D130,YEAR(D130),"")</f>
        <v>2000</v>
      </c>
      <c r="P130" s="12">
        <f>P129+IF(AND($B130="C",I130&lt;&gt;""),IF($G130="D",-I130,+I130),0)</f>
        <v>50.140481769384245</v>
      </c>
    </row>
    <row r="131" spans="1:16" x14ac:dyDescent="0.2">
      <c r="A131" s="6">
        <v>73</v>
      </c>
      <c r="B131" s="6" t="s">
        <v>17</v>
      </c>
      <c r="C131" s="7" t="s">
        <v>22</v>
      </c>
      <c r="D131" s="8">
        <v>36583</v>
      </c>
      <c r="E131" s="8">
        <v>36831</v>
      </c>
      <c r="F131" t="s">
        <v>284</v>
      </c>
      <c r="G131" s="6" t="s">
        <v>23</v>
      </c>
      <c r="H131" s="14" t="s">
        <v>111</v>
      </c>
      <c r="I131" s="12">
        <v>609.79606894964149</v>
      </c>
      <c r="J131" s="12">
        <f>J130+IF(AND($B131="B",$G131="D"),-I131,IF($B131="B",+I131,0))</f>
        <v>8233.7450183472411</v>
      </c>
      <c r="K131" s="12">
        <f>K130+IF(AND($B131="B",$E131&lt;&gt;""),IF($G131="D",-I131,+I131),0)</f>
        <v>8233.7450183472411</v>
      </c>
      <c r="L131" s="6" t="str">
        <f>IF(C131="","",G131&amp;" "&amp;VLOOKUP(C131,$X$1:$Y$49,2))</f>
        <v>D 19</v>
      </c>
      <c r="M131" s="10" t="e">
        <f>M130+IF(AND(B131="C",E131&lt;&gt;""),IF(G131="D",-#REF!,+#REF!),0)</f>
        <v>#REF!</v>
      </c>
      <c r="N131">
        <f>IF(D131,MONTH(D131),"")</f>
        <v>2</v>
      </c>
      <c r="O131">
        <f>IF(D131,YEAR(D131),"")</f>
        <v>2000</v>
      </c>
      <c r="P131" s="12">
        <f>P130+IF(AND($B131="C",I131&lt;&gt;""),IF($G131="D",-I131,+I131),0)</f>
        <v>50.140481769384245</v>
      </c>
    </row>
    <row r="132" spans="1:16" x14ac:dyDescent="0.2">
      <c r="A132" s="6">
        <v>69</v>
      </c>
      <c r="B132" s="6" t="s">
        <v>17</v>
      </c>
      <c r="C132" s="7" t="s">
        <v>31</v>
      </c>
      <c r="D132" s="8">
        <v>36585</v>
      </c>
      <c r="E132" s="8">
        <v>36585</v>
      </c>
      <c r="F132" t="s">
        <v>284</v>
      </c>
      <c r="G132" s="6" t="s">
        <v>23</v>
      </c>
      <c r="H132" s="6" t="s">
        <v>107</v>
      </c>
      <c r="I132" s="12">
        <v>53.707788772739676</v>
      </c>
      <c r="J132" s="12">
        <f>J131+IF(AND($B132="B",$G132="D"),-I132,IF($B132="B",+I132,0))</f>
        <v>8180.037229574501</v>
      </c>
      <c r="K132" s="12">
        <f>K131+IF(AND($B132="B",$E132&lt;&gt;""),IF($G132="D",-I132,+I132),0)</f>
        <v>8180.037229574501</v>
      </c>
      <c r="L132" s="6" t="str">
        <f>IF(C132="","",G132&amp;" "&amp;VLOOKUP(C132,$X$1:$Y$49,2))</f>
        <v>D 22</v>
      </c>
      <c r="M132" s="10" t="e">
        <f>M131+IF(AND(B132="C",E132&lt;&gt;""),IF(G132="D",-#REF!,+#REF!),0)</f>
        <v>#REF!</v>
      </c>
      <c r="N132">
        <f>IF(D132,MONTH(D132),"")</f>
        <v>2</v>
      </c>
      <c r="O132">
        <f>IF(D132,YEAR(D132),"")</f>
        <v>2000</v>
      </c>
      <c r="P132" s="12">
        <f>P131+IF(AND($B132="C",I132&lt;&gt;""),IF($G132="D",-I132,+I132),0)</f>
        <v>50.140481769384245</v>
      </c>
    </row>
    <row r="133" spans="1:16" x14ac:dyDescent="0.2">
      <c r="A133" s="6">
        <v>74</v>
      </c>
      <c r="B133" s="6" t="s">
        <v>17</v>
      </c>
      <c r="C133" s="7" t="s">
        <v>31</v>
      </c>
      <c r="D133" s="8">
        <v>36585</v>
      </c>
      <c r="E133" s="8">
        <v>36590</v>
      </c>
      <c r="F133" t="s">
        <v>284</v>
      </c>
      <c r="G133" s="6" t="s">
        <v>23</v>
      </c>
      <c r="H133" s="14" t="s">
        <v>112</v>
      </c>
      <c r="I133" s="12">
        <v>60.979606894964149</v>
      </c>
      <c r="J133" s="12">
        <f>J132+IF(AND($B133="B",$G133="D"),-I133,IF($B133="B",+I133,0))</f>
        <v>8119.0576226795365</v>
      </c>
      <c r="K133" s="12">
        <f>K132+IF(AND($B133="B",$E133&lt;&gt;""),IF($G133="D",-I133,+I133),0)</f>
        <v>8119.0576226795365</v>
      </c>
      <c r="L133" s="6" t="str">
        <f>IF(C133="","",G133&amp;" "&amp;VLOOKUP(C133,$X$1:$Y$49,2))</f>
        <v>D 22</v>
      </c>
      <c r="M133" s="10" t="e">
        <f>M132+IF(AND(B133="C",E133&lt;&gt;""),IF(G133="D",-#REF!,+#REF!),0)</f>
        <v>#REF!</v>
      </c>
      <c r="N133">
        <f>IF(D133,MONTH(D133),"")</f>
        <v>2</v>
      </c>
      <c r="O133">
        <f>IF(D133,YEAR(D133),"")</f>
        <v>2000</v>
      </c>
      <c r="P133" s="12">
        <f>P132+IF(AND($B133="C",I133&lt;&gt;""),IF($G133="D",-I133,+I133),0)</f>
        <v>50.140481769384245</v>
      </c>
    </row>
    <row r="134" spans="1:16" x14ac:dyDescent="0.2">
      <c r="A134" s="6">
        <v>74</v>
      </c>
      <c r="B134" s="6" t="s">
        <v>17</v>
      </c>
      <c r="C134" s="7" t="s">
        <v>50</v>
      </c>
      <c r="D134" s="8">
        <v>36585</v>
      </c>
      <c r="E134" s="8">
        <v>36590</v>
      </c>
      <c r="F134" t="s">
        <v>284</v>
      </c>
      <c r="G134" s="6" t="s">
        <v>23</v>
      </c>
      <c r="H134" s="14" t="s">
        <v>112</v>
      </c>
      <c r="I134" s="12">
        <v>379.66208150839157</v>
      </c>
      <c r="J134" s="12">
        <f>J133+IF(AND($B134="B",$G134="D"),-I134,IF($B134="B",+I134,0))</f>
        <v>7739.3955411711449</v>
      </c>
      <c r="K134" s="12">
        <f>K133+IF(AND($B134="B",$E134&lt;&gt;""),IF($G134="D",-I134,+I134),0)</f>
        <v>7739.3955411711449</v>
      </c>
      <c r="L134" s="6" t="str">
        <f>IF(C134="","",G134&amp;" "&amp;VLOOKUP(C134,$X$1:$Y$49,2))</f>
        <v>D 9</v>
      </c>
      <c r="M134" s="10" t="e">
        <f>M133+IF(AND(B134="C",E134&lt;&gt;""),IF(G134="D",-#REF!,+#REF!),0)</f>
        <v>#REF!</v>
      </c>
      <c r="N134">
        <f>IF(D134,MONTH(D134),"")</f>
        <v>2</v>
      </c>
      <c r="O134">
        <f>IF(D134,YEAR(D134),"")</f>
        <v>2000</v>
      </c>
      <c r="P134" s="12">
        <f>P133+IF(AND($B134="C",I134&lt;&gt;""),IF($G134="D",-I134,+I134),0)</f>
        <v>50.140481769384245</v>
      </c>
    </row>
    <row r="135" spans="1:16" x14ac:dyDescent="0.2">
      <c r="A135" s="6">
        <v>75</v>
      </c>
      <c r="B135" s="6" t="s">
        <v>17</v>
      </c>
      <c r="C135" s="7" t="s">
        <v>31</v>
      </c>
      <c r="D135" s="8">
        <v>36585</v>
      </c>
      <c r="E135" s="8">
        <v>36590</v>
      </c>
      <c r="F135" t="s">
        <v>284</v>
      </c>
      <c r="G135" s="6" t="s">
        <v>23</v>
      </c>
      <c r="H135" s="14" t="s">
        <v>113</v>
      </c>
      <c r="I135" s="12">
        <v>60.979606894964149</v>
      </c>
      <c r="J135" s="12">
        <f>J134+IF(AND($B135="B",$G135="D"),-I135,IF($B135="B",+I135,0))</f>
        <v>7678.4159342761805</v>
      </c>
      <c r="K135" s="12">
        <f>K134+IF(AND($B135="B",$E135&lt;&gt;""),IF($G135="D",-I135,+I135),0)</f>
        <v>7678.4159342761805</v>
      </c>
      <c r="L135" s="6" t="str">
        <f>IF(C135="","",G135&amp;" "&amp;VLOOKUP(C135,$X$1:$Y$49,2))</f>
        <v>D 22</v>
      </c>
      <c r="M135" s="10" t="e">
        <f>M134+IF(AND(B135="C",E135&lt;&gt;""),IF(G135="D",-#REF!,+#REF!),0)</f>
        <v>#REF!</v>
      </c>
      <c r="N135">
        <f>IF(D135,MONTH(D135),"")</f>
        <v>2</v>
      </c>
      <c r="O135">
        <f>IF(D135,YEAR(D135),"")</f>
        <v>2000</v>
      </c>
      <c r="P135" s="12">
        <f>P134+IF(AND($B135="C",I135&lt;&gt;""),IF($G135="D",-I135,+I135),0)</f>
        <v>50.140481769384245</v>
      </c>
    </row>
    <row r="136" spans="1:16" x14ac:dyDescent="0.2">
      <c r="A136" s="6">
        <v>75</v>
      </c>
      <c r="B136" s="6" t="s">
        <v>17</v>
      </c>
      <c r="C136" s="7" t="s">
        <v>50</v>
      </c>
      <c r="D136" s="8">
        <v>36585</v>
      </c>
      <c r="E136" s="8">
        <v>36590</v>
      </c>
      <c r="F136" t="s">
        <v>284</v>
      </c>
      <c r="G136" s="6" t="s">
        <v>23</v>
      </c>
      <c r="H136" s="14" t="s">
        <v>113</v>
      </c>
      <c r="I136" s="12">
        <v>192.68641084705249</v>
      </c>
      <c r="J136" s="12">
        <f>J135+IF(AND($B136="B",$G136="D"),-I136,IF($B136="B",+I136,0))</f>
        <v>7485.7295234291278</v>
      </c>
      <c r="K136" s="12">
        <f>K135+IF(AND($B136="B",$E136&lt;&gt;""),IF($G136="D",-I136,+I136),0)</f>
        <v>7485.7295234291278</v>
      </c>
      <c r="L136" s="6" t="str">
        <f>IF(C136="","",G136&amp;" "&amp;VLOOKUP(C136,$X$1:$Y$49,2))</f>
        <v>D 9</v>
      </c>
      <c r="M136" s="10" t="e">
        <f>M135+IF(AND(B136="C",E136&lt;&gt;""),IF(G136="D",-#REF!,+#REF!),0)</f>
        <v>#REF!</v>
      </c>
      <c r="N136">
        <f>IF(D136,MONTH(D136),"")</f>
        <v>2</v>
      </c>
      <c r="O136">
        <f>IF(D136,YEAR(D136),"")</f>
        <v>2000</v>
      </c>
      <c r="P136" s="12">
        <f>P135+IF(AND($B136="C",I136&lt;&gt;""),IF($G136="D",-I136,+I136),0)</f>
        <v>50.140481769384245</v>
      </c>
    </row>
    <row r="137" spans="1:16" x14ac:dyDescent="0.2">
      <c r="A137" s="6">
        <v>76</v>
      </c>
      <c r="B137" s="6" t="s">
        <v>17</v>
      </c>
      <c r="C137" s="7" t="s">
        <v>50</v>
      </c>
      <c r="D137" s="8">
        <v>36585</v>
      </c>
      <c r="E137" s="8">
        <v>36605</v>
      </c>
      <c r="F137" t="s">
        <v>284</v>
      </c>
      <c r="G137" s="6" t="s">
        <v>23</v>
      </c>
      <c r="H137" s="14" t="s">
        <v>114</v>
      </c>
      <c r="I137" s="12">
        <v>385.37282169410497</v>
      </c>
      <c r="J137" s="12">
        <f>J136+IF(AND($B137="B",$G137="D"),-I137,IF($B137="B",+I137,0))</f>
        <v>7100.3567017350224</v>
      </c>
      <c r="K137" s="12">
        <f>K136+IF(AND($B137="B",$E137&lt;&gt;""),IF($G137="D",-I137,+I137),0)</f>
        <v>7100.3567017350224</v>
      </c>
      <c r="L137" s="6" t="str">
        <f>IF(C137="","",G137&amp;" "&amp;VLOOKUP(C137,$X$1:$Y$49,2))</f>
        <v>D 9</v>
      </c>
      <c r="M137" s="10" t="e">
        <f>M136+IF(AND(B137="C",E137&lt;&gt;""),IF(G137="D",-#REF!,+#REF!),0)</f>
        <v>#REF!</v>
      </c>
      <c r="N137">
        <f>IF(D137,MONTH(D137),"")</f>
        <v>2</v>
      </c>
      <c r="O137">
        <f>IF(D137,YEAR(D137),"")</f>
        <v>2000</v>
      </c>
      <c r="P137" s="12">
        <f>P136+IF(AND($B137="C",I137&lt;&gt;""),IF($G137="D",-I137,+I137),0)</f>
        <v>50.140481769384245</v>
      </c>
    </row>
    <row r="138" spans="1:16" x14ac:dyDescent="0.2">
      <c r="A138" s="6">
        <v>78</v>
      </c>
      <c r="B138" s="6" t="s">
        <v>17</v>
      </c>
      <c r="C138" s="7" t="s">
        <v>54</v>
      </c>
      <c r="D138" s="8">
        <v>36587</v>
      </c>
      <c r="E138" s="8">
        <v>36591</v>
      </c>
      <c r="F138" t="s">
        <v>284</v>
      </c>
      <c r="G138" s="6" t="s">
        <v>19</v>
      </c>
      <c r="H138" s="6" t="s">
        <v>20</v>
      </c>
      <c r="I138" s="12">
        <v>1448.2656637553987</v>
      </c>
      <c r="J138" s="12">
        <f>J137+IF(AND($B138="B",$G138="D"),-I138,IF($B138="B",+I138,0))</f>
        <v>8548.6223654904206</v>
      </c>
      <c r="K138" s="12">
        <f>K137+IF(AND($B138="B",$E138&lt;&gt;""),IF($G138="D",-I138,+I138),0)</f>
        <v>8548.6223654904206</v>
      </c>
      <c r="L138" s="6" t="str">
        <f>IF(C138="","",G138&amp;" "&amp;VLOOKUP(C138,$X$1:$Y$49,2))</f>
        <v>R 6</v>
      </c>
      <c r="M138" s="10" t="e">
        <f>M137+IF(AND(B138="C",E138&lt;&gt;""),IF(G138="D",-#REF!,+#REF!),0)</f>
        <v>#REF!</v>
      </c>
      <c r="N138">
        <f>IF(D138,MONTH(D138),"")</f>
        <v>3</v>
      </c>
      <c r="O138">
        <f>IF(D138,YEAR(D138),"")</f>
        <v>2000</v>
      </c>
      <c r="P138" s="12">
        <f>P137+IF(AND($B138="C",I138&lt;&gt;""),IF($G138="D",-I138,+I138),0)</f>
        <v>50.140481769384245</v>
      </c>
    </row>
    <row r="139" spans="1:16" x14ac:dyDescent="0.2">
      <c r="A139" s="6">
        <v>78</v>
      </c>
      <c r="B139" s="6" t="s">
        <v>17</v>
      </c>
      <c r="C139" s="7" t="s">
        <v>62</v>
      </c>
      <c r="D139" s="8">
        <v>36587</v>
      </c>
      <c r="E139" s="8">
        <v>36591</v>
      </c>
      <c r="F139" t="s">
        <v>284</v>
      </c>
      <c r="G139" s="6" t="s">
        <v>19</v>
      </c>
      <c r="H139" s="6" t="s">
        <v>20</v>
      </c>
      <c r="I139" s="12">
        <v>298.3427267336121</v>
      </c>
      <c r="J139" s="12">
        <f>J138+IF(AND($B139="B",$G139="D"),-I139,IF($B139="B",+I139,0))</f>
        <v>8846.9650922240326</v>
      </c>
      <c r="K139" s="12">
        <f>K138+IF(AND($B139="B",$E139&lt;&gt;""),IF($G139="D",-I139,+I139),0)</f>
        <v>8846.9650922240326</v>
      </c>
      <c r="L139" s="6" t="str">
        <f>IF(C139="","",G139&amp;" "&amp;VLOOKUP(C139,$X$1:$Y$49,2))</f>
        <v>R 5</v>
      </c>
      <c r="M139" s="10" t="e">
        <f>M138+IF(AND(B139="C",E139&lt;&gt;""),IF(G139="D",-#REF!,+#REF!),0)</f>
        <v>#REF!</v>
      </c>
      <c r="N139">
        <f>IF(D139,MONTH(D139),"")</f>
        <v>3</v>
      </c>
      <c r="O139">
        <f>IF(D139,YEAR(D139),"")</f>
        <v>2000</v>
      </c>
      <c r="P139" s="12">
        <f>P138+IF(AND($B139="C",I139&lt;&gt;""),IF($G139="D",-I139,+I139),0)</f>
        <v>50.140481769384245</v>
      </c>
    </row>
    <row r="140" spans="1:16" x14ac:dyDescent="0.2">
      <c r="A140" s="6">
        <v>79</v>
      </c>
      <c r="B140" s="6" t="s">
        <v>17</v>
      </c>
      <c r="C140" s="7" t="s">
        <v>54</v>
      </c>
      <c r="D140" s="8">
        <v>36587</v>
      </c>
      <c r="E140" s="8">
        <v>36594</v>
      </c>
      <c r="F140" t="s">
        <v>284</v>
      </c>
      <c r="G140" s="6" t="s">
        <v>19</v>
      </c>
      <c r="H140" s="6" t="s">
        <v>20</v>
      </c>
      <c r="I140" s="12">
        <v>182.93882068489245</v>
      </c>
      <c r="J140" s="12">
        <f>J139+IF(AND($B140="B",$G140="D"),-I140,IF($B140="B",+I140,0))</f>
        <v>9029.9039129089251</v>
      </c>
      <c r="K140" s="12">
        <f>K139+IF(AND($B140="B",$E140&lt;&gt;""),IF($G140="D",-I140,+I140),0)</f>
        <v>9029.9039129089251</v>
      </c>
      <c r="L140" s="6" t="str">
        <f>IF(C140="","",G140&amp;" "&amp;VLOOKUP(C140,$X$1:$Y$49,2))</f>
        <v>R 6</v>
      </c>
      <c r="M140" s="10" t="e">
        <f>M139+IF(AND(B140="C",E140&lt;&gt;""),IF(G140="D",-#REF!,+#REF!),0)</f>
        <v>#REF!</v>
      </c>
      <c r="N140">
        <f>IF(D140,MONTH(D140),"")</f>
        <v>3</v>
      </c>
      <c r="O140">
        <f>IF(D140,YEAR(D140),"")</f>
        <v>2000</v>
      </c>
      <c r="P140" s="12">
        <f>P139+IF(AND($B140="C",I140&lt;&gt;""),IF($G140="D",-I140,+I140),0)</f>
        <v>50.140481769384245</v>
      </c>
    </row>
    <row r="141" spans="1:16" x14ac:dyDescent="0.2">
      <c r="A141" s="6">
        <v>79</v>
      </c>
      <c r="B141" s="6" t="s">
        <v>17</v>
      </c>
      <c r="C141" s="7" t="s">
        <v>62</v>
      </c>
      <c r="D141" s="8">
        <v>36587</v>
      </c>
      <c r="E141" s="8">
        <v>36594</v>
      </c>
      <c r="F141" t="s">
        <v>284</v>
      </c>
      <c r="G141" s="6" t="s">
        <v>19</v>
      </c>
      <c r="H141" s="6" t="s">
        <v>20</v>
      </c>
      <c r="I141" s="12">
        <v>37.685397061087848</v>
      </c>
      <c r="J141" s="12">
        <f>J140+IF(AND($B141="B",$G141="D"),-I141,IF($B141="B",+I141,0))</f>
        <v>9067.5893099700133</v>
      </c>
      <c r="K141" s="12">
        <f>K140+IF(AND($B141="B",$E141&lt;&gt;""),IF($G141="D",-I141,+I141),0)</f>
        <v>9067.5893099700133</v>
      </c>
      <c r="L141" s="6" t="str">
        <f>IF(C141="","",G141&amp;" "&amp;VLOOKUP(C141,$X$1:$Y$49,2))</f>
        <v>R 5</v>
      </c>
      <c r="M141" s="10" t="e">
        <f>M140+IF(AND(B141="C",E141&lt;&gt;""),IF(G141="D",-#REF!,+#REF!),0)</f>
        <v>#REF!</v>
      </c>
      <c r="N141">
        <f>IF(D141,MONTH(D141),"")</f>
        <v>3</v>
      </c>
      <c r="O141">
        <f>IF(D141,YEAR(D141),"")</f>
        <v>2000</v>
      </c>
      <c r="P141" s="12">
        <f>P140+IF(AND($B141="C",I141&lt;&gt;""),IF($G141="D",-I141,+I141),0)</f>
        <v>50.140481769384245</v>
      </c>
    </row>
    <row r="142" spans="1:16" x14ac:dyDescent="0.2">
      <c r="A142" s="6">
        <v>107</v>
      </c>
      <c r="B142" s="6" t="s">
        <v>40</v>
      </c>
      <c r="C142" s="7" t="s">
        <v>28</v>
      </c>
      <c r="D142" s="8">
        <v>36587</v>
      </c>
      <c r="E142" s="8">
        <v>36587</v>
      </c>
      <c r="F142" t="s">
        <v>284</v>
      </c>
      <c r="G142" s="6" t="s">
        <v>23</v>
      </c>
      <c r="H142" s="6" t="s">
        <v>130</v>
      </c>
      <c r="I142" s="12">
        <v>2.362959767179861</v>
      </c>
      <c r="J142" s="12">
        <f>J141+IF(AND($B142="B",$G142="D"),-I142,IF($B142="B",+I142,0))</f>
        <v>9067.5893099700133</v>
      </c>
      <c r="K142" s="12">
        <f>K141+IF(AND($B142="B",$E142&lt;&gt;""),IF($G142="D",-I142,+I142),0)</f>
        <v>9067.5893099700133</v>
      </c>
      <c r="L142" s="6" t="str">
        <f>IF(C142="","",G142&amp;" "&amp;VLOOKUP(C142,$X$1:$Y$49,2))</f>
        <v>D 25</v>
      </c>
      <c r="M142" s="10" t="e">
        <f>M141+IF(AND(B142="C",E142&lt;&gt;""),IF(G142="D",-#REF!,+#REF!),0)</f>
        <v>#REF!</v>
      </c>
      <c r="N142">
        <f>IF(D142,MONTH(D142),"")</f>
        <v>3</v>
      </c>
      <c r="O142">
        <f>IF(D142,YEAR(D142),"")</f>
        <v>2000</v>
      </c>
      <c r="P142" s="12">
        <f>P141+IF(AND($B142="C",I142&lt;&gt;""),IF($G142="D",-I142,+I142),0)</f>
        <v>47.777522002204385</v>
      </c>
    </row>
    <row r="143" spans="1:16" x14ac:dyDescent="0.2">
      <c r="A143" s="6">
        <v>67</v>
      </c>
      <c r="B143" s="6" t="s">
        <v>17</v>
      </c>
      <c r="C143" s="7" t="s">
        <v>51</v>
      </c>
      <c r="D143" s="8">
        <v>36590</v>
      </c>
      <c r="E143" s="8">
        <v>36590</v>
      </c>
      <c r="F143" t="s">
        <v>284</v>
      </c>
      <c r="G143" s="6" t="s">
        <v>23</v>
      </c>
      <c r="H143" s="6" t="s">
        <v>92</v>
      </c>
      <c r="I143" s="12">
        <v>31.148383201947688</v>
      </c>
      <c r="J143" s="12">
        <f>J142+IF(AND($B143="B",$G143="D"),-I143,IF($B143="B",+I143,0))</f>
        <v>9036.4409267680658</v>
      </c>
      <c r="K143" s="12">
        <f>K142+IF(AND($B143="B",$E143&lt;&gt;""),IF($G143="D",-I143,+I143),0)</f>
        <v>9036.4409267680658</v>
      </c>
      <c r="L143" s="6" t="str">
        <f>IF(C143="","",G143&amp;" "&amp;VLOOKUP(C143,$X$1:$Y$49,2))</f>
        <v>D 21</v>
      </c>
      <c r="M143" s="10" t="e">
        <f>M142+IF(AND(B143="C",E143&lt;&gt;""),IF(G143="D",-#REF!,+#REF!),0)</f>
        <v>#REF!</v>
      </c>
      <c r="N143">
        <f>IF(D143,MONTH(D143),"")</f>
        <v>3</v>
      </c>
      <c r="O143">
        <f>IF(D143,YEAR(D143),"")</f>
        <v>2000</v>
      </c>
      <c r="P143" s="12">
        <f>P142+IF(AND($B143="C",I143&lt;&gt;""),IF($G143="D",-I143,+I143),0)</f>
        <v>47.777522002204385</v>
      </c>
    </row>
    <row r="144" spans="1:16" x14ac:dyDescent="0.2">
      <c r="A144" s="6">
        <v>67</v>
      </c>
      <c r="B144" s="6" t="s">
        <v>17</v>
      </c>
      <c r="C144" s="7" t="s">
        <v>51</v>
      </c>
      <c r="D144" s="8">
        <v>36590</v>
      </c>
      <c r="E144" s="8">
        <v>36590</v>
      </c>
      <c r="F144" t="s">
        <v>284</v>
      </c>
      <c r="G144" s="6" t="s">
        <v>23</v>
      </c>
      <c r="H144" s="6" t="s">
        <v>92</v>
      </c>
      <c r="I144" s="12">
        <v>4.7365909655663403</v>
      </c>
      <c r="J144" s="12">
        <f>J143+IF(AND($B144="B",$G144="D"),-I144,IF($B144="B",+I144,0))</f>
        <v>9031.7043358025003</v>
      </c>
      <c r="K144" s="12">
        <f>K143+IF(AND($B144="B",$E144&lt;&gt;""),IF($G144="D",-I144,+I144),0)</f>
        <v>9031.7043358025003</v>
      </c>
      <c r="L144" s="6" t="str">
        <f>IF(C144="","",G144&amp;" "&amp;VLOOKUP(C144,$X$1:$Y$49,2))</f>
        <v>D 21</v>
      </c>
      <c r="M144" s="10" t="e">
        <f>M143+IF(AND(B144="C",E144&lt;&gt;""),IF(G144="D",-#REF!,+#REF!),0)</f>
        <v>#REF!</v>
      </c>
      <c r="N144">
        <f>IF(D144,MONTH(D144),"")</f>
        <v>3</v>
      </c>
      <c r="O144">
        <f>IF(D144,YEAR(D144),"")</f>
        <v>2000</v>
      </c>
      <c r="P144" s="12">
        <f>P143+IF(AND($B144="C",I144&lt;&gt;""),IF($G144="D",-I144,+I144),0)</f>
        <v>47.777522002204385</v>
      </c>
    </row>
    <row r="145" spans="1:16" x14ac:dyDescent="0.2">
      <c r="A145" s="6">
        <v>67</v>
      </c>
      <c r="B145" s="6" t="s">
        <v>17</v>
      </c>
      <c r="C145" s="7" t="s">
        <v>56</v>
      </c>
      <c r="D145" s="8">
        <v>36590</v>
      </c>
      <c r="E145" s="8">
        <v>36590</v>
      </c>
      <c r="F145" t="s">
        <v>284</v>
      </c>
      <c r="G145" s="6" t="s">
        <v>23</v>
      </c>
      <c r="H145" s="6" t="s">
        <v>92</v>
      </c>
      <c r="I145" s="12">
        <v>147.00506283186246</v>
      </c>
      <c r="J145" s="12">
        <f>J144+IF(AND($B145="B",$G145="D"),-I145,IF($B145="B",+I145,0))</f>
        <v>8884.699272970638</v>
      </c>
      <c r="K145" s="12">
        <f>K144+IF(AND($B145="B",$E145&lt;&gt;""),IF($G145="D",-I145,+I145),0)</f>
        <v>8884.699272970638</v>
      </c>
      <c r="L145" s="6" t="str">
        <f>IF(C145="","",G145&amp;" "&amp;VLOOKUP(C145,$X$1:$Y$49,2))</f>
        <v>D 14</v>
      </c>
      <c r="M145" s="10" t="e">
        <f>M144+IF(AND(B145="C",E145&lt;&gt;""),IF(G145="D",-#REF!,+#REF!),0)</f>
        <v>#REF!</v>
      </c>
      <c r="N145">
        <f>IF(D145,MONTH(D145),"")</f>
        <v>3</v>
      </c>
      <c r="O145">
        <f>IF(D145,YEAR(D145),"")</f>
        <v>2000</v>
      </c>
      <c r="P145" s="12">
        <f>P144+IF(AND($B145="C",I145&lt;&gt;""),IF($G145="D",-I145,+I145),0)</f>
        <v>47.777522002204385</v>
      </c>
    </row>
    <row r="146" spans="1:16" x14ac:dyDescent="0.2">
      <c r="A146" s="6">
        <v>67</v>
      </c>
      <c r="B146" s="6" t="s">
        <v>17</v>
      </c>
      <c r="C146" s="7" t="s">
        <v>26</v>
      </c>
      <c r="D146" s="8">
        <v>36590</v>
      </c>
      <c r="E146" s="8">
        <v>36590</v>
      </c>
      <c r="F146" t="s">
        <v>284</v>
      </c>
      <c r="G146" s="6" t="s">
        <v>23</v>
      </c>
      <c r="H146" s="6" t="s">
        <v>92</v>
      </c>
      <c r="I146" s="12">
        <v>36.699051919561796</v>
      </c>
      <c r="J146" s="12">
        <f>J145+IF(AND($B146="B",$G146="D"),-I146,IF($B146="B",+I146,0))</f>
        <v>8848.0002210510756</v>
      </c>
      <c r="K146" s="12">
        <f>K145+IF(AND($B146="B",$E146&lt;&gt;""),IF($G146="D",-I146,+I146),0)</f>
        <v>8848.0002210510756</v>
      </c>
      <c r="L146" s="6" t="str">
        <f>IF(C146="","",G146&amp;" "&amp;VLOOKUP(C146,$X$1:$Y$49,2))</f>
        <v>D 6</v>
      </c>
      <c r="M146" s="10" t="e">
        <f>M145+IF(AND(B146="C",E146&lt;&gt;""),IF(G146="D",-#REF!,+#REF!),0)</f>
        <v>#REF!</v>
      </c>
      <c r="N146">
        <f>IF(D146,MONTH(D146),"")</f>
        <v>3</v>
      </c>
      <c r="O146">
        <f>IF(D146,YEAR(D146),"")</f>
        <v>2000</v>
      </c>
      <c r="P146" s="12">
        <f>P145+IF(AND($B146="C",I146&lt;&gt;""),IF($G146="D",-I146,+I146),0)</f>
        <v>47.777522002204385</v>
      </c>
    </row>
    <row r="147" spans="1:16" x14ac:dyDescent="0.2">
      <c r="A147" s="6">
        <v>68</v>
      </c>
      <c r="B147" s="6" t="s">
        <v>17</v>
      </c>
      <c r="C147" s="7" t="s">
        <v>51</v>
      </c>
      <c r="D147" s="8">
        <v>36590</v>
      </c>
      <c r="E147" s="8">
        <v>36590</v>
      </c>
      <c r="F147" t="s">
        <v>284</v>
      </c>
      <c r="G147" s="6" t="s">
        <v>23</v>
      </c>
      <c r="H147" s="6" t="s">
        <v>92</v>
      </c>
      <c r="I147" s="12">
        <v>36.102976262163523</v>
      </c>
      <c r="J147" s="12">
        <f>J146+IF(AND($B147="B",$G147="D"),-I147,IF($B147="B",+I147,0))</f>
        <v>8811.8972447889118</v>
      </c>
      <c r="K147" s="12">
        <f>K146+IF(AND($B147="B",$E147&lt;&gt;""),IF($G147="D",-I147,+I147),0)</f>
        <v>8811.8972447889118</v>
      </c>
      <c r="L147" s="6" t="str">
        <f>IF(C147="","",G147&amp;" "&amp;VLOOKUP(C147,$X$1:$Y$49,2))</f>
        <v>D 21</v>
      </c>
      <c r="M147" s="10" t="e">
        <f>M146+IF(AND(B147="C",E147&lt;&gt;""),IF(G147="D",-#REF!,+#REF!),0)</f>
        <v>#REF!</v>
      </c>
      <c r="N147">
        <f>IF(D147,MONTH(D147),"")</f>
        <v>3</v>
      </c>
      <c r="O147">
        <f>IF(D147,YEAR(D147),"")</f>
        <v>2000</v>
      </c>
      <c r="P147" s="12">
        <f>P146+IF(AND($B147="C",I147&lt;&gt;""),IF($G147="D",-I147,+I147),0)</f>
        <v>47.777522002204385</v>
      </c>
    </row>
    <row r="148" spans="1:16" x14ac:dyDescent="0.2">
      <c r="A148" s="6">
        <v>68</v>
      </c>
      <c r="B148" s="6" t="s">
        <v>17</v>
      </c>
      <c r="C148" s="7" t="s">
        <v>51</v>
      </c>
      <c r="D148" s="8">
        <v>36590</v>
      </c>
      <c r="E148" s="8">
        <v>36590</v>
      </c>
      <c r="F148" t="s">
        <v>284</v>
      </c>
      <c r="G148" s="6" t="s">
        <v>23</v>
      </c>
      <c r="H148" s="6" t="s">
        <v>92</v>
      </c>
      <c r="I148" s="12">
        <v>101.12705558443618</v>
      </c>
      <c r="J148" s="12">
        <f>J147+IF(AND($B148="B",$G148="D"),-I148,IF($B148="B",+I148,0))</f>
        <v>8710.7701892044752</v>
      </c>
      <c r="K148" s="12">
        <f>K147+IF(AND($B148="B",$E148&lt;&gt;""),IF($G148="D",-I148,+I148),0)</f>
        <v>8710.7701892044752</v>
      </c>
      <c r="L148" s="6" t="str">
        <f>IF(C148="","",G148&amp;" "&amp;VLOOKUP(C148,$X$1:$Y$49,2))</f>
        <v>D 21</v>
      </c>
      <c r="M148" s="10" t="e">
        <f>M147+IF(AND(B148="C",E148&lt;&gt;""),IF(G148="D",-#REF!,+#REF!),0)</f>
        <v>#REF!</v>
      </c>
      <c r="N148">
        <f>IF(D148,MONTH(D148),"")</f>
        <v>3</v>
      </c>
      <c r="O148">
        <f>IF(D148,YEAR(D148),"")</f>
        <v>2000</v>
      </c>
      <c r="P148" s="12">
        <f>P147+IF(AND($B148="C",I148&lt;&gt;""),IF($G148="D",-I148,+I148),0)</f>
        <v>47.777522002204385</v>
      </c>
    </row>
    <row r="149" spans="1:16" x14ac:dyDescent="0.2">
      <c r="A149" s="6">
        <v>68</v>
      </c>
      <c r="B149" s="6" t="s">
        <v>17</v>
      </c>
      <c r="C149" s="7" t="s">
        <v>51</v>
      </c>
      <c r="D149" s="8">
        <v>36590</v>
      </c>
      <c r="E149" s="8">
        <v>36590</v>
      </c>
      <c r="F149" t="s">
        <v>284</v>
      </c>
      <c r="G149" s="6" t="s">
        <v>23</v>
      </c>
      <c r="H149" s="6" t="s">
        <v>92</v>
      </c>
      <c r="I149" s="12">
        <v>6.7992261687885032</v>
      </c>
      <c r="J149" s="12">
        <f>J148+IF(AND($B149="B",$G149="D"),-I149,IF($B149="B",+I149,0))</f>
        <v>8703.9709630356865</v>
      </c>
      <c r="K149" s="12">
        <f>K148+IF(AND($B149="B",$E149&lt;&gt;""),IF($G149="D",-I149,+I149),0)</f>
        <v>8703.9709630356865</v>
      </c>
      <c r="L149" s="6" t="str">
        <f>IF(C149="","",G149&amp;" "&amp;VLOOKUP(C149,$X$1:$Y$49,2))</f>
        <v>D 21</v>
      </c>
      <c r="M149" s="10" t="e">
        <f>M148+IF(AND(B149="C",E149&lt;&gt;""),IF(G149="D",-#REF!,+#REF!),0)</f>
        <v>#REF!</v>
      </c>
      <c r="N149">
        <f>IF(D149,MONTH(D149),"")</f>
        <v>3</v>
      </c>
      <c r="O149">
        <f>IF(D149,YEAR(D149),"")</f>
        <v>2000</v>
      </c>
      <c r="P149" s="12">
        <f>P148+IF(AND($B149="C",I149&lt;&gt;""),IF($G149="D",-I149,+I149),0)</f>
        <v>47.777522002204385</v>
      </c>
    </row>
    <row r="150" spans="1:16" x14ac:dyDescent="0.2">
      <c r="A150" s="6">
        <v>68</v>
      </c>
      <c r="B150" s="6" t="s">
        <v>17</v>
      </c>
      <c r="C150" s="7" t="s">
        <v>56</v>
      </c>
      <c r="D150" s="8">
        <v>36590</v>
      </c>
      <c r="E150" s="8">
        <v>36590</v>
      </c>
      <c r="F150" t="s">
        <v>284</v>
      </c>
      <c r="G150" s="6" t="s">
        <v>23</v>
      </c>
      <c r="H150" s="6" t="s">
        <v>92</v>
      </c>
      <c r="I150" s="12">
        <v>209.57928644712993</v>
      </c>
      <c r="J150" s="12">
        <f>J149+IF(AND($B150="B",$G150="D"),-I150,IF($B150="B",+I150,0))</f>
        <v>8494.3916765885569</v>
      </c>
      <c r="K150" s="12">
        <f>K149+IF(AND($B150="B",$E150&lt;&gt;""),IF($G150="D",-I150,+I150),0)</f>
        <v>8494.3916765885569</v>
      </c>
      <c r="L150" s="6" t="str">
        <f>IF(C150="","",G150&amp;" "&amp;VLOOKUP(C150,$X$1:$Y$49,2))</f>
        <v>D 14</v>
      </c>
      <c r="M150" s="10" t="e">
        <f>M149+IF(AND(B150="C",E150&lt;&gt;""),IF(G150="D",-#REF!,+#REF!),0)</f>
        <v>#REF!</v>
      </c>
      <c r="N150">
        <f>IF(D150,MONTH(D150),"")</f>
        <v>3</v>
      </c>
      <c r="O150">
        <f>IF(D150,YEAR(D150),"")</f>
        <v>2000</v>
      </c>
      <c r="P150" s="12">
        <f>P149+IF(AND($B150="C",I150&lt;&gt;""),IF($G150="D",-I150,+I150),0)</f>
        <v>47.777522002204385</v>
      </c>
    </row>
    <row r="151" spans="1:16" x14ac:dyDescent="0.2">
      <c r="A151" s="6">
        <v>68</v>
      </c>
      <c r="B151" s="6" t="s">
        <v>17</v>
      </c>
      <c r="C151" s="7" t="s">
        <v>26</v>
      </c>
      <c r="D151" s="8">
        <v>36590</v>
      </c>
      <c r="E151" s="8">
        <v>36590</v>
      </c>
      <c r="F151" t="s">
        <v>284</v>
      </c>
      <c r="G151" s="6" t="s">
        <v>23</v>
      </c>
      <c r="H151" s="6" t="s">
        <v>92</v>
      </c>
      <c r="I151" s="12">
        <v>71.442182947967623</v>
      </c>
      <c r="J151" s="12">
        <f>J150+IF(AND($B151="B",$G151="D"),-I151,IF($B151="B",+I151,0))</f>
        <v>8422.9494936405899</v>
      </c>
      <c r="K151" s="12">
        <f>K150+IF(AND($B151="B",$E151&lt;&gt;""),IF($G151="D",-I151,+I151),0)</f>
        <v>8422.9494936405899</v>
      </c>
      <c r="L151" s="6" t="str">
        <f>IF(C151="","",G151&amp;" "&amp;VLOOKUP(C151,$X$1:$Y$49,2))</f>
        <v>D 6</v>
      </c>
      <c r="M151" s="10" t="e">
        <f>M150+IF(AND(B151="C",E151&lt;&gt;""),IF(G151="D",-#REF!,+#REF!),0)</f>
        <v>#REF!</v>
      </c>
      <c r="N151">
        <f>IF(D151,MONTH(D151),"")</f>
        <v>3</v>
      </c>
      <c r="O151">
        <f>IF(D151,YEAR(D151),"")</f>
        <v>2000</v>
      </c>
      <c r="P151" s="12">
        <f>P150+IF(AND($B151="C",I151&lt;&gt;""),IF($G151="D",-I151,+I151),0)</f>
        <v>47.777522002204385</v>
      </c>
    </row>
    <row r="152" spans="1:16" x14ac:dyDescent="0.2">
      <c r="A152" s="6">
        <v>77</v>
      </c>
      <c r="B152" s="6" t="s">
        <v>17</v>
      </c>
      <c r="C152" s="7" t="s">
        <v>36</v>
      </c>
      <c r="D152" s="8">
        <v>36591</v>
      </c>
      <c r="E152" s="8">
        <v>36593</v>
      </c>
      <c r="F152" t="s">
        <v>284</v>
      </c>
      <c r="G152" s="6" t="s">
        <v>23</v>
      </c>
      <c r="H152" s="14" t="s">
        <v>115</v>
      </c>
      <c r="I152" s="12">
        <v>543.3282974341306</v>
      </c>
      <c r="J152" s="12">
        <f>J151+IF(AND($B152="B",$G152="D"),-I152,IF($B152="B",+I152,0))</f>
        <v>7879.621196206459</v>
      </c>
      <c r="K152" s="12">
        <f>K151+IF(AND($B152="B",$E152&lt;&gt;""),IF($G152="D",-I152,+I152),0)</f>
        <v>7879.621196206459</v>
      </c>
      <c r="L152" s="6" t="str">
        <f>IF(C152="","",G152&amp;" "&amp;VLOOKUP(C152,$X$1:$Y$49,2))</f>
        <v>D 10</v>
      </c>
      <c r="M152" s="10" t="e">
        <f>M151+IF(AND(B152="C",E152&lt;&gt;""),IF(G152="D",-#REF!,+#REF!),0)</f>
        <v>#REF!</v>
      </c>
      <c r="N152">
        <f>IF(D152,MONTH(D152),"")</f>
        <v>3</v>
      </c>
      <c r="O152">
        <f>IF(D152,YEAR(D152),"")</f>
        <v>2000</v>
      </c>
      <c r="P152" s="12">
        <f>P151+IF(AND($B152="C",I152&lt;&gt;""),IF($G152="D",-I152,+I152),0)</f>
        <v>47.777522002204385</v>
      </c>
    </row>
    <row r="153" spans="1:16" x14ac:dyDescent="0.2">
      <c r="A153" s="6">
        <v>112</v>
      </c>
      <c r="B153" s="6" t="s">
        <v>17</v>
      </c>
      <c r="C153" s="7" t="s">
        <v>31</v>
      </c>
      <c r="D153" s="8">
        <v>36600</v>
      </c>
      <c r="E153" s="8">
        <v>36616</v>
      </c>
      <c r="F153" t="s">
        <v>284</v>
      </c>
      <c r="G153" s="6" t="s">
        <v>23</v>
      </c>
      <c r="H153" s="6" t="s">
        <v>107</v>
      </c>
      <c r="I153" s="12">
        <v>110.08343534713404</v>
      </c>
      <c r="J153" s="12">
        <f>J152+IF(AND($B153="B",$G153="D"),-I153,IF($B153="B",+I153,0))</f>
        <v>7769.5377608593253</v>
      </c>
      <c r="K153" s="12">
        <f>K152+IF(AND($B153="B",$E153&lt;&gt;""),IF($G153="D",-I153,+I153),0)</f>
        <v>7769.5377608593253</v>
      </c>
      <c r="L153" s="6" t="str">
        <f>IF(C153="","",G153&amp;" "&amp;VLOOKUP(C153,$X$1:$Y$49,2))</f>
        <v>D 22</v>
      </c>
      <c r="M153" s="10" t="e">
        <f>M152+IF(AND(B153="C",E153&lt;&gt;""),IF(G153="D",-#REF!,+#REF!),0)</f>
        <v>#REF!</v>
      </c>
      <c r="N153">
        <f>IF(D153,MONTH(D153),"")</f>
        <v>3</v>
      </c>
      <c r="O153">
        <f>IF(D153,YEAR(D153),"")</f>
        <v>2000</v>
      </c>
      <c r="P153" s="12">
        <f>P152+IF(AND($B153="C",I153&lt;&gt;""),IF($G153="D",-I153,+I153),0)</f>
        <v>47.777522002204385</v>
      </c>
    </row>
    <row r="154" spans="1:16" x14ac:dyDescent="0.2">
      <c r="A154" s="6">
        <v>80</v>
      </c>
      <c r="B154" s="6" t="s">
        <v>17</v>
      </c>
      <c r="C154" s="7" t="s">
        <v>28</v>
      </c>
      <c r="D154" s="8">
        <v>36601</v>
      </c>
      <c r="E154" s="8">
        <v>36605</v>
      </c>
      <c r="F154" t="s">
        <v>284</v>
      </c>
      <c r="G154" s="6" t="s">
        <v>23</v>
      </c>
      <c r="H154" s="6" t="s">
        <v>77</v>
      </c>
      <c r="I154" s="12">
        <v>121.75950557734731</v>
      </c>
      <c r="J154" s="12">
        <f>J153+IF(AND($B154="B",$G154="D"),-I154,IF($B154="B",+I154,0))</f>
        <v>7647.7782552819781</v>
      </c>
      <c r="K154" s="12">
        <f>K153+IF(AND($B154="B",$E154&lt;&gt;""),IF($G154="D",-I154,+I154),0)</f>
        <v>7647.7782552819781</v>
      </c>
      <c r="L154" s="6" t="str">
        <f>IF(C154="","",G154&amp;" "&amp;VLOOKUP(C154,$X$1:$Y$49,2))</f>
        <v>D 25</v>
      </c>
      <c r="M154" s="10" t="e">
        <f>M153+IF(AND(B154="C",E154&lt;&gt;""),IF(G154="D",-#REF!,+#REF!),0)</f>
        <v>#REF!</v>
      </c>
      <c r="N154">
        <f>IF(D154,MONTH(D154),"")</f>
        <v>3</v>
      </c>
      <c r="O154">
        <f>IF(D154,YEAR(D154),"")</f>
        <v>2000</v>
      </c>
      <c r="P154" s="12">
        <f>P153+IF(AND($B154="C",I154&lt;&gt;""),IF($G154="D",-I154,+I154),0)</f>
        <v>47.777522002204385</v>
      </c>
    </row>
    <row r="155" spans="1:16" x14ac:dyDescent="0.2">
      <c r="A155" s="6">
        <v>80</v>
      </c>
      <c r="B155" s="6" t="s">
        <v>17</v>
      </c>
      <c r="C155" s="7" t="s">
        <v>26</v>
      </c>
      <c r="D155" s="8">
        <v>36601</v>
      </c>
      <c r="E155" s="8">
        <v>36605</v>
      </c>
      <c r="F155" t="s">
        <v>284</v>
      </c>
      <c r="G155" s="6" t="s">
        <v>23</v>
      </c>
      <c r="H155" s="6" t="s">
        <v>77</v>
      </c>
      <c r="I155" s="12">
        <v>25.082436806071129</v>
      </c>
      <c r="J155" s="12">
        <f>J154+IF(AND($B155="B",$G155="D"),-I155,IF($B155="B",+I155,0))</f>
        <v>7622.6958184759069</v>
      </c>
      <c r="K155" s="12">
        <f>K154+IF(AND($B155="B",$E155&lt;&gt;""),IF($G155="D",-I155,+I155),0)</f>
        <v>7622.6958184759069</v>
      </c>
      <c r="L155" s="6" t="str">
        <f>IF(C155="","",G155&amp;" "&amp;VLOOKUP(C155,$X$1:$Y$49,2))</f>
        <v>D 6</v>
      </c>
      <c r="M155" s="10" t="e">
        <f>M154+IF(AND(B155="C",E155&lt;&gt;""),IF(G155="D",-#REF!,+#REF!),0)</f>
        <v>#REF!</v>
      </c>
      <c r="N155">
        <f>IF(D155,MONTH(D155),"")</f>
        <v>3</v>
      </c>
      <c r="O155">
        <f>IF(D155,YEAR(D155),"")</f>
        <v>2000</v>
      </c>
      <c r="P155" s="12">
        <f>P154+IF(AND($B155="C",I155&lt;&gt;""),IF($G155="D",-I155,+I155),0)</f>
        <v>47.777522002204385</v>
      </c>
    </row>
    <row r="156" spans="1:16" x14ac:dyDescent="0.2">
      <c r="A156" s="6">
        <v>81</v>
      </c>
      <c r="B156" s="6" t="s">
        <v>17</v>
      </c>
      <c r="C156" s="7" t="s">
        <v>58</v>
      </c>
      <c r="D156" s="8">
        <v>36603</v>
      </c>
      <c r="E156" s="8">
        <v>36603</v>
      </c>
      <c r="F156" t="s">
        <v>284</v>
      </c>
      <c r="G156" s="6" t="s">
        <v>23</v>
      </c>
      <c r="H156" s="14" t="s">
        <v>116</v>
      </c>
      <c r="I156" s="12">
        <v>3048.9803447482077</v>
      </c>
      <c r="J156" s="12">
        <f>J155+IF(AND($B156="B",$G156="D"),-I156,IF($B156="B",+I156,0))</f>
        <v>4573.7154737276996</v>
      </c>
      <c r="K156" s="12">
        <f>K155+IF(AND($B156="B",$E156&lt;&gt;""),IF($G156="D",-I156,+I156),0)</f>
        <v>4573.7154737276996</v>
      </c>
      <c r="L156" s="6" t="str">
        <f>IF(C156="","",G156&amp;" "&amp;VLOOKUP(C156,$X$1:$Y$49,2))</f>
        <v>D 4</v>
      </c>
      <c r="M156" s="10" t="e">
        <f>M155+IF(AND(B156="C",E156&lt;&gt;""),IF(G156="D",-#REF!,+#REF!),0)</f>
        <v>#REF!</v>
      </c>
      <c r="N156">
        <f>IF(D156,MONTH(D156),"")</f>
        <v>3</v>
      </c>
      <c r="O156">
        <f>IF(D156,YEAR(D156),"")</f>
        <v>2000</v>
      </c>
      <c r="P156" s="12">
        <f>P155+IF(AND($B156="C",I156&lt;&gt;""),IF($G156="D",-I156,+I156),0)</f>
        <v>47.777522002204385</v>
      </c>
    </row>
    <row r="157" spans="1:16" x14ac:dyDescent="0.2">
      <c r="A157" s="6">
        <v>108</v>
      </c>
      <c r="B157" s="6" t="s">
        <v>40</v>
      </c>
      <c r="C157" s="7" t="s">
        <v>28</v>
      </c>
      <c r="D157" s="8">
        <v>36603</v>
      </c>
      <c r="E157" s="8">
        <v>36603</v>
      </c>
      <c r="F157" t="s">
        <v>284</v>
      </c>
      <c r="G157" s="6" t="s">
        <v>23</v>
      </c>
      <c r="H157" s="6" t="s">
        <v>130</v>
      </c>
      <c r="I157" s="12">
        <v>4.2685724826474907</v>
      </c>
      <c r="J157" s="12">
        <f>J156+IF(AND($B157="B",$G157="D"),-I157,IF($B157="B",+I157,0))</f>
        <v>4573.7154737276996</v>
      </c>
      <c r="K157" s="12">
        <f>K156+IF(AND($B157="B",$E157&lt;&gt;""),IF($G157="D",-I157,+I157),0)</f>
        <v>4573.7154737276996</v>
      </c>
      <c r="L157" s="6" t="str">
        <f>IF(C157="","",G157&amp;" "&amp;VLOOKUP(C157,$X$1:$Y$49,2))</f>
        <v>D 25</v>
      </c>
      <c r="M157" s="10" t="e">
        <f>M156+IF(AND(B157="C",E157&lt;&gt;""),IF(G157="D",-#REF!,+#REF!),0)</f>
        <v>#REF!</v>
      </c>
      <c r="N157">
        <f>IF(D157,MONTH(D157),"")</f>
        <v>3</v>
      </c>
      <c r="O157">
        <f>IF(D157,YEAR(D157),"")</f>
        <v>2000</v>
      </c>
      <c r="P157" s="12">
        <f>P156+IF(AND($B157="C",I157&lt;&gt;""),IF($G157="D",-I157,+I157),0)</f>
        <v>43.508949519556893</v>
      </c>
    </row>
    <row r="158" spans="1:16" x14ac:dyDescent="0.2">
      <c r="A158" s="6">
        <v>82</v>
      </c>
      <c r="B158" s="6" t="s">
        <v>17</v>
      </c>
      <c r="C158" s="7" t="s">
        <v>36</v>
      </c>
      <c r="D158" s="8">
        <v>36606</v>
      </c>
      <c r="E158" s="8">
        <v>36610</v>
      </c>
      <c r="F158" t="s">
        <v>284</v>
      </c>
      <c r="G158" s="6" t="s">
        <v>23</v>
      </c>
      <c r="H158" s="14" t="s">
        <v>117</v>
      </c>
      <c r="I158" s="12">
        <v>604.15545531185739</v>
      </c>
      <c r="J158" s="12">
        <f>J157+IF(AND($B158="B",$G158="D"),-I158,IF($B158="B",+I158,0))</f>
        <v>3969.560018415842</v>
      </c>
      <c r="K158" s="12">
        <f>K157+IF(AND($B158="B",$E158&lt;&gt;""),IF($G158="D",-I158,+I158),0)</f>
        <v>3969.560018415842</v>
      </c>
      <c r="L158" s="6" t="str">
        <f>IF(C158="","",G158&amp;" "&amp;VLOOKUP(C158,$X$1:$Y$49,2))</f>
        <v>D 10</v>
      </c>
      <c r="M158" s="10" t="e">
        <f>M157+IF(AND(B158="C",E158&lt;&gt;""),IF(G158="D",-#REF!,+#REF!),0)</f>
        <v>#REF!</v>
      </c>
      <c r="N158">
        <f>IF(D158,MONTH(D158),"")</f>
        <v>3</v>
      </c>
      <c r="O158">
        <f>IF(D158,YEAR(D158),"")</f>
        <v>2000</v>
      </c>
      <c r="P158" s="12">
        <f>P157+IF(AND($B158="C",I158&lt;&gt;""),IF($G158="D",-I158,+I158),0)</f>
        <v>43.508949519556893</v>
      </c>
    </row>
    <row r="159" spans="1:16" x14ac:dyDescent="0.2">
      <c r="A159" s="6">
        <v>83</v>
      </c>
      <c r="B159" s="6" t="s">
        <v>17</v>
      </c>
      <c r="C159" s="7" t="s">
        <v>51</v>
      </c>
      <c r="D159" s="8">
        <v>36606</v>
      </c>
      <c r="E159" s="8">
        <v>36612</v>
      </c>
      <c r="F159" t="s">
        <v>284</v>
      </c>
      <c r="G159" s="6" t="s">
        <v>23</v>
      </c>
      <c r="H159" s="14" t="s">
        <v>118</v>
      </c>
      <c r="I159" s="12">
        <v>293.92170523372721</v>
      </c>
      <c r="J159" s="12">
        <f>J158+IF(AND($B159="B",$G159="D"),-I159,IF($B159="B",+I159,0))</f>
        <v>3675.6383131821149</v>
      </c>
      <c r="K159" s="12">
        <f>K158+IF(AND($B159="B",$E159&lt;&gt;""),IF($G159="D",-I159,+I159),0)</f>
        <v>3675.6383131821149</v>
      </c>
      <c r="L159" s="6" t="str">
        <f>IF(C159="","",G159&amp;" "&amp;VLOOKUP(C159,$X$1:$Y$49,2))</f>
        <v>D 21</v>
      </c>
      <c r="M159" s="10" t="e">
        <f>M158+IF(AND(B159="C",E159&lt;&gt;""),IF(G159="D",-#REF!,+#REF!),0)</f>
        <v>#REF!</v>
      </c>
      <c r="N159">
        <f>IF(D159,MONTH(D159),"")</f>
        <v>3</v>
      </c>
      <c r="O159">
        <f>IF(D159,YEAR(D159),"")</f>
        <v>2000</v>
      </c>
      <c r="P159" s="12">
        <f>P158+IF(AND($B159="C",I159&lt;&gt;""),IF($G159="D",-I159,+I159),0)</f>
        <v>43.508949519556893</v>
      </c>
    </row>
    <row r="160" spans="1:16" x14ac:dyDescent="0.2">
      <c r="A160" s="6">
        <v>84</v>
      </c>
      <c r="B160" s="6" t="s">
        <v>17</v>
      </c>
      <c r="C160" s="7" t="s">
        <v>54</v>
      </c>
      <c r="D160" s="8">
        <v>36606</v>
      </c>
      <c r="E160" s="8">
        <v>36609</v>
      </c>
      <c r="F160" t="s">
        <v>284</v>
      </c>
      <c r="G160" s="6" t="s">
        <v>19</v>
      </c>
      <c r="H160" s="6" t="s">
        <v>78</v>
      </c>
      <c r="I160" s="12">
        <v>6029.3586317395802</v>
      </c>
      <c r="J160" s="12">
        <f>J159+IF(AND($B160="B",$G160="D"),-I160,IF($B160="B",+I160,0))</f>
        <v>9704.9969449216951</v>
      </c>
      <c r="K160" s="12">
        <f>K159+IF(AND($B160="B",$E160&lt;&gt;""),IF($G160="D",-I160,+I160),0)</f>
        <v>9704.9969449216951</v>
      </c>
      <c r="L160" s="6" t="str">
        <f>IF(C160="","",G160&amp;" "&amp;VLOOKUP(C160,$X$1:$Y$49,2))</f>
        <v>R 6</v>
      </c>
      <c r="M160" s="10" t="e">
        <f>M159+IF(AND(B160="C",E160&lt;&gt;""),IF(G160="D",-#REF!,+#REF!),0)</f>
        <v>#REF!</v>
      </c>
      <c r="N160">
        <f>IF(D160,MONTH(D160),"")</f>
        <v>3</v>
      </c>
      <c r="O160">
        <f>IF(D160,YEAR(D160),"")</f>
        <v>2000</v>
      </c>
      <c r="P160" s="12">
        <f>P159+IF(AND($B160="C",I160&lt;&gt;""),IF($G160="D",-I160,+I160),0)</f>
        <v>43.508949519556893</v>
      </c>
    </row>
    <row r="161" spans="1:16" x14ac:dyDescent="0.2">
      <c r="A161" s="6">
        <v>84</v>
      </c>
      <c r="B161" s="6" t="s">
        <v>17</v>
      </c>
      <c r="C161" s="7" t="s">
        <v>62</v>
      </c>
      <c r="D161" s="8">
        <v>36606</v>
      </c>
      <c r="E161" s="8">
        <v>36609</v>
      </c>
      <c r="F161" t="s">
        <v>284</v>
      </c>
      <c r="G161" s="6" t="s">
        <v>19</v>
      </c>
      <c r="H161" s="6" t="s">
        <v>78</v>
      </c>
      <c r="I161" s="12">
        <v>1242.0478781383536</v>
      </c>
      <c r="J161" s="12">
        <f>J160+IF(AND($B161="B",$G161="D"),-I161,IF($B161="B",+I161,0))</f>
        <v>10947.044823060049</v>
      </c>
      <c r="K161" s="12">
        <f>K160+IF(AND($B161="B",$E161&lt;&gt;""),IF($G161="D",-I161,+I161),0)</f>
        <v>10947.044823060049</v>
      </c>
      <c r="L161" s="6" t="str">
        <f>IF(C161="","",G161&amp;" "&amp;VLOOKUP(C161,$X$1:$Y$49,2))</f>
        <v>R 5</v>
      </c>
      <c r="M161" s="10" t="e">
        <f>M160+IF(AND(B161="C",E161&lt;&gt;""),IF(G161="D",-#REF!,+#REF!),0)</f>
        <v>#REF!</v>
      </c>
      <c r="N161">
        <f>IF(D161,MONTH(D161),"")</f>
        <v>3</v>
      </c>
      <c r="O161">
        <f>IF(D161,YEAR(D161),"")</f>
        <v>2000</v>
      </c>
      <c r="P161" s="12">
        <f>P160+IF(AND($B161="C",I161&lt;&gt;""),IF($G161="D",-I161,+I161),0)</f>
        <v>43.508949519556893</v>
      </c>
    </row>
    <row r="162" spans="1:16" x14ac:dyDescent="0.2">
      <c r="A162" s="6">
        <v>87</v>
      </c>
      <c r="B162" s="6" t="s">
        <v>17</v>
      </c>
      <c r="C162" s="7" t="s">
        <v>28</v>
      </c>
      <c r="D162" s="8">
        <v>36606</v>
      </c>
      <c r="E162" s="8">
        <v>36618</v>
      </c>
      <c r="F162" t="s">
        <v>284</v>
      </c>
      <c r="G162" s="6" t="s">
        <v>23</v>
      </c>
      <c r="H162" s="6" t="s">
        <v>92</v>
      </c>
      <c r="I162" s="12">
        <v>58.246196015897382</v>
      </c>
      <c r="J162" s="12">
        <f>J161+IF(AND($B162="B",$G162="D"),-I162,IF($B162="B",+I162,0))</f>
        <v>10888.798627044151</v>
      </c>
      <c r="K162" s="12">
        <f>K161+IF(AND($B162="B",$E162&lt;&gt;""),IF($G162="D",-I162,+I162),0)</f>
        <v>10888.798627044151</v>
      </c>
      <c r="L162" s="6" t="str">
        <f>IF(C162="","",G162&amp;" "&amp;VLOOKUP(C162,$X$1:$Y$49,2))</f>
        <v>D 25</v>
      </c>
      <c r="M162" s="10" t="e">
        <f>M161+IF(AND(B162="C",E162&lt;&gt;""),IF(G162="D",-#REF!,+#REF!),0)</f>
        <v>#REF!</v>
      </c>
      <c r="N162">
        <f>IF(D162,MONTH(D162),"")</f>
        <v>3</v>
      </c>
      <c r="O162">
        <f>IF(D162,YEAR(D162),"")</f>
        <v>2000</v>
      </c>
      <c r="P162" s="12">
        <f>P161+IF(AND($B162="C",I162&lt;&gt;""),IF($G162="D",-I162,+I162),0)</f>
        <v>43.508949519556893</v>
      </c>
    </row>
    <row r="163" spans="1:16" x14ac:dyDescent="0.2">
      <c r="A163" s="6">
        <v>87</v>
      </c>
      <c r="B163" s="6" t="s">
        <v>17</v>
      </c>
      <c r="C163" s="7" t="s">
        <v>26</v>
      </c>
      <c r="D163" s="8">
        <v>36606</v>
      </c>
      <c r="E163" s="8">
        <v>36618</v>
      </c>
      <c r="F163" t="s">
        <v>284</v>
      </c>
      <c r="G163" s="6" t="s">
        <v>23</v>
      </c>
      <c r="H163" s="6" t="s">
        <v>92</v>
      </c>
      <c r="I163" s="12">
        <v>12.00231112710132</v>
      </c>
      <c r="J163" s="12">
        <f>J162+IF(AND($B163="B",$G163="D"),-I163,IF($B163="B",+I163,0))</f>
        <v>10876.796315917049</v>
      </c>
      <c r="K163" s="12">
        <f>K162+IF(AND($B163="B",$E163&lt;&gt;""),IF($G163="D",-I163,+I163),0)</f>
        <v>10876.796315917049</v>
      </c>
      <c r="L163" s="6" t="str">
        <f>IF(C163="","",G163&amp;" "&amp;VLOOKUP(C163,$X$1:$Y$49,2))</f>
        <v>D 6</v>
      </c>
      <c r="M163" s="10" t="e">
        <f>M162+IF(AND(B163="C",E163&lt;&gt;""),IF(G163="D",-#REF!,+#REF!),0)</f>
        <v>#REF!</v>
      </c>
      <c r="N163">
        <f>IF(D163,MONTH(D163),"")</f>
        <v>3</v>
      </c>
      <c r="O163">
        <f>IF(D163,YEAR(D163),"")</f>
        <v>2000</v>
      </c>
      <c r="P163" s="12">
        <f>P162+IF(AND($B163="C",I163&lt;&gt;""),IF($G163="D",-I163,+I163),0)</f>
        <v>43.508949519556893</v>
      </c>
    </row>
    <row r="164" spans="1:16" x14ac:dyDescent="0.2">
      <c r="A164" s="6">
        <v>113</v>
      </c>
      <c r="B164" s="6" t="s">
        <v>17</v>
      </c>
      <c r="C164" s="7" t="s">
        <v>28</v>
      </c>
      <c r="D164" s="8">
        <v>36607</v>
      </c>
      <c r="E164" s="8">
        <v>36616</v>
      </c>
      <c r="F164" t="s">
        <v>284</v>
      </c>
      <c r="G164" s="6" t="s">
        <v>23</v>
      </c>
      <c r="H164" s="6" t="s">
        <v>107</v>
      </c>
      <c r="I164" s="12">
        <v>47.686052591861966</v>
      </c>
      <c r="J164" s="12">
        <f>J163+IF(AND($B164="B",$G164="D"),-I164,IF($B164="B",+I164,0))</f>
        <v>10829.110263325187</v>
      </c>
      <c r="K164" s="12">
        <f>K163+IF(AND($B164="B",$E164&lt;&gt;""),IF($G164="D",-I164,+I164),0)</f>
        <v>10829.110263325187</v>
      </c>
      <c r="L164" s="6" t="str">
        <f>IF(C164="","",G164&amp;" "&amp;VLOOKUP(C164,$X$1:$Y$49,2))</f>
        <v>D 25</v>
      </c>
      <c r="M164" s="10" t="e">
        <f>M163+IF(AND(B164="C",E164&lt;&gt;""),IF(G164="D",-#REF!,+#REF!),0)</f>
        <v>#REF!</v>
      </c>
      <c r="N164">
        <f>IF(D164,MONTH(D164),"")</f>
        <v>3</v>
      </c>
      <c r="O164">
        <f>IF(D164,YEAR(D164),"")</f>
        <v>2000</v>
      </c>
      <c r="P164" s="12">
        <f>P163+IF(AND($B164="C",I164&lt;&gt;""),IF($G164="D",-I164,+I164),0)</f>
        <v>43.508949519556893</v>
      </c>
    </row>
    <row r="165" spans="1:16" x14ac:dyDescent="0.2">
      <c r="A165" s="6">
        <v>113</v>
      </c>
      <c r="B165" s="6" t="s">
        <v>17</v>
      </c>
      <c r="C165" s="7" t="s">
        <v>26</v>
      </c>
      <c r="D165" s="8">
        <v>36607</v>
      </c>
      <c r="E165" s="8">
        <v>36616</v>
      </c>
      <c r="F165" t="s">
        <v>284</v>
      </c>
      <c r="G165" s="6" t="s">
        <v>23</v>
      </c>
      <c r="H165" s="6" t="s">
        <v>107</v>
      </c>
      <c r="I165" s="12">
        <v>2.6221230964834583</v>
      </c>
      <c r="J165" s="12">
        <f>J164+IF(AND($B165="B",$G165="D"),-I165,IF($B165="B",+I165,0))</f>
        <v>10826.488140228703</v>
      </c>
      <c r="K165" s="12">
        <f>K164+IF(AND($B165="B",$E165&lt;&gt;""),IF($G165="D",-I165,+I165),0)</f>
        <v>10826.488140228703</v>
      </c>
      <c r="L165" s="6" t="str">
        <f>IF(C165="","",G165&amp;" "&amp;VLOOKUP(C165,$X$1:$Y$49,2))</f>
        <v>D 6</v>
      </c>
      <c r="M165" s="10" t="e">
        <f>M164+IF(AND(B165="C",E165&lt;&gt;""),IF(G165="D",-#REF!,+#REF!),0)</f>
        <v>#REF!</v>
      </c>
      <c r="N165">
        <f>IF(D165,MONTH(D165),"")</f>
        <v>3</v>
      </c>
      <c r="O165">
        <f>IF(D165,YEAR(D165),"")</f>
        <v>2000</v>
      </c>
      <c r="P165" s="12">
        <f>P164+IF(AND($B165="C",I165&lt;&gt;""),IF($G165="D",-I165,+I165),0)</f>
        <v>43.508949519556893</v>
      </c>
    </row>
    <row r="166" spans="1:16" x14ac:dyDescent="0.2">
      <c r="A166" s="6">
        <v>147</v>
      </c>
      <c r="B166" s="6" t="s">
        <v>40</v>
      </c>
      <c r="C166" s="7" t="s">
        <v>28</v>
      </c>
      <c r="D166" s="8">
        <v>36609</v>
      </c>
      <c r="E166" s="8">
        <v>36609</v>
      </c>
      <c r="F166" t="s">
        <v>284</v>
      </c>
      <c r="G166" s="6" t="s">
        <v>23</v>
      </c>
      <c r="H166" s="6" t="s">
        <v>63</v>
      </c>
      <c r="I166" s="12">
        <v>9.451839068719444</v>
      </c>
      <c r="J166" s="12">
        <f>J165+IF(AND($B166="B",$G166="D"),-I166,IF($B166="B",+I166,0))</f>
        <v>10826.488140228703</v>
      </c>
      <c r="K166" s="12">
        <f>K165+IF(AND($B166="B",$E166&lt;&gt;""),IF($G166="D",-I166,+I166),0)</f>
        <v>10826.488140228703</v>
      </c>
      <c r="L166" s="6" t="str">
        <f>IF(C166="","",G166&amp;" "&amp;VLOOKUP(C166,$X$1:$Y$49,2))</f>
        <v>D 25</v>
      </c>
      <c r="M166" s="10" t="e">
        <f>M165+IF(AND(B166="C",E166&lt;&gt;""),IF(G166="D",-#REF!,+#REF!),0)</f>
        <v>#REF!</v>
      </c>
      <c r="N166">
        <f>IF(D166,MONTH(D166),"")</f>
        <v>3</v>
      </c>
      <c r="O166">
        <f>IF(D166,YEAR(D166),"")</f>
        <v>2000</v>
      </c>
      <c r="P166" s="12">
        <f>P165+IF(AND($B166="C",I166&lt;&gt;""),IF($G166="D",-I166,+I166),0)</f>
        <v>34.057110450837449</v>
      </c>
    </row>
    <row r="167" spans="1:16" x14ac:dyDescent="0.2">
      <c r="A167" s="6">
        <v>89</v>
      </c>
      <c r="B167" s="6" t="s">
        <v>17</v>
      </c>
      <c r="C167" s="7" t="s">
        <v>47</v>
      </c>
      <c r="D167" s="8">
        <v>36614</v>
      </c>
      <c r="E167" s="8">
        <v>36621</v>
      </c>
      <c r="F167" t="s">
        <v>284</v>
      </c>
      <c r="G167" s="6" t="s">
        <v>23</v>
      </c>
      <c r="H167" s="14" t="s">
        <v>120</v>
      </c>
      <c r="I167" s="12">
        <v>202.51479898834833</v>
      </c>
      <c r="J167" s="12">
        <f>J166+IF(AND($B167="B",$G167="D"),-I167,IF($B167="B",+I167,0))</f>
        <v>10623.973341240355</v>
      </c>
      <c r="K167" s="12">
        <f>K166+IF(AND($B167="B",$E167&lt;&gt;""),IF($G167="D",-I167,+I167),0)</f>
        <v>10623.973341240355</v>
      </c>
      <c r="L167" s="6" t="str">
        <f>IF(C167="","",G167&amp;" "&amp;VLOOKUP(C167,$X$1:$Y$49,2))</f>
        <v>D 26</v>
      </c>
      <c r="M167" s="10" t="e">
        <f>M166+IF(AND(B167="C",E167&lt;&gt;""),IF(G167="D",-#REF!,+#REF!),0)</f>
        <v>#REF!</v>
      </c>
      <c r="N167">
        <f>IF(D167,MONTH(D167),"")</f>
        <v>3</v>
      </c>
      <c r="O167">
        <f>IF(D167,YEAR(D167),"")</f>
        <v>2000</v>
      </c>
      <c r="P167" s="12">
        <f>P166+IF(AND($B167="C",I167&lt;&gt;""),IF($G167="D",-I167,+I167),0)</f>
        <v>34.057110450837449</v>
      </c>
    </row>
    <row r="168" spans="1:16" x14ac:dyDescent="0.2">
      <c r="A168" s="6">
        <v>111</v>
      </c>
      <c r="B168" s="6" t="s">
        <v>40</v>
      </c>
      <c r="C168" s="7" t="s">
        <v>28</v>
      </c>
      <c r="D168" s="8">
        <v>36614</v>
      </c>
      <c r="E168" s="8">
        <v>36614</v>
      </c>
      <c r="F168" t="s">
        <v>284</v>
      </c>
      <c r="G168" s="6" t="s">
        <v>23</v>
      </c>
      <c r="H168" s="6" t="s">
        <v>130</v>
      </c>
      <c r="I168" s="12">
        <v>22.257556516661914</v>
      </c>
      <c r="J168" s="12">
        <f>J167+IF(AND($B168="B",$G168="D"),-I168,IF($B168="B",+I168,0))</f>
        <v>10623.973341240355</v>
      </c>
      <c r="K168" s="12">
        <f>K167+IF(AND($B168="B",$E168&lt;&gt;""),IF($G168="D",-I168,+I168),0)</f>
        <v>10623.973341240355</v>
      </c>
      <c r="L168" s="6" t="str">
        <f>IF(C168="","",G168&amp;" "&amp;VLOOKUP(C168,$X$1:$Y$49,2))</f>
        <v>D 25</v>
      </c>
      <c r="M168" s="10" t="e">
        <f>M167+IF(AND(B168="C",E168&lt;&gt;""),IF(G168="D",-#REF!,+#REF!),0)</f>
        <v>#REF!</v>
      </c>
      <c r="N168">
        <f>IF(D168,MONTH(D168),"")</f>
        <v>3</v>
      </c>
      <c r="O168">
        <f>IF(D168,YEAR(D168),"")</f>
        <v>2000</v>
      </c>
      <c r="P168" s="12">
        <f>P167+IF(AND($B168="C",I168&lt;&gt;""),IF($G168="D",-I168,+I168),0)</f>
        <v>11.799553934175535</v>
      </c>
    </row>
    <row r="169" spans="1:16" x14ac:dyDescent="0.2">
      <c r="A169" s="6">
        <v>88</v>
      </c>
      <c r="B169" s="6" t="s">
        <v>17</v>
      </c>
      <c r="C169" s="7" t="s">
        <v>31</v>
      </c>
      <c r="D169" s="8">
        <v>36616</v>
      </c>
      <c r="E169" s="8">
        <v>36619</v>
      </c>
      <c r="F169" t="s">
        <v>284</v>
      </c>
      <c r="G169" s="6" t="s">
        <v>23</v>
      </c>
      <c r="H169" s="14" t="s">
        <v>119</v>
      </c>
      <c r="I169" s="12">
        <v>114.33676292805778</v>
      </c>
      <c r="J169" s="12">
        <f>J168+IF(AND($B169="B",$G169="D"),-I169,IF($B169="B",+I169,0))</f>
        <v>10509.636578312296</v>
      </c>
      <c r="K169" s="12">
        <f>K168+IF(AND($B169="B",$E169&lt;&gt;""),IF($G169="D",-I169,+I169),0)</f>
        <v>10509.636578312296</v>
      </c>
      <c r="L169" s="6" t="str">
        <f>IF(C169="","",G169&amp;" "&amp;VLOOKUP(C169,$X$1:$Y$49,2))</f>
        <v>D 22</v>
      </c>
      <c r="M169" s="10" t="e">
        <f>M168+IF(AND(B169="C",E169&lt;&gt;""),IF(G169="D",-#REF!,+#REF!),0)</f>
        <v>#REF!</v>
      </c>
      <c r="N169">
        <f>IF(D169,MONTH(D169),"")</f>
        <v>3</v>
      </c>
      <c r="O169">
        <f>IF(D169,YEAR(D169),"")</f>
        <v>2000</v>
      </c>
      <c r="P169" s="12">
        <f>P168+IF(AND($B169="C",I169&lt;&gt;""),IF($G169="D",-I169,+I169),0)</f>
        <v>11.799553934175535</v>
      </c>
    </row>
    <row r="170" spans="1:16" x14ac:dyDescent="0.2">
      <c r="A170" s="6">
        <v>88</v>
      </c>
      <c r="B170" s="6" t="s">
        <v>17</v>
      </c>
      <c r="C170" s="7" t="s">
        <v>50</v>
      </c>
      <c r="D170" s="8">
        <v>36616</v>
      </c>
      <c r="E170" s="8">
        <v>36619</v>
      </c>
      <c r="F170" t="s">
        <v>284</v>
      </c>
      <c r="G170" s="6" t="s">
        <v>23</v>
      </c>
      <c r="H170" s="14" t="s">
        <v>119</v>
      </c>
      <c r="I170" s="12">
        <v>280.59156316648802</v>
      </c>
      <c r="J170" s="12">
        <f>J169+IF(AND($B170="B",$G170="D"),-I170,IF($B170="B",+I170,0))</f>
        <v>10229.045015145808</v>
      </c>
      <c r="K170" s="12">
        <f>K169+IF(AND($B170="B",$E170&lt;&gt;""),IF($G170="D",-I170,+I170),0)</f>
        <v>10229.045015145808</v>
      </c>
      <c r="L170" s="6" t="str">
        <f>IF(C170="","",G170&amp;" "&amp;VLOOKUP(C170,$X$1:$Y$49,2))</f>
        <v>D 9</v>
      </c>
      <c r="M170" s="10" t="e">
        <f>M169+IF(AND(B170="C",E170&lt;&gt;""),IF(G170="D",-#REF!,+#REF!),0)</f>
        <v>#REF!</v>
      </c>
      <c r="N170">
        <f>IF(D170,MONTH(D170),"")</f>
        <v>3</v>
      </c>
      <c r="O170">
        <f>IF(D170,YEAR(D170),"")</f>
        <v>2000</v>
      </c>
      <c r="P170" s="12">
        <f>P169+IF(AND($B170="C",I170&lt;&gt;""),IF($G170="D",-I170,+I170),0)</f>
        <v>11.799553934175535</v>
      </c>
    </row>
    <row r="171" spans="1:16" x14ac:dyDescent="0.2">
      <c r="A171" s="6">
        <v>90</v>
      </c>
      <c r="B171" s="6" t="s">
        <v>17</v>
      </c>
      <c r="C171" s="7" t="s">
        <v>31</v>
      </c>
      <c r="D171" s="8">
        <v>36616</v>
      </c>
      <c r="E171" s="8">
        <v>36619</v>
      </c>
      <c r="F171" t="s">
        <v>284</v>
      </c>
      <c r="G171" s="6" t="s">
        <v>23</v>
      </c>
      <c r="H171" s="14" t="s">
        <v>121</v>
      </c>
      <c r="I171" s="12">
        <v>60.979606894964149</v>
      </c>
      <c r="J171" s="12">
        <f>J170+IF(AND($B171="B",$G171="D"),-I171,IF($B171="B",+I171,0))</f>
        <v>10168.065408250844</v>
      </c>
      <c r="K171" s="12">
        <f>K170+IF(AND($B171="B",$E171&lt;&gt;""),IF($G171="D",-I171,+I171),0)</f>
        <v>10168.065408250844</v>
      </c>
      <c r="L171" s="6" t="str">
        <f>IF(C171="","",G171&amp;" "&amp;VLOOKUP(C171,$X$1:$Y$49,2))</f>
        <v>D 22</v>
      </c>
      <c r="M171" s="10" t="e">
        <f>M170+IF(AND(B171="C",E171&lt;&gt;""),IF(G171="D",-#REF!,+#REF!),0)</f>
        <v>#REF!</v>
      </c>
      <c r="N171">
        <f>IF(D171,MONTH(D171),"")</f>
        <v>3</v>
      </c>
      <c r="O171">
        <f>IF(D171,YEAR(D171),"")</f>
        <v>2000</v>
      </c>
      <c r="P171" s="12">
        <f>P170+IF(AND($B171="C",I171&lt;&gt;""),IF($G171="D",-I171,+I171),0)</f>
        <v>11.799553934175535</v>
      </c>
    </row>
    <row r="172" spans="1:16" x14ac:dyDescent="0.2">
      <c r="A172" s="6">
        <v>90</v>
      </c>
      <c r="B172" s="6" t="s">
        <v>17</v>
      </c>
      <c r="C172" s="7" t="s">
        <v>50</v>
      </c>
      <c r="D172" s="8">
        <v>36616</v>
      </c>
      <c r="E172" s="8">
        <v>36619</v>
      </c>
      <c r="F172" t="s">
        <v>284</v>
      </c>
      <c r="G172" s="6" t="s">
        <v>23</v>
      </c>
      <c r="H172" s="14" t="s">
        <v>121</v>
      </c>
      <c r="I172" s="12">
        <v>192.68641084705249</v>
      </c>
      <c r="J172" s="12">
        <f>J171+IF(AND($B172="B",$G172="D"),-I172,IF($B172="B",+I172,0))</f>
        <v>9975.3789974037918</v>
      </c>
      <c r="K172" s="12">
        <f>K171+IF(AND($B172="B",$E172&lt;&gt;""),IF($G172="D",-I172,+I172),0)</f>
        <v>9975.3789974037918</v>
      </c>
      <c r="L172" s="6" t="str">
        <f>IF(C172="","",G172&amp;" "&amp;VLOOKUP(C172,$X$1:$Y$49,2))</f>
        <v>D 9</v>
      </c>
      <c r="M172" s="10" t="e">
        <f>M171+IF(AND(B172="C",E172&lt;&gt;""),IF(G172="D",-#REF!,+#REF!),0)</f>
        <v>#REF!</v>
      </c>
      <c r="N172">
        <f>IF(D172,MONTH(D172),"")</f>
        <v>3</v>
      </c>
      <c r="O172">
        <f>IF(D172,YEAR(D172),"")</f>
        <v>2000</v>
      </c>
      <c r="P172" s="12">
        <f>P171+IF(AND($B172="C",I172&lt;&gt;""),IF($G172="D",-I172,+I172),0)</f>
        <v>11.799553934175535</v>
      </c>
    </row>
    <row r="173" spans="1:16" x14ac:dyDescent="0.2">
      <c r="A173" s="6">
        <v>91</v>
      </c>
      <c r="B173" s="6" t="s">
        <v>17</v>
      </c>
      <c r="C173" s="7" t="s">
        <v>31</v>
      </c>
      <c r="D173" s="8">
        <v>36616</v>
      </c>
      <c r="E173" s="8">
        <v>36624</v>
      </c>
      <c r="F173" t="s">
        <v>284</v>
      </c>
      <c r="G173" s="6" t="s">
        <v>23</v>
      </c>
      <c r="H173" s="14" t="s">
        <v>122</v>
      </c>
      <c r="I173" s="12">
        <v>43.030259605431453</v>
      </c>
      <c r="J173" s="12">
        <f>J172+IF(AND($B173="B",$G173="D"),-I173,IF($B173="B",+I173,0))</f>
        <v>9932.3487377983602</v>
      </c>
      <c r="K173" s="12">
        <f>K172+IF(AND($B173="B",$E173&lt;&gt;""),IF($G173="D",-I173,+I173),0)</f>
        <v>9932.3487377983602</v>
      </c>
      <c r="L173" s="6" t="str">
        <f>IF(C173="","",G173&amp;" "&amp;VLOOKUP(C173,$X$1:$Y$49,2))</f>
        <v>D 22</v>
      </c>
      <c r="M173" s="10" t="e">
        <f>M172+IF(AND(B173="C",E173&lt;&gt;""),IF(G173="D",-#REF!,+#REF!),0)</f>
        <v>#REF!</v>
      </c>
      <c r="N173">
        <f>IF(D173,MONTH(D173),"")</f>
        <v>3</v>
      </c>
      <c r="O173">
        <f>IF(D173,YEAR(D173),"")</f>
        <v>2000</v>
      </c>
      <c r="P173" s="12">
        <f>P172+IF(AND($B173="C",I173&lt;&gt;""),IF($G173="D",-I173,+I173),0)</f>
        <v>11.799553934175535</v>
      </c>
    </row>
    <row r="174" spans="1:16" x14ac:dyDescent="0.2">
      <c r="A174" s="6">
        <v>91</v>
      </c>
      <c r="B174" s="6" t="s">
        <v>17</v>
      </c>
      <c r="C174" s="7" t="s">
        <v>50</v>
      </c>
      <c r="D174" s="8">
        <v>36616</v>
      </c>
      <c r="E174" s="8">
        <v>36624</v>
      </c>
      <c r="F174" t="s">
        <v>284</v>
      </c>
      <c r="G174" s="6" t="s">
        <v>23</v>
      </c>
      <c r="H174" s="14" t="s">
        <v>122</v>
      </c>
      <c r="I174" s="12">
        <v>1348.8064004195398</v>
      </c>
      <c r="J174" s="12">
        <f>J173+IF(AND($B174="B",$G174="D"),-I174,IF($B174="B",+I174,0))</f>
        <v>8583.5423373788199</v>
      </c>
      <c r="K174" s="12">
        <f>K173+IF(AND($B174="B",$E174&lt;&gt;""),IF($G174="D",-I174,+I174),0)</f>
        <v>8583.5423373788199</v>
      </c>
      <c r="L174" s="6" t="str">
        <f>IF(C174="","",G174&amp;" "&amp;VLOOKUP(C174,$X$1:$Y$49,2))</f>
        <v>D 9</v>
      </c>
      <c r="M174" s="10" t="e">
        <f>M173+IF(AND(B174="C",E174&lt;&gt;""),IF(G174="D",-#REF!,+#REF!),0)</f>
        <v>#REF!</v>
      </c>
      <c r="N174">
        <f>IF(D174,MONTH(D174),"")</f>
        <v>3</v>
      </c>
      <c r="O174">
        <f>IF(D174,YEAR(D174),"")</f>
        <v>2000</v>
      </c>
      <c r="P174" s="12">
        <f>P173+IF(AND($B174="C",I174&lt;&gt;""),IF($G174="D",-I174,+I174),0)</f>
        <v>11.799553934175535</v>
      </c>
    </row>
    <row r="175" spans="1:16" x14ac:dyDescent="0.2">
      <c r="A175" s="6">
        <v>91</v>
      </c>
      <c r="B175" s="6" t="s">
        <v>17</v>
      </c>
      <c r="C175" s="7" t="s">
        <v>26</v>
      </c>
      <c r="D175" s="8">
        <v>36616</v>
      </c>
      <c r="E175" s="8">
        <v>36624</v>
      </c>
      <c r="F175" t="s">
        <v>284</v>
      </c>
      <c r="G175" s="6" t="s">
        <v>23</v>
      </c>
      <c r="I175" s="12">
        <v>8.8633858621830388</v>
      </c>
      <c r="J175" s="12">
        <f>J174+IF(AND($B175="B",$G175="D"),-I175,IF($B175="B",+I175,0))</f>
        <v>8574.6789515166365</v>
      </c>
      <c r="K175" s="12">
        <f>K174+IF(AND($B175="B",$E175&lt;&gt;""),IF($G175="D",-I175,+I175),0)</f>
        <v>8574.6789515166365</v>
      </c>
      <c r="L175" s="6" t="str">
        <f>IF(C175="","",G175&amp;" "&amp;VLOOKUP(C175,$X$1:$Y$49,2))</f>
        <v>D 6</v>
      </c>
      <c r="M175" s="10" t="e">
        <f>M174+IF(AND(B175="C",E175&lt;&gt;""),IF(G175="D",-#REF!,+#REF!),0)</f>
        <v>#REF!</v>
      </c>
      <c r="N175">
        <f>IF(D175,MONTH(D175),"")</f>
        <v>3</v>
      </c>
      <c r="O175">
        <f>IF(D175,YEAR(D175),"")</f>
        <v>2000</v>
      </c>
      <c r="P175" s="12">
        <f>P174+IF(AND($B175="C",I175&lt;&gt;""),IF($G175="D",-I175,+I175),0)</f>
        <v>11.799553934175535</v>
      </c>
    </row>
    <row r="176" spans="1:16" x14ac:dyDescent="0.2">
      <c r="A176" s="6">
        <v>92</v>
      </c>
      <c r="B176" s="6" t="s">
        <v>17</v>
      </c>
      <c r="C176" s="7" t="s">
        <v>54</v>
      </c>
      <c r="D176" s="8">
        <v>36616</v>
      </c>
      <c r="E176" s="8">
        <v>36621</v>
      </c>
      <c r="F176" t="s">
        <v>284</v>
      </c>
      <c r="G176" s="6" t="s">
        <v>19</v>
      </c>
      <c r="H176" s="6" t="s">
        <v>78</v>
      </c>
      <c r="I176" s="12">
        <v>1097.6329241093547</v>
      </c>
      <c r="J176" s="12">
        <f>J175+IF(AND($B176="B",$G176="D"),-I176,IF($B176="B",+I176,0))</f>
        <v>9672.3118756259919</v>
      </c>
      <c r="K176" s="12">
        <f>K175+IF(AND($B176="B",$E176&lt;&gt;""),IF($G176="D",-I176,+I176),0)</f>
        <v>9672.3118756259919</v>
      </c>
      <c r="L176" s="6" t="str">
        <f>IF(C176="","",G176&amp;" "&amp;VLOOKUP(C176,$X$1:$Y$49,2))</f>
        <v>R 6</v>
      </c>
      <c r="M176" s="10" t="e">
        <f>M175+IF(AND(B176="C",E176&lt;&gt;""),IF(G176="D",-#REF!,+#REF!),0)</f>
        <v>#REF!</v>
      </c>
      <c r="N176">
        <f>IF(D176,MONTH(D176),"")</f>
        <v>3</v>
      </c>
      <c r="O176">
        <f>IF(D176,YEAR(D176),"")</f>
        <v>2000</v>
      </c>
      <c r="P176" s="12">
        <f>P175+IF(AND($B176="C",I176&lt;&gt;""),IF($G176="D",-I176,+I176),0)</f>
        <v>11.799553934175535</v>
      </c>
    </row>
    <row r="177" spans="1:16" x14ac:dyDescent="0.2">
      <c r="A177" s="6">
        <v>92</v>
      </c>
      <c r="B177" s="6" t="s">
        <v>17</v>
      </c>
      <c r="C177" s="7" t="s">
        <v>62</v>
      </c>
      <c r="D177" s="8">
        <v>36616</v>
      </c>
      <c r="E177" s="8">
        <v>36621</v>
      </c>
      <c r="F177" t="s">
        <v>284</v>
      </c>
      <c r="G177" s="6" t="s">
        <v>19</v>
      </c>
      <c r="H177" s="6" t="s">
        <v>78</v>
      </c>
      <c r="I177" s="12">
        <v>226.11238236652707</v>
      </c>
      <c r="J177" s="12">
        <f>J176+IF(AND($B177="B",$G177="D"),-I177,IF($B177="B",+I177,0))</f>
        <v>9898.4242579925194</v>
      </c>
      <c r="K177" s="12">
        <f>K176+IF(AND($B177="B",$E177&lt;&gt;""),IF($G177="D",-I177,+I177),0)</f>
        <v>9898.4242579925194</v>
      </c>
      <c r="L177" s="6" t="str">
        <f>IF(C177="","",G177&amp;" "&amp;VLOOKUP(C177,$X$1:$Y$49,2))</f>
        <v>R 5</v>
      </c>
      <c r="M177" s="10" t="e">
        <f>M176+IF(AND(B177="C",E177&lt;&gt;""),IF(G177="D",-#REF!,+#REF!),0)</f>
        <v>#REF!</v>
      </c>
      <c r="N177">
        <f>IF(D177,MONTH(D177),"")</f>
        <v>3</v>
      </c>
      <c r="O177">
        <f>IF(D177,YEAR(D177),"")</f>
        <v>2000</v>
      </c>
      <c r="P177" s="12">
        <f>P176+IF(AND($B177="C",I177&lt;&gt;""),IF($G177="D",-I177,+I177),0)</f>
        <v>11.799553934175535</v>
      </c>
    </row>
    <row r="178" spans="1:16" x14ac:dyDescent="0.2">
      <c r="A178" s="6">
        <v>109</v>
      </c>
      <c r="B178" s="6" t="s">
        <v>17</v>
      </c>
      <c r="C178" s="7" t="s">
        <v>28</v>
      </c>
      <c r="D178" s="8">
        <v>36616</v>
      </c>
      <c r="E178" s="8">
        <v>36633</v>
      </c>
      <c r="F178" t="s">
        <v>284</v>
      </c>
      <c r="G178" s="6" t="s">
        <v>23</v>
      </c>
      <c r="H178" s="14" t="s">
        <v>132</v>
      </c>
      <c r="I178" s="12">
        <v>367.70702957663383</v>
      </c>
      <c r="J178" s="12">
        <f>J177+IF(AND($B178="B",$G178="D"),-I178,IF($B178="B",+I178,0))</f>
        <v>9530.717228415886</v>
      </c>
      <c r="K178" s="12">
        <f>K177+IF(AND($B178="B",$E178&lt;&gt;""),IF($G178="D",-I178,+I178),0)</f>
        <v>9530.717228415886</v>
      </c>
      <c r="L178" s="6" t="str">
        <f>IF(C178="","",G178&amp;" "&amp;VLOOKUP(C178,$X$1:$Y$49,2))</f>
        <v>D 25</v>
      </c>
      <c r="M178" s="10" t="e">
        <f>M177+IF(AND(B178="C",E178&lt;&gt;""),IF(G178="D",-#REF!,+#REF!),0)</f>
        <v>#REF!</v>
      </c>
      <c r="N178">
        <f>IF(D178,MONTH(D178),"")</f>
        <v>3</v>
      </c>
      <c r="O178">
        <f>IF(D178,YEAR(D178),"")</f>
        <v>2000</v>
      </c>
      <c r="P178" s="12">
        <f>P177+IF(AND($B178="C",I178&lt;&gt;""),IF($G178="D",-I178,+I178),0)</f>
        <v>11.799553934175535</v>
      </c>
    </row>
    <row r="179" spans="1:16" x14ac:dyDescent="0.2">
      <c r="A179" s="6">
        <v>109</v>
      </c>
      <c r="B179" s="6" t="s">
        <v>17</v>
      </c>
      <c r="C179" s="7" t="s">
        <v>26</v>
      </c>
      <c r="D179" s="8">
        <v>36616</v>
      </c>
      <c r="E179" s="8">
        <v>36633</v>
      </c>
      <c r="F179" t="s">
        <v>284</v>
      </c>
      <c r="G179" s="6" t="s">
        <v>23</v>
      </c>
      <c r="H179" s="14" t="s">
        <v>132</v>
      </c>
      <c r="I179" s="12">
        <v>20.223886626714862</v>
      </c>
      <c r="J179" s="12">
        <f>J178+IF(AND($B179="B",$G179="D"),-I179,IF($B179="B",+I179,0))</f>
        <v>9510.4933417891716</v>
      </c>
      <c r="K179" s="12">
        <f>K178+IF(AND($B179="B",$E179&lt;&gt;""),IF($G179="D",-I179,+I179),0)</f>
        <v>9510.4933417891716</v>
      </c>
      <c r="L179" s="6" t="str">
        <f>IF(C179="","",G179&amp;" "&amp;VLOOKUP(C179,$X$1:$Y$49,2))</f>
        <v>D 6</v>
      </c>
      <c r="M179" s="10" t="e">
        <f>M178+IF(AND(B179="C",E179&lt;&gt;""),IF(G179="D",-#REF!,+#REF!),0)</f>
        <v>#REF!</v>
      </c>
      <c r="N179">
        <f>IF(D179,MONTH(D179),"")</f>
        <v>3</v>
      </c>
      <c r="O179">
        <f>IF(D179,YEAR(D179),"")</f>
        <v>2000</v>
      </c>
      <c r="P179" s="12">
        <f>P178+IF(AND($B179="C",I179&lt;&gt;""),IF($G179="D",-I179,+I179),0)</f>
        <v>11.799553934175535</v>
      </c>
    </row>
    <row r="180" spans="1:16" x14ac:dyDescent="0.2">
      <c r="A180" s="6">
        <v>85</v>
      </c>
      <c r="B180" s="6" t="s">
        <v>17</v>
      </c>
      <c r="C180" s="7" t="s">
        <v>51</v>
      </c>
      <c r="D180" s="8">
        <v>36619</v>
      </c>
      <c r="E180" s="8">
        <v>36620</v>
      </c>
      <c r="F180" t="s">
        <v>284</v>
      </c>
      <c r="G180" s="6" t="s">
        <v>23</v>
      </c>
      <c r="H180" s="6" t="s">
        <v>92</v>
      </c>
      <c r="I180" s="12">
        <v>31.148383201947688</v>
      </c>
      <c r="J180" s="12">
        <f>J179+IF(AND($B180="B",$G180="D"),-I180,IF($B180="B",+I180,0))</f>
        <v>9479.344958587224</v>
      </c>
      <c r="K180" s="12">
        <f>K179+IF(AND($B180="B",$E180&lt;&gt;""),IF($G180="D",-I180,+I180),0)</f>
        <v>9479.344958587224</v>
      </c>
      <c r="L180" s="6" t="str">
        <f>IF(C180="","",G180&amp;" "&amp;VLOOKUP(C180,$X$1:$Y$49,2))</f>
        <v>D 21</v>
      </c>
      <c r="M180" s="10" t="e">
        <f>M179+IF(AND(B180="C",E180&lt;&gt;""),IF(G180="D",-#REF!,+#REF!),0)</f>
        <v>#REF!</v>
      </c>
      <c r="N180">
        <f>IF(D180,MONTH(D180),"")</f>
        <v>4</v>
      </c>
      <c r="O180">
        <f>IF(D180,YEAR(D180),"")</f>
        <v>2000</v>
      </c>
      <c r="P180" s="12">
        <f>P179+IF(AND($B180="C",I180&lt;&gt;""),IF($G180="D",-I180,+I180),0)</f>
        <v>11.799553934175535</v>
      </c>
    </row>
    <row r="181" spans="1:16" x14ac:dyDescent="0.2">
      <c r="A181" s="6">
        <v>85</v>
      </c>
      <c r="B181" s="6" t="s">
        <v>17</v>
      </c>
      <c r="C181" s="7" t="s">
        <v>51</v>
      </c>
      <c r="D181" s="8">
        <v>36619</v>
      </c>
      <c r="E181" s="8">
        <v>36620</v>
      </c>
      <c r="F181" t="s">
        <v>284</v>
      </c>
      <c r="G181" s="6" t="s">
        <v>23</v>
      </c>
      <c r="H181" s="6" t="s">
        <v>92</v>
      </c>
      <c r="I181" s="12">
        <v>4.7365909655663403</v>
      </c>
      <c r="J181" s="12">
        <f>J180+IF(AND($B181="B",$G181="D"),-I181,IF($B181="B",+I181,0))</f>
        <v>9474.6083676216585</v>
      </c>
      <c r="K181" s="12">
        <f>K180+IF(AND($B181="B",$E181&lt;&gt;""),IF($G181="D",-I181,+I181),0)</f>
        <v>9474.6083676216585</v>
      </c>
      <c r="L181" s="6" t="str">
        <f>IF(C181="","",G181&amp;" "&amp;VLOOKUP(C181,$X$1:$Y$49,2))</f>
        <v>D 21</v>
      </c>
      <c r="M181" s="10" t="e">
        <f>M180+IF(AND(B181="C",E181&lt;&gt;""),IF(G181="D",-#REF!,+#REF!),0)</f>
        <v>#REF!</v>
      </c>
      <c r="N181">
        <f>IF(D181,MONTH(D181),"")</f>
        <v>4</v>
      </c>
      <c r="O181">
        <f>IF(D181,YEAR(D181),"")</f>
        <v>2000</v>
      </c>
      <c r="P181" s="12">
        <f>P180+IF(AND($B181="C",I181&lt;&gt;""),IF($G181="D",-I181,+I181),0)</f>
        <v>11.799553934175535</v>
      </c>
    </row>
    <row r="182" spans="1:16" x14ac:dyDescent="0.2">
      <c r="A182" s="6">
        <v>85</v>
      </c>
      <c r="B182" s="6" t="s">
        <v>17</v>
      </c>
      <c r="C182" s="7" t="s">
        <v>56</v>
      </c>
      <c r="D182" s="8">
        <v>36619</v>
      </c>
      <c r="E182" s="8">
        <v>36620</v>
      </c>
      <c r="F182" t="s">
        <v>284</v>
      </c>
      <c r="G182" s="6" t="s">
        <v>23</v>
      </c>
      <c r="H182" s="6" t="s">
        <v>92</v>
      </c>
      <c r="I182" s="12">
        <v>147.00506283186246</v>
      </c>
      <c r="J182" s="12">
        <f>J181+IF(AND($B182="B",$G182="D"),-I182,IF($B182="B",+I182,0))</f>
        <v>9327.6033047897963</v>
      </c>
      <c r="K182" s="12">
        <f>K181+IF(AND($B182="B",$E182&lt;&gt;""),IF($G182="D",-I182,+I182),0)</f>
        <v>9327.6033047897963</v>
      </c>
      <c r="L182" s="6" t="str">
        <f>IF(C182="","",G182&amp;" "&amp;VLOOKUP(C182,$X$1:$Y$49,2))</f>
        <v>D 14</v>
      </c>
      <c r="M182" s="10" t="e">
        <f>M181+IF(AND(B182="C",E182&lt;&gt;""),IF(G182="D",-#REF!,+#REF!),0)</f>
        <v>#REF!</v>
      </c>
      <c r="N182">
        <f>IF(D182,MONTH(D182),"")</f>
        <v>4</v>
      </c>
      <c r="O182">
        <f>IF(D182,YEAR(D182),"")</f>
        <v>2000</v>
      </c>
      <c r="P182" s="12">
        <f>P181+IF(AND($B182="C",I182&lt;&gt;""),IF($G182="D",-I182,+I182),0)</f>
        <v>11.799553934175535</v>
      </c>
    </row>
    <row r="183" spans="1:16" x14ac:dyDescent="0.2">
      <c r="A183" s="6">
        <v>85</v>
      </c>
      <c r="B183" s="6" t="s">
        <v>17</v>
      </c>
      <c r="C183" s="7" t="s">
        <v>26</v>
      </c>
      <c r="D183" s="8">
        <v>36619</v>
      </c>
      <c r="E183" s="8">
        <v>36620</v>
      </c>
      <c r="F183" t="s">
        <v>284</v>
      </c>
      <c r="G183" s="6" t="s">
        <v>23</v>
      </c>
      <c r="H183" s="6" t="s">
        <v>92</v>
      </c>
      <c r="I183" s="12">
        <v>36.699051919561796</v>
      </c>
      <c r="J183" s="12">
        <f>J182+IF(AND($B183="B",$G183="D"),-I183,IF($B183="B",+I183,0))</f>
        <v>9290.9042528702339</v>
      </c>
      <c r="K183" s="12">
        <f>K182+IF(AND($B183="B",$E183&lt;&gt;""),IF($G183="D",-I183,+I183),0)</f>
        <v>9290.9042528702339</v>
      </c>
      <c r="L183" s="6" t="str">
        <f>IF(C183="","",G183&amp;" "&amp;VLOOKUP(C183,$X$1:$Y$49,2))</f>
        <v>D 6</v>
      </c>
      <c r="M183" s="10" t="e">
        <f>M182+IF(AND(B183="C",E183&lt;&gt;""),IF(G183="D",-#REF!,+#REF!),0)</f>
        <v>#REF!</v>
      </c>
      <c r="N183">
        <f>IF(D183,MONTH(D183),"")</f>
        <v>4</v>
      </c>
      <c r="O183">
        <f>IF(D183,YEAR(D183),"")</f>
        <v>2000</v>
      </c>
      <c r="P183" s="12">
        <f>P182+IF(AND($B183="C",I183&lt;&gt;""),IF($G183="D",-I183,+I183),0)</f>
        <v>11.799553934175535</v>
      </c>
    </row>
    <row r="184" spans="1:16" x14ac:dyDescent="0.2">
      <c r="A184" s="6">
        <v>86</v>
      </c>
      <c r="B184" s="6" t="s">
        <v>17</v>
      </c>
      <c r="C184" s="7" t="s">
        <v>51</v>
      </c>
      <c r="D184" s="8">
        <v>36619</v>
      </c>
      <c r="E184" s="8">
        <v>36621</v>
      </c>
      <c r="F184" t="s">
        <v>284</v>
      </c>
      <c r="G184" s="6" t="s">
        <v>23</v>
      </c>
      <c r="H184" s="6" t="s">
        <v>92</v>
      </c>
      <c r="I184" s="12">
        <v>36.102976262163523</v>
      </c>
      <c r="J184" s="12">
        <f>J183+IF(AND($B184="B",$G184="D"),-I184,IF($B184="B",+I184,0))</f>
        <v>9254.8012766080701</v>
      </c>
      <c r="K184" s="12">
        <f>K183+IF(AND($B184="B",$E184&lt;&gt;""),IF($G184="D",-I184,+I184),0)</f>
        <v>9254.8012766080701</v>
      </c>
      <c r="L184" s="6" t="str">
        <f>IF(C184="","",G184&amp;" "&amp;VLOOKUP(C184,$X$1:$Y$49,2))</f>
        <v>D 21</v>
      </c>
      <c r="M184" s="10" t="e">
        <f>M183+IF(AND(B184="C",E184&lt;&gt;""),IF(G184="D",-#REF!,+#REF!),0)</f>
        <v>#REF!</v>
      </c>
      <c r="N184">
        <f>IF(D184,MONTH(D184),"")</f>
        <v>4</v>
      </c>
      <c r="O184">
        <f>IF(D184,YEAR(D184),"")</f>
        <v>2000</v>
      </c>
      <c r="P184" s="12">
        <f>P183+IF(AND($B184="C",I184&lt;&gt;""),IF($G184="D",-I184,+I184),0)</f>
        <v>11.799553934175535</v>
      </c>
    </row>
    <row r="185" spans="1:16" x14ac:dyDescent="0.2">
      <c r="A185" s="6">
        <v>86</v>
      </c>
      <c r="B185" s="6" t="s">
        <v>17</v>
      </c>
      <c r="C185" s="7" t="s">
        <v>51</v>
      </c>
      <c r="D185" s="8">
        <v>36619</v>
      </c>
      <c r="E185" s="8">
        <v>36621</v>
      </c>
      <c r="F185" t="s">
        <v>284</v>
      </c>
      <c r="G185" s="6" t="s">
        <v>23</v>
      </c>
      <c r="H185" s="6" t="s">
        <v>92</v>
      </c>
      <c r="I185" s="12">
        <v>6.7992261687885032</v>
      </c>
      <c r="J185" s="12">
        <f>J184+IF(AND($B185="B",$G185="D"),-I185,IF($B185="B",+I185,0))</f>
        <v>9248.0020504392814</v>
      </c>
      <c r="K185" s="12">
        <f>K184+IF(AND($B185="B",$E185&lt;&gt;""),IF($G185="D",-I185,+I185),0)</f>
        <v>9248.0020504392814</v>
      </c>
      <c r="L185" s="6" t="str">
        <f>IF(C185="","",G185&amp;" "&amp;VLOOKUP(C185,$X$1:$Y$49,2))</f>
        <v>D 21</v>
      </c>
      <c r="M185" s="10" t="e">
        <f>M184+IF(AND(B185="C",E185&lt;&gt;""),IF(G185="D",-#REF!,+#REF!),0)</f>
        <v>#REF!</v>
      </c>
      <c r="N185">
        <f>IF(D185,MONTH(D185),"")</f>
        <v>4</v>
      </c>
      <c r="O185">
        <f>IF(D185,YEAR(D185),"")</f>
        <v>2000</v>
      </c>
      <c r="P185" s="12">
        <f>P184+IF(AND($B185="C",I185&lt;&gt;""),IF($G185="D",-I185,+I185),0)</f>
        <v>11.799553934175535</v>
      </c>
    </row>
    <row r="186" spans="1:16" x14ac:dyDescent="0.2">
      <c r="A186" s="6">
        <v>86</v>
      </c>
      <c r="B186" s="6" t="s">
        <v>17</v>
      </c>
      <c r="C186" s="7" t="s">
        <v>56</v>
      </c>
      <c r="D186" s="8">
        <v>36619</v>
      </c>
      <c r="E186" s="8">
        <v>36621</v>
      </c>
      <c r="F186" t="s">
        <v>284</v>
      </c>
      <c r="G186" s="6" t="s">
        <v>23</v>
      </c>
      <c r="H186" s="6" t="s">
        <v>92</v>
      </c>
      <c r="I186" s="12">
        <v>209.57928644712993</v>
      </c>
      <c r="J186" s="12">
        <f>J185+IF(AND($B186="B",$G186="D"),-I186,IF($B186="B",+I186,0))</f>
        <v>9038.4227639921519</v>
      </c>
      <c r="K186" s="12">
        <f>K185+IF(AND($B186="B",$E186&lt;&gt;""),IF($G186="D",-I186,+I186),0)</f>
        <v>9038.4227639921519</v>
      </c>
      <c r="L186" s="6" t="str">
        <f>IF(C186="","",G186&amp;" "&amp;VLOOKUP(C186,$X$1:$Y$49,2))</f>
        <v>D 14</v>
      </c>
      <c r="M186" s="10" t="e">
        <f>M185+IF(AND(B186="C",E186&lt;&gt;""),IF(G186="D",-#REF!,+#REF!),0)</f>
        <v>#REF!</v>
      </c>
      <c r="N186">
        <f>IF(D186,MONTH(D186),"")</f>
        <v>4</v>
      </c>
      <c r="O186">
        <f>IF(D186,YEAR(D186),"")</f>
        <v>2000</v>
      </c>
      <c r="P186" s="12">
        <f>P185+IF(AND($B186="C",I186&lt;&gt;""),IF($G186="D",-I186,+I186),0)</f>
        <v>11.799553934175535</v>
      </c>
    </row>
    <row r="187" spans="1:16" x14ac:dyDescent="0.2">
      <c r="A187" s="6">
        <v>86</v>
      </c>
      <c r="B187" s="6" t="s">
        <v>17</v>
      </c>
      <c r="C187" s="7" t="s">
        <v>26</v>
      </c>
      <c r="D187" s="8">
        <v>36619</v>
      </c>
      <c r="E187" s="8">
        <v>36621</v>
      </c>
      <c r="F187" t="s">
        <v>284</v>
      </c>
      <c r="G187" s="6" t="s">
        <v>23</v>
      </c>
      <c r="H187" s="6" t="s">
        <v>92</v>
      </c>
      <c r="I187" s="12">
        <v>50.610024742475503</v>
      </c>
      <c r="J187" s="12">
        <f>J186+IF(AND($B187="B",$G187="D"),-I187,IF($B187="B",+I187,0))</f>
        <v>8987.8127392496772</v>
      </c>
      <c r="K187" s="12">
        <f>K186+IF(AND($B187="B",$E187&lt;&gt;""),IF($G187="D",-I187,+I187),0)</f>
        <v>8987.8127392496772</v>
      </c>
      <c r="L187" s="6" t="str">
        <f>IF(C187="","",G187&amp;" "&amp;VLOOKUP(C187,$X$1:$Y$49,2))</f>
        <v>D 6</v>
      </c>
      <c r="M187" s="10" t="e">
        <f>M186+IF(AND(B187="C",E187&lt;&gt;""),IF(G187="D",-#REF!,+#REF!),0)</f>
        <v>#REF!</v>
      </c>
      <c r="N187">
        <f>IF(D187,MONTH(D187),"")</f>
        <v>4</v>
      </c>
      <c r="O187">
        <f>IF(D187,YEAR(D187),"")</f>
        <v>2000</v>
      </c>
      <c r="P187" s="12">
        <f>P186+IF(AND($B187="C",I187&lt;&gt;""),IF($G187="D",-I187,+I187),0)</f>
        <v>11.799553934175535</v>
      </c>
    </row>
    <row r="188" spans="1:16" x14ac:dyDescent="0.2">
      <c r="A188" s="6">
        <v>93</v>
      </c>
      <c r="B188" s="6" t="s">
        <v>17</v>
      </c>
      <c r="C188" s="7" t="s">
        <v>36</v>
      </c>
      <c r="D188" s="8">
        <v>36620</v>
      </c>
      <c r="E188" s="8">
        <v>36624</v>
      </c>
      <c r="F188" t="s">
        <v>284</v>
      </c>
      <c r="G188" s="6" t="s">
        <v>23</v>
      </c>
      <c r="H188" s="14" t="s">
        <v>123</v>
      </c>
      <c r="I188" s="12">
        <v>81.865122256489371</v>
      </c>
      <c r="J188" s="12">
        <f>J187+IF(AND($B188="B",$G188="D"),-I188,IF($B188="B",+I188,0))</f>
        <v>8905.9476169931877</v>
      </c>
      <c r="K188" s="12">
        <f>K187+IF(AND($B188="B",$E188&lt;&gt;""),IF($G188="D",-I188,+I188),0)</f>
        <v>8905.9476169931877</v>
      </c>
      <c r="L188" s="6" t="str">
        <f>IF(C188="","",G188&amp;" "&amp;VLOOKUP(C188,$X$1:$Y$49,2))</f>
        <v>D 10</v>
      </c>
      <c r="M188" s="10" t="e">
        <f>M187+IF(AND(B188="C",E188&lt;&gt;""),IF(G188="D",-#REF!,+#REF!),0)</f>
        <v>#REF!</v>
      </c>
      <c r="N188">
        <f>IF(D188,MONTH(D188),"")</f>
        <v>4</v>
      </c>
      <c r="O188">
        <f>IF(D188,YEAR(D188),"")</f>
        <v>2000</v>
      </c>
      <c r="P188" s="12">
        <f>P187+IF(AND($B188="C",I188&lt;&gt;""),IF($G188="D",-I188,+I188),0)</f>
        <v>11.799553934175535</v>
      </c>
    </row>
    <row r="189" spans="1:16" x14ac:dyDescent="0.2">
      <c r="A189" s="6">
        <v>94</v>
      </c>
      <c r="B189" s="6" t="s">
        <v>17</v>
      </c>
      <c r="C189" s="7" t="s">
        <v>36</v>
      </c>
      <c r="D189" s="8">
        <v>36620</v>
      </c>
      <c r="E189" s="8">
        <v>36626</v>
      </c>
      <c r="F189" t="s">
        <v>284</v>
      </c>
      <c r="G189" s="6" t="s">
        <v>23</v>
      </c>
      <c r="H189" s="14" t="s">
        <v>124</v>
      </c>
      <c r="I189" s="12">
        <v>379.59805292115186</v>
      </c>
      <c r="J189" s="12">
        <f>J188+IF(AND($B189="B",$G189="D"),-I189,IF($B189="B",+I189,0))</f>
        <v>8526.3495640720357</v>
      </c>
      <c r="K189" s="12">
        <f>K188+IF(AND($B189="B",$E189&lt;&gt;""),IF($G189="D",-I189,+I189),0)</f>
        <v>8526.3495640720357</v>
      </c>
      <c r="L189" s="6" t="str">
        <f>IF(C189="","",G189&amp;" "&amp;VLOOKUP(C189,$X$1:$Y$49,2))</f>
        <v>D 10</v>
      </c>
      <c r="M189" s="10" t="e">
        <f>M188+IF(AND(B189="C",E189&lt;&gt;""),IF(G189="D",-#REF!,+#REF!),0)</f>
        <v>#REF!</v>
      </c>
      <c r="N189">
        <f>IF(D189,MONTH(D189),"")</f>
        <v>4</v>
      </c>
      <c r="O189">
        <f>IF(D189,YEAR(D189),"")</f>
        <v>2000</v>
      </c>
      <c r="P189" s="12">
        <f>P188+IF(AND($B189="C",I189&lt;&gt;""),IF($G189="D",-I189,+I189),0)</f>
        <v>11.799553934175535</v>
      </c>
    </row>
    <row r="190" spans="1:16" x14ac:dyDescent="0.2">
      <c r="A190" s="6">
        <v>95</v>
      </c>
      <c r="B190" s="6" t="s">
        <v>17</v>
      </c>
      <c r="C190" s="7" t="s">
        <v>36</v>
      </c>
      <c r="D190" s="8">
        <v>36620</v>
      </c>
      <c r="E190" s="8">
        <v>36621</v>
      </c>
      <c r="F190" t="s">
        <v>284</v>
      </c>
      <c r="G190" s="6" t="s">
        <v>23</v>
      </c>
      <c r="H190" s="14" t="s">
        <v>125</v>
      </c>
      <c r="I190" s="12">
        <v>439.66296571269152</v>
      </c>
      <c r="J190" s="12">
        <f>J189+IF(AND($B190="B",$G190="D"),-I190,IF($B190="B",+I190,0))</f>
        <v>8086.6865983593443</v>
      </c>
      <c r="K190" s="12">
        <f>K189+IF(AND($B190="B",$E190&lt;&gt;""),IF($G190="D",-I190,+I190),0)</f>
        <v>8086.6865983593443</v>
      </c>
      <c r="L190" s="6" t="str">
        <f>IF(C190="","",G190&amp;" "&amp;VLOOKUP(C190,$X$1:$Y$49,2))</f>
        <v>D 10</v>
      </c>
      <c r="M190" s="10" t="e">
        <f>M189+IF(AND(B190="C",E190&lt;&gt;""),IF(G190="D",-#REF!,+#REF!),0)</f>
        <v>#REF!</v>
      </c>
      <c r="N190">
        <f>IF(D190,MONTH(D190),"")</f>
        <v>4</v>
      </c>
      <c r="O190">
        <f>IF(D190,YEAR(D190),"")</f>
        <v>2000</v>
      </c>
      <c r="P190" s="12">
        <f>P189+IF(AND($B190="C",I190&lt;&gt;""),IF($G190="D",-I190,+I190),0)</f>
        <v>11.799553934175535</v>
      </c>
    </row>
    <row r="191" spans="1:16" x14ac:dyDescent="0.2">
      <c r="A191" s="6">
        <v>96</v>
      </c>
      <c r="B191" s="6" t="s">
        <v>17</v>
      </c>
      <c r="C191" s="7" t="s">
        <v>36</v>
      </c>
      <c r="D191" s="8">
        <v>36620</v>
      </c>
      <c r="E191" s="8">
        <v>36620</v>
      </c>
      <c r="F191" t="s">
        <v>284</v>
      </c>
      <c r="G191" s="6" t="s">
        <v>23</v>
      </c>
      <c r="H191" s="14" t="s">
        <v>126</v>
      </c>
      <c r="I191" s="12">
        <v>2048.6098936363205</v>
      </c>
      <c r="J191" s="12">
        <f>J190+IF(AND($B191="B",$G191="D"),-I191,IF($B191="B",+I191,0))</f>
        <v>6038.0767047230238</v>
      </c>
      <c r="K191" s="12">
        <f>K190+IF(AND($B191="B",$E191&lt;&gt;""),IF($G191="D",-I191,+I191),0)</f>
        <v>6038.0767047230238</v>
      </c>
      <c r="L191" s="6" t="str">
        <f>IF(C191="","",G191&amp;" "&amp;VLOOKUP(C191,$X$1:$Y$49,2))</f>
        <v>D 10</v>
      </c>
      <c r="M191" s="10" t="e">
        <f>M190+IF(AND(B191="C",E191&lt;&gt;""),IF(G191="D",-#REF!,+#REF!),0)</f>
        <v>#REF!</v>
      </c>
      <c r="N191">
        <f>IF(D191,MONTH(D191),"")</f>
        <v>4</v>
      </c>
      <c r="O191">
        <f>IF(D191,YEAR(D191),"")</f>
        <v>2000</v>
      </c>
      <c r="P191" s="12">
        <f>P190+IF(AND($B191="C",I191&lt;&gt;""),IF($G191="D",-I191,+I191),0)</f>
        <v>11.799553934175535</v>
      </c>
    </row>
    <row r="192" spans="1:16" x14ac:dyDescent="0.2">
      <c r="A192" s="6">
        <v>97</v>
      </c>
      <c r="B192" s="6" t="s">
        <v>17</v>
      </c>
      <c r="C192" s="7" t="s">
        <v>33</v>
      </c>
      <c r="D192" s="8">
        <v>36620</v>
      </c>
      <c r="E192" s="8">
        <v>36642</v>
      </c>
      <c r="F192" t="s">
        <v>284</v>
      </c>
      <c r="G192" s="6" t="s">
        <v>23</v>
      </c>
      <c r="H192" s="14" t="s">
        <v>127</v>
      </c>
      <c r="I192" s="12">
        <v>942.13492652719617</v>
      </c>
      <c r="J192" s="12">
        <f>J191+IF(AND($B192="B",$G192="D"),-I192,IF($B192="B",+I192,0))</f>
        <v>5095.9417781958273</v>
      </c>
      <c r="K192" s="12">
        <f>K191+IF(AND($B192="B",$E192&lt;&gt;""),IF($G192="D",-I192,+I192),0)</f>
        <v>5095.9417781958273</v>
      </c>
      <c r="L192" s="6" t="str">
        <f>IF(C192="","",G192&amp;" "&amp;VLOOKUP(C192,$X$1:$Y$49,2))</f>
        <v>D 23</v>
      </c>
      <c r="M192" s="10" t="e">
        <f>M191+IF(AND(B192="C",E192&lt;&gt;""),IF(G192="D",-#REF!,+#REF!),0)</f>
        <v>#REF!</v>
      </c>
      <c r="N192">
        <f>IF(D192,MONTH(D192),"")</f>
        <v>4</v>
      </c>
      <c r="O192">
        <f>IF(D192,YEAR(D192),"")</f>
        <v>2000</v>
      </c>
      <c r="P192" s="12">
        <f>P191+IF(AND($B192="C",I192&lt;&gt;""),IF($G192="D",-I192,+I192),0)</f>
        <v>11.799553934175535</v>
      </c>
    </row>
    <row r="193" spans="1:16" x14ac:dyDescent="0.2">
      <c r="A193" s="6">
        <v>98</v>
      </c>
      <c r="B193" s="6" t="s">
        <v>17</v>
      </c>
      <c r="C193" s="7" t="s">
        <v>36</v>
      </c>
      <c r="D193" s="8">
        <v>36620</v>
      </c>
      <c r="E193" s="8">
        <v>36624</v>
      </c>
      <c r="F193" t="s">
        <v>284</v>
      </c>
      <c r="G193" s="6" t="s">
        <v>23</v>
      </c>
      <c r="H193" s="14" t="s">
        <v>128</v>
      </c>
      <c r="I193" s="12">
        <v>4.0658152897217352</v>
      </c>
      <c r="J193" s="12">
        <f>J192+IF(AND($B193="B",$G193="D"),-I193,IF($B193="B",+I193,0))</f>
        <v>5091.875962906106</v>
      </c>
      <c r="K193" s="12">
        <f>K192+IF(AND($B193="B",$E193&lt;&gt;""),IF($G193="D",-I193,+I193),0)</f>
        <v>5091.875962906106</v>
      </c>
      <c r="L193" s="6" t="str">
        <f>IF(C193="","",G193&amp;" "&amp;VLOOKUP(C193,$X$1:$Y$49,2))</f>
        <v>D 10</v>
      </c>
      <c r="M193" s="10" t="e">
        <f>M192+IF(AND(B193="C",E193&lt;&gt;""),IF(G193="D",-#REF!,+#REF!),0)</f>
        <v>#REF!</v>
      </c>
      <c r="N193">
        <f>IF(D193,MONTH(D193),"")</f>
        <v>4</v>
      </c>
      <c r="O193">
        <f>IF(D193,YEAR(D193),"")</f>
        <v>2000</v>
      </c>
      <c r="P193" s="12">
        <f>P192+IF(AND($B193="C",I193&lt;&gt;""),IF($G193="D",-I193,+I193),0)</f>
        <v>11.799553934175535</v>
      </c>
    </row>
    <row r="194" spans="1:16" x14ac:dyDescent="0.2">
      <c r="A194" s="6">
        <v>104</v>
      </c>
      <c r="B194" s="6" t="s">
        <v>17</v>
      </c>
      <c r="C194" s="7" t="s">
        <v>34</v>
      </c>
      <c r="D194" s="8">
        <v>36620</v>
      </c>
      <c r="E194" s="8">
        <v>36635</v>
      </c>
      <c r="F194" t="s">
        <v>284</v>
      </c>
      <c r="G194" s="6" t="s">
        <v>23</v>
      </c>
      <c r="H194" s="14" t="s">
        <v>131</v>
      </c>
      <c r="I194" s="12">
        <v>30.489803447482075</v>
      </c>
      <c r="J194" s="12">
        <f>J193+IF(AND($B194="B",$G194="D"),-I194,IF($B194="B",+I194,0))</f>
        <v>5061.3861594586242</v>
      </c>
      <c r="K194" s="12">
        <f>K193+IF(AND($B194="B",$E194&lt;&gt;""),IF($G194="D",-I194,+I194),0)</f>
        <v>5061.3861594586242</v>
      </c>
      <c r="L194" s="6" t="str">
        <f>IF(C194="","",G194&amp;" "&amp;VLOOKUP(C194,$X$1:$Y$49,2))</f>
        <v>D 17</v>
      </c>
      <c r="M194" s="10" t="e">
        <f>M193+IF(AND(B194="C",E194&lt;&gt;""),IF(G194="D",-#REF!,+#REF!),0)</f>
        <v>#REF!</v>
      </c>
      <c r="N194">
        <f>IF(D194,MONTH(D194),"")</f>
        <v>4</v>
      </c>
      <c r="O194">
        <f>IF(D194,YEAR(D194),"")</f>
        <v>2000</v>
      </c>
      <c r="P194" s="12">
        <f>P193+IF(AND($B194="C",I194&lt;&gt;""),IF($G194="D",-I194,+I194),0)</f>
        <v>11.799553934175535</v>
      </c>
    </row>
    <row r="195" spans="1:16" x14ac:dyDescent="0.2">
      <c r="A195" s="6">
        <v>110</v>
      </c>
      <c r="B195" s="6" t="s">
        <v>17</v>
      </c>
      <c r="C195" s="7" t="s">
        <v>67</v>
      </c>
      <c r="D195" s="8">
        <v>36620</v>
      </c>
      <c r="E195" s="8">
        <v>36625</v>
      </c>
      <c r="F195" t="s">
        <v>284</v>
      </c>
      <c r="G195" s="6" t="s">
        <v>23</v>
      </c>
      <c r="H195" s="14" t="s">
        <v>133</v>
      </c>
      <c r="I195" s="12">
        <v>5575.3654584065725</v>
      </c>
      <c r="J195" s="12">
        <f>J194+IF(AND($B195="B",$G195="D"),-I195,IF($B195="B",+I195,0))</f>
        <v>-513.97929894794834</v>
      </c>
      <c r="K195" s="12">
        <f>K194+IF(AND($B195="B",$E195&lt;&gt;""),IF($G195="D",-I195,+I195),0)</f>
        <v>-513.97929894794834</v>
      </c>
      <c r="L195" s="6" t="str">
        <f>IF(C195="","",G195&amp;" "&amp;VLOOKUP(C195,$X$1:$Y$49,2))</f>
        <v>D 11</v>
      </c>
      <c r="M195" s="10" t="e">
        <f>M194+IF(AND(B195="C",E195&lt;&gt;""),IF(G195="D",-#REF!,+#REF!),0)</f>
        <v>#REF!</v>
      </c>
      <c r="N195">
        <f>IF(D195,MONTH(D195),"")</f>
        <v>4</v>
      </c>
      <c r="O195">
        <f>IF(D195,YEAR(D195),"")</f>
        <v>2000</v>
      </c>
      <c r="P195" s="12">
        <f>P194+IF(AND($B195="C",I195&lt;&gt;""),IF($G195="D",-I195,+I195),0)</f>
        <v>11.799553934175535</v>
      </c>
    </row>
    <row r="196" spans="1:16" x14ac:dyDescent="0.2">
      <c r="A196" s="6">
        <v>130</v>
      </c>
      <c r="B196" s="6" t="s">
        <v>17</v>
      </c>
      <c r="C196" s="7" t="s">
        <v>53</v>
      </c>
      <c r="D196" s="8">
        <v>36620</v>
      </c>
      <c r="E196" s="8">
        <v>36617</v>
      </c>
      <c r="F196" t="s">
        <v>284</v>
      </c>
      <c r="G196" s="6" t="s">
        <v>23</v>
      </c>
      <c r="H196" s="6" t="s">
        <v>92</v>
      </c>
      <c r="I196" s="12">
        <v>15.723591637866507</v>
      </c>
      <c r="J196" s="12">
        <f>J195+IF(AND($B196="B",$G196="D"),-I196,IF($B196="B",+I196,0))</f>
        <v>-529.70289058581488</v>
      </c>
      <c r="K196" s="12">
        <f>K195+IF(AND($B196="B",$E196&lt;&gt;""),IF($G196="D",-I196,+I196),0)</f>
        <v>-529.70289058581488</v>
      </c>
      <c r="L196" s="6" t="str">
        <f>IF(C196="","",G196&amp;" "&amp;VLOOKUP(C196,$X$1:$Y$49,2))</f>
        <v>D 29</v>
      </c>
      <c r="M196" s="10" t="e">
        <f>M195+IF(AND(B196="C",E196&lt;&gt;""),IF(G196="D",-#REF!,+#REF!),0)</f>
        <v>#REF!</v>
      </c>
      <c r="N196">
        <f>IF(D196,MONTH(D196),"")</f>
        <v>4</v>
      </c>
      <c r="O196">
        <f>IF(D196,YEAR(D196),"")</f>
        <v>2000</v>
      </c>
      <c r="P196" s="12">
        <f>P195+IF(AND($B196="C",I196&lt;&gt;""),IF($G196="D",-I196,+I196),0)</f>
        <v>11.799553934175535</v>
      </c>
    </row>
    <row r="197" spans="1:16" x14ac:dyDescent="0.2">
      <c r="A197" s="6">
        <v>130</v>
      </c>
      <c r="B197" s="6" t="s">
        <v>17</v>
      </c>
      <c r="C197" s="7" t="s">
        <v>26</v>
      </c>
      <c r="D197" s="8">
        <v>36620</v>
      </c>
      <c r="E197" s="8">
        <v>36617</v>
      </c>
      <c r="F197" t="s">
        <v>284</v>
      </c>
      <c r="G197" s="6" t="s">
        <v>23</v>
      </c>
      <c r="H197" s="6" t="s">
        <v>92</v>
      </c>
      <c r="I197" s="12">
        <v>3.0825191285404379</v>
      </c>
      <c r="J197" s="12">
        <f>J196+IF(AND($B197="B",$G197="D"),-I197,IF($B197="B",+I197,0))</f>
        <v>-532.7854097143553</v>
      </c>
      <c r="K197" s="12">
        <f>K196+IF(AND($B197="B",$E197&lt;&gt;""),IF($G197="D",-I197,+I197),0)</f>
        <v>-532.7854097143553</v>
      </c>
      <c r="L197" s="6" t="str">
        <f>IF(C197="","",G197&amp;" "&amp;VLOOKUP(C197,$X$1:$Y$49,2))</f>
        <v>D 6</v>
      </c>
      <c r="M197" s="10" t="e">
        <f>M196+IF(AND(B197="C",E197&lt;&gt;""),IF(G197="D",-#REF!,+#REF!),0)</f>
        <v>#REF!</v>
      </c>
      <c r="N197">
        <f>IF(D197,MONTH(D197),"")</f>
        <v>4</v>
      </c>
      <c r="O197">
        <f>IF(D197,YEAR(D197),"")</f>
        <v>2000</v>
      </c>
      <c r="P197" s="12">
        <f>P196+IF(AND($B197="C",I197&lt;&gt;""),IF($G197="D",-I197,+I197),0)</f>
        <v>11.799553934175535</v>
      </c>
    </row>
    <row r="198" spans="1:16" x14ac:dyDescent="0.2">
      <c r="A198" s="6">
        <v>130</v>
      </c>
      <c r="B198" s="6" t="s">
        <v>17</v>
      </c>
      <c r="C198" s="7" t="s">
        <v>53</v>
      </c>
      <c r="D198" s="8">
        <v>36620</v>
      </c>
      <c r="E198" s="8">
        <v>36617</v>
      </c>
      <c r="F198" t="s">
        <v>284</v>
      </c>
      <c r="G198" s="6" t="s">
        <v>23</v>
      </c>
      <c r="H198" s="6" t="s">
        <v>92</v>
      </c>
      <c r="I198" s="12">
        <v>30.489803447482075</v>
      </c>
      <c r="J198" s="12">
        <f>J197+IF(AND($B198="B",$G198="D"),-I198,IF($B198="B",+I198,0))</f>
        <v>-563.27521316183743</v>
      </c>
      <c r="K198" s="12">
        <f>K197+IF(AND($B198="B",$E198&lt;&gt;""),IF($G198="D",-I198,+I198),0)</f>
        <v>-563.27521316183743</v>
      </c>
      <c r="L198" s="6" t="str">
        <f>IF(C198="","",G198&amp;" "&amp;VLOOKUP(C198,$X$1:$Y$49,2))</f>
        <v>D 29</v>
      </c>
      <c r="M198" s="10" t="e">
        <f>M197+IF(AND(B198="C",E198&lt;&gt;""),IF(G198="D",-#REF!,+#REF!),0)</f>
        <v>#REF!</v>
      </c>
      <c r="N198">
        <f>IF(D198,MONTH(D198),"")</f>
        <v>4</v>
      </c>
      <c r="O198">
        <f>IF(D198,YEAR(D198),"")</f>
        <v>2000</v>
      </c>
      <c r="P198" s="12">
        <f>P197+IF(AND($B198="C",I198&lt;&gt;""),IF($G198="D",-I198,+I198),0)</f>
        <v>11.799553934175535</v>
      </c>
    </row>
    <row r="199" spans="1:16" x14ac:dyDescent="0.2">
      <c r="A199" s="6">
        <v>130</v>
      </c>
      <c r="B199" s="6" t="s">
        <v>17</v>
      </c>
      <c r="C199" s="7" t="s">
        <v>26</v>
      </c>
      <c r="D199" s="8">
        <v>36620</v>
      </c>
      <c r="E199" s="8">
        <v>36617</v>
      </c>
      <c r="F199" t="s">
        <v>284</v>
      </c>
      <c r="G199" s="6" t="s">
        <v>23</v>
      </c>
      <c r="H199" s="6" t="s">
        <v>92</v>
      </c>
      <c r="I199" s="12">
        <v>5.9760014757064877</v>
      </c>
      <c r="J199" s="12">
        <f>J198+IF(AND($B199="B",$G199="D"),-I199,IF($B199="B",+I199,0))</f>
        <v>-569.25121463754397</v>
      </c>
      <c r="K199" s="12">
        <f>K198+IF(AND($B199="B",$E199&lt;&gt;""),IF($G199="D",-I199,+I199),0)</f>
        <v>-569.25121463754397</v>
      </c>
      <c r="L199" s="6" t="str">
        <f>IF(C199="","",G199&amp;" "&amp;VLOOKUP(C199,$X$1:$Y$49,2))</f>
        <v>D 6</v>
      </c>
      <c r="M199" s="10" t="e">
        <f>M198+IF(AND(B199="C",E199&lt;&gt;""),IF(G199="D",-#REF!,+#REF!),0)</f>
        <v>#REF!</v>
      </c>
      <c r="N199">
        <f>IF(D199,MONTH(D199),"")</f>
        <v>4</v>
      </c>
      <c r="O199">
        <f>IF(D199,YEAR(D199),"")</f>
        <v>2000</v>
      </c>
      <c r="P199" s="12">
        <f>P198+IF(AND($B199="C",I199&lt;&gt;""),IF($G199="D",-I199,+I199),0)</f>
        <v>11.799553934175535</v>
      </c>
    </row>
    <row r="200" spans="1:16" x14ac:dyDescent="0.2">
      <c r="A200" s="6">
        <v>99</v>
      </c>
      <c r="B200" s="6" t="s">
        <v>17</v>
      </c>
      <c r="C200" s="7" t="s">
        <v>33</v>
      </c>
      <c r="D200" s="8">
        <v>36626</v>
      </c>
      <c r="E200" s="8">
        <v>36625</v>
      </c>
      <c r="F200" t="s">
        <v>284</v>
      </c>
      <c r="G200" s="6" t="s">
        <v>23</v>
      </c>
      <c r="H200" s="6" t="s">
        <v>92</v>
      </c>
      <c r="I200" s="12">
        <v>285.13301938999047</v>
      </c>
      <c r="J200" s="12">
        <f>J199+IF(AND($B200="B",$G200="D"),-I200,IF($B200="B",+I200,0))</f>
        <v>-854.38423402753438</v>
      </c>
      <c r="K200" s="12">
        <f>K199+IF(AND($B200="B",$E200&lt;&gt;""),IF($G200="D",-I200,+I200),0)</f>
        <v>-854.38423402753438</v>
      </c>
      <c r="L200" s="6" t="str">
        <f>IF(C200="","",G200&amp;" "&amp;VLOOKUP(C200,$X$1:$Y$49,2))</f>
        <v>D 23</v>
      </c>
      <c r="M200" s="10" t="e">
        <f>M199+IF(AND(B200="C",E200&lt;&gt;""),IF(G200="D",-#REF!,+#REF!),0)</f>
        <v>#REF!</v>
      </c>
      <c r="N200">
        <f>IF(D200,MONTH(D200),"")</f>
        <v>4</v>
      </c>
      <c r="O200">
        <f>IF(D200,YEAR(D200),"")</f>
        <v>2000</v>
      </c>
      <c r="P200" s="12">
        <f>P199+IF(AND($B200="C",I200&lt;&gt;""),IF($G200="D",-I200,+I200),0)</f>
        <v>11.799553934175535</v>
      </c>
    </row>
    <row r="201" spans="1:16" x14ac:dyDescent="0.2">
      <c r="A201" s="6">
        <v>114</v>
      </c>
      <c r="B201" s="6" t="s">
        <v>17</v>
      </c>
      <c r="C201" s="7" t="s">
        <v>33</v>
      </c>
      <c r="D201" s="8">
        <v>36626</v>
      </c>
      <c r="E201" s="8">
        <v>36625</v>
      </c>
      <c r="F201" t="s">
        <v>284</v>
      </c>
      <c r="G201" s="6" t="s">
        <v>23</v>
      </c>
      <c r="H201" s="6" t="s">
        <v>92</v>
      </c>
      <c r="I201" s="12">
        <v>154.12595642702189</v>
      </c>
      <c r="J201" s="12">
        <f>J200+IF(AND($B201="B",$G201="D"),-I201,IF($B201="B",+I201,0))</f>
        <v>-1008.5101904545563</v>
      </c>
      <c r="K201" s="12">
        <f>K200+IF(AND($B201="B",$E201&lt;&gt;""),IF($G201="D",-I201,+I201),0)</f>
        <v>-1008.5101904545563</v>
      </c>
      <c r="L201" s="6" t="str">
        <f>IF(C201="","",G201&amp;" "&amp;VLOOKUP(C201,$X$1:$Y$49,2))</f>
        <v>D 23</v>
      </c>
      <c r="M201" s="10" t="e">
        <f>M200+IF(AND(B201="C",E201&lt;&gt;""),IF(G201="D",-#REF!,+#REF!),0)</f>
        <v>#REF!</v>
      </c>
      <c r="N201">
        <f>IF(D201,MONTH(D201),"")</f>
        <v>4</v>
      </c>
      <c r="O201">
        <f>IF(D201,YEAR(D201),"")</f>
        <v>2000</v>
      </c>
      <c r="P201" s="12">
        <f>P200+IF(AND($B201="C",I201&lt;&gt;""),IF($G201="D",-I201,+I201),0)</f>
        <v>11.799553934175535</v>
      </c>
    </row>
    <row r="202" spans="1:16" x14ac:dyDescent="0.2">
      <c r="A202" s="6">
        <v>148</v>
      </c>
      <c r="B202" s="6" t="s">
        <v>40</v>
      </c>
      <c r="C202" s="7" t="s">
        <v>28</v>
      </c>
      <c r="D202" s="8">
        <v>36627</v>
      </c>
      <c r="E202" s="8">
        <v>36627</v>
      </c>
      <c r="F202" t="s">
        <v>284</v>
      </c>
      <c r="G202" s="6" t="s">
        <v>23</v>
      </c>
      <c r="H202" s="6" t="s">
        <v>63</v>
      </c>
      <c r="I202" s="12">
        <v>1.7531636982302194</v>
      </c>
      <c r="J202" s="12">
        <f>J201+IF(AND($B202="B",$G202="D"),-I202,IF($B202="B",+I202,0))</f>
        <v>-1008.5101904545563</v>
      </c>
      <c r="K202" s="12">
        <f>K201+IF(AND($B202="B",$E202&lt;&gt;""),IF($G202="D",-I202,+I202),0)</f>
        <v>-1008.5101904545563</v>
      </c>
      <c r="L202" s="6" t="str">
        <f>IF(C202="","",G202&amp;" "&amp;VLOOKUP(C202,$X$1:$Y$49,2))</f>
        <v>D 25</v>
      </c>
      <c r="M202" s="10" t="e">
        <f>M201+IF(AND(B202="C",E202&lt;&gt;""),IF(G202="D",-#REF!,+#REF!),0)</f>
        <v>#REF!</v>
      </c>
      <c r="N202">
        <f>IF(D202,MONTH(D202),"")</f>
        <v>4</v>
      </c>
      <c r="O202">
        <f>IF(D202,YEAR(D202),"")</f>
        <v>2000</v>
      </c>
      <c r="P202" s="12">
        <f>P201+IF(AND($B202="C",I202&lt;&gt;""),IF($G202="D",-I202,+I202),0)</f>
        <v>10.046390235945315</v>
      </c>
    </row>
    <row r="203" spans="1:16" x14ac:dyDescent="0.2">
      <c r="A203" s="6">
        <v>121</v>
      </c>
      <c r="B203" s="6" t="s">
        <v>17</v>
      </c>
      <c r="C203" s="7" t="s">
        <v>58</v>
      </c>
      <c r="D203" s="8">
        <v>36628</v>
      </c>
      <c r="E203" s="8">
        <v>36627</v>
      </c>
      <c r="F203" t="s">
        <v>284</v>
      </c>
      <c r="G203" s="6" t="s">
        <v>23</v>
      </c>
      <c r="H203" s="14" t="s">
        <v>136</v>
      </c>
      <c r="I203" s="12">
        <v>2286.7352585611557</v>
      </c>
      <c r="J203" s="12">
        <f>J202+IF(AND($B203="B",$G203="D"),-I203,IF($B203="B",+I203,0))</f>
        <v>-3295.245449015712</v>
      </c>
      <c r="K203" s="12">
        <f>K202+IF(AND($B203="B",$E203&lt;&gt;""),IF($G203="D",-I203,+I203),0)</f>
        <v>-3295.245449015712</v>
      </c>
      <c r="L203" s="6" t="str">
        <f>IF(C203="","",G203&amp;" "&amp;VLOOKUP(C203,$X$1:$Y$49,2))</f>
        <v>D 4</v>
      </c>
      <c r="M203" s="10" t="e">
        <f>M202+IF(AND(B203="C",E203&lt;&gt;""),IF(G203="D",-#REF!,+#REF!),0)</f>
        <v>#REF!</v>
      </c>
      <c r="N203">
        <f>IF(D203,MONTH(D203),"")</f>
        <v>4</v>
      </c>
      <c r="O203">
        <f>IF(D203,YEAR(D203),"")</f>
        <v>2000</v>
      </c>
      <c r="P203" s="12">
        <f>P202+IF(AND($B203="C",I203&lt;&gt;""),IF($G203="D",-I203,+I203),0)</f>
        <v>10.046390235945315</v>
      </c>
    </row>
    <row r="204" spans="1:16" x14ac:dyDescent="0.2">
      <c r="A204" s="6">
        <v>122</v>
      </c>
      <c r="B204" s="6" t="s">
        <v>17</v>
      </c>
      <c r="C204" s="7" t="s">
        <v>31</v>
      </c>
      <c r="D204" s="8">
        <v>36628</v>
      </c>
      <c r="E204" s="8">
        <v>36631</v>
      </c>
      <c r="F204" t="s">
        <v>284</v>
      </c>
      <c r="G204" s="6" t="s">
        <v>23</v>
      </c>
      <c r="H204" s="14" t="s">
        <v>137</v>
      </c>
      <c r="I204" s="12">
        <v>40.010244573958353</v>
      </c>
      <c r="J204" s="12">
        <f>J203+IF(AND($B204="B",$G204="D"),-I204,IF($B204="B",+I204,0))</f>
        <v>-3335.2556935896705</v>
      </c>
      <c r="K204" s="12">
        <f>K203+IF(AND($B204="B",$E204&lt;&gt;""),IF($G204="D",-I204,+I204),0)</f>
        <v>-3335.2556935896705</v>
      </c>
      <c r="L204" s="6" t="str">
        <f>IF(C204="","",G204&amp;" "&amp;VLOOKUP(C204,$X$1:$Y$49,2))</f>
        <v>D 22</v>
      </c>
      <c r="M204" s="10" t="e">
        <f>M203+IF(AND(B204="C",E204&lt;&gt;""),IF(G204="D",-#REF!,+#REF!),0)</f>
        <v>#REF!</v>
      </c>
      <c r="N204">
        <f>IF(D204,MONTH(D204),"")</f>
        <v>4</v>
      </c>
      <c r="O204">
        <f>IF(D204,YEAR(D204),"")</f>
        <v>2000</v>
      </c>
      <c r="P204" s="12">
        <f>P203+IF(AND($B204="C",I204&lt;&gt;""),IF($G204="D",-I204,+I204),0)</f>
        <v>10.046390235945315</v>
      </c>
    </row>
    <row r="205" spans="1:16" x14ac:dyDescent="0.2">
      <c r="A205" s="6">
        <v>150</v>
      </c>
      <c r="B205" s="6" t="s">
        <v>40</v>
      </c>
      <c r="C205" s="7" t="s">
        <v>31</v>
      </c>
      <c r="D205" s="8">
        <v>36628</v>
      </c>
      <c r="E205" s="8">
        <v>36628</v>
      </c>
      <c r="F205" t="s">
        <v>284</v>
      </c>
      <c r="G205" s="6" t="s">
        <v>23</v>
      </c>
      <c r="H205" s="6" t="s">
        <v>63</v>
      </c>
      <c r="I205" s="12">
        <v>1.5244901723741038</v>
      </c>
      <c r="J205" s="12">
        <f>J204+IF(AND($B205="B",$G205="D"),-I205,IF($B205="B",+I205,0))</f>
        <v>-3335.2556935896705</v>
      </c>
      <c r="K205" s="12">
        <f>K204+IF(AND($B205="B",$E205&lt;&gt;""),IF($G205="D",-I205,+I205),0)</f>
        <v>-3335.2556935896705</v>
      </c>
      <c r="L205" s="6" t="str">
        <f>IF(C205="","",G205&amp;" "&amp;VLOOKUP(C205,$X$1:$Y$49,2))</f>
        <v>D 22</v>
      </c>
      <c r="M205" s="10" t="e">
        <f>M204+IF(AND(B205="C",E205&lt;&gt;""),IF(G205="D",-#REF!,+#REF!),0)</f>
        <v>#REF!</v>
      </c>
      <c r="N205">
        <f>IF(D205,MONTH(D205),"")</f>
        <v>4</v>
      </c>
      <c r="O205">
        <f>IF(D205,YEAR(D205),"")</f>
        <v>2000</v>
      </c>
      <c r="P205" s="12">
        <f>P204+IF(AND($B205="C",I205&lt;&gt;""),IF($G205="D",-I205,+I205),0)</f>
        <v>8.521900063571211</v>
      </c>
    </row>
    <row r="206" spans="1:16" x14ac:dyDescent="0.2">
      <c r="A206" s="6">
        <v>117</v>
      </c>
      <c r="B206" s="6" t="s">
        <v>17</v>
      </c>
      <c r="C206" s="7" t="s">
        <v>47</v>
      </c>
      <c r="D206" s="8">
        <v>36629</v>
      </c>
      <c r="E206" s="8">
        <v>36621</v>
      </c>
      <c r="F206" t="s">
        <v>284</v>
      </c>
      <c r="G206" s="6" t="s">
        <v>23</v>
      </c>
      <c r="H206" s="6" t="s">
        <v>134</v>
      </c>
      <c r="I206" s="12">
        <v>-202.51479898834833</v>
      </c>
      <c r="J206" s="12">
        <f>J205+IF(AND($B206="B",$G206="D"),-I206,IF($B206="B",+I206,0))</f>
        <v>-3132.740894601322</v>
      </c>
      <c r="K206" s="12">
        <f>K205+IF(AND($B206="B",$E206&lt;&gt;""),IF($G206="D",-I206,+I206),0)</f>
        <v>-3132.740894601322</v>
      </c>
      <c r="L206" s="6" t="str">
        <f>IF(C206="","",G206&amp;" "&amp;VLOOKUP(C206,$X$1:$Y$49,2))</f>
        <v>D 26</v>
      </c>
      <c r="M206" s="10" t="e">
        <f>M205+IF(AND(B206="C",E206&lt;&gt;""),IF(G206="D",-#REF!,+#REF!),0)</f>
        <v>#REF!</v>
      </c>
      <c r="N206">
        <f>IF(D206,MONTH(D206),"")</f>
        <v>4</v>
      </c>
      <c r="O206">
        <f>IF(D206,YEAR(D206),"")</f>
        <v>2000</v>
      </c>
      <c r="P206" s="12">
        <f>P205+IF(AND($B206="C",I206&lt;&gt;""),IF($G206="D",-I206,+I206),0)</f>
        <v>8.521900063571211</v>
      </c>
    </row>
    <row r="207" spans="1:16" x14ac:dyDescent="0.2">
      <c r="A207" s="6">
        <v>117</v>
      </c>
      <c r="B207" s="6" t="s">
        <v>17</v>
      </c>
      <c r="C207" s="7" t="s">
        <v>47</v>
      </c>
      <c r="D207" s="8">
        <v>36629</v>
      </c>
      <c r="E207" s="8">
        <v>36621</v>
      </c>
      <c r="F207" t="s">
        <v>284</v>
      </c>
      <c r="G207" s="6" t="s">
        <v>23</v>
      </c>
      <c r="H207" s="6" t="s">
        <v>134</v>
      </c>
      <c r="I207" s="12">
        <v>169.485194913691</v>
      </c>
      <c r="J207" s="12">
        <f>J206+IF(AND($B207="B",$G207="D"),-I207,IF($B207="B",+I207,0))</f>
        <v>-3302.226089515013</v>
      </c>
      <c r="K207" s="12">
        <f>K206+IF(AND($B207="B",$E207&lt;&gt;""),IF($G207="D",-I207,+I207),0)</f>
        <v>-3302.226089515013</v>
      </c>
      <c r="L207" s="6" t="str">
        <f>IF(C207="","",G207&amp;" "&amp;VLOOKUP(C207,$X$1:$Y$49,2))</f>
        <v>D 26</v>
      </c>
      <c r="M207" s="10" t="e">
        <f>M206+IF(AND(B207="C",E207&lt;&gt;""),IF(G207="D",-#REF!,+#REF!),0)</f>
        <v>#REF!</v>
      </c>
      <c r="N207">
        <f>IF(D207,MONTH(D207),"")</f>
        <v>4</v>
      </c>
      <c r="O207">
        <f>IF(D207,YEAR(D207),"")</f>
        <v>2000</v>
      </c>
      <c r="P207" s="12">
        <f>P206+IF(AND($B207="C",I207&lt;&gt;""),IF($G207="D",-I207,+I207),0)</f>
        <v>8.521900063571211</v>
      </c>
    </row>
    <row r="208" spans="1:16" x14ac:dyDescent="0.2">
      <c r="A208" s="6">
        <v>117</v>
      </c>
      <c r="B208" s="6" t="s">
        <v>17</v>
      </c>
      <c r="C208" s="7" t="s">
        <v>26</v>
      </c>
      <c r="D208" s="8">
        <v>36629</v>
      </c>
      <c r="E208" s="8">
        <v>36621</v>
      </c>
      <c r="F208" t="s">
        <v>284</v>
      </c>
      <c r="G208" s="6" t="s">
        <v>23</v>
      </c>
      <c r="H208" s="6" t="s">
        <v>134</v>
      </c>
      <c r="I208" s="12">
        <v>33.029604074657335</v>
      </c>
      <c r="J208" s="12">
        <f>J207+IF(AND($B208="B",$G208="D"),-I208,IF($B208="B",+I208,0))</f>
        <v>-3335.2556935896705</v>
      </c>
      <c r="K208" s="12">
        <f>K207+IF(AND($B208="B",$E208&lt;&gt;""),IF($G208="D",-I208,+I208),0)</f>
        <v>-3335.2556935896705</v>
      </c>
      <c r="L208" s="6" t="str">
        <f>IF(C208="","",G208&amp;" "&amp;VLOOKUP(C208,$X$1:$Y$49,2))</f>
        <v>D 6</v>
      </c>
      <c r="M208" s="10" t="e">
        <f>M207+IF(AND(B208="C",E208&lt;&gt;""),IF(G208="D",-#REF!,+#REF!),0)</f>
        <v>#REF!</v>
      </c>
      <c r="N208">
        <f>IF(D208,MONTH(D208),"")</f>
        <v>4</v>
      </c>
      <c r="O208">
        <f>IF(D208,YEAR(D208),"")</f>
        <v>2000</v>
      </c>
      <c r="P208" s="12">
        <f>P207+IF(AND($B208="C",I208&lt;&gt;""),IF($G208="D",-I208,+I208),0)</f>
        <v>8.521900063571211</v>
      </c>
    </row>
    <row r="209" spans="1:16" x14ac:dyDescent="0.2">
      <c r="A209" s="6">
        <v>119</v>
      </c>
      <c r="B209" s="6" t="s">
        <v>17</v>
      </c>
      <c r="C209" s="7" t="s">
        <v>28</v>
      </c>
      <c r="D209" s="8">
        <v>36632</v>
      </c>
      <c r="E209" s="8">
        <v>36649</v>
      </c>
      <c r="F209" t="s">
        <v>284</v>
      </c>
      <c r="G209" s="6" t="s">
        <v>23</v>
      </c>
      <c r="H209" s="6" t="s">
        <v>92</v>
      </c>
      <c r="I209" s="12">
        <v>9.6058125761292281</v>
      </c>
      <c r="J209" s="12">
        <f>J208+IF(AND($B209="B",$G209="D"),-I209,IF($B209="B",+I209,0))</f>
        <v>-3344.8615061657997</v>
      </c>
      <c r="K209" s="12">
        <f>K208+IF(AND($B209="B",$E209&lt;&gt;""),IF($G209="D",-I209,+I209),0)</f>
        <v>-3344.8615061657997</v>
      </c>
      <c r="L209" s="6" t="str">
        <f>IF(C209="","",G209&amp;" "&amp;VLOOKUP(C209,$X$1:$Y$49,2))</f>
        <v>D 25</v>
      </c>
      <c r="M209" s="10" t="e">
        <f>M208+IF(AND(B209="C",E209&lt;&gt;""),IF(G209="D",-#REF!,+#REF!),0)</f>
        <v>#REF!</v>
      </c>
      <c r="N209">
        <f>IF(D209,MONTH(D209),"")</f>
        <v>4</v>
      </c>
      <c r="O209">
        <f>IF(D209,YEAR(D209),"")</f>
        <v>2000</v>
      </c>
      <c r="P209" s="12">
        <f>P208+IF(AND($B209="C",I209&lt;&gt;""),IF($G209="D",-I209,+I209),0)</f>
        <v>8.521900063571211</v>
      </c>
    </row>
    <row r="210" spans="1:16" x14ac:dyDescent="0.2">
      <c r="A210" s="6">
        <v>119</v>
      </c>
      <c r="B210" s="6" t="s">
        <v>17</v>
      </c>
      <c r="C210" s="7" t="s">
        <v>26</v>
      </c>
      <c r="D210" s="8">
        <v>36632</v>
      </c>
      <c r="E210" s="8">
        <v>36649</v>
      </c>
      <c r="F210" t="s">
        <v>284</v>
      </c>
      <c r="G210" s="6" t="s">
        <v>23</v>
      </c>
      <c r="H210" s="6" t="s">
        <v>92</v>
      </c>
      <c r="I210" s="12">
        <v>1.8873188333991406</v>
      </c>
      <c r="J210" s="12">
        <f>J209+IF(AND($B210="B",$G210="D"),-I210,IF($B210="B",+I210,0))</f>
        <v>-3346.7488249991989</v>
      </c>
      <c r="K210" s="12">
        <f>K209+IF(AND($B210="B",$E210&lt;&gt;""),IF($G210="D",-I210,+I210),0)</f>
        <v>-3346.7488249991989</v>
      </c>
      <c r="L210" s="6" t="str">
        <f>IF(C210="","",G210&amp;" "&amp;VLOOKUP(C210,$X$1:$Y$49,2))</f>
        <v>D 6</v>
      </c>
      <c r="M210" s="10" t="e">
        <f>M209+IF(AND(B210="C",E210&lt;&gt;""),IF(G210="D",-#REF!,+#REF!),0)</f>
        <v>#REF!</v>
      </c>
      <c r="N210">
        <f>IF(D210,MONTH(D210),"")</f>
        <v>4</v>
      </c>
      <c r="O210">
        <f>IF(D210,YEAR(D210),"")</f>
        <v>2000</v>
      </c>
      <c r="P210" s="12">
        <f>P209+IF(AND($B210="C",I210&lt;&gt;""),IF($G210="D",-I210,+I210),0)</f>
        <v>8.521900063571211</v>
      </c>
    </row>
    <row r="211" spans="1:16" x14ac:dyDescent="0.2">
      <c r="A211" s="6">
        <v>118</v>
      </c>
      <c r="B211" s="6" t="s">
        <v>17</v>
      </c>
      <c r="C211" s="7" t="s">
        <v>54</v>
      </c>
      <c r="D211" s="8">
        <v>36634</v>
      </c>
      <c r="E211" s="8">
        <v>36637</v>
      </c>
      <c r="F211" t="s">
        <v>284</v>
      </c>
      <c r="G211" s="6" t="s">
        <v>19</v>
      </c>
      <c r="H211" s="6" t="s">
        <v>78</v>
      </c>
      <c r="I211" s="12">
        <v>3193.8069111237473</v>
      </c>
      <c r="J211" s="12">
        <f>J210+IF(AND($B211="B",$G211="D"),-I211,IF($B211="B",+I211,0))</f>
        <v>-152.94191387545152</v>
      </c>
      <c r="K211" s="12">
        <f>K210+IF(AND($B211="B",$E211&lt;&gt;""),IF($G211="D",-I211,+I211),0)</f>
        <v>-152.94191387545152</v>
      </c>
      <c r="L211" s="6" t="str">
        <f>IF(C211="","",G211&amp;" "&amp;VLOOKUP(C211,$X$1:$Y$49,2))</f>
        <v>R 6</v>
      </c>
      <c r="M211" s="10" t="e">
        <f>M210+IF(AND(B211="C",E211&lt;&gt;""),IF(G211="D",-#REF!,+#REF!),0)</f>
        <v>#REF!</v>
      </c>
      <c r="N211">
        <f>IF(D211,MONTH(D211),"")</f>
        <v>4</v>
      </c>
      <c r="O211">
        <f>IF(D211,YEAR(D211),"")</f>
        <v>2000</v>
      </c>
      <c r="P211" s="12">
        <f>P210+IF(AND($B211="C",I211&lt;&gt;""),IF($G211="D",-I211,+I211),0)</f>
        <v>8.521900063571211</v>
      </c>
    </row>
    <row r="212" spans="1:16" x14ac:dyDescent="0.2">
      <c r="A212" s="6">
        <v>118</v>
      </c>
      <c r="B212" s="6" t="s">
        <v>17</v>
      </c>
      <c r="C212" s="7" t="s">
        <v>62</v>
      </c>
      <c r="D212" s="8">
        <v>36634</v>
      </c>
      <c r="E212" s="8">
        <v>36637</v>
      </c>
      <c r="F212" t="s">
        <v>284</v>
      </c>
      <c r="G212" s="6" t="s">
        <v>19</v>
      </c>
      <c r="H212" s="6" t="s">
        <v>78</v>
      </c>
      <c r="I212" s="12">
        <v>657.92422369149199</v>
      </c>
      <c r="J212" s="12">
        <f>J211+IF(AND($B212="B",$G212="D"),-I212,IF($B212="B",+I212,0))</f>
        <v>504.98230981604047</v>
      </c>
      <c r="K212" s="12">
        <f>K211+IF(AND($B212="B",$E212&lt;&gt;""),IF($G212="D",-I212,+I212),0)</f>
        <v>504.98230981604047</v>
      </c>
      <c r="L212" s="6" t="str">
        <f>IF(C212="","",G212&amp;" "&amp;VLOOKUP(C212,$X$1:$Y$49,2))</f>
        <v>R 5</v>
      </c>
      <c r="M212" s="10" t="e">
        <f>M211+IF(AND(B212="C",E212&lt;&gt;""),IF(G212="D",-#REF!,+#REF!),0)</f>
        <v>#REF!</v>
      </c>
      <c r="N212">
        <f>IF(D212,MONTH(D212),"")</f>
        <v>4</v>
      </c>
      <c r="O212">
        <f>IF(D212,YEAR(D212),"")</f>
        <v>2000</v>
      </c>
      <c r="P212" s="12">
        <f>P211+IF(AND($B212="C",I212&lt;&gt;""),IF($G212="D",-I212,+I212),0)</f>
        <v>8.521900063571211</v>
      </c>
    </row>
    <row r="213" spans="1:16" x14ac:dyDescent="0.2">
      <c r="A213" s="6">
        <v>120</v>
      </c>
      <c r="B213" s="6" t="s">
        <v>17</v>
      </c>
      <c r="C213" s="7" t="s">
        <v>135</v>
      </c>
      <c r="D213" s="8">
        <v>36637</v>
      </c>
      <c r="E213" s="8">
        <v>36643</v>
      </c>
      <c r="F213" t="s">
        <v>284</v>
      </c>
      <c r="G213" s="6" t="s">
        <v>19</v>
      </c>
      <c r="H213" s="6" t="s">
        <v>20</v>
      </c>
      <c r="I213" s="12">
        <v>228.67352585611556</v>
      </c>
      <c r="J213" s="12">
        <f>J212+IF(AND($B213="B",$G213="D"),-I213,IF($B213="B",+I213,0))</f>
        <v>733.65583567215606</v>
      </c>
      <c r="K213" s="12">
        <f>K212+IF(AND($B213="B",$E213&lt;&gt;""),IF($G213="D",-I213,+I213),0)</f>
        <v>733.65583567215606</v>
      </c>
      <c r="L213" s="6" t="str">
        <f>IF(C213="","",G213&amp;" "&amp;VLOOKUP(C213,$X$1:$Y$49,2))</f>
        <v>R 6</v>
      </c>
      <c r="M213" s="10" t="e">
        <f>M212+IF(AND(B213="C",E213&lt;&gt;""),IF(G213="D",-#REF!,+#REF!),0)</f>
        <v>#REF!</v>
      </c>
      <c r="N213">
        <f>IF(D213,MONTH(D213),"")</f>
        <v>4</v>
      </c>
      <c r="O213">
        <f>IF(D213,YEAR(D213),"")</f>
        <v>2000</v>
      </c>
      <c r="P213" s="12">
        <f>P212+IF(AND($B213="C",I213&lt;&gt;""),IF($G213="D",-I213,+I213),0)</f>
        <v>8.521900063571211</v>
      </c>
    </row>
    <row r="214" spans="1:16" x14ac:dyDescent="0.2">
      <c r="A214" s="6">
        <v>120</v>
      </c>
      <c r="B214" s="6" t="s">
        <v>17</v>
      </c>
      <c r="C214" s="7" t="s">
        <v>62</v>
      </c>
      <c r="D214" s="8">
        <v>36637</v>
      </c>
      <c r="E214" s="8">
        <v>36643</v>
      </c>
      <c r="F214" t="s">
        <v>284</v>
      </c>
      <c r="G214" s="6" t="s">
        <v>19</v>
      </c>
      <c r="H214" s="6" t="s">
        <v>20</v>
      </c>
      <c r="I214" s="12">
        <v>47.106746326359804</v>
      </c>
      <c r="J214" s="12">
        <f>J213+IF(AND($B214="B",$G214="D"),-I214,IF($B214="B",+I214,0))</f>
        <v>780.76258199851588</v>
      </c>
      <c r="K214" s="12">
        <f>K213+IF(AND($B214="B",$E214&lt;&gt;""),IF($G214="D",-I214,+I214),0)</f>
        <v>780.76258199851588</v>
      </c>
      <c r="L214" s="6" t="str">
        <f>IF(C214="","",G214&amp;" "&amp;VLOOKUP(C214,$X$1:$Y$49,2))</f>
        <v>R 5</v>
      </c>
      <c r="M214" s="10" t="e">
        <f>M213+IF(AND(B214="C",E214&lt;&gt;""),IF(G214="D",-#REF!,+#REF!),0)</f>
        <v>#REF!</v>
      </c>
      <c r="N214">
        <f>IF(D214,MONTH(D214),"")</f>
        <v>4</v>
      </c>
      <c r="O214">
        <f>IF(D214,YEAR(D214),"")</f>
        <v>2000</v>
      </c>
      <c r="P214" s="12">
        <f>P213+IF(AND($B214="C",I214&lt;&gt;""),IF($G214="D",-I214,+I214),0)</f>
        <v>8.521900063571211</v>
      </c>
    </row>
    <row r="215" spans="1:16" x14ac:dyDescent="0.2">
      <c r="A215" s="6">
        <v>134</v>
      </c>
      <c r="B215" s="6" t="s">
        <v>17</v>
      </c>
      <c r="C215" s="7" t="s">
        <v>34</v>
      </c>
      <c r="D215" s="8">
        <v>36637</v>
      </c>
      <c r="E215" s="8">
        <v>36644</v>
      </c>
      <c r="F215" t="s">
        <v>284</v>
      </c>
      <c r="G215" s="6" t="s">
        <v>23</v>
      </c>
      <c r="H215" s="6" t="s">
        <v>92</v>
      </c>
      <c r="I215" s="12">
        <v>13.766146256538157</v>
      </c>
      <c r="J215" s="12">
        <f>J214+IF(AND($B215="B",$G215="D"),-I215,IF($B215="B",+I215,0))</f>
        <v>766.99643574197773</v>
      </c>
      <c r="K215" s="12">
        <f>K214+IF(AND($B215="B",$E215&lt;&gt;""),IF($G215="D",-I215,+I215),0)</f>
        <v>766.99643574197773</v>
      </c>
      <c r="L215" s="6" t="str">
        <f>IF(C215="","",G215&amp;" "&amp;VLOOKUP(C215,$X$1:$Y$49,2))</f>
        <v>D 17</v>
      </c>
      <c r="M215" s="10" t="e">
        <f>M214+IF(AND(B215="C",E215&lt;&gt;""),IF(G215="D",-#REF!,+#REF!),0)</f>
        <v>#REF!</v>
      </c>
      <c r="N215">
        <f>IF(D215,MONTH(D215),"")</f>
        <v>4</v>
      </c>
      <c r="O215">
        <f>IF(D215,YEAR(D215),"")</f>
        <v>2000</v>
      </c>
      <c r="P215" s="12">
        <f>P214+IF(AND($B215="C",I215&lt;&gt;""),IF($G215="D",-I215,+I215),0)</f>
        <v>8.521900063571211</v>
      </c>
    </row>
    <row r="216" spans="1:16" x14ac:dyDescent="0.2">
      <c r="A216" s="6">
        <v>134</v>
      </c>
      <c r="B216" s="6" t="s">
        <v>17</v>
      </c>
      <c r="C216" s="7" t="s">
        <v>26</v>
      </c>
      <c r="D216" s="8">
        <v>36637</v>
      </c>
      <c r="E216" s="8">
        <v>36644</v>
      </c>
      <c r="F216" t="s">
        <v>284</v>
      </c>
      <c r="G216" s="6" t="s">
        <v>23</v>
      </c>
      <c r="H216" s="6" t="s">
        <v>92</v>
      </c>
      <c r="I216" s="12">
        <v>2.6983476051021635</v>
      </c>
      <c r="J216" s="12">
        <f>J215+IF(AND($B216="B",$G216="D"),-I216,IF($B216="B",+I216,0))</f>
        <v>764.29808813687555</v>
      </c>
      <c r="K216" s="12">
        <f>K215+IF(AND($B216="B",$E216&lt;&gt;""),IF($G216="D",-I216,+I216),0)</f>
        <v>764.29808813687555</v>
      </c>
      <c r="L216" s="6" t="str">
        <f>IF(C216="","",G216&amp;" "&amp;VLOOKUP(C216,$X$1:$Y$49,2))</f>
        <v>D 6</v>
      </c>
      <c r="M216" s="10" t="e">
        <f>M215+IF(AND(B216="C",E216&lt;&gt;""),IF(G216="D",-#REF!,+#REF!),0)</f>
        <v>#REF!</v>
      </c>
      <c r="N216">
        <f>IF(D216,MONTH(D216),"")</f>
        <v>4</v>
      </c>
      <c r="O216">
        <f>IF(D216,YEAR(D216),"")</f>
        <v>2000</v>
      </c>
      <c r="P216" s="12">
        <f>P215+IF(AND($B216="C",I216&lt;&gt;""),IF($G216="D",-I216,+I216),0)</f>
        <v>8.521900063571211</v>
      </c>
    </row>
    <row r="217" spans="1:16" x14ac:dyDescent="0.2">
      <c r="A217" s="6">
        <v>135</v>
      </c>
      <c r="B217" s="6" t="s">
        <v>40</v>
      </c>
      <c r="C217" s="7" t="s">
        <v>41</v>
      </c>
      <c r="D217" s="8">
        <v>36637</v>
      </c>
      <c r="E217" s="8">
        <v>36636</v>
      </c>
      <c r="F217" t="s">
        <v>284</v>
      </c>
      <c r="G217" s="6" t="s">
        <v>19</v>
      </c>
      <c r="H217" s="6" t="s">
        <v>66</v>
      </c>
      <c r="I217" s="12">
        <v>91.469410342446224</v>
      </c>
      <c r="J217" s="12">
        <f>J216+IF(AND($B217="B",$G217="D"),-I217,IF($B217="B",+I217,0))</f>
        <v>764.29808813687555</v>
      </c>
      <c r="K217" s="12">
        <f>K216+IF(AND($B217="B",$E217&lt;&gt;""),IF($G217="D",-I217,+I217),0)</f>
        <v>764.29808813687555</v>
      </c>
      <c r="L217" s="6" t="str">
        <f>IF(C217="","",G217&amp;" "&amp;VLOOKUP(C217,$X$1:$Y$49,2))</f>
        <v>R 4</v>
      </c>
      <c r="M217" s="10" t="e">
        <f>M216+IF(AND(B217="C",E217&lt;&gt;""),IF(G217="D",-#REF!,+#REF!),0)</f>
        <v>#REF!</v>
      </c>
      <c r="N217">
        <f>IF(D217,MONTH(D217),"")</f>
        <v>4</v>
      </c>
      <c r="O217">
        <f>IF(D217,YEAR(D217),"")</f>
        <v>2000</v>
      </c>
      <c r="P217" s="12">
        <f>P216+IF(AND($B217="C",I217&lt;&gt;""),IF($G217="D",-I217,+I217),0)</f>
        <v>99.991310406017433</v>
      </c>
    </row>
    <row r="218" spans="1:16" x14ac:dyDescent="0.2">
      <c r="A218" s="6">
        <v>135</v>
      </c>
      <c r="B218" s="6" t="s">
        <v>17</v>
      </c>
      <c r="C218" s="7" t="s">
        <v>44</v>
      </c>
      <c r="D218" s="8">
        <v>36637</v>
      </c>
      <c r="E218" s="8">
        <v>36636</v>
      </c>
      <c r="F218" t="s">
        <v>284</v>
      </c>
      <c r="G218" s="6" t="s">
        <v>23</v>
      </c>
      <c r="H218" s="6" t="s">
        <v>66</v>
      </c>
      <c r="I218" s="12">
        <v>91.469410342446224</v>
      </c>
      <c r="J218" s="12">
        <f>J217+IF(AND($B218="B",$G218="D"),-I218,IF($B218="B",+I218,0))</f>
        <v>672.82867779442927</v>
      </c>
      <c r="K218" s="12">
        <f>K217+IF(AND($B218="B",$E218&lt;&gt;""),IF($G218="D",-I218,+I218),0)</f>
        <v>672.82867779442927</v>
      </c>
      <c r="L218" s="6" t="str">
        <f>IF(C218="","",G218&amp;" "&amp;VLOOKUP(C218,$X$1:$Y$49,2))</f>
        <v>D 5</v>
      </c>
      <c r="M218" s="10" t="e">
        <f>M217+IF(AND(B218="C",E218&lt;&gt;""),IF(G218="D",-#REF!,+#REF!),0)</f>
        <v>#REF!</v>
      </c>
      <c r="N218">
        <f>IF(D218,MONTH(D218),"")</f>
        <v>4</v>
      </c>
      <c r="O218">
        <f>IF(D218,YEAR(D218),"")</f>
        <v>2000</v>
      </c>
      <c r="P218" s="12">
        <f>P217+IF(AND($B218="C",I218&lt;&gt;""),IF($G218="D",-I218,+I218),0)</f>
        <v>99.991310406017433</v>
      </c>
    </row>
    <row r="219" spans="1:16" x14ac:dyDescent="0.2">
      <c r="A219" s="6">
        <v>149</v>
      </c>
      <c r="B219" s="6" t="s">
        <v>40</v>
      </c>
      <c r="C219" s="7" t="s">
        <v>28</v>
      </c>
      <c r="D219" s="8">
        <v>36637</v>
      </c>
      <c r="E219" s="8">
        <v>36637</v>
      </c>
      <c r="F219" t="s">
        <v>284</v>
      </c>
      <c r="G219" s="6" t="s">
        <v>23</v>
      </c>
      <c r="H219" s="6" t="s">
        <v>63</v>
      </c>
      <c r="I219" s="12">
        <v>1.7531636982302194</v>
      </c>
      <c r="J219" s="12">
        <f>J218+IF(AND($B219="B",$G219="D"),-I219,IF($B219="B",+I219,0))</f>
        <v>672.82867779442927</v>
      </c>
      <c r="K219" s="12">
        <f>K218+IF(AND($B219="B",$E219&lt;&gt;""),IF($G219="D",-I219,+I219),0)</f>
        <v>672.82867779442927</v>
      </c>
      <c r="L219" s="6" t="str">
        <f>IF(C219="","",G219&amp;" "&amp;VLOOKUP(C219,$X$1:$Y$49,2))</f>
        <v>D 25</v>
      </c>
      <c r="M219" s="10" t="e">
        <f>M218+IF(AND(B219="C",E219&lt;&gt;""),IF(G219="D",-#REF!,+#REF!),0)</f>
        <v>#REF!</v>
      </c>
      <c r="N219">
        <f>IF(D219,MONTH(D219),"")</f>
        <v>4</v>
      </c>
      <c r="O219">
        <f>IF(D219,YEAR(D219),"")</f>
        <v>2000</v>
      </c>
      <c r="P219" s="12">
        <f>P218+IF(AND($B219="C",I219&lt;&gt;""),IF($G219="D",-I219,+I219),0)</f>
        <v>98.238146707787209</v>
      </c>
    </row>
    <row r="220" spans="1:16" x14ac:dyDescent="0.2">
      <c r="A220" s="6">
        <v>136</v>
      </c>
      <c r="B220" s="6" t="s">
        <v>17</v>
      </c>
      <c r="C220" s="7" t="s">
        <v>31</v>
      </c>
      <c r="D220" s="8">
        <v>36643</v>
      </c>
      <c r="E220" s="8">
        <v>36677</v>
      </c>
      <c r="F220" t="s">
        <v>284</v>
      </c>
      <c r="G220" s="6" t="s">
        <v>23</v>
      </c>
      <c r="H220" s="6" t="s">
        <v>143</v>
      </c>
      <c r="I220" s="12">
        <v>11.586125310043188</v>
      </c>
      <c r="J220" s="12">
        <f>J219+IF(AND($B220="B",$G220="D"),-I220,IF($B220="B",+I220,0))</f>
        <v>661.24255248438612</v>
      </c>
      <c r="K220" s="12">
        <f>K219+IF(AND($B220="B",$E220&lt;&gt;""),IF($G220="D",-I220,+I220),0)</f>
        <v>661.24255248438612</v>
      </c>
      <c r="L220" s="6" t="str">
        <f>IF(C220="","",G220&amp;" "&amp;VLOOKUP(C220,$X$1:$Y$49,2))</f>
        <v>D 22</v>
      </c>
      <c r="M220" s="10" t="e">
        <f>M219+IF(AND(B220="C",E220&lt;&gt;""),IF(G220="D",-#REF!,+#REF!),0)</f>
        <v>#REF!</v>
      </c>
      <c r="N220">
        <f>IF(D220,MONTH(D220),"")</f>
        <v>4</v>
      </c>
      <c r="O220">
        <f>IF(D220,YEAR(D220),"")</f>
        <v>2000</v>
      </c>
      <c r="P220" s="12">
        <f>P219+IF(AND($B220="C",I220&lt;&gt;""),IF($G220="D",-I220,+I220),0)</f>
        <v>98.238146707787209</v>
      </c>
    </row>
    <row r="221" spans="1:16" x14ac:dyDescent="0.2">
      <c r="A221" s="6">
        <v>137</v>
      </c>
      <c r="B221" s="6" t="s">
        <v>40</v>
      </c>
      <c r="C221" s="7" t="s">
        <v>31</v>
      </c>
      <c r="D221" s="8">
        <v>36643</v>
      </c>
      <c r="E221" s="8">
        <v>36643</v>
      </c>
      <c r="F221" t="s">
        <v>284</v>
      </c>
      <c r="G221" s="6" t="s">
        <v>23</v>
      </c>
      <c r="H221" s="6"/>
      <c r="I221" s="12">
        <v>2.4391842757985662</v>
      </c>
      <c r="J221" s="12">
        <f>J220+IF(AND($B221="B",$G221="D"),-I221,IF($B221="B",+I221,0))</f>
        <v>661.24255248438612</v>
      </c>
      <c r="K221" s="12">
        <f>K220+IF(AND($B221="B",$E221&lt;&gt;""),IF($G221="D",-I221,+I221),0)</f>
        <v>661.24255248438612</v>
      </c>
      <c r="L221" s="6" t="str">
        <f>IF(C221="","",G221&amp;" "&amp;VLOOKUP(C221,$X$1:$Y$49,2))</f>
        <v>D 22</v>
      </c>
      <c r="M221" s="10" t="e">
        <f>M220+IF(AND(B221="C",E221&lt;&gt;""),IF(G221="D",-#REF!,+#REF!),0)</f>
        <v>#REF!</v>
      </c>
      <c r="N221">
        <f>IF(D221,MONTH(D221),"")</f>
        <v>4</v>
      </c>
      <c r="O221">
        <f>IF(D221,YEAR(D221),"")</f>
        <v>2000</v>
      </c>
      <c r="P221" s="12">
        <f>P220+IF(AND($B221="C",I221&lt;&gt;""),IF($G221="D",-I221,+I221),0)</f>
        <v>95.798962431988642</v>
      </c>
    </row>
    <row r="222" spans="1:16" x14ac:dyDescent="0.2">
      <c r="A222" s="6">
        <v>137</v>
      </c>
      <c r="B222" s="6" t="s">
        <v>17</v>
      </c>
      <c r="C222" s="7" t="s">
        <v>31</v>
      </c>
      <c r="D222" s="8">
        <v>36643</v>
      </c>
      <c r="E222" s="8">
        <v>36677</v>
      </c>
      <c r="F222" t="s">
        <v>284</v>
      </c>
      <c r="G222" s="6" t="s">
        <v>23</v>
      </c>
      <c r="H222" s="6" t="s">
        <v>143</v>
      </c>
      <c r="I222" s="12">
        <v>5.7930626550215942</v>
      </c>
      <c r="J222" s="12">
        <f>J221+IF(AND($B222="B",$G222="D"),-I222,IF($B222="B",+I222,0))</f>
        <v>655.44948982936455</v>
      </c>
      <c r="K222" s="12">
        <f>K221+IF(AND($B222="B",$E222&lt;&gt;""),IF($G222="D",-I222,+I222),0)</f>
        <v>655.44948982936455</v>
      </c>
      <c r="L222" s="6" t="str">
        <f>IF(C222="","",G222&amp;" "&amp;VLOOKUP(C222,$X$1:$Y$49,2))</f>
        <v>D 22</v>
      </c>
      <c r="M222" s="10" t="e">
        <f>M221+IF(AND(B222="C",E222&lt;&gt;""),IF(G222="D",-#REF!,+#REF!),0)</f>
        <v>#REF!</v>
      </c>
      <c r="N222">
        <f>IF(D222,MONTH(D222),"")</f>
        <v>4</v>
      </c>
      <c r="O222">
        <f>IF(D222,YEAR(D222),"")</f>
        <v>2000</v>
      </c>
      <c r="P222" s="12">
        <f>P221+IF(AND($B222="C",I222&lt;&gt;""),IF($G222="D",-I222,+I222),0)</f>
        <v>95.798962431988642</v>
      </c>
    </row>
    <row r="223" spans="1:16" x14ac:dyDescent="0.2">
      <c r="A223" s="6">
        <v>123</v>
      </c>
      <c r="B223" s="6" t="s">
        <v>17</v>
      </c>
      <c r="C223" s="7" t="s">
        <v>50</v>
      </c>
      <c r="D223" s="8">
        <v>36644</v>
      </c>
      <c r="E223" s="8">
        <v>36648</v>
      </c>
      <c r="F223" t="s">
        <v>284</v>
      </c>
      <c r="G223" s="6" t="s">
        <v>23</v>
      </c>
      <c r="H223" s="14" t="s">
        <v>138</v>
      </c>
      <c r="I223" s="12">
        <v>293.99488076200117</v>
      </c>
      <c r="J223" s="12">
        <f>J222+IF(AND($B223="B",$G223="D"),-I223,IF($B223="B",+I223,0))</f>
        <v>361.45460906736338</v>
      </c>
      <c r="K223" s="12">
        <f>K222+IF(AND($B223="B",$E223&lt;&gt;""),IF($G223="D",-I223,+I223),0)</f>
        <v>361.45460906736338</v>
      </c>
      <c r="L223" s="6" t="str">
        <f>IF(C223="","",G223&amp;" "&amp;VLOOKUP(C223,$X$1:$Y$49,2))</f>
        <v>D 9</v>
      </c>
      <c r="M223" s="10" t="e">
        <f>M222+IF(AND(B223="C",E223&lt;&gt;""),IF(G223="D",-#REF!,+#REF!),0)</f>
        <v>#REF!</v>
      </c>
      <c r="N223">
        <f>IF(D223,MONTH(D223),"")</f>
        <v>4</v>
      </c>
      <c r="O223">
        <f>IF(D223,YEAR(D223),"")</f>
        <v>2000</v>
      </c>
      <c r="P223" s="12">
        <f>P222+IF(AND($B223="C",I223&lt;&gt;""),IF($G223="D",-I223,+I223),0)</f>
        <v>95.798962431988642</v>
      </c>
    </row>
    <row r="224" spans="1:16" x14ac:dyDescent="0.2">
      <c r="A224" s="6">
        <v>123</v>
      </c>
      <c r="B224" s="6" t="s">
        <v>17</v>
      </c>
      <c r="C224" s="7" t="s">
        <v>31</v>
      </c>
      <c r="D224" s="8">
        <v>36644</v>
      </c>
      <c r="E224" s="8">
        <v>36648</v>
      </c>
      <c r="F224" t="s">
        <v>284</v>
      </c>
      <c r="G224" s="6" t="s">
        <v>23</v>
      </c>
      <c r="H224" s="14" t="s">
        <v>139</v>
      </c>
      <c r="I224" s="12">
        <v>15.244901723741037</v>
      </c>
      <c r="J224" s="12">
        <f>J223+IF(AND($B224="B",$G224="D"),-I224,IF($B224="B",+I224,0))</f>
        <v>346.20970734362231</v>
      </c>
      <c r="K224" s="12">
        <f>K223+IF(AND($B224="B",$E224&lt;&gt;""),IF($G224="D",-I224,+I224),0)</f>
        <v>346.20970734362231</v>
      </c>
      <c r="L224" s="6" t="str">
        <f>IF(C224="","",G224&amp;" "&amp;VLOOKUP(C224,$X$1:$Y$49,2))</f>
        <v>D 22</v>
      </c>
      <c r="M224" s="10" t="e">
        <f>M223+IF(AND(B224="C",E224&lt;&gt;""),IF(G224="D",-#REF!,+#REF!),0)</f>
        <v>#REF!</v>
      </c>
      <c r="N224">
        <f>IF(D224,MONTH(D224),"")</f>
        <v>4</v>
      </c>
      <c r="O224">
        <f>IF(D224,YEAR(D224),"")</f>
        <v>2000</v>
      </c>
      <c r="P224" s="12">
        <f>P223+IF(AND($B224="C",I224&lt;&gt;""),IF($G224="D",-I224,+I224),0)</f>
        <v>95.798962431988642</v>
      </c>
    </row>
    <row r="225" spans="1:16" x14ac:dyDescent="0.2">
      <c r="A225" s="6">
        <v>124</v>
      </c>
      <c r="B225" s="6" t="s">
        <v>17</v>
      </c>
      <c r="C225" s="7" t="s">
        <v>31</v>
      </c>
      <c r="D225" s="8">
        <v>36644</v>
      </c>
      <c r="E225" s="8">
        <v>36663</v>
      </c>
      <c r="F225" t="s">
        <v>284</v>
      </c>
      <c r="G225" s="6" t="s">
        <v>23</v>
      </c>
      <c r="H225" s="14" t="s">
        <v>140</v>
      </c>
      <c r="I225" s="12">
        <v>325.28351705980725</v>
      </c>
      <c r="J225" s="12">
        <f>J224+IF(AND($B225="B",$G225="D"),-I225,IF($B225="B",+I225,0))</f>
        <v>20.92619028381506</v>
      </c>
      <c r="K225" s="12">
        <f>K224+IF(AND($B225="B",$E225&lt;&gt;""),IF($G225="D",-I225,+I225),0)</f>
        <v>20.92619028381506</v>
      </c>
      <c r="L225" s="6" t="str">
        <f>IF(C225="","",G225&amp;" "&amp;VLOOKUP(C225,$X$1:$Y$49,2))</f>
        <v>D 22</v>
      </c>
      <c r="M225" s="10" t="e">
        <f>M224+IF(AND(B225="C",E225&lt;&gt;""),IF(G225="D",-#REF!,+#REF!),0)</f>
        <v>#REF!</v>
      </c>
      <c r="N225">
        <f>IF(D225,MONTH(D225),"")</f>
        <v>4</v>
      </c>
      <c r="O225">
        <f>IF(D225,YEAR(D225),"")</f>
        <v>2000</v>
      </c>
      <c r="P225" s="12">
        <f>P224+IF(AND($B225="C",I225&lt;&gt;""),IF($G225="D",-I225,+I225),0)</f>
        <v>95.798962431988642</v>
      </c>
    </row>
    <row r="226" spans="1:16" x14ac:dyDescent="0.2">
      <c r="A226" s="6">
        <v>124</v>
      </c>
      <c r="B226" s="6" t="s">
        <v>17</v>
      </c>
      <c r="C226" s="7" t="s">
        <v>50</v>
      </c>
      <c r="D226" s="8">
        <v>36644</v>
      </c>
      <c r="E226" s="8">
        <v>36663</v>
      </c>
      <c r="F226" t="s">
        <v>284</v>
      </c>
      <c r="G226" s="6" t="s">
        <v>23</v>
      </c>
      <c r="H226" s="14" t="s">
        <v>139</v>
      </c>
      <c r="I226" s="12">
        <v>867.08884881173606</v>
      </c>
      <c r="J226" s="12">
        <f>J225+IF(AND($B226="B",$G226="D"),-I226,IF($B226="B",+I226,0))</f>
        <v>-846.16265852792094</v>
      </c>
      <c r="K226" s="12">
        <f>K225+IF(AND($B226="B",$E226&lt;&gt;""),IF($G226="D",-I226,+I226),0)</f>
        <v>-846.16265852792094</v>
      </c>
      <c r="L226" s="6" t="str">
        <f>IF(C226="","",G226&amp;" "&amp;VLOOKUP(C226,$X$1:$Y$49,2))</f>
        <v>D 9</v>
      </c>
      <c r="M226" s="10" t="e">
        <f>M225+IF(AND(B226="C",E226&lt;&gt;""),IF(G226="D",-#REF!,+#REF!),0)</f>
        <v>#REF!</v>
      </c>
      <c r="N226">
        <f>IF(D226,MONTH(D226),"")</f>
        <v>4</v>
      </c>
      <c r="O226">
        <f>IF(D226,YEAR(D226),"")</f>
        <v>2000</v>
      </c>
      <c r="P226" s="12">
        <f>P225+IF(AND($B226="C",I226&lt;&gt;""),IF($G226="D",-I226,+I226),0)</f>
        <v>95.798962431988642</v>
      </c>
    </row>
    <row r="227" spans="1:16" x14ac:dyDescent="0.2">
      <c r="A227" s="6">
        <v>124</v>
      </c>
      <c r="B227" s="6" t="s">
        <v>17</v>
      </c>
      <c r="C227" s="7" t="s">
        <v>26</v>
      </c>
      <c r="D227" s="8">
        <v>36644</v>
      </c>
      <c r="E227" s="8">
        <v>36663</v>
      </c>
      <c r="F227" t="s">
        <v>284</v>
      </c>
      <c r="G227" s="6" t="s">
        <v>23</v>
      </c>
      <c r="I227" s="12">
        <v>8.6103204935689384</v>
      </c>
      <c r="J227" s="12">
        <f>J226+IF(AND($B227="B",$G227="D"),-I227,IF($B227="B",+I227,0))</f>
        <v>-854.77297902148985</v>
      </c>
      <c r="K227" s="12">
        <f>K226+IF(AND($B227="B",$E227&lt;&gt;""),IF($G227="D",-I227,+I227),0)</f>
        <v>-854.77297902148985</v>
      </c>
      <c r="L227" s="6" t="str">
        <f>IF(C227="","",G227&amp;" "&amp;VLOOKUP(C227,$X$1:$Y$49,2))</f>
        <v>D 6</v>
      </c>
      <c r="M227" s="10" t="e">
        <f>M226+IF(AND(B227="C",E227&lt;&gt;""),IF(G227="D",-#REF!,+#REF!),0)</f>
        <v>#REF!</v>
      </c>
      <c r="N227">
        <f>IF(D227,MONTH(D227),"")</f>
        <v>4</v>
      </c>
      <c r="O227">
        <f>IF(D227,YEAR(D227),"")</f>
        <v>2000</v>
      </c>
      <c r="P227" s="12">
        <f>P226+IF(AND($B227="C",I227&lt;&gt;""),IF($G227="D",-I227,+I227),0)</f>
        <v>95.798962431988642</v>
      </c>
    </row>
    <row r="228" spans="1:16" x14ac:dyDescent="0.2">
      <c r="A228" s="6">
        <v>133</v>
      </c>
      <c r="B228" s="6" t="s">
        <v>17</v>
      </c>
      <c r="C228" s="7" t="s">
        <v>31</v>
      </c>
      <c r="D228" s="8">
        <v>36644</v>
      </c>
      <c r="E228" s="8">
        <v>36644</v>
      </c>
      <c r="F228" t="s">
        <v>284</v>
      </c>
      <c r="G228" s="6" t="s">
        <v>23</v>
      </c>
      <c r="H228" s="6" t="s">
        <v>143</v>
      </c>
      <c r="I228" s="12">
        <v>36.846927466282089</v>
      </c>
      <c r="J228" s="12">
        <f>J227+IF(AND($B228="B",$G228="D"),-I228,IF($B228="B",+I228,0))</f>
        <v>-891.61990648777191</v>
      </c>
      <c r="K228" s="12">
        <f>K227+IF(AND($B228="B",$E228&lt;&gt;""),IF($G228="D",-I228,+I228),0)</f>
        <v>-891.61990648777191</v>
      </c>
      <c r="L228" s="6" t="str">
        <f>IF(C228="","",G228&amp;" "&amp;VLOOKUP(C228,$X$1:$Y$49,2))</f>
        <v>D 22</v>
      </c>
      <c r="M228" s="10" t="e">
        <f>M227+IF(AND(B228="C",E228&lt;&gt;""),IF(G228="D",-#REF!,+#REF!),0)</f>
        <v>#REF!</v>
      </c>
      <c r="N228">
        <f>IF(D228,MONTH(D228),"")</f>
        <v>4</v>
      </c>
      <c r="O228">
        <f>IF(D228,YEAR(D228),"")</f>
        <v>2000</v>
      </c>
      <c r="P228" s="12">
        <f>P227+IF(AND($B228="C",I228&lt;&gt;""),IF($G228="D",-I228,+I228),0)</f>
        <v>95.798962431988642</v>
      </c>
    </row>
    <row r="229" spans="1:16" x14ac:dyDescent="0.2">
      <c r="A229" s="6">
        <v>128</v>
      </c>
      <c r="B229" s="6" t="s">
        <v>17</v>
      </c>
      <c r="C229" s="7" t="s">
        <v>51</v>
      </c>
      <c r="D229" s="8">
        <v>36648</v>
      </c>
      <c r="E229" s="8">
        <v>36654</v>
      </c>
      <c r="F229" t="s">
        <v>284</v>
      </c>
      <c r="G229" s="6" t="s">
        <v>23</v>
      </c>
      <c r="H229" s="6" t="s">
        <v>92</v>
      </c>
      <c r="I229" s="12">
        <v>36.102976262163523</v>
      </c>
      <c r="J229" s="12">
        <f>J228+IF(AND($B229="B",$G229="D"),-I229,IF($B229="B",+I229,0))</f>
        <v>-927.72288274993548</v>
      </c>
      <c r="K229" s="12">
        <f>K228+IF(AND($B229="B",$E229&lt;&gt;""),IF($G229="D",-I229,+I229),0)</f>
        <v>-927.72288274993548</v>
      </c>
      <c r="L229" s="6" t="str">
        <f>IF(C229="","",G229&amp;" "&amp;VLOOKUP(C229,$X$1:$Y$49,2))</f>
        <v>D 21</v>
      </c>
      <c r="M229" s="10" t="e">
        <f>M228+IF(AND(B229="C",E229&lt;&gt;""),IF(G229="D",-#REF!,+#REF!),0)</f>
        <v>#REF!</v>
      </c>
      <c r="N229">
        <f>IF(D229,MONTH(D229),"")</f>
        <v>5</v>
      </c>
      <c r="O229">
        <f>IF(D229,YEAR(D229),"")</f>
        <v>2000</v>
      </c>
      <c r="P229" s="12">
        <f>P228+IF(AND($B229="C",I229&lt;&gt;""),IF($G229="D",-I229,+I229),0)</f>
        <v>95.798962431988642</v>
      </c>
    </row>
    <row r="230" spans="1:16" x14ac:dyDescent="0.2">
      <c r="A230" s="6">
        <v>128</v>
      </c>
      <c r="B230" s="6" t="s">
        <v>17</v>
      </c>
      <c r="C230" s="7" t="s">
        <v>51</v>
      </c>
      <c r="D230" s="8">
        <v>36648</v>
      </c>
      <c r="E230" s="8">
        <v>36654</v>
      </c>
      <c r="F230" t="s">
        <v>284</v>
      </c>
      <c r="G230" s="6" t="s">
        <v>23</v>
      </c>
      <c r="H230" s="6" t="s">
        <v>92</v>
      </c>
      <c r="I230" s="12">
        <v>6.7992261687885032</v>
      </c>
      <c r="J230" s="12">
        <f>J229+IF(AND($B230="B",$G230="D"),-I230,IF($B230="B",+I230,0))</f>
        <v>-934.52210891872403</v>
      </c>
      <c r="K230" s="12">
        <f>K229+IF(AND($B230="B",$E230&lt;&gt;""),IF($G230="D",-I230,+I230),0)</f>
        <v>-934.52210891872403</v>
      </c>
      <c r="L230" s="6" t="str">
        <f>IF(C230="","",G230&amp;" "&amp;VLOOKUP(C230,$X$1:$Y$49,2))</f>
        <v>D 21</v>
      </c>
      <c r="M230" s="10" t="e">
        <f>M229+IF(AND(B230="C",E230&lt;&gt;""),IF(G230="D",-#REF!,+#REF!),0)</f>
        <v>#REF!</v>
      </c>
      <c r="N230">
        <f>IF(D230,MONTH(D230),"")</f>
        <v>5</v>
      </c>
      <c r="O230">
        <f>IF(D230,YEAR(D230),"")</f>
        <v>2000</v>
      </c>
      <c r="P230" s="12">
        <f>P229+IF(AND($B230="C",I230&lt;&gt;""),IF($G230="D",-I230,+I230),0)</f>
        <v>95.798962431988642</v>
      </c>
    </row>
    <row r="231" spans="1:16" x14ac:dyDescent="0.2">
      <c r="A231" s="6">
        <v>128</v>
      </c>
      <c r="B231" s="6" t="s">
        <v>17</v>
      </c>
      <c r="C231" s="7" t="s">
        <v>56</v>
      </c>
      <c r="D231" s="8">
        <v>36648</v>
      </c>
      <c r="E231" s="8">
        <v>36654</v>
      </c>
      <c r="F231" t="s">
        <v>284</v>
      </c>
      <c r="G231" s="6" t="s">
        <v>23</v>
      </c>
      <c r="H231" s="6" t="s">
        <v>92</v>
      </c>
      <c r="I231" s="12">
        <v>209.57928644712993</v>
      </c>
      <c r="J231" s="12">
        <f>J230+IF(AND($B231="B",$G231="D"),-I231,IF($B231="B",+I231,0))</f>
        <v>-1144.1013953658539</v>
      </c>
      <c r="K231" s="12">
        <f>K230+IF(AND($B231="B",$E231&lt;&gt;""),IF($G231="D",-I231,+I231),0)</f>
        <v>-1144.1013953658539</v>
      </c>
      <c r="L231" s="6" t="str">
        <f>IF(C231="","",G231&amp;" "&amp;VLOOKUP(C231,$X$1:$Y$49,2))</f>
        <v>D 14</v>
      </c>
      <c r="M231" s="10" t="e">
        <f>M230+IF(AND(B231="C",E231&lt;&gt;""),IF(G231="D",-#REF!,+#REF!),0)</f>
        <v>#REF!</v>
      </c>
      <c r="N231">
        <f>IF(D231,MONTH(D231),"")</f>
        <v>5</v>
      </c>
      <c r="O231">
        <f>IF(D231,YEAR(D231),"")</f>
        <v>2000</v>
      </c>
      <c r="P231" s="12">
        <f>P230+IF(AND($B231="C",I231&lt;&gt;""),IF($G231="D",-I231,+I231),0)</f>
        <v>95.798962431988642</v>
      </c>
    </row>
    <row r="232" spans="1:16" x14ac:dyDescent="0.2">
      <c r="A232" s="6">
        <v>128</v>
      </c>
      <c r="B232" s="6" t="s">
        <v>17</v>
      </c>
      <c r="C232" s="7" t="s">
        <v>26</v>
      </c>
      <c r="D232" s="8">
        <v>36648</v>
      </c>
      <c r="E232" s="8">
        <v>36654</v>
      </c>
      <c r="F232" t="s">
        <v>284</v>
      </c>
      <c r="G232" s="6" t="s">
        <v>23</v>
      </c>
      <c r="H232" s="6" t="s">
        <v>92</v>
      </c>
      <c r="I232" s="12">
        <v>45.698117407086137</v>
      </c>
      <c r="J232" s="12">
        <f>J231+IF(AND($B232="B",$G232="D"),-I232,IF($B232="B",+I232,0))</f>
        <v>-1189.79951277294</v>
      </c>
      <c r="K232" s="12">
        <f>K231+IF(AND($B232="B",$E232&lt;&gt;""),IF($G232="D",-I232,+I232),0)</f>
        <v>-1189.79951277294</v>
      </c>
      <c r="L232" s="6" t="str">
        <f>IF(C232="","",G232&amp;" "&amp;VLOOKUP(C232,$X$1:$Y$49,2))</f>
        <v>D 6</v>
      </c>
      <c r="M232" s="10" t="e">
        <f>M231+IF(AND(B232="C",E232&lt;&gt;""),IF(G232="D",-#REF!,+#REF!),0)</f>
        <v>#REF!</v>
      </c>
      <c r="N232">
        <f>IF(D232,MONTH(D232),"")</f>
        <v>5</v>
      </c>
      <c r="O232">
        <f>IF(D232,YEAR(D232),"")</f>
        <v>2000</v>
      </c>
      <c r="P232" s="12">
        <f>P231+IF(AND($B232="C",I232&lt;&gt;""),IF($G232="D",-I232,+I232),0)</f>
        <v>95.798962431988642</v>
      </c>
    </row>
    <row r="233" spans="1:16" x14ac:dyDescent="0.2">
      <c r="A233" s="6">
        <v>129</v>
      </c>
      <c r="B233" s="6" t="s">
        <v>17</v>
      </c>
      <c r="C233" s="7" t="s">
        <v>51</v>
      </c>
      <c r="D233" s="8">
        <v>36648</v>
      </c>
      <c r="E233" s="8">
        <v>36654</v>
      </c>
      <c r="F233" t="s">
        <v>284</v>
      </c>
      <c r="G233" s="6" t="s">
        <v>23</v>
      </c>
      <c r="H233" s="6" t="s">
        <v>92</v>
      </c>
      <c r="I233" s="12">
        <v>31.148383201947688</v>
      </c>
      <c r="J233" s="12">
        <f>J232+IF(AND($B233="B",$G233="D"),-I233,IF($B233="B",+I233,0))</f>
        <v>-1220.9478959748876</v>
      </c>
      <c r="K233" s="12">
        <f>K232+IF(AND($B233="B",$E233&lt;&gt;""),IF($G233="D",-I233,+I233),0)</f>
        <v>-1220.9478959748876</v>
      </c>
      <c r="L233" s="6" t="str">
        <f>IF(C233="","",G233&amp;" "&amp;VLOOKUP(C233,$X$1:$Y$49,2))</f>
        <v>D 21</v>
      </c>
      <c r="M233" s="10" t="e">
        <f>M232+IF(AND(B233="C",E233&lt;&gt;""),IF(G233="D",-#REF!,+#REF!),0)</f>
        <v>#REF!</v>
      </c>
      <c r="N233">
        <f>IF(D233,MONTH(D233),"")</f>
        <v>5</v>
      </c>
      <c r="O233">
        <f>IF(D233,YEAR(D233),"")</f>
        <v>2000</v>
      </c>
      <c r="P233" s="12">
        <f>P232+IF(AND($B233="C",I233&lt;&gt;""),IF($G233="D",-I233,+I233),0)</f>
        <v>95.798962431988642</v>
      </c>
    </row>
    <row r="234" spans="1:16" x14ac:dyDescent="0.2">
      <c r="A234" s="6">
        <v>129</v>
      </c>
      <c r="B234" s="6" t="s">
        <v>17</v>
      </c>
      <c r="C234" s="7" t="s">
        <v>51</v>
      </c>
      <c r="D234" s="8">
        <v>36648</v>
      </c>
      <c r="E234" s="8">
        <v>36654</v>
      </c>
      <c r="F234" t="s">
        <v>284</v>
      </c>
      <c r="G234" s="6" t="s">
        <v>23</v>
      </c>
      <c r="H234" s="6" t="s">
        <v>92</v>
      </c>
      <c r="I234" s="12">
        <v>4.7365909655663403</v>
      </c>
      <c r="J234" s="12">
        <f>J233+IF(AND($B234="B",$G234="D"),-I234,IF($B234="B",+I234,0))</f>
        <v>-1225.684486940454</v>
      </c>
      <c r="K234" s="12">
        <f>K233+IF(AND($B234="B",$E234&lt;&gt;""),IF($G234="D",-I234,+I234),0)</f>
        <v>-1225.684486940454</v>
      </c>
      <c r="L234" s="6" t="str">
        <f>IF(C234="","",G234&amp;" "&amp;VLOOKUP(C234,$X$1:$Y$49,2))</f>
        <v>D 21</v>
      </c>
      <c r="M234" s="10" t="e">
        <f>M233+IF(AND(B234="C",E234&lt;&gt;""),IF(G234="D",-#REF!,+#REF!),0)</f>
        <v>#REF!</v>
      </c>
      <c r="N234">
        <f>IF(D234,MONTH(D234),"")</f>
        <v>5</v>
      </c>
      <c r="O234">
        <f>IF(D234,YEAR(D234),"")</f>
        <v>2000</v>
      </c>
      <c r="P234" s="12">
        <f>P233+IF(AND($B234="C",I234&lt;&gt;""),IF($G234="D",-I234,+I234),0)</f>
        <v>95.798962431988642</v>
      </c>
    </row>
    <row r="235" spans="1:16" x14ac:dyDescent="0.2">
      <c r="A235" s="6">
        <v>129</v>
      </c>
      <c r="B235" s="6" t="s">
        <v>17</v>
      </c>
      <c r="C235" s="7" t="s">
        <v>56</v>
      </c>
      <c r="D235" s="8">
        <v>36648</v>
      </c>
      <c r="E235" s="8">
        <v>36654</v>
      </c>
      <c r="F235" t="s">
        <v>284</v>
      </c>
      <c r="G235" s="6" t="s">
        <v>23</v>
      </c>
      <c r="H235" s="6" t="s">
        <v>92</v>
      </c>
      <c r="I235" s="12">
        <v>147.00506283186246</v>
      </c>
      <c r="J235" s="12">
        <f>J234+IF(AND($B235="B",$G235="D"),-I235,IF($B235="B",+I235,0))</f>
        <v>-1372.6895497723165</v>
      </c>
      <c r="K235" s="12">
        <f>K234+IF(AND($B235="B",$E235&lt;&gt;""),IF($G235="D",-I235,+I235),0)</f>
        <v>-1372.6895497723165</v>
      </c>
      <c r="L235" s="6" t="str">
        <f>IF(C235="","",G235&amp;" "&amp;VLOOKUP(C235,$X$1:$Y$49,2))</f>
        <v>D 14</v>
      </c>
      <c r="M235" s="10" t="e">
        <f>M234+IF(AND(B235="C",E235&lt;&gt;""),IF(G235="D",-#REF!,+#REF!),0)</f>
        <v>#REF!</v>
      </c>
      <c r="N235">
        <f>IF(D235,MONTH(D235),"")</f>
        <v>5</v>
      </c>
      <c r="O235">
        <f>IF(D235,YEAR(D235),"")</f>
        <v>2000</v>
      </c>
      <c r="P235" s="12">
        <f>P234+IF(AND($B235="C",I235&lt;&gt;""),IF($G235="D",-I235,+I235),0)</f>
        <v>95.798962431988642</v>
      </c>
    </row>
    <row r="236" spans="1:16" x14ac:dyDescent="0.2">
      <c r="A236" s="6">
        <v>129</v>
      </c>
      <c r="B236" s="6" t="s">
        <v>17</v>
      </c>
      <c r="C236" s="7" t="s">
        <v>26</v>
      </c>
      <c r="D236" s="8">
        <v>36648</v>
      </c>
      <c r="E236" s="8">
        <v>36654</v>
      </c>
      <c r="F236" t="s">
        <v>284</v>
      </c>
      <c r="G236" s="6" t="s">
        <v>23</v>
      </c>
      <c r="H236" s="6" t="s">
        <v>92</v>
      </c>
      <c r="I236" s="12">
        <v>33.137842876895895</v>
      </c>
      <c r="J236" s="12">
        <f>J235+IF(AND($B236="B",$G236="D"),-I236,IF($B236="B",+I236,0))</f>
        <v>-1405.8273926492125</v>
      </c>
      <c r="K236" s="12">
        <f>K235+IF(AND($B236="B",$E236&lt;&gt;""),IF($G236="D",-I236,+I236),0)</f>
        <v>-1405.8273926492125</v>
      </c>
      <c r="L236" s="6" t="str">
        <f>IF(C236="","",G236&amp;" "&amp;VLOOKUP(C236,$X$1:$Y$49,2))</f>
        <v>D 6</v>
      </c>
      <c r="M236" s="10" t="e">
        <f>M235+IF(AND(B236="C",E236&lt;&gt;""),IF(G236="D",-#REF!,+#REF!),0)</f>
        <v>#REF!</v>
      </c>
      <c r="N236">
        <f>IF(D236,MONTH(D236),"")</f>
        <v>5</v>
      </c>
      <c r="O236">
        <f>IF(D236,YEAR(D236),"")</f>
        <v>2000</v>
      </c>
      <c r="P236" s="12">
        <f>P235+IF(AND($B236="C",I236&lt;&gt;""),IF($G236="D",-I236,+I236),0)</f>
        <v>95.798962431988642</v>
      </c>
    </row>
    <row r="237" spans="1:16" x14ac:dyDescent="0.2">
      <c r="A237" s="6">
        <v>125</v>
      </c>
      <c r="B237" s="6" t="s">
        <v>17</v>
      </c>
      <c r="C237" s="7" t="s">
        <v>33</v>
      </c>
      <c r="D237" s="8">
        <v>36649</v>
      </c>
      <c r="E237" s="8">
        <v>36656</v>
      </c>
      <c r="F237" t="s">
        <v>284</v>
      </c>
      <c r="G237" s="6" t="s">
        <v>23</v>
      </c>
      <c r="H237" s="14" t="s">
        <v>140</v>
      </c>
      <c r="I237" s="12">
        <v>931.15859728610258</v>
      </c>
      <c r="J237" s="12">
        <f>J236+IF(AND($B237="B",$G237="D"),-I237,IF($B237="B",+I237,0))</f>
        <v>-2336.985989935315</v>
      </c>
      <c r="K237" s="12">
        <f>K236+IF(AND($B237="B",$E237&lt;&gt;""),IF($G237="D",-I237,+I237),0)</f>
        <v>-2336.985989935315</v>
      </c>
      <c r="L237" s="6" t="str">
        <f>IF(C237="","",G237&amp;" "&amp;VLOOKUP(C237,$X$1:$Y$49,2))</f>
        <v>D 23</v>
      </c>
      <c r="M237" s="10" t="e">
        <f>M236+IF(AND(B237="C",E237&lt;&gt;""),IF(G237="D",-#REF!,+#REF!),0)</f>
        <v>#REF!</v>
      </c>
      <c r="N237">
        <f>IF(D237,MONTH(D237),"")</f>
        <v>5</v>
      </c>
      <c r="O237">
        <f>IF(D237,YEAR(D237),"")</f>
        <v>2000</v>
      </c>
      <c r="P237" s="12">
        <f>P236+IF(AND($B237="C",I237&lt;&gt;""),IF($G237="D",-I237,+I237),0)</f>
        <v>95.798962431988642</v>
      </c>
    </row>
    <row r="238" spans="1:16" x14ac:dyDescent="0.2">
      <c r="A238" s="6">
        <v>132</v>
      </c>
      <c r="B238" s="6" t="s">
        <v>17</v>
      </c>
      <c r="C238" s="7" t="s">
        <v>54</v>
      </c>
      <c r="D238" s="8">
        <v>36649</v>
      </c>
      <c r="E238" s="8">
        <v>36650</v>
      </c>
      <c r="F238" t="s">
        <v>284</v>
      </c>
      <c r="G238" s="6" t="s">
        <v>19</v>
      </c>
      <c r="H238" s="6" t="s">
        <v>20</v>
      </c>
      <c r="I238" s="12">
        <v>731.75528273956979</v>
      </c>
      <c r="J238" s="12">
        <f>J237+IF(AND($B238="B",$G238="D"),-I238,IF($B238="B",+I238,0))</f>
        <v>-1605.2307071957453</v>
      </c>
      <c r="K238" s="12">
        <f>K237+IF(AND($B238="B",$E238&lt;&gt;""),IF($G238="D",-I238,+I238),0)</f>
        <v>-1605.2307071957453</v>
      </c>
      <c r="L238" s="6" t="str">
        <f>IF(C238="","",G238&amp;" "&amp;VLOOKUP(C238,$X$1:$Y$49,2))</f>
        <v>R 6</v>
      </c>
      <c r="M238" s="10" t="e">
        <f>M237+IF(AND(B238="C",E238&lt;&gt;""),IF(G238="D",-#REF!,+#REF!),0)</f>
        <v>#REF!</v>
      </c>
      <c r="N238">
        <f>IF(D238,MONTH(D238),"")</f>
        <v>5</v>
      </c>
      <c r="O238">
        <f>IF(D238,YEAR(D238),"")</f>
        <v>2000</v>
      </c>
      <c r="P238" s="12">
        <f>P237+IF(AND($B238="C",I238&lt;&gt;""),IF($G238="D",-I238,+I238),0)</f>
        <v>95.798962431988642</v>
      </c>
    </row>
    <row r="239" spans="1:16" x14ac:dyDescent="0.2">
      <c r="A239" s="6">
        <v>132</v>
      </c>
      <c r="B239" s="6" t="s">
        <v>17</v>
      </c>
      <c r="C239" s="7" t="s">
        <v>62</v>
      </c>
      <c r="D239" s="8">
        <v>36649</v>
      </c>
      <c r="E239" s="8">
        <v>36650</v>
      </c>
      <c r="F239" t="s">
        <v>284</v>
      </c>
      <c r="G239" s="6" t="s">
        <v>19</v>
      </c>
      <c r="H239" s="6" t="s">
        <v>20</v>
      </c>
      <c r="I239" s="12">
        <v>150.74158824435139</v>
      </c>
      <c r="J239" s="12">
        <f>J238+IF(AND($B239="B",$G239="D"),-I239,IF($B239="B",+I239,0))</f>
        <v>-1454.4891189513939</v>
      </c>
      <c r="K239" s="12">
        <f>K238+IF(AND($B239="B",$E239&lt;&gt;""),IF($G239="D",-I239,+I239),0)</f>
        <v>-1454.4891189513939</v>
      </c>
      <c r="L239" s="6" t="str">
        <f>IF(C239="","",G239&amp;" "&amp;VLOOKUP(C239,$X$1:$Y$49,2))</f>
        <v>R 5</v>
      </c>
      <c r="M239" s="10" t="e">
        <f>M238+IF(AND(B239="C",E239&lt;&gt;""),IF(G239="D",-#REF!,+#REF!),0)</f>
        <v>#REF!</v>
      </c>
      <c r="N239">
        <f>IF(D239,MONTH(D239),"")</f>
        <v>5</v>
      </c>
      <c r="O239">
        <f>IF(D239,YEAR(D239),"")</f>
        <v>2000</v>
      </c>
      <c r="P239" s="12">
        <f>P238+IF(AND($B239="C",I239&lt;&gt;""),IF($G239="D",-I239,+I239),0)</f>
        <v>95.798962431988642</v>
      </c>
    </row>
    <row r="240" spans="1:16" x14ac:dyDescent="0.2">
      <c r="A240" s="6">
        <v>151</v>
      </c>
      <c r="B240" s="6" t="s">
        <v>40</v>
      </c>
      <c r="C240" s="7" t="s">
        <v>31</v>
      </c>
      <c r="D240" s="8">
        <v>36649</v>
      </c>
      <c r="E240" s="8">
        <v>36649</v>
      </c>
      <c r="F240" t="s">
        <v>284</v>
      </c>
      <c r="G240" s="6" t="s">
        <v>23</v>
      </c>
      <c r="H240" s="6" t="s">
        <v>63</v>
      </c>
      <c r="I240" s="12">
        <v>1.5244901723741038</v>
      </c>
      <c r="J240" s="12">
        <f>J239+IF(AND($B240="B",$G240="D"),-I240,IF($B240="B",+I240,0))</f>
        <v>-1454.4891189513939</v>
      </c>
      <c r="K240" s="12">
        <f>K239+IF(AND($B240="B",$E240&lt;&gt;""),IF($G240="D",-I240,+I240),0)</f>
        <v>-1454.4891189513939</v>
      </c>
      <c r="L240" s="6" t="str">
        <f>IF(C240="","",G240&amp;" "&amp;VLOOKUP(C240,$X$1:$Y$49,2))</f>
        <v>D 22</v>
      </c>
      <c r="M240" s="10" t="e">
        <f>M239+IF(AND(B240="C",E240&lt;&gt;""),IF(G240="D",-#REF!,+#REF!),0)</f>
        <v>#REF!</v>
      </c>
      <c r="N240">
        <f>IF(D240,MONTH(D240),"")</f>
        <v>5</v>
      </c>
      <c r="O240">
        <f>IF(D240,YEAR(D240),"")</f>
        <v>2000</v>
      </c>
      <c r="P240" s="12">
        <f>P239+IF(AND($B240="C",I240&lt;&gt;""),IF($G240="D",-I240,+I240),0)</f>
        <v>94.274472259614541</v>
      </c>
    </row>
    <row r="241" spans="1:16" x14ac:dyDescent="0.2">
      <c r="A241" s="6">
        <v>126</v>
      </c>
      <c r="B241" s="6" t="s">
        <v>17</v>
      </c>
      <c r="C241" s="7" t="s">
        <v>64</v>
      </c>
      <c r="D241" s="8">
        <v>36656</v>
      </c>
      <c r="E241" s="8">
        <v>36660</v>
      </c>
      <c r="F241" t="s">
        <v>284</v>
      </c>
      <c r="G241" s="6" t="s">
        <v>23</v>
      </c>
      <c r="H241" s="14" t="s">
        <v>141</v>
      </c>
      <c r="I241" s="12">
        <v>386.30580967959793</v>
      </c>
      <c r="J241" s="12">
        <f>J240+IF(AND($B241="B",$G241="D"),-I241,IF($B241="B",+I241,0))</f>
        <v>-1840.7949286309918</v>
      </c>
      <c r="K241" s="12">
        <f>K240+IF(AND($B241="B",$E241&lt;&gt;""),IF($G241="D",-I241,+I241),0)</f>
        <v>-1840.7949286309918</v>
      </c>
      <c r="L241" s="6" t="str">
        <f>IF(C241="","",G241&amp;" "&amp;VLOOKUP(C241,$X$1:$Y$49,2))</f>
        <v>D 20</v>
      </c>
      <c r="M241" s="10" t="e">
        <f>M240+IF(AND(B241="C",E241&lt;&gt;""),IF(G241="D",-#REF!,+#REF!),0)</f>
        <v>#REF!</v>
      </c>
      <c r="N241">
        <f>IF(D241,MONTH(D241),"")</f>
        <v>5</v>
      </c>
      <c r="O241">
        <f>IF(D241,YEAR(D241),"")</f>
        <v>2000</v>
      </c>
      <c r="P241" s="12">
        <f>P240+IF(AND($B241="C",I241&lt;&gt;""),IF($G241="D",-I241,+I241),0)</f>
        <v>94.274472259614541</v>
      </c>
    </row>
    <row r="242" spans="1:16" x14ac:dyDescent="0.2">
      <c r="A242" s="6">
        <v>127</v>
      </c>
      <c r="B242" s="6" t="s">
        <v>17</v>
      </c>
      <c r="C242" s="7" t="s">
        <v>28</v>
      </c>
      <c r="D242" s="8">
        <v>36656</v>
      </c>
      <c r="E242" s="8">
        <v>36657</v>
      </c>
      <c r="F242" t="s">
        <v>284</v>
      </c>
      <c r="G242" s="6" t="s">
        <v>23</v>
      </c>
      <c r="H242" s="6" t="s">
        <v>77</v>
      </c>
      <c r="I242" s="12">
        <v>215.61931651007612</v>
      </c>
      <c r="J242" s="12">
        <f>J241+IF(AND($B242="B",$G242="D"),-I242,IF($B242="B",+I242,0))</f>
        <v>-2056.414245141068</v>
      </c>
      <c r="K242" s="12">
        <f>K241+IF(AND($B242="B",$E242&lt;&gt;""),IF($G242="D",-I242,+I242),0)</f>
        <v>-2056.414245141068</v>
      </c>
      <c r="L242" s="6" t="str">
        <f>IF(C242="","",G242&amp;" "&amp;VLOOKUP(C242,$X$1:$Y$49,2))</f>
        <v>D 25</v>
      </c>
      <c r="M242" s="10" t="e">
        <f>M241+IF(AND(B242="C",E242&lt;&gt;""),IF(G242="D",-#REF!,+#REF!),0)</f>
        <v>#REF!</v>
      </c>
      <c r="N242">
        <f>IF(D242,MONTH(D242),"")</f>
        <v>5</v>
      </c>
      <c r="O242">
        <f>IF(D242,YEAR(D242),"")</f>
        <v>2000</v>
      </c>
      <c r="P242" s="12">
        <f>P241+IF(AND($B242="C",I242&lt;&gt;""),IF($G242="D",-I242,+I242),0)</f>
        <v>94.274472259614541</v>
      </c>
    </row>
    <row r="243" spans="1:16" x14ac:dyDescent="0.2">
      <c r="A243" s="6">
        <v>127</v>
      </c>
      <c r="B243" s="6" t="s">
        <v>17</v>
      </c>
      <c r="C243" s="7" t="s">
        <v>26</v>
      </c>
      <c r="D243" s="8">
        <v>36656</v>
      </c>
      <c r="E243" s="8">
        <v>36657</v>
      </c>
      <c r="F243" t="s">
        <v>284</v>
      </c>
      <c r="G243" s="6" t="s">
        <v>23</v>
      </c>
      <c r="H243" s="6" t="s">
        <v>77</v>
      </c>
      <c r="I243" s="12">
        <v>42.261916558554908</v>
      </c>
      <c r="J243" s="12">
        <f>J242+IF(AND($B243="B",$G243="D"),-I243,IF($B243="B",+I243,0))</f>
        <v>-2098.6761616996228</v>
      </c>
      <c r="K243" s="12">
        <f>K242+IF(AND($B243="B",$E243&lt;&gt;""),IF($G243="D",-I243,+I243),0)</f>
        <v>-2098.6761616996228</v>
      </c>
      <c r="L243" s="6" t="str">
        <f>IF(C243="","",G243&amp;" "&amp;VLOOKUP(C243,$X$1:$Y$49,2))</f>
        <v>D 6</v>
      </c>
      <c r="M243" s="10" t="e">
        <f>M242+IF(AND(B243="C",E243&lt;&gt;""),IF(G243="D",-#REF!,+#REF!),0)</f>
        <v>#REF!</v>
      </c>
      <c r="N243">
        <f>IF(D243,MONTH(D243),"")</f>
        <v>5</v>
      </c>
      <c r="O243">
        <f>IF(D243,YEAR(D243),"")</f>
        <v>2000</v>
      </c>
      <c r="P243" s="12">
        <f>P242+IF(AND($B243="C",I243&lt;&gt;""),IF($G243="D",-I243,+I243),0)</f>
        <v>94.274472259614541</v>
      </c>
    </row>
    <row r="244" spans="1:16" x14ac:dyDescent="0.2">
      <c r="A244" s="6">
        <v>131</v>
      </c>
      <c r="B244" s="6" t="s">
        <v>17</v>
      </c>
      <c r="C244" s="7" t="s">
        <v>58</v>
      </c>
      <c r="D244" s="8">
        <v>36656</v>
      </c>
      <c r="E244" s="8">
        <v>36656</v>
      </c>
      <c r="F244" t="s">
        <v>284</v>
      </c>
      <c r="G244" s="6" t="s">
        <v>23</v>
      </c>
      <c r="H244" s="14" t="s">
        <v>142</v>
      </c>
      <c r="I244" s="12">
        <v>1219.592137899283</v>
      </c>
      <c r="J244" s="12">
        <f>J243+IF(AND($B244="B",$G244="D"),-I244,IF($B244="B",+I244,0))</f>
        <v>-3318.2682995989057</v>
      </c>
      <c r="K244" s="12">
        <f>K243+IF(AND($B244="B",$E244&lt;&gt;""),IF($G244="D",-I244,+I244),0)</f>
        <v>-3318.2682995989057</v>
      </c>
      <c r="L244" s="6" t="str">
        <f>IF(C244="","",G244&amp;" "&amp;VLOOKUP(C244,$X$1:$Y$49,2))</f>
        <v>D 4</v>
      </c>
      <c r="M244" s="10" t="e">
        <f>M243+IF(AND(B244="C",E244&lt;&gt;""),IF(G244="D",-#REF!,+#REF!),0)</f>
        <v>#REF!</v>
      </c>
      <c r="N244">
        <f>IF(D244,MONTH(D244),"")</f>
        <v>5</v>
      </c>
      <c r="O244">
        <f>IF(D244,YEAR(D244),"")</f>
        <v>2000</v>
      </c>
      <c r="P244" s="12">
        <f>P243+IF(AND($B244="C",I244&lt;&gt;""),IF($G244="D",-I244,+I244),0)</f>
        <v>94.274472259614541</v>
      </c>
    </row>
    <row r="245" spans="1:16" x14ac:dyDescent="0.2">
      <c r="A245" s="6">
        <v>138</v>
      </c>
      <c r="B245" s="6" t="s">
        <v>17</v>
      </c>
      <c r="C245" s="7" t="s">
        <v>54</v>
      </c>
      <c r="D245" s="8">
        <v>36656</v>
      </c>
      <c r="E245" s="8">
        <v>36657</v>
      </c>
      <c r="F245" t="s">
        <v>284</v>
      </c>
      <c r="G245" s="6" t="s">
        <v>19</v>
      </c>
      <c r="H245" s="6" t="s">
        <v>20</v>
      </c>
      <c r="I245" s="12">
        <v>1372.0411551366935</v>
      </c>
      <c r="J245" s="12">
        <f>J244+IF(AND($B245="B",$G245="D"),-I245,IF($B245="B",+I245,0))</f>
        <v>-1946.2271444622122</v>
      </c>
      <c r="K245" s="12">
        <f>K244+IF(AND($B245="B",$E245&lt;&gt;""),IF($G245="D",-I245,+I245),0)</f>
        <v>-1946.2271444622122</v>
      </c>
      <c r="L245" s="6" t="str">
        <f>IF(C245="","",G245&amp;" "&amp;VLOOKUP(C245,$X$1:$Y$49,2))</f>
        <v>R 6</v>
      </c>
      <c r="M245" s="10" t="e">
        <f>M244+IF(AND(B245="C",E245&lt;&gt;""),IF(G245="D",-#REF!,+#REF!),0)</f>
        <v>#REF!</v>
      </c>
      <c r="N245">
        <f>IF(D245,MONTH(D245),"")</f>
        <v>5</v>
      </c>
      <c r="O245">
        <f>IF(D245,YEAR(D245),"")</f>
        <v>2000</v>
      </c>
      <c r="P245" s="12">
        <f>P244+IF(AND($B245="C",I245&lt;&gt;""),IF($G245="D",-I245,+I245),0)</f>
        <v>94.274472259614541</v>
      </c>
    </row>
    <row r="246" spans="1:16" x14ac:dyDescent="0.2">
      <c r="A246" s="6">
        <v>138</v>
      </c>
      <c r="B246" s="6" t="s">
        <v>17</v>
      </c>
      <c r="C246" s="7" t="s">
        <v>62</v>
      </c>
      <c r="D246" s="8">
        <v>36656</v>
      </c>
      <c r="E246" s="8">
        <v>36657</v>
      </c>
      <c r="F246" t="s">
        <v>284</v>
      </c>
      <c r="G246" s="6" t="s">
        <v>19</v>
      </c>
      <c r="H246" s="6" t="s">
        <v>20</v>
      </c>
      <c r="I246" s="12">
        <v>282.64047795815884</v>
      </c>
      <c r="J246" s="12">
        <f>J245+IF(AND($B246="B",$G246="D"),-I246,IF($B246="B",+I246,0))</f>
        <v>-1663.5866665040535</v>
      </c>
      <c r="K246" s="12">
        <f>K245+IF(AND($B246="B",$E246&lt;&gt;""),IF($G246="D",-I246,+I246),0)</f>
        <v>-1663.5866665040535</v>
      </c>
      <c r="L246" s="6" t="str">
        <f>IF(C246="","",G246&amp;" "&amp;VLOOKUP(C246,$X$1:$Y$49,2))</f>
        <v>R 5</v>
      </c>
      <c r="M246" s="10" t="e">
        <f>M245+IF(AND(B246="C",E246&lt;&gt;""),IF(G246="D",-#REF!,+#REF!),0)</f>
        <v>#REF!</v>
      </c>
      <c r="N246">
        <f>IF(D246,MONTH(D246),"")</f>
        <v>5</v>
      </c>
      <c r="O246">
        <f>IF(D246,YEAR(D246),"")</f>
        <v>2000</v>
      </c>
      <c r="P246" s="12">
        <f>P245+IF(AND($B246="C",I246&lt;&gt;""),IF($G246="D",-I246,+I246),0)</f>
        <v>94.274472259614541</v>
      </c>
    </row>
    <row r="247" spans="1:16" x14ac:dyDescent="0.2">
      <c r="A247" s="6">
        <v>158</v>
      </c>
      <c r="B247" s="6" t="s">
        <v>17</v>
      </c>
      <c r="C247" s="7" t="s">
        <v>31</v>
      </c>
      <c r="D247" s="8">
        <v>36656</v>
      </c>
      <c r="E247" s="8">
        <v>36677</v>
      </c>
      <c r="F247" t="s">
        <v>284</v>
      </c>
      <c r="G247" s="6" t="s">
        <v>23</v>
      </c>
      <c r="H247" s="6"/>
      <c r="I247" s="12">
        <v>37.266162263684969</v>
      </c>
      <c r="J247" s="12">
        <f>J246+IF(AND($B247="B",$G247="D"),-I247,IF($B247="B",+I247,0))</f>
        <v>-1700.8528287677384</v>
      </c>
      <c r="K247" s="12">
        <f>K246+IF(AND($B247="B",$E247&lt;&gt;""),IF($G247="D",-I247,+I247),0)</f>
        <v>-1700.8528287677384</v>
      </c>
      <c r="L247" s="6" t="str">
        <f>IF(C247="","",G247&amp;" "&amp;VLOOKUP(C247,$X$1:$Y$49,2))</f>
        <v>D 22</v>
      </c>
      <c r="M247" s="10" t="e">
        <f>M246+IF(AND(B247="C",E247&lt;&gt;""),IF(G247="D",-#REF!,+#REF!),0)</f>
        <v>#REF!</v>
      </c>
      <c r="N247">
        <f>IF(D247,MONTH(D247),"")</f>
        <v>5</v>
      </c>
      <c r="O247">
        <f>IF(D247,YEAR(D247),"")</f>
        <v>2000</v>
      </c>
      <c r="P247" s="12">
        <f>P246+IF(AND($B247="C",I247&lt;&gt;""),IF($G247="D",-I247,+I247),0)</f>
        <v>94.274472259614541</v>
      </c>
    </row>
    <row r="248" spans="1:16" x14ac:dyDescent="0.2">
      <c r="A248" s="6">
        <v>139</v>
      </c>
      <c r="B248" s="6" t="s">
        <v>17</v>
      </c>
      <c r="C248" s="7" t="s">
        <v>54</v>
      </c>
      <c r="D248" s="8">
        <v>36657</v>
      </c>
      <c r="E248" s="8">
        <v>36663</v>
      </c>
      <c r="F248" t="s">
        <v>284</v>
      </c>
      <c r="G248" s="6" t="s">
        <v>19</v>
      </c>
      <c r="H248" s="6" t="s">
        <v>20</v>
      </c>
      <c r="I248" s="12">
        <v>1463.5105654791396</v>
      </c>
      <c r="J248" s="12">
        <f>J247+IF(AND($B248="B",$G248="D"),-I248,IF($B248="B",+I248,0))</f>
        <v>-237.34226328859882</v>
      </c>
      <c r="K248" s="12">
        <f>K247+IF(AND($B248="B",$E248&lt;&gt;""),IF($G248="D",-I248,+I248),0)</f>
        <v>-237.34226328859882</v>
      </c>
      <c r="L248" s="6" t="str">
        <f>IF(C248="","",G248&amp;" "&amp;VLOOKUP(C248,$X$1:$Y$49,2))</f>
        <v>R 6</v>
      </c>
      <c r="M248" s="10" t="e">
        <f>M247+IF(AND(B248="C",E248&lt;&gt;""),IF(G248="D",-#REF!,+#REF!),0)</f>
        <v>#REF!</v>
      </c>
      <c r="N248">
        <f>IF(D248,MONTH(D248),"")</f>
        <v>5</v>
      </c>
      <c r="O248">
        <f>IF(D248,YEAR(D248),"")</f>
        <v>2000</v>
      </c>
      <c r="P248" s="12">
        <f>P247+IF(AND($B248="C",I248&lt;&gt;""),IF($G248="D",-I248,+I248),0)</f>
        <v>94.274472259614541</v>
      </c>
    </row>
    <row r="249" spans="1:16" x14ac:dyDescent="0.2">
      <c r="A249" s="6">
        <v>139</v>
      </c>
      <c r="B249" s="6" t="s">
        <v>17</v>
      </c>
      <c r="C249" s="7" t="s">
        <v>62</v>
      </c>
      <c r="D249" s="8">
        <v>36657</v>
      </c>
      <c r="E249" s="8">
        <v>36663</v>
      </c>
      <c r="F249" t="s">
        <v>284</v>
      </c>
      <c r="G249" s="6" t="s">
        <v>19</v>
      </c>
      <c r="H249" s="6" t="s">
        <v>20</v>
      </c>
      <c r="I249" s="12">
        <v>301.48317648870278</v>
      </c>
      <c r="J249" s="12">
        <f>J248+IF(AND($B249="B",$G249="D"),-I249,IF($B249="B",+I249,0))</f>
        <v>64.140913200103967</v>
      </c>
      <c r="K249" s="12">
        <f>K248+IF(AND($B249="B",$E249&lt;&gt;""),IF($G249="D",-I249,+I249),0)</f>
        <v>64.140913200103967</v>
      </c>
      <c r="L249" s="6" t="str">
        <f>IF(C249="","",G249&amp;" "&amp;VLOOKUP(C249,$X$1:$Y$49,2))</f>
        <v>R 5</v>
      </c>
      <c r="M249" s="10" t="e">
        <f>M248+IF(AND(B249="C",E249&lt;&gt;""),IF(G249="D",-#REF!,+#REF!),0)</f>
        <v>#REF!</v>
      </c>
      <c r="N249">
        <f>IF(D249,MONTH(D249),"")</f>
        <v>5</v>
      </c>
      <c r="O249">
        <f>IF(D249,YEAR(D249),"")</f>
        <v>2000</v>
      </c>
      <c r="P249" s="12">
        <f>P248+IF(AND($B249="C",I249&lt;&gt;""),IF($G249="D",-I249,+I249),0)</f>
        <v>94.274472259614541</v>
      </c>
    </row>
    <row r="250" spans="1:16" x14ac:dyDescent="0.2">
      <c r="A250" s="6">
        <v>154</v>
      </c>
      <c r="B250" s="6" t="s">
        <v>17</v>
      </c>
      <c r="C250" s="7" t="s">
        <v>28</v>
      </c>
      <c r="D250" s="8">
        <v>36662</v>
      </c>
      <c r="E250" s="8">
        <v>36678</v>
      </c>
      <c r="F250" t="s">
        <v>284</v>
      </c>
      <c r="G250" s="6" t="s">
        <v>23</v>
      </c>
      <c r="H250" s="6" t="s">
        <v>92</v>
      </c>
      <c r="I250" s="12">
        <v>53.402890738264858</v>
      </c>
      <c r="J250" s="12">
        <f>J249+IF(AND($B250="B",$G250="D"),-I250,IF($B250="B",+I250,0))</f>
        <v>10.738022461839108</v>
      </c>
      <c r="K250" s="12">
        <f>K249+IF(AND($B250="B",$E250&lt;&gt;""),IF($G250="D",-I250,+I250),0)</f>
        <v>10.738022461839108</v>
      </c>
      <c r="L250" s="6" t="str">
        <f>IF(C250="","",G250&amp;" "&amp;VLOOKUP(C250,$X$1:$Y$49,2))</f>
        <v>D 25</v>
      </c>
      <c r="M250" s="10" t="e">
        <f>M249+IF(AND(B250="C",E250&lt;&gt;""),IF(G250="D",-#REF!,+#REF!),0)</f>
        <v>#REF!</v>
      </c>
      <c r="N250">
        <f>IF(D250,MONTH(D250),"")</f>
        <v>5</v>
      </c>
      <c r="O250">
        <f>IF(D250,YEAR(D250),"")</f>
        <v>2000</v>
      </c>
      <c r="P250" s="12">
        <f>P249+IF(AND($B250="C",I250&lt;&gt;""),IF($G250="D",-I250,+I250),0)</f>
        <v>94.274472259614541</v>
      </c>
    </row>
    <row r="251" spans="1:16" x14ac:dyDescent="0.2">
      <c r="A251" s="6">
        <v>154</v>
      </c>
      <c r="B251" s="6" t="s">
        <v>17</v>
      </c>
      <c r="C251" s="7" t="s">
        <v>26</v>
      </c>
      <c r="D251" s="8">
        <v>36662</v>
      </c>
      <c r="E251" s="8">
        <v>36678</v>
      </c>
      <c r="F251" t="s">
        <v>284</v>
      </c>
      <c r="G251" s="6" t="s">
        <v>23</v>
      </c>
      <c r="H251" s="6" t="s">
        <v>92</v>
      </c>
      <c r="I251" s="12">
        <v>10.470198503865346</v>
      </c>
      <c r="J251" s="12">
        <f>J250+IF(AND($B251="B",$G251="D"),-I251,IF($B251="B",+I251,0))</f>
        <v>0.26782395797376246</v>
      </c>
      <c r="K251" s="12">
        <f>K250+IF(AND($B251="B",$E251&lt;&gt;""),IF($G251="D",-I251,+I251),0)</f>
        <v>0.26782395797376246</v>
      </c>
      <c r="L251" s="6" t="str">
        <f>IF(C251="","",G251&amp;" "&amp;VLOOKUP(C251,$X$1:$Y$49,2))</f>
        <v>D 6</v>
      </c>
      <c r="M251" s="10" t="e">
        <f>M250+IF(AND(B251="C",E251&lt;&gt;""),IF(G251="D",-#REF!,+#REF!),0)</f>
        <v>#REF!</v>
      </c>
      <c r="N251">
        <f>IF(D251,MONTH(D251),"")</f>
        <v>5</v>
      </c>
      <c r="O251">
        <f>IF(D251,YEAR(D251),"")</f>
        <v>2000</v>
      </c>
      <c r="P251" s="12">
        <f>P250+IF(AND($B251="C",I251&lt;&gt;""),IF($G251="D",-I251,+I251),0)</f>
        <v>94.274472259614541</v>
      </c>
    </row>
    <row r="252" spans="1:16" x14ac:dyDescent="0.2">
      <c r="A252" s="6">
        <v>155</v>
      </c>
      <c r="B252" s="6" t="s">
        <v>17</v>
      </c>
      <c r="C252" s="7" t="s">
        <v>54</v>
      </c>
      <c r="D252" s="8">
        <v>36663</v>
      </c>
      <c r="E252" s="8">
        <v>36668</v>
      </c>
      <c r="F252" t="s">
        <v>284</v>
      </c>
      <c r="G252" s="6" t="s">
        <v>19</v>
      </c>
      <c r="H252" s="6" t="s">
        <v>20</v>
      </c>
      <c r="I252" s="12">
        <v>600.26800537230338</v>
      </c>
      <c r="J252" s="12">
        <f>J251+IF(AND($B252="B",$G252="D"),-I252,IF($B252="B",+I252,0))</f>
        <v>600.53582933027712</v>
      </c>
      <c r="K252" s="12">
        <f>K251+IF(AND($B252="B",$E252&lt;&gt;""),IF($G252="D",-I252,+I252),0)</f>
        <v>600.53582933027712</v>
      </c>
      <c r="L252" s="6" t="str">
        <f>IF(C252="","",G252&amp;" "&amp;VLOOKUP(C252,$X$1:$Y$49,2))</f>
        <v>R 6</v>
      </c>
      <c r="M252" s="10" t="e">
        <f>M251+IF(AND(B252="C",E252&lt;&gt;""),IF(G252="D",-#REF!,+#REF!),0)</f>
        <v>#REF!</v>
      </c>
      <c r="N252">
        <f>IF(D252,MONTH(D252),"")</f>
        <v>5</v>
      </c>
      <c r="O252">
        <f>IF(D252,YEAR(D252),"")</f>
        <v>2000</v>
      </c>
      <c r="P252" s="12">
        <f>P251+IF(AND($B252="C",I252&lt;&gt;""),IF($G252="D",-I252,+I252),0)</f>
        <v>94.274472259614541</v>
      </c>
    </row>
    <row r="253" spans="1:16" x14ac:dyDescent="0.2">
      <c r="A253" s="6">
        <v>155</v>
      </c>
      <c r="B253" s="6" t="s">
        <v>17</v>
      </c>
      <c r="C253" s="7" t="s">
        <v>62</v>
      </c>
      <c r="D253" s="8">
        <v>36663</v>
      </c>
      <c r="E253" s="8">
        <v>36668</v>
      </c>
      <c r="F253" t="s">
        <v>284</v>
      </c>
      <c r="G253" s="6" t="s">
        <v>19</v>
      </c>
      <c r="H253" s="6" t="s">
        <v>20</v>
      </c>
      <c r="I253" s="12">
        <v>117.65252905297146</v>
      </c>
      <c r="J253" s="12">
        <f>J252+IF(AND($B253="B",$G253="D"),-I253,IF($B253="B",+I253,0))</f>
        <v>718.18835838324856</v>
      </c>
      <c r="K253" s="12">
        <f>K252+IF(AND($B253="B",$E253&lt;&gt;""),IF($G253="D",-I253,+I253),0)</f>
        <v>718.18835838324856</v>
      </c>
      <c r="L253" s="6" t="str">
        <f>IF(C253="","",G253&amp;" "&amp;VLOOKUP(C253,$X$1:$Y$49,2))</f>
        <v>R 5</v>
      </c>
      <c r="M253" s="10" t="e">
        <f>M252+IF(AND(B253="C",E253&lt;&gt;""),IF(G253="D",-#REF!,+#REF!),0)</f>
        <v>#REF!</v>
      </c>
      <c r="N253">
        <f>IF(D253,MONTH(D253),"")</f>
        <v>5</v>
      </c>
      <c r="O253">
        <f>IF(D253,YEAR(D253),"")</f>
        <v>2000</v>
      </c>
      <c r="P253" s="12">
        <f>P252+IF(AND($B253="C",I253&lt;&gt;""),IF($G253="D",-I253,+I253),0)</f>
        <v>94.274472259614541</v>
      </c>
    </row>
    <row r="254" spans="1:16" x14ac:dyDescent="0.2">
      <c r="A254" s="6">
        <v>140</v>
      </c>
      <c r="B254" s="6" t="s">
        <v>17</v>
      </c>
      <c r="C254" s="7" t="s">
        <v>36</v>
      </c>
      <c r="D254" s="8">
        <v>36666</v>
      </c>
      <c r="E254" s="8">
        <v>36667</v>
      </c>
      <c r="F254" t="s">
        <v>284</v>
      </c>
      <c r="G254" s="6" t="s">
        <v>23</v>
      </c>
      <c r="H254" s="14" t="s">
        <v>144</v>
      </c>
      <c r="I254" s="12">
        <v>125.61799020362615</v>
      </c>
      <c r="J254" s="12">
        <f>J253+IF(AND($B254="B",$G254="D"),-I254,IF($B254="B",+I254,0))</f>
        <v>592.57036817962239</v>
      </c>
      <c r="K254" s="12">
        <f>K253+IF(AND($B254="B",$E254&lt;&gt;""),IF($G254="D",-I254,+I254),0)</f>
        <v>592.57036817962239</v>
      </c>
      <c r="L254" s="6" t="str">
        <f>IF(C254="","",G254&amp;" "&amp;VLOOKUP(C254,$X$1:$Y$49,2))</f>
        <v>D 10</v>
      </c>
      <c r="M254" s="10" t="e">
        <f>M253+IF(AND(B254="C",E254&lt;&gt;""),IF(G254="D",-#REF!,+#REF!),0)</f>
        <v>#REF!</v>
      </c>
      <c r="N254">
        <f>IF(D254,MONTH(D254),"")</f>
        <v>5</v>
      </c>
      <c r="O254">
        <f>IF(D254,YEAR(D254),"")</f>
        <v>2000</v>
      </c>
      <c r="P254" s="12">
        <f>P253+IF(AND($B254="C",I254&lt;&gt;""),IF($G254="D",-I254,+I254),0)</f>
        <v>94.274472259614541</v>
      </c>
    </row>
    <row r="255" spans="1:16" x14ac:dyDescent="0.2">
      <c r="A255" s="6">
        <v>141</v>
      </c>
      <c r="B255" s="6" t="s">
        <v>17</v>
      </c>
      <c r="C255" s="7" t="s">
        <v>33</v>
      </c>
      <c r="D255" s="8">
        <v>36666</v>
      </c>
      <c r="E255" s="8">
        <v>36667</v>
      </c>
      <c r="F255" t="s">
        <v>284</v>
      </c>
      <c r="G255" s="6" t="s">
        <v>23</v>
      </c>
      <c r="H255" s="14" t="s">
        <v>145</v>
      </c>
      <c r="I255" s="12">
        <v>636.62709598342576</v>
      </c>
      <c r="J255" s="12">
        <f>J254+IF(AND($B255="B",$G255="D"),-I255,IF($B255="B",+I255,0))</f>
        <v>-44.056727803803369</v>
      </c>
      <c r="K255" s="12">
        <f>K254+IF(AND($B255="B",$E255&lt;&gt;""),IF($G255="D",-I255,+I255),0)</f>
        <v>-44.056727803803369</v>
      </c>
      <c r="L255" s="6" t="str">
        <f>IF(C255="","",G255&amp;" "&amp;VLOOKUP(C255,$X$1:$Y$49,2))</f>
        <v>D 23</v>
      </c>
      <c r="M255" s="10" t="e">
        <f>M254+IF(AND(B255="C",E255&lt;&gt;""),IF(G255="D",-#REF!,+#REF!),0)</f>
        <v>#REF!</v>
      </c>
      <c r="N255">
        <f>IF(D255,MONTH(D255),"")</f>
        <v>5</v>
      </c>
      <c r="O255">
        <f>IF(D255,YEAR(D255),"")</f>
        <v>2000</v>
      </c>
      <c r="P255" s="12">
        <f>P254+IF(AND($B255="C",I255&lt;&gt;""),IF($G255="D",-I255,+I255),0)</f>
        <v>94.274472259614541</v>
      </c>
    </row>
    <row r="256" spans="1:16" x14ac:dyDescent="0.2">
      <c r="A256" s="6">
        <v>156</v>
      </c>
      <c r="B256" s="6" t="s">
        <v>40</v>
      </c>
      <c r="C256" s="7" t="s">
        <v>34</v>
      </c>
      <c r="D256" s="8">
        <v>36666</v>
      </c>
      <c r="E256" s="8">
        <v>36666</v>
      </c>
      <c r="F256" t="s">
        <v>284</v>
      </c>
      <c r="G256" s="6" t="s">
        <v>23</v>
      </c>
      <c r="H256" s="6" t="s">
        <v>150</v>
      </c>
      <c r="I256" s="12">
        <v>12.517588805363767</v>
      </c>
      <c r="J256" s="12">
        <f>J255+IF(AND($B256="B",$G256="D"),-I256,IF($B256="B",+I256,0))</f>
        <v>-44.056727803803369</v>
      </c>
      <c r="K256" s="12">
        <f>K255+IF(AND($B256="B",$E256&lt;&gt;""),IF($G256="D",-I256,+I256),0)</f>
        <v>-44.056727803803369</v>
      </c>
      <c r="L256" s="6" t="str">
        <f>IF(C256="","",G256&amp;" "&amp;VLOOKUP(C256,$X$1:$Y$49,2))</f>
        <v>D 17</v>
      </c>
      <c r="M256" s="10" t="e">
        <f>M255+IF(AND(B256="C",E256&lt;&gt;""),IF(G256="D",-#REF!,+#REF!),0)</f>
        <v>#REF!</v>
      </c>
      <c r="N256">
        <f>IF(D256,MONTH(D256),"")</f>
        <v>5</v>
      </c>
      <c r="O256">
        <f>IF(D256,YEAR(D256),"")</f>
        <v>2000</v>
      </c>
      <c r="P256" s="12">
        <f>P255+IF(AND($B256="C",I256&lt;&gt;""),IF($G256="D",-I256,+I256),0)</f>
        <v>81.756883454250769</v>
      </c>
    </row>
    <row r="257" spans="1:16" x14ac:dyDescent="0.2">
      <c r="A257" s="6">
        <v>156</v>
      </c>
      <c r="B257" s="6" t="s">
        <v>40</v>
      </c>
      <c r="C257" s="7" t="s">
        <v>26</v>
      </c>
      <c r="D257" s="8">
        <v>36666</v>
      </c>
      <c r="E257" s="8">
        <v>36666</v>
      </c>
      <c r="F257" t="s">
        <v>284</v>
      </c>
      <c r="G257" s="6" t="s">
        <v>23</v>
      </c>
      <c r="H257" s="6" t="s">
        <v>150</v>
      </c>
      <c r="I257" s="12">
        <v>2.4529046873499332</v>
      </c>
      <c r="J257" s="12">
        <f>J256+IF(AND($B257="B",$G257="D"),-I257,IF($B257="B",+I257,0))</f>
        <v>-44.056727803803369</v>
      </c>
      <c r="K257" s="12">
        <f>K256+IF(AND($B257="B",$E257&lt;&gt;""),IF($G257="D",-I257,+I257),0)</f>
        <v>-44.056727803803369</v>
      </c>
      <c r="L257" s="6" t="str">
        <f>IF(C257="","",G257&amp;" "&amp;VLOOKUP(C257,$X$1:$Y$49,2))</f>
        <v>D 6</v>
      </c>
      <c r="M257" s="10" t="e">
        <f>M256+IF(AND(B257="C",E257&lt;&gt;""),IF(G257="D",-#REF!,+#REF!),0)</f>
        <v>#REF!</v>
      </c>
      <c r="N257">
        <f>IF(D257,MONTH(D257),"")</f>
        <v>5</v>
      </c>
      <c r="O257">
        <f>IF(D257,YEAR(D257),"")</f>
        <v>2000</v>
      </c>
      <c r="P257" s="12">
        <f>P256+IF(AND($B257="C",I257&lt;&gt;""),IF($G257="D",-I257,+I257),0)</f>
        <v>79.30397876690084</v>
      </c>
    </row>
    <row r="258" spans="1:16" x14ac:dyDescent="0.2">
      <c r="A258" s="6">
        <v>157</v>
      </c>
      <c r="B258" s="6" t="s">
        <v>17</v>
      </c>
      <c r="C258" s="7" t="s">
        <v>31</v>
      </c>
      <c r="D258" s="8">
        <v>36670</v>
      </c>
      <c r="E258" s="8">
        <v>36677</v>
      </c>
      <c r="F258" t="s">
        <v>284</v>
      </c>
      <c r="G258" s="6" t="s">
        <v>23</v>
      </c>
      <c r="H258" s="6"/>
      <c r="I258" s="12">
        <v>227.82286033993083</v>
      </c>
      <c r="J258" s="12">
        <f>J257+IF(AND($B258="B",$G258="D"),-I258,IF($B258="B",+I258,0))</f>
        <v>-271.87958814373417</v>
      </c>
      <c r="K258" s="12">
        <f>K257+IF(AND($B258="B",$E258&lt;&gt;""),IF($G258="D",-I258,+I258),0)</f>
        <v>-271.87958814373417</v>
      </c>
      <c r="L258" s="6" t="str">
        <f>IF(C258="","",G258&amp;" "&amp;VLOOKUP(C258,$X$1:$Y$49,2))</f>
        <v>D 22</v>
      </c>
      <c r="M258" s="10" t="e">
        <f>M257+IF(AND(B258="C",E258&lt;&gt;""),IF(G258="D",-#REF!,+#REF!),0)</f>
        <v>#REF!</v>
      </c>
      <c r="N258">
        <f>IF(D258,MONTH(D258),"")</f>
        <v>5</v>
      </c>
      <c r="O258">
        <f>IF(D258,YEAR(D258),"")</f>
        <v>2000</v>
      </c>
      <c r="P258" s="12">
        <f>P257+IF(AND($B258="C",I258&lt;&gt;""),IF($G258="D",-I258,+I258),0)</f>
        <v>79.30397876690084</v>
      </c>
    </row>
    <row r="259" spans="1:16" x14ac:dyDescent="0.2">
      <c r="A259" s="6">
        <v>158</v>
      </c>
      <c r="B259" s="6" t="s">
        <v>17</v>
      </c>
      <c r="C259" s="7" t="s">
        <v>31</v>
      </c>
      <c r="D259" s="8">
        <v>36671</v>
      </c>
      <c r="E259" s="8">
        <v>36677</v>
      </c>
      <c r="F259" t="s">
        <v>284</v>
      </c>
      <c r="G259" s="6" t="s">
        <v>23</v>
      </c>
      <c r="H259" s="6"/>
      <c r="I259" s="12">
        <v>38.508621754169859</v>
      </c>
      <c r="J259" s="12">
        <f>J258+IF(AND($B259="B",$G259="D"),-I259,IF($B259="B",+I259,0))</f>
        <v>-310.38820989790401</v>
      </c>
      <c r="K259" s="12">
        <f>K258+IF(AND($B259="B",$E259&lt;&gt;""),IF($G259="D",-I259,+I259),0)</f>
        <v>-310.38820989790401</v>
      </c>
      <c r="L259" s="6" t="str">
        <f>IF(C259="","",G259&amp;" "&amp;VLOOKUP(C259,$X$1:$Y$49,2))</f>
        <v>D 22</v>
      </c>
      <c r="M259" s="10" t="e">
        <f>M258+IF(AND(B259="C",E259&lt;&gt;""),IF(G259="D",-#REF!,+#REF!),0)</f>
        <v>#REF!</v>
      </c>
      <c r="N259">
        <f>IF(D259,MONTH(D259),"")</f>
        <v>5</v>
      </c>
      <c r="O259">
        <f>IF(D259,YEAR(D259),"")</f>
        <v>2000</v>
      </c>
      <c r="P259" s="12">
        <f>P258+IF(AND($B259="C",I259&lt;&gt;""),IF($G259="D",-I259,+I259),0)</f>
        <v>79.30397876690084</v>
      </c>
    </row>
    <row r="260" spans="1:16" x14ac:dyDescent="0.2">
      <c r="A260" s="6">
        <v>158</v>
      </c>
      <c r="B260" s="6" t="s">
        <v>17</v>
      </c>
      <c r="C260" s="7" t="s">
        <v>28</v>
      </c>
      <c r="D260" s="8">
        <v>36671</v>
      </c>
      <c r="E260" s="8">
        <v>36677</v>
      </c>
      <c r="F260" t="s">
        <v>284</v>
      </c>
      <c r="G260" s="6" t="s">
        <v>23</v>
      </c>
      <c r="H260" s="6"/>
      <c r="I260" s="12">
        <v>15.130564960812981</v>
      </c>
      <c r="J260" s="12">
        <f>J259+IF(AND($B260="B",$G260="D"),-I260,IF($B260="B",+I260,0))</f>
        <v>-325.51877485871699</v>
      </c>
      <c r="K260" s="12">
        <f>K259+IF(AND($B260="B",$E260&lt;&gt;""),IF($G260="D",-I260,+I260),0)</f>
        <v>-325.51877485871699</v>
      </c>
      <c r="L260" s="6" t="str">
        <f>IF(C260="","",G260&amp;" "&amp;VLOOKUP(C260,$X$1:$Y$49,2))</f>
        <v>D 25</v>
      </c>
      <c r="M260" s="10" t="e">
        <f>M259+IF(AND(B260="C",E260&lt;&gt;""),IF(G260="D",-#REF!,+#REF!),0)</f>
        <v>#REF!</v>
      </c>
      <c r="N260">
        <f>IF(D260,MONTH(D260),"")</f>
        <v>5</v>
      </c>
      <c r="O260">
        <f>IF(D260,YEAR(D260),"")</f>
        <v>2000</v>
      </c>
      <c r="P260" s="12">
        <f>P259+IF(AND($B260="C",I260&lt;&gt;""),IF($G260="D",-I260,+I260),0)</f>
        <v>79.30397876690084</v>
      </c>
    </row>
    <row r="261" spans="1:16" x14ac:dyDescent="0.2">
      <c r="A261" s="6">
        <v>158</v>
      </c>
      <c r="B261" s="6" t="s">
        <v>17</v>
      </c>
      <c r="C261" s="7" t="s">
        <v>26</v>
      </c>
      <c r="D261" s="8">
        <v>36671</v>
      </c>
      <c r="E261" s="8">
        <v>36677</v>
      </c>
      <c r="F261" t="s">
        <v>284</v>
      </c>
      <c r="G261" s="6" t="s">
        <v>23</v>
      </c>
      <c r="H261" s="6"/>
      <c r="I261" s="12">
        <v>1.5321126232359745</v>
      </c>
      <c r="J261" s="12">
        <f>J260+IF(AND($B261="B",$G261="D"),-I261,IF($B261="B",+I261,0))</f>
        <v>-327.05088748195294</v>
      </c>
      <c r="K261" s="12">
        <f>K260+IF(AND($B261="B",$E261&lt;&gt;""),IF($G261="D",-I261,+I261),0)</f>
        <v>-327.05088748195294</v>
      </c>
      <c r="L261" s="6" t="str">
        <f>IF(C261="","",G261&amp;" "&amp;VLOOKUP(C261,$X$1:$Y$49,2))</f>
        <v>D 6</v>
      </c>
      <c r="M261" s="10" t="e">
        <f>M260+IF(AND(B261="C",E261&lt;&gt;""),IF(G261="D",-#REF!,+#REF!),0)</f>
        <v>#REF!</v>
      </c>
      <c r="N261">
        <f>IF(D261,MONTH(D261),"")</f>
        <v>5</v>
      </c>
      <c r="O261">
        <f>IF(D261,YEAR(D261),"")</f>
        <v>2000</v>
      </c>
      <c r="P261" s="12">
        <f>P260+IF(AND($B261="C",I261&lt;&gt;""),IF($G261="D",-I261,+I261),0)</f>
        <v>79.30397876690084</v>
      </c>
    </row>
    <row r="262" spans="1:16" x14ac:dyDescent="0.2">
      <c r="A262" s="6">
        <v>158</v>
      </c>
      <c r="B262" s="6" t="s">
        <v>17</v>
      </c>
      <c r="C262" s="7" t="s">
        <v>31</v>
      </c>
      <c r="D262" s="8">
        <v>36671</v>
      </c>
      <c r="E262" s="8">
        <v>36677</v>
      </c>
      <c r="F262" t="s">
        <v>284</v>
      </c>
      <c r="G262" s="6" t="s">
        <v>23</v>
      </c>
      <c r="H262" s="6"/>
      <c r="I262" s="12">
        <v>6.0979606894964151</v>
      </c>
      <c r="J262" s="12">
        <f>J261+IF(AND($B262="B",$G262="D"),-I262,IF($B262="B",+I262,0))</f>
        <v>-333.14884817144934</v>
      </c>
      <c r="K262" s="12">
        <f>K261+IF(AND($B262="B",$E262&lt;&gt;""),IF($G262="D",-I262,+I262),0)</f>
        <v>-333.14884817144934</v>
      </c>
      <c r="L262" s="6" t="str">
        <f>IF(C262="","",G262&amp;" "&amp;VLOOKUP(C262,$X$1:$Y$49,2))</f>
        <v>D 22</v>
      </c>
      <c r="M262" s="10" t="e">
        <f>M261+IF(AND(B262="C",E262&lt;&gt;""),IF(G262="D",-#REF!,+#REF!),0)</f>
        <v>#REF!</v>
      </c>
      <c r="N262">
        <f>IF(D262,MONTH(D262),"")</f>
        <v>5</v>
      </c>
      <c r="O262">
        <f>IF(D262,YEAR(D262),"")</f>
        <v>2000</v>
      </c>
      <c r="P262" s="12">
        <f>P261+IF(AND($B262="C",I262&lt;&gt;""),IF($G262="D",-I262,+I262),0)</f>
        <v>79.30397876690084</v>
      </c>
    </row>
    <row r="263" spans="1:16" x14ac:dyDescent="0.2">
      <c r="A263" s="6">
        <v>142</v>
      </c>
      <c r="B263" s="6" t="s">
        <v>17</v>
      </c>
      <c r="C263" s="7" t="s">
        <v>58</v>
      </c>
      <c r="D263" s="8">
        <v>36672</v>
      </c>
      <c r="E263" s="8">
        <v>36673</v>
      </c>
      <c r="F263" t="s">
        <v>284</v>
      </c>
      <c r="G263" s="6" t="s">
        <v>23</v>
      </c>
      <c r="H263" s="14" t="s">
        <v>146</v>
      </c>
      <c r="I263" s="12">
        <v>1524.4901723741038</v>
      </c>
      <c r="J263" s="12">
        <f>J262+IF(AND($B263="B",$G263="D"),-I263,IF($B263="B",+I263,0))</f>
        <v>-1857.6390205455532</v>
      </c>
      <c r="K263" s="12">
        <f>K262+IF(AND($B263="B",$E263&lt;&gt;""),IF($G263="D",-I263,+I263),0)</f>
        <v>-1857.6390205455532</v>
      </c>
      <c r="L263" s="6" t="str">
        <f>IF(C263="","",G263&amp;" "&amp;VLOOKUP(C263,$X$1:$Y$49,2))</f>
        <v>D 4</v>
      </c>
      <c r="M263" s="10" t="e">
        <f>M262+IF(AND(B263="C",E263&lt;&gt;""),IF(G263="D",-#REF!,+#REF!),0)</f>
        <v>#REF!</v>
      </c>
      <c r="N263">
        <f>IF(D263,MONTH(D263),"")</f>
        <v>5</v>
      </c>
      <c r="O263">
        <f>IF(D263,YEAR(D263),"")</f>
        <v>2000</v>
      </c>
      <c r="P263" s="12">
        <f>P262+IF(AND($B263="C",I263&lt;&gt;""),IF($G263="D",-I263,+I263),0)</f>
        <v>79.30397876690084</v>
      </c>
    </row>
    <row r="264" spans="1:16" x14ac:dyDescent="0.2">
      <c r="A264" s="6">
        <v>159</v>
      </c>
      <c r="B264" s="6" t="s">
        <v>40</v>
      </c>
      <c r="C264" s="7" t="s">
        <v>41</v>
      </c>
      <c r="D264" s="8">
        <v>36675</v>
      </c>
      <c r="E264" s="8">
        <v>36675</v>
      </c>
      <c r="F264" t="s">
        <v>284</v>
      </c>
      <c r="G264" s="6" t="s">
        <v>19</v>
      </c>
      <c r="H264" s="6"/>
      <c r="I264" s="12">
        <v>125.41675750087276</v>
      </c>
      <c r="J264" s="12">
        <f>J263+IF(AND($B264="B",$G264="D"),-I264,IF($B264="B",+I264,0))</f>
        <v>-1857.6390205455532</v>
      </c>
      <c r="K264" s="12">
        <f>K263+IF(AND($B264="B",$E264&lt;&gt;""),IF($G264="D",-I264,+I264),0)</f>
        <v>-1857.6390205455532</v>
      </c>
      <c r="L264" s="6" t="str">
        <f>IF(C264="","",G264&amp;" "&amp;VLOOKUP(C264,$X$1:$Y$49,2))</f>
        <v>R 4</v>
      </c>
      <c r="M264" s="10" t="e">
        <f>M263+IF(AND(B264="C",E264&lt;&gt;""),IF(G264="D",-#REF!,+#REF!),0)</f>
        <v>#REF!</v>
      </c>
      <c r="N264">
        <f>IF(D264,MONTH(D264),"")</f>
        <v>5</v>
      </c>
      <c r="O264">
        <f>IF(D264,YEAR(D264),"")</f>
        <v>2000</v>
      </c>
      <c r="P264" s="12">
        <f>P263+IF(AND($B264="C",I264&lt;&gt;""),IF($G264="D",-I264,+I264),0)</f>
        <v>204.72073626777359</v>
      </c>
    </row>
    <row r="265" spans="1:16" x14ac:dyDescent="0.2">
      <c r="A265" s="6">
        <v>159</v>
      </c>
      <c r="B265" s="6" t="s">
        <v>40</v>
      </c>
      <c r="C265" s="7" t="s">
        <v>53</v>
      </c>
      <c r="D265" s="8">
        <v>36675</v>
      </c>
      <c r="E265" s="8">
        <v>36675</v>
      </c>
      <c r="F265" t="s">
        <v>284</v>
      </c>
      <c r="G265" s="6" t="s">
        <v>23</v>
      </c>
      <c r="H265" s="6"/>
      <c r="I265" s="12">
        <v>5.2199999999999989</v>
      </c>
      <c r="J265" s="12">
        <f>J264+IF(AND($B265="B",$G265="D"),-I265,IF($B265="B",+I265,0))</f>
        <v>-1857.6390205455532</v>
      </c>
      <c r="K265" s="12">
        <f>K264+IF(AND($B265="B",$E265&lt;&gt;""),IF($G265="D",-I265,+I265),0)</f>
        <v>-1857.6390205455532</v>
      </c>
      <c r="L265" s="6" t="str">
        <f>IF(C265="","",G265&amp;" "&amp;VLOOKUP(C265,$X$1:$Y$49,2))</f>
        <v>D 29</v>
      </c>
      <c r="M265" s="10" t="e">
        <f>M264+IF(AND(B265="C",E265&lt;&gt;""),IF(G265="D",-#REF!,+#REF!),0)</f>
        <v>#REF!</v>
      </c>
      <c r="N265">
        <f>IF(D265,MONTH(D265),"")</f>
        <v>5</v>
      </c>
      <c r="O265">
        <f>IF(D265,YEAR(D265),"")</f>
        <v>2000</v>
      </c>
      <c r="P265" s="12">
        <f>P264+IF(AND($B265="C",I265&lt;&gt;""),IF($G265="D",-I265,+I265),0)</f>
        <v>199.50073626777359</v>
      </c>
    </row>
    <row r="266" spans="1:16" x14ac:dyDescent="0.2">
      <c r="A266" s="6">
        <v>159</v>
      </c>
      <c r="B266" s="6" t="s">
        <v>17</v>
      </c>
      <c r="C266" s="7" t="s">
        <v>44</v>
      </c>
      <c r="D266" s="8">
        <v>36675</v>
      </c>
      <c r="E266" s="8">
        <v>36676</v>
      </c>
      <c r="F266" t="s">
        <v>284</v>
      </c>
      <c r="G266" s="6" t="s">
        <v>23</v>
      </c>
      <c r="H266" s="6"/>
      <c r="I266" s="12">
        <v>125.41675750087276</v>
      </c>
      <c r="J266" s="12">
        <f>J265+IF(AND($B266="B",$G266="D"),-I266,IF($B266="B",+I266,0))</f>
        <v>-1983.055778046426</v>
      </c>
      <c r="K266" s="12">
        <f>K265+IF(AND($B266="B",$E266&lt;&gt;""),IF($G266="D",-I266,+I266),0)</f>
        <v>-1983.055778046426</v>
      </c>
      <c r="L266" s="6" t="str">
        <f>IF(C266="","",G266&amp;" "&amp;VLOOKUP(C266,$X$1:$Y$49,2))</f>
        <v>D 5</v>
      </c>
      <c r="M266" s="10" t="e">
        <f>M265+IF(AND(B266="C",E266&lt;&gt;""),IF(G266="D",-#REF!,+#REF!),0)</f>
        <v>#REF!</v>
      </c>
      <c r="N266">
        <f>IF(D266,MONTH(D266),"")</f>
        <v>5</v>
      </c>
      <c r="O266">
        <f>IF(D266,YEAR(D266),"")</f>
        <v>2000</v>
      </c>
      <c r="P266" s="12">
        <f>P265+IF(AND($B266="C",I266&lt;&gt;""),IF($G266="D",-I266,+I266),0)</f>
        <v>199.50073626777359</v>
      </c>
    </row>
    <row r="267" spans="1:16" x14ac:dyDescent="0.2">
      <c r="A267" s="6">
        <v>161</v>
      </c>
      <c r="B267" s="6" t="s">
        <v>40</v>
      </c>
      <c r="C267" s="7" t="s">
        <v>31</v>
      </c>
      <c r="D267" s="8">
        <v>36675</v>
      </c>
      <c r="E267" s="8">
        <v>36675</v>
      </c>
      <c r="F267" t="s">
        <v>284</v>
      </c>
      <c r="G267" s="6" t="s">
        <v>23</v>
      </c>
      <c r="H267" s="6"/>
      <c r="I267" s="12">
        <v>25.083351500174555</v>
      </c>
      <c r="J267" s="12">
        <f>J266+IF(AND($B267="B",$G267="D"),-I267,IF($B267="B",+I267,0))</f>
        <v>-1983.055778046426</v>
      </c>
      <c r="K267" s="12">
        <f>K266+IF(AND($B267="B",$E267&lt;&gt;""),IF($G267="D",-I267,+I267),0)</f>
        <v>-1983.055778046426</v>
      </c>
      <c r="L267" s="6" t="str">
        <f>IF(C267="","",G267&amp;" "&amp;VLOOKUP(C267,$X$1:$Y$49,2))</f>
        <v>D 22</v>
      </c>
      <c r="M267" s="10" t="e">
        <f>M266+IF(AND(B267="C",E267&lt;&gt;""),IF(G267="D",-#REF!,+#REF!),0)</f>
        <v>#REF!</v>
      </c>
      <c r="N267">
        <f>IF(D267,MONTH(D267),"")</f>
        <v>5</v>
      </c>
      <c r="O267">
        <f>IF(D267,YEAR(D267),"")</f>
        <v>2000</v>
      </c>
      <c r="P267" s="12">
        <f>P266+IF(AND($B267="C",I267&lt;&gt;""),IF($G267="D",-I267,+I267),0)</f>
        <v>174.41738476759903</v>
      </c>
    </row>
    <row r="268" spans="1:16" x14ac:dyDescent="0.2">
      <c r="A268" s="6">
        <v>160</v>
      </c>
      <c r="B268" s="6" t="s">
        <v>40</v>
      </c>
      <c r="C268" s="7" t="s">
        <v>31</v>
      </c>
      <c r="D268" s="8">
        <v>36676</v>
      </c>
      <c r="E268" s="8">
        <v>36676</v>
      </c>
      <c r="F268" t="s">
        <v>284</v>
      </c>
      <c r="G268" s="6" t="s">
        <v>23</v>
      </c>
      <c r="H268" s="6"/>
      <c r="I268" s="12">
        <v>62.708378750436381</v>
      </c>
      <c r="J268" s="12">
        <f>J267+IF(AND($B268="B",$G268="D"),-I268,IF($B268="B",+I268,0))</f>
        <v>-1983.055778046426</v>
      </c>
      <c r="K268" s="12">
        <f>K267+IF(AND($B268="B",$E268&lt;&gt;""),IF($G268="D",-I268,+I268),0)</f>
        <v>-1983.055778046426</v>
      </c>
      <c r="L268" s="6" t="str">
        <f>IF(C268="","",G268&amp;" "&amp;VLOOKUP(C268,$X$1:$Y$49,2))</f>
        <v>D 22</v>
      </c>
      <c r="M268" s="10" t="e">
        <f>M267+IF(AND(B268="C",E268&lt;&gt;""),IF(G268="D",-#REF!,+#REF!),0)</f>
        <v>#REF!</v>
      </c>
      <c r="N268">
        <f>IF(D268,MONTH(D268),"")</f>
        <v>5</v>
      </c>
      <c r="O268">
        <f>IF(D268,YEAR(D268),"")</f>
        <v>2000</v>
      </c>
      <c r="P268" s="12">
        <f>P267+IF(AND($B268="C",I268&lt;&gt;""),IF($G268="D",-I268,+I268),0)</f>
        <v>111.70900601716265</v>
      </c>
    </row>
    <row r="269" spans="1:16" x14ac:dyDescent="0.2">
      <c r="A269" s="6">
        <v>160</v>
      </c>
      <c r="B269" s="6" t="s">
        <v>17</v>
      </c>
      <c r="C269" s="7" t="s">
        <v>31</v>
      </c>
      <c r="D269" s="8">
        <v>36676</v>
      </c>
      <c r="E269" s="8">
        <v>36707</v>
      </c>
      <c r="F269" t="s">
        <v>284</v>
      </c>
      <c r="G269" s="6" t="s">
        <v>23</v>
      </c>
      <c r="H269" s="6"/>
      <c r="I269" s="12">
        <v>54.152939903072919</v>
      </c>
      <c r="J269" s="12">
        <f>J268+IF(AND($B269="B",$G269="D"),-I269,IF($B269="B",+I269,0))</f>
        <v>-2037.2087179494988</v>
      </c>
      <c r="K269" s="12">
        <f>K268+IF(AND($B269="B",$E269&lt;&gt;""),IF($G269="D",-I269,+I269),0)</f>
        <v>-2037.2087179494988</v>
      </c>
      <c r="L269" s="6" t="str">
        <f>IF(C269="","",G269&amp;" "&amp;VLOOKUP(C269,$X$1:$Y$49,2))</f>
        <v>D 22</v>
      </c>
      <c r="M269" s="10" t="e">
        <f>M268+IF(AND(B269="C",E269&lt;&gt;""),IF(G269="D",-#REF!,+#REF!),0)</f>
        <v>#REF!</v>
      </c>
      <c r="N269">
        <f>IF(D269,MONTH(D269),"")</f>
        <v>5</v>
      </c>
      <c r="O269">
        <f>IF(D269,YEAR(D269),"")</f>
        <v>2000</v>
      </c>
      <c r="P269" s="12">
        <f>P268+IF(AND($B269="C",I269&lt;&gt;""),IF($G269="D",-I269,+I269),0)</f>
        <v>111.70900601716265</v>
      </c>
    </row>
    <row r="270" spans="1:16" x14ac:dyDescent="0.2">
      <c r="A270" s="6">
        <v>176</v>
      </c>
      <c r="B270" s="6" t="s">
        <v>40</v>
      </c>
      <c r="C270" s="7" t="s">
        <v>31</v>
      </c>
      <c r="D270" s="8">
        <v>36676</v>
      </c>
      <c r="E270" s="8">
        <v>36676</v>
      </c>
      <c r="F270" t="s">
        <v>284</v>
      </c>
      <c r="G270" s="6" t="s">
        <v>23</v>
      </c>
      <c r="H270" s="6" t="s">
        <v>150</v>
      </c>
      <c r="I270" s="12">
        <v>1.47</v>
      </c>
      <c r="J270" s="12">
        <f>J269+IF(AND($B270="B",$G270="D"),-I270,IF($B270="B",+I270,0))</f>
        <v>-2037.2087179494988</v>
      </c>
      <c r="K270" s="12">
        <f>K269+IF(AND($B270="B",$E270&lt;&gt;""),IF($G270="D",-I270,+I270),0)</f>
        <v>-2037.2087179494988</v>
      </c>
      <c r="L270" s="6" t="str">
        <f>IF(C270="","",G270&amp;" "&amp;VLOOKUP(C270,$X$1:$Y$49,2))</f>
        <v>D 22</v>
      </c>
      <c r="M270" s="10" t="e">
        <f>M269+IF(AND(B270="C",E270&lt;&gt;""),IF(G270="D",-#REF!,+#REF!),0)</f>
        <v>#REF!</v>
      </c>
      <c r="N270">
        <f>IF(D270,MONTH(D270),"")</f>
        <v>5</v>
      </c>
      <c r="O270">
        <f>IF(D270,YEAR(D270),"")</f>
        <v>2000</v>
      </c>
      <c r="P270" s="12">
        <f>P269+IF(AND($B270="C",I270&lt;&gt;""),IF($G270="D",-I270,+I270),0)</f>
        <v>110.23900601716265</v>
      </c>
    </row>
    <row r="271" spans="1:16" x14ac:dyDescent="0.2">
      <c r="A271" s="6">
        <v>143</v>
      </c>
      <c r="B271" s="6" t="s">
        <v>17</v>
      </c>
      <c r="C271" s="7" t="s">
        <v>31</v>
      </c>
      <c r="D271" s="8">
        <v>36677</v>
      </c>
      <c r="E271" s="8">
        <v>36681</v>
      </c>
      <c r="F271" t="s">
        <v>284</v>
      </c>
      <c r="G271" s="6" t="s">
        <v>23</v>
      </c>
      <c r="H271" s="6">
        <v>9495714</v>
      </c>
      <c r="I271" s="12">
        <v>119.21513147965491</v>
      </c>
      <c r="J271" s="12">
        <f>J270+IF(AND($B271="B",$G271="D"),-I271,IF($B271="B",+I271,0))</f>
        <v>-2156.4238494291535</v>
      </c>
      <c r="K271" s="12">
        <f>K270+IF(AND($B271="B",$E271&lt;&gt;""),IF($G271="D",-I271,+I271),0)</f>
        <v>-2156.4238494291535</v>
      </c>
      <c r="L271" s="6" t="str">
        <f>IF(C271="","",G271&amp;" "&amp;VLOOKUP(C271,$X$1:$Y$49,2))</f>
        <v>D 22</v>
      </c>
      <c r="M271" s="10" t="e">
        <f>M270+IF(AND(B271="C",E271&lt;&gt;""),IF(G271="D",-#REF!,+#REF!),0)</f>
        <v>#REF!</v>
      </c>
      <c r="N271">
        <f>IF(D271,MONTH(D271),"")</f>
        <v>5</v>
      </c>
      <c r="O271">
        <f>IF(D271,YEAR(D271),"")</f>
        <v>2000</v>
      </c>
      <c r="P271" s="12">
        <f>P270+IF(AND($B271="C",I271&lt;&gt;""),IF($G271="D",-I271,+I271),0)</f>
        <v>110.23900601716265</v>
      </c>
    </row>
    <row r="272" spans="1:16" x14ac:dyDescent="0.2">
      <c r="A272" s="6">
        <v>143</v>
      </c>
      <c r="B272" s="6" t="s">
        <v>17</v>
      </c>
      <c r="C272" s="7" t="s">
        <v>50</v>
      </c>
      <c r="D272" s="8">
        <v>36677</v>
      </c>
      <c r="E272" s="8">
        <v>36681</v>
      </c>
      <c r="F272" t="s">
        <v>284</v>
      </c>
      <c r="G272" s="6" t="s">
        <v>23</v>
      </c>
      <c r="H272" s="14" t="s">
        <v>147</v>
      </c>
      <c r="I272" s="12">
        <v>578.05923254115748</v>
      </c>
      <c r="J272" s="12">
        <f>J271+IF(AND($B272="B",$G272="D"),-I272,IF($B272="B",+I272,0))</f>
        <v>-2734.4830819703111</v>
      </c>
      <c r="K272" s="12">
        <f>K271+IF(AND($B272="B",$E272&lt;&gt;""),IF($G272="D",-I272,+I272),0)</f>
        <v>-2734.4830819703111</v>
      </c>
      <c r="L272" s="6" t="str">
        <f>IF(C272="","",G272&amp;" "&amp;VLOOKUP(C272,$X$1:$Y$49,2))</f>
        <v>D 9</v>
      </c>
      <c r="M272" s="10" t="e">
        <f>M271+IF(AND(B272="C",E272&lt;&gt;""),IF(G272="D",-#REF!,+#REF!),0)</f>
        <v>#REF!</v>
      </c>
      <c r="N272">
        <f>IF(D272,MONTH(D272),"")</f>
        <v>5</v>
      </c>
      <c r="O272">
        <f>IF(D272,YEAR(D272),"")</f>
        <v>2000</v>
      </c>
      <c r="P272" s="12">
        <f>P271+IF(AND($B272="C",I272&lt;&gt;""),IF($G272="D",-I272,+I272),0)</f>
        <v>110.23900601716265</v>
      </c>
    </row>
    <row r="273" spans="1:16" x14ac:dyDescent="0.2">
      <c r="A273" s="6">
        <v>144</v>
      </c>
      <c r="B273" s="6" t="s">
        <v>17</v>
      </c>
      <c r="C273" s="7" t="s">
        <v>50</v>
      </c>
      <c r="D273" s="8">
        <v>36677</v>
      </c>
      <c r="E273" s="8">
        <v>36690</v>
      </c>
      <c r="F273" t="s">
        <v>284</v>
      </c>
      <c r="G273" s="6" t="s">
        <v>23</v>
      </c>
      <c r="H273" s="14" t="s">
        <v>148</v>
      </c>
      <c r="I273" s="12">
        <v>289.02961627057874</v>
      </c>
      <c r="J273" s="12">
        <f>J272+IF(AND($B273="B",$G273="D"),-I273,IF($B273="B",+I273,0))</f>
        <v>-3023.5126982408897</v>
      </c>
      <c r="K273" s="12">
        <f>K272+IF(AND($B273="B",$E273&lt;&gt;""),IF($G273="D",-I273,+I273),0)</f>
        <v>-3023.5126982408897</v>
      </c>
      <c r="L273" s="6" t="str">
        <f>IF(C273="","",G273&amp;" "&amp;VLOOKUP(C273,$X$1:$Y$49,2))</f>
        <v>D 9</v>
      </c>
      <c r="M273" s="10" t="e">
        <f>M272+IF(AND(B273="C",E273&lt;&gt;""),IF(G273="D",-#REF!,+#REF!),0)</f>
        <v>#REF!</v>
      </c>
      <c r="N273">
        <f>IF(D273,MONTH(D273),"")</f>
        <v>5</v>
      </c>
      <c r="O273">
        <f>IF(D273,YEAR(D273),"")</f>
        <v>2000</v>
      </c>
      <c r="P273" s="12">
        <f>P272+IF(AND($B273="C",I273&lt;&gt;""),IF($G273="D",-I273,+I273),0)</f>
        <v>110.23900601716265</v>
      </c>
    </row>
    <row r="274" spans="1:16" x14ac:dyDescent="0.2">
      <c r="A274" s="6">
        <v>145</v>
      </c>
      <c r="B274" s="6" t="s">
        <v>17</v>
      </c>
      <c r="C274" s="7" t="s">
        <v>31</v>
      </c>
      <c r="D274" s="8">
        <v>36677</v>
      </c>
      <c r="E274" s="8">
        <v>36694</v>
      </c>
      <c r="F274" t="s">
        <v>284</v>
      </c>
      <c r="G274" s="6" t="s">
        <v>23</v>
      </c>
      <c r="H274" s="14" t="s">
        <v>149</v>
      </c>
      <c r="I274" s="12">
        <v>61.921741821491352</v>
      </c>
      <c r="J274" s="12">
        <f>J273+IF(AND($B274="B",$G274="D"),-I274,IF($B274="B",+I274,0))</f>
        <v>-3085.4344400623809</v>
      </c>
      <c r="K274" s="12">
        <f>K273+IF(AND($B274="B",$E274&lt;&gt;""),IF($G274="D",-I274,+I274),0)</f>
        <v>-3085.4344400623809</v>
      </c>
      <c r="L274" s="6" t="str">
        <f>IF(C274="","",G274&amp;" "&amp;VLOOKUP(C274,$X$1:$Y$49,2))</f>
        <v>D 22</v>
      </c>
      <c r="M274" s="10" t="e">
        <f>M273+IF(AND(B274="C",E274&lt;&gt;""),IF(G274="D",-#REF!,+#REF!),0)</f>
        <v>#REF!</v>
      </c>
      <c r="N274">
        <f>IF(D274,MONTH(D274),"")</f>
        <v>5</v>
      </c>
      <c r="O274">
        <f>IF(D274,YEAR(D274),"")</f>
        <v>2000</v>
      </c>
      <c r="P274" s="12">
        <f>P273+IF(AND($B274="C",I274&lt;&gt;""),IF($G274="D",-I274,+I274),0)</f>
        <v>110.23900601716265</v>
      </c>
    </row>
    <row r="275" spans="1:16" x14ac:dyDescent="0.2">
      <c r="A275" s="6">
        <v>145</v>
      </c>
      <c r="B275" s="6" t="s">
        <v>17</v>
      </c>
      <c r="C275" s="7" t="s">
        <v>50</v>
      </c>
      <c r="D275" s="8">
        <v>36677</v>
      </c>
      <c r="E275" s="8">
        <v>36694</v>
      </c>
      <c r="F275" t="s">
        <v>284</v>
      </c>
      <c r="G275" s="6" t="s">
        <v>23</v>
      </c>
      <c r="H275" s="14" t="s">
        <v>149</v>
      </c>
      <c r="I275" s="12">
        <v>1541.4928112665923</v>
      </c>
      <c r="J275" s="12">
        <f>J274+IF(AND($B275="B",$G275="D"),-I275,IF($B275="B",+I275,0))</f>
        <v>-4626.9272513289734</v>
      </c>
      <c r="K275" s="12">
        <f>K274+IF(AND($B275="B",$E275&lt;&gt;""),IF($G275="D",-I275,+I275),0)</f>
        <v>-4626.9272513289734</v>
      </c>
      <c r="L275" s="6" t="str">
        <f>IF(C275="","",G275&amp;" "&amp;VLOOKUP(C275,$X$1:$Y$49,2))</f>
        <v>D 9</v>
      </c>
      <c r="M275" s="10" t="e">
        <f>M274+IF(AND(B275="C",E275&lt;&gt;""),IF(G275="D",-#REF!,+#REF!),0)</f>
        <v>#REF!</v>
      </c>
      <c r="N275">
        <f>IF(D275,MONTH(D275),"")</f>
        <v>5</v>
      </c>
      <c r="O275">
        <f>IF(D275,YEAR(D275),"")</f>
        <v>2000</v>
      </c>
      <c r="P275" s="12">
        <f>P274+IF(AND($B275="C",I275&lt;&gt;""),IF($G275="D",-I275,+I275),0)</f>
        <v>110.23900601716265</v>
      </c>
    </row>
    <row r="276" spans="1:16" x14ac:dyDescent="0.2">
      <c r="A276" s="6">
        <v>145</v>
      </c>
      <c r="B276" s="6" t="s">
        <v>17</v>
      </c>
      <c r="C276" s="7" t="s">
        <v>26</v>
      </c>
      <c r="D276" s="8">
        <v>36677</v>
      </c>
      <c r="E276" s="8">
        <v>36694</v>
      </c>
      <c r="F276" t="s">
        <v>284</v>
      </c>
      <c r="G276" s="6" t="s">
        <v>23</v>
      </c>
      <c r="H276" s="16"/>
      <c r="I276" s="12">
        <v>9.0508981533850541</v>
      </c>
      <c r="J276" s="12">
        <f>J275+IF(AND($B276="B",$G276="D"),-I276,IF($B276="B",+I276,0))</f>
        <v>-4635.9781494823583</v>
      </c>
      <c r="K276" s="12">
        <f>K275+IF(AND($B276="B",$E276&lt;&gt;""),IF($G276="D",-I276,+I276),0)</f>
        <v>-4635.9781494823583</v>
      </c>
      <c r="L276" s="6" t="str">
        <f>IF(C276="","",G276&amp;" "&amp;VLOOKUP(C276,$X$1:$Y$49,2))</f>
        <v>D 6</v>
      </c>
      <c r="M276" s="10" t="e">
        <f>M275+IF(AND(B276="C",E276&lt;&gt;""),IF(G276="D",-#REF!,+#REF!),0)</f>
        <v>#REF!</v>
      </c>
      <c r="N276">
        <f>IF(D276,MONTH(D276),"")</f>
        <v>5</v>
      </c>
      <c r="O276">
        <f>IF(D276,YEAR(D276),"")</f>
        <v>2000</v>
      </c>
      <c r="P276" s="12">
        <f>P275+IF(AND($B276="C",I276&lt;&gt;""),IF($G276="D",-I276,+I276),0)</f>
        <v>110.23900601716265</v>
      </c>
    </row>
    <row r="277" spans="1:16" x14ac:dyDescent="0.2">
      <c r="A277" s="6">
        <v>181</v>
      </c>
      <c r="B277" s="6" t="s">
        <v>17</v>
      </c>
      <c r="C277" s="7" t="s">
        <v>54</v>
      </c>
      <c r="D277" s="8">
        <v>36677</v>
      </c>
      <c r="E277" s="8">
        <v>36683</v>
      </c>
      <c r="F277" t="s">
        <v>284</v>
      </c>
      <c r="G277" s="6" t="s">
        <v>19</v>
      </c>
      <c r="H277" s="6" t="s">
        <v>78</v>
      </c>
      <c r="I277" s="12">
        <v>5800.6851058834654</v>
      </c>
      <c r="J277" s="12">
        <f>J276+IF(AND($B277="B",$G277="D"),-I277,IF($B277="B",+I277,0))</f>
        <v>1164.7069564011072</v>
      </c>
      <c r="K277" s="12">
        <f>K276+IF(AND($B277="B",$E277&lt;&gt;""),IF($G277="D",-I277,+I277),0)</f>
        <v>1164.7069564011072</v>
      </c>
      <c r="L277" s="6" t="str">
        <f>IF(C277="","",G277&amp;" "&amp;VLOOKUP(C277,$X$1:$Y$49,2))</f>
        <v>R 6</v>
      </c>
      <c r="M277" s="10" t="e">
        <f>M276+IF(AND(B277="C",E277&lt;&gt;""),IF(G277="D",-#REF!,+#REF!),0)</f>
        <v>#REF!</v>
      </c>
      <c r="N277">
        <f>IF(D277,MONTH(D277),"")</f>
        <v>5</v>
      </c>
      <c r="O277">
        <f>IF(D277,YEAR(D277),"")</f>
        <v>2000</v>
      </c>
      <c r="P277" s="12">
        <f>P276+IF(AND($B277="C",I277&lt;&gt;""),IF($G277="D",-I277,+I277),0)</f>
        <v>110.23900601716265</v>
      </c>
    </row>
    <row r="278" spans="1:16" x14ac:dyDescent="0.2">
      <c r="A278" s="6">
        <v>181</v>
      </c>
      <c r="B278" s="6" t="s">
        <v>17</v>
      </c>
      <c r="C278" s="7" t="s">
        <v>62</v>
      </c>
      <c r="D278" s="8">
        <v>36677</v>
      </c>
      <c r="E278" s="8">
        <v>36683</v>
      </c>
      <c r="F278" t="s">
        <v>284</v>
      </c>
      <c r="G278" s="6" t="s">
        <v>19</v>
      </c>
      <c r="H278" s="6" t="s">
        <v>78</v>
      </c>
      <c r="I278" s="12">
        <v>1194.9411318119937</v>
      </c>
      <c r="J278" s="12">
        <f>J277+IF(AND($B278="B",$G278="D"),-I278,IF($B278="B",+I278,0))</f>
        <v>2359.6480882131009</v>
      </c>
      <c r="K278" s="12">
        <f>K277+IF(AND($B278="B",$E278&lt;&gt;""),IF($G278="D",-I278,+I278),0)</f>
        <v>2359.6480882131009</v>
      </c>
      <c r="L278" s="6" t="str">
        <f>IF(C278="","",G278&amp;" "&amp;VLOOKUP(C278,$X$1:$Y$49,2))</f>
        <v>R 5</v>
      </c>
      <c r="M278" s="10" t="e">
        <f>M277+IF(AND(B278="C",E278&lt;&gt;""),IF(G278="D",-#REF!,+#REF!),0)</f>
        <v>#REF!</v>
      </c>
      <c r="N278">
        <f>IF(D278,MONTH(D278),"")</f>
        <v>5</v>
      </c>
      <c r="O278">
        <f>IF(D278,YEAR(D278),"")</f>
        <v>2000</v>
      </c>
      <c r="P278" s="12">
        <f>P277+IF(AND($B278="C",I278&lt;&gt;""),IF($G278="D",-I278,+I278),0)</f>
        <v>110.23900601716265</v>
      </c>
    </row>
    <row r="279" spans="1:16" x14ac:dyDescent="0.2">
      <c r="A279" s="6">
        <v>152</v>
      </c>
      <c r="B279" s="6" t="s">
        <v>17</v>
      </c>
      <c r="C279" s="7" t="s">
        <v>51</v>
      </c>
      <c r="D279" s="8">
        <v>36679</v>
      </c>
      <c r="E279" s="8">
        <v>36682</v>
      </c>
      <c r="F279" t="s">
        <v>284</v>
      </c>
      <c r="G279" s="6" t="s">
        <v>23</v>
      </c>
      <c r="H279" s="6" t="s">
        <v>92</v>
      </c>
      <c r="I279" s="12">
        <v>31.148383201947688</v>
      </c>
      <c r="J279" s="12">
        <f>J278+IF(AND($B279="B",$G279="D"),-I279,IF($B279="B",+I279,0))</f>
        <v>2328.4997050111533</v>
      </c>
      <c r="K279" s="12">
        <f>K278+IF(AND($B279="B",$E279&lt;&gt;""),IF($G279="D",-I279,+I279),0)</f>
        <v>2328.4997050111533</v>
      </c>
      <c r="L279" s="6" t="str">
        <f>IF(C279="","",G279&amp;" "&amp;VLOOKUP(C279,$X$1:$Y$49,2))</f>
        <v>D 21</v>
      </c>
      <c r="M279" s="10" t="e">
        <f>M278+IF(AND(B279="C",E279&lt;&gt;""),IF(G279="D",-#REF!,+#REF!),0)</f>
        <v>#REF!</v>
      </c>
      <c r="N279">
        <f>IF(D279,MONTH(D279),"")</f>
        <v>6</v>
      </c>
      <c r="O279">
        <f>IF(D279,YEAR(D279),"")</f>
        <v>2000</v>
      </c>
      <c r="P279" s="12">
        <f>P278+IF(AND($B279="C",I279&lt;&gt;""),IF($G279="D",-I279,+I279),0)</f>
        <v>110.23900601716265</v>
      </c>
    </row>
    <row r="280" spans="1:16" x14ac:dyDescent="0.2">
      <c r="A280" s="6">
        <v>152</v>
      </c>
      <c r="B280" s="6" t="s">
        <v>17</v>
      </c>
      <c r="C280" s="7" t="s">
        <v>51</v>
      </c>
      <c r="D280" s="8">
        <v>36679</v>
      </c>
      <c r="E280" s="8">
        <v>36682</v>
      </c>
      <c r="F280" t="s">
        <v>284</v>
      </c>
      <c r="G280" s="6" t="s">
        <v>23</v>
      </c>
      <c r="H280" s="6" t="s">
        <v>92</v>
      </c>
      <c r="I280" s="12">
        <v>4.7365909655663403</v>
      </c>
      <c r="J280" s="12">
        <f>J279+IF(AND($B280="B",$G280="D"),-I280,IF($B280="B",+I280,0))</f>
        <v>2323.7631140455869</v>
      </c>
      <c r="K280" s="12">
        <f>K279+IF(AND($B280="B",$E280&lt;&gt;""),IF($G280="D",-I280,+I280),0)</f>
        <v>2323.7631140455869</v>
      </c>
      <c r="L280" s="6" t="str">
        <f>IF(C280="","",G280&amp;" "&amp;VLOOKUP(C280,$X$1:$Y$49,2))</f>
        <v>D 21</v>
      </c>
      <c r="M280" s="10" t="e">
        <f>M279+IF(AND(B280="C",E280&lt;&gt;""),IF(G280="D",-#REF!,+#REF!),0)</f>
        <v>#REF!</v>
      </c>
      <c r="N280">
        <f>IF(D280,MONTH(D280),"")</f>
        <v>6</v>
      </c>
      <c r="O280">
        <f>IF(D280,YEAR(D280),"")</f>
        <v>2000</v>
      </c>
      <c r="P280" s="12">
        <f>P279+IF(AND($B280="C",I280&lt;&gt;""),IF($G280="D",-I280,+I280),0)</f>
        <v>110.23900601716265</v>
      </c>
    </row>
    <row r="281" spans="1:16" x14ac:dyDescent="0.2">
      <c r="A281" s="6">
        <v>152</v>
      </c>
      <c r="B281" s="6" t="s">
        <v>17</v>
      </c>
      <c r="C281" s="7" t="s">
        <v>56</v>
      </c>
      <c r="D281" s="8">
        <v>36679</v>
      </c>
      <c r="E281" s="8">
        <v>36682</v>
      </c>
      <c r="F281" t="s">
        <v>284</v>
      </c>
      <c r="G281" s="6" t="s">
        <v>23</v>
      </c>
      <c r="H281" s="6" t="s">
        <v>92</v>
      </c>
      <c r="I281" s="12">
        <v>147.00506283186246</v>
      </c>
      <c r="J281" s="12">
        <f>J280+IF(AND($B281="B",$G281="D"),-I281,IF($B281="B",+I281,0))</f>
        <v>2176.7580512137247</v>
      </c>
      <c r="K281" s="12">
        <f>K280+IF(AND($B281="B",$E281&lt;&gt;""),IF($G281="D",-I281,+I281),0)</f>
        <v>2176.7580512137247</v>
      </c>
      <c r="L281" s="6" t="str">
        <f>IF(C281="","",G281&amp;" "&amp;VLOOKUP(C281,$X$1:$Y$49,2))</f>
        <v>D 14</v>
      </c>
      <c r="M281" s="10" t="e">
        <f>M280+IF(AND(B281="C",E281&lt;&gt;""),IF(G281="D",-#REF!,+#REF!),0)</f>
        <v>#REF!</v>
      </c>
      <c r="N281">
        <f>IF(D281,MONTH(D281),"")</f>
        <v>6</v>
      </c>
      <c r="O281">
        <f>IF(D281,YEAR(D281),"")</f>
        <v>2000</v>
      </c>
      <c r="P281" s="12">
        <f>P280+IF(AND($B281="C",I281&lt;&gt;""),IF($G281="D",-I281,+I281),0)</f>
        <v>110.23900601716265</v>
      </c>
    </row>
    <row r="282" spans="1:16" x14ac:dyDescent="0.2">
      <c r="A282" s="6">
        <v>152</v>
      </c>
      <c r="B282" s="6" t="s">
        <v>17</v>
      </c>
      <c r="C282" s="7" t="s">
        <v>26</v>
      </c>
      <c r="D282" s="8">
        <v>36679</v>
      </c>
      <c r="E282" s="8">
        <v>36682</v>
      </c>
      <c r="F282" t="s">
        <v>284</v>
      </c>
      <c r="G282" s="6" t="s">
        <v>23</v>
      </c>
      <c r="H282" s="6" t="s">
        <v>92</v>
      </c>
      <c r="I282" s="12">
        <v>34.918447398228849</v>
      </c>
      <c r="J282" s="12">
        <f>J281+IF(AND($B282="B",$G282="D"),-I282,IF($B282="B",+I282,0))</f>
        <v>2141.839603815496</v>
      </c>
      <c r="K282" s="12">
        <f>K281+IF(AND($B282="B",$E282&lt;&gt;""),IF($G282="D",-I282,+I282),0)</f>
        <v>2141.839603815496</v>
      </c>
      <c r="L282" s="6" t="str">
        <f>IF(C282="","",G282&amp;" "&amp;VLOOKUP(C282,$X$1:$Y$49,2))</f>
        <v>D 6</v>
      </c>
      <c r="M282" s="10" t="e">
        <f>M281+IF(AND(B282="C",E282&lt;&gt;""),IF(G282="D",-#REF!,+#REF!),0)</f>
        <v>#REF!</v>
      </c>
      <c r="N282">
        <f>IF(D282,MONTH(D282),"")</f>
        <v>6</v>
      </c>
      <c r="O282">
        <f>IF(D282,YEAR(D282),"")</f>
        <v>2000</v>
      </c>
      <c r="P282" s="12">
        <f>P281+IF(AND($B282="C",I282&lt;&gt;""),IF($G282="D",-I282,+I282),0)</f>
        <v>110.23900601716265</v>
      </c>
    </row>
    <row r="283" spans="1:16" x14ac:dyDescent="0.2">
      <c r="A283" s="6">
        <v>153</v>
      </c>
      <c r="B283" s="6" t="s">
        <v>17</v>
      </c>
      <c r="C283" s="7" t="s">
        <v>51</v>
      </c>
      <c r="D283" s="8">
        <v>36679</v>
      </c>
      <c r="E283" s="8">
        <v>36682</v>
      </c>
      <c r="F283" t="s">
        <v>284</v>
      </c>
      <c r="G283" s="6" t="s">
        <v>23</v>
      </c>
      <c r="H283" s="6" t="s">
        <v>92</v>
      </c>
      <c r="I283" s="12">
        <v>36.102976262163523</v>
      </c>
      <c r="J283" s="12">
        <f>J282+IF(AND($B283="B",$G283="D"),-I283,IF($B283="B",+I283,0))</f>
        <v>2105.7366275533327</v>
      </c>
      <c r="K283" s="12">
        <f>K282+IF(AND($B283="B",$E283&lt;&gt;""),IF($G283="D",-I283,+I283),0)</f>
        <v>2105.7366275533327</v>
      </c>
      <c r="L283" s="6" t="str">
        <f>IF(C283="","",G283&amp;" "&amp;VLOOKUP(C283,$X$1:$Y$49,2))</f>
        <v>D 21</v>
      </c>
      <c r="M283" s="10" t="e">
        <f>M282+IF(AND(B283="C",E283&lt;&gt;""),IF(G283="D",-#REF!,+#REF!),0)</f>
        <v>#REF!</v>
      </c>
      <c r="N283">
        <f>IF(D283,MONTH(D283),"")</f>
        <v>6</v>
      </c>
      <c r="O283">
        <f>IF(D283,YEAR(D283),"")</f>
        <v>2000</v>
      </c>
      <c r="P283" s="12">
        <f>P282+IF(AND($B283="C",I283&lt;&gt;""),IF($G283="D",-I283,+I283),0)</f>
        <v>110.23900601716265</v>
      </c>
    </row>
    <row r="284" spans="1:16" x14ac:dyDescent="0.2">
      <c r="A284" s="6">
        <v>153</v>
      </c>
      <c r="B284" s="6" t="s">
        <v>17</v>
      </c>
      <c r="C284" s="7" t="s">
        <v>51</v>
      </c>
      <c r="D284" s="8">
        <v>36679</v>
      </c>
      <c r="E284" s="8">
        <v>36682</v>
      </c>
      <c r="F284" t="s">
        <v>284</v>
      </c>
      <c r="G284" s="6" t="s">
        <v>23</v>
      </c>
      <c r="H284" s="6" t="s">
        <v>92</v>
      </c>
      <c r="I284" s="12">
        <v>6.7992261687885032</v>
      </c>
      <c r="J284" s="12">
        <f>J283+IF(AND($B284="B",$G284="D"),-I284,IF($B284="B",+I284,0))</f>
        <v>2098.937401384544</v>
      </c>
      <c r="K284" s="12">
        <f>K283+IF(AND($B284="B",$E284&lt;&gt;""),IF($G284="D",-I284,+I284),0)</f>
        <v>2098.937401384544</v>
      </c>
      <c r="L284" s="6" t="str">
        <f>IF(C284="","",G284&amp;" "&amp;VLOOKUP(C284,$X$1:$Y$49,2))</f>
        <v>D 21</v>
      </c>
      <c r="M284" s="10" t="e">
        <f>M283+IF(AND(B284="C",E284&lt;&gt;""),IF(G284="D",-#REF!,+#REF!),0)</f>
        <v>#REF!</v>
      </c>
      <c r="N284">
        <f>IF(D284,MONTH(D284),"")</f>
        <v>6</v>
      </c>
      <c r="O284">
        <f>IF(D284,YEAR(D284),"")</f>
        <v>2000</v>
      </c>
      <c r="P284" s="12">
        <f>P283+IF(AND($B284="C",I284&lt;&gt;""),IF($G284="D",-I284,+I284),0)</f>
        <v>110.23900601716265</v>
      </c>
    </row>
    <row r="285" spans="1:16" x14ac:dyDescent="0.2">
      <c r="A285" s="6">
        <v>153</v>
      </c>
      <c r="B285" s="6" t="s">
        <v>17</v>
      </c>
      <c r="C285" s="7" t="s">
        <v>56</v>
      </c>
      <c r="D285" s="8">
        <v>36679</v>
      </c>
      <c r="E285" s="8">
        <v>36682</v>
      </c>
      <c r="F285" t="s">
        <v>284</v>
      </c>
      <c r="G285" s="6" t="s">
        <v>23</v>
      </c>
      <c r="H285" s="6" t="s">
        <v>92</v>
      </c>
      <c r="I285" s="12">
        <v>209.57928644712993</v>
      </c>
      <c r="J285" s="12">
        <f>J284+IF(AND($B285="B",$G285="D"),-I285,IF($B285="B",+I285,0))</f>
        <v>1889.358114937414</v>
      </c>
      <c r="K285" s="12">
        <f>K284+IF(AND($B285="B",$E285&lt;&gt;""),IF($G285="D",-I285,+I285),0)</f>
        <v>1889.358114937414</v>
      </c>
      <c r="L285" s="6" t="str">
        <f>IF(C285="","",G285&amp;" "&amp;VLOOKUP(C285,$X$1:$Y$49,2))</f>
        <v>D 14</v>
      </c>
      <c r="M285" s="10" t="e">
        <f>M284+IF(AND(B285="C",E285&lt;&gt;""),IF(G285="D",-#REF!,+#REF!),0)</f>
        <v>#REF!</v>
      </c>
      <c r="N285">
        <f>IF(D285,MONTH(D285),"")</f>
        <v>6</v>
      </c>
      <c r="O285">
        <f>IF(D285,YEAR(D285),"")</f>
        <v>2000</v>
      </c>
      <c r="P285" s="12">
        <f>P284+IF(AND($B285="C",I285&lt;&gt;""),IF($G285="D",-I285,+I285),0)</f>
        <v>110.23900601716265</v>
      </c>
    </row>
    <row r="286" spans="1:16" x14ac:dyDescent="0.2">
      <c r="A286" s="6">
        <v>153</v>
      </c>
      <c r="B286" s="6" t="s">
        <v>17</v>
      </c>
      <c r="C286" s="7" t="s">
        <v>26</v>
      </c>
      <c r="D286" s="8">
        <v>36679</v>
      </c>
      <c r="E286" s="8">
        <v>36682</v>
      </c>
      <c r="F286" t="s">
        <v>284</v>
      </c>
      <c r="G286" s="6" t="s">
        <v>23</v>
      </c>
      <c r="H286" s="6" t="s">
        <v>92</v>
      </c>
      <c r="I286" s="12">
        <v>48.154071074780816</v>
      </c>
      <c r="J286" s="12">
        <f>J285+IF(AND($B286="B",$G286="D"),-I286,IF($B286="B",+I286,0))</f>
        <v>1841.2040438626332</v>
      </c>
      <c r="K286" s="12">
        <f>K285+IF(AND($B286="B",$E286&lt;&gt;""),IF($G286="D",-I286,+I286),0)</f>
        <v>1841.2040438626332</v>
      </c>
      <c r="L286" s="6" t="str">
        <f>IF(C286="","",G286&amp;" "&amp;VLOOKUP(C286,$X$1:$Y$49,2))</f>
        <v>D 6</v>
      </c>
      <c r="M286" s="10" t="e">
        <f>M285+IF(AND(B286="C",E286&lt;&gt;""),IF(G286="D",-#REF!,+#REF!),0)</f>
        <v>#REF!</v>
      </c>
      <c r="N286">
        <f>IF(D286,MONTH(D286),"")</f>
        <v>6</v>
      </c>
      <c r="O286">
        <f>IF(D286,YEAR(D286),"")</f>
        <v>2000</v>
      </c>
      <c r="P286" s="12">
        <f>P285+IF(AND($B286="C",I286&lt;&gt;""),IF($G286="D",-I286,+I286),0)</f>
        <v>110.23900601716265</v>
      </c>
    </row>
    <row r="287" spans="1:16" x14ac:dyDescent="0.2">
      <c r="A287" s="6">
        <v>169</v>
      </c>
      <c r="B287" s="6" t="s">
        <v>17</v>
      </c>
      <c r="C287" s="7" t="s">
        <v>39</v>
      </c>
      <c r="D287" s="8">
        <v>36682</v>
      </c>
      <c r="E287" s="8">
        <v>36864</v>
      </c>
      <c r="F287" t="s">
        <v>284</v>
      </c>
      <c r="G287" s="6" t="s">
        <v>23</v>
      </c>
      <c r="H287" s="14" t="s">
        <v>154</v>
      </c>
      <c r="I287" s="12">
        <v>579.37029408939918</v>
      </c>
      <c r="J287" s="12">
        <f>J286+IF(AND($B287="B",$G287="D"),-I287,IF($B287="B",+I287,0))</f>
        <v>1261.8337497732341</v>
      </c>
      <c r="K287" s="12">
        <f>K286+IF(AND($B287="B",$E287&lt;&gt;""),IF($G287="D",-I287,+I287),0)</f>
        <v>1261.8337497732341</v>
      </c>
      <c r="L287" s="6" t="str">
        <f>IF(C287="","",G287&amp;" "&amp;VLOOKUP(C287,$X$1:$Y$49,2))</f>
        <v>D 31</v>
      </c>
      <c r="M287" s="10" t="e">
        <f>M286+IF(AND(B287="C",E287&lt;&gt;""),IF(G287="D",-#REF!,+#REF!),0)</f>
        <v>#REF!</v>
      </c>
      <c r="N287">
        <f>IF(D287,MONTH(D287),"")</f>
        <v>6</v>
      </c>
      <c r="O287">
        <f>IF(D287,YEAR(D287),"")</f>
        <v>2000</v>
      </c>
      <c r="P287" s="12">
        <f>P286+IF(AND($B287="C",I287&lt;&gt;""),IF($G287="D",-I287,+I287),0)</f>
        <v>110.23900601716265</v>
      </c>
    </row>
    <row r="288" spans="1:16" x14ac:dyDescent="0.2">
      <c r="A288" s="6">
        <v>169</v>
      </c>
      <c r="B288" s="6" t="s">
        <v>17</v>
      </c>
      <c r="C288" s="7" t="s">
        <v>26</v>
      </c>
      <c r="D288" s="8">
        <v>36682</v>
      </c>
      <c r="E288" s="8">
        <v>36864</v>
      </c>
      <c r="F288" t="s">
        <v>284</v>
      </c>
      <c r="G288" s="6" t="s">
        <v>23</v>
      </c>
      <c r="H288" s="14" t="s">
        <v>154</v>
      </c>
      <c r="I288" s="12">
        <v>113.55622395980224</v>
      </c>
      <c r="J288" s="12">
        <f>J287+IF(AND($B288="B",$G288="D"),-I288,IF($B288="B",+I288,0))</f>
        <v>1148.2775258134318</v>
      </c>
      <c r="K288" s="12">
        <f>K287+IF(AND($B288="B",$E288&lt;&gt;""),IF($G288="D",-I288,+I288),0)</f>
        <v>1148.2775258134318</v>
      </c>
      <c r="L288" s="6" t="str">
        <f>IF(C288="","",G288&amp;" "&amp;VLOOKUP(C288,$X$1:$Y$49,2))</f>
        <v>D 6</v>
      </c>
      <c r="M288" s="10" t="e">
        <f>M287+IF(AND(B288="C",E288&lt;&gt;""),IF(G288="D",-#REF!,+#REF!),0)</f>
        <v>#REF!</v>
      </c>
      <c r="N288">
        <f>IF(D288,MONTH(D288),"")</f>
        <v>6</v>
      </c>
      <c r="O288">
        <f>IF(D288,YEAR(D288),"")</f>
        <v>2000</v>
      </c>
      <c r="P288" s="12">
        <f>P287+IF(AND($B288="C",I288&lt;&gt;""),IF($G288="D",-I288,+I288),0)</f>
        <v>110.23900601716265</v>
      </c>
    </row>
    <row r="289" spans="1:16" x14ac:dyDescent="0.2">
      <c r="A289" s="6">
        <v>146</v>
      </c>
      <c r="B289" s="6" t="s">
        <v>17</v>
      </c>
      <c r="C289" s="7" t="s">
        <v>54</v>
      </c>
      <c r="D289" s="8">
        <v>36687</v>
      </c>
      <c r="E289" s="8">
        <v>36693</v>
      </c>
      <c r="F289" t="s">
        <v>284</v>
      </c>
      <c r="G289" s="6" t="s">
        <v>19</v>
      </c>
      <c r="H289" s="6" t="s">
        <v>20</v>
      </c>
      <c r="I289" s="12">
        <v>228.67352585611556</v>
      </c>
      <c r="J289" s="12">
        <f>J288+IF(AND($B289="B",$G289="D"),-I289,IF($B289="B",+I289,0))</f>
        <v>1376.9510516695473</v>
      </c>
      <c r="K289" s="12">
        <f>K288+IF(AND($B289="B",$E289&lt;&gt;""),IF($G289="D",-I289,+I289),0)</f>
        <v>1376.9510516695473</v>
      </c>
      <c r="L289" s="6" t="str">
        <f>IF(C289="","",G289&amp;" "&amp;VLOOKUP(C289,$X$1:$Y$49,2))</f>
        <v>R 6</v>
      </c>
      <c r="M289" s="10" t="e">
        <f>M288+IF(AND(B289="C",E289&lt;&gt;""),IF(G289="D",-#REF!,+#REF!),0)</f>
        <v>#REF!</v>
      </c>
      <c r="N289">
        <f>IF(D289,MONTH(D289),"")</f>
        <v>6</v>
      </c>
      <c r="O289">
        <f>IF(D289,YEAR(D289),"")</f>
        <v>2000</v>
      </c>
      <c r="P289" s="12">
        <f>P288+IF(AND($B289="C",I289&lt;&gt;""),IF($G289="D",-I289,+I289),0)</f>
        <v>110.23900601716265</v>
      </c>
    </row>
    <row r="290" spans="1:16" x14ac:dyDescent="0.2">
      <c r="A290" s="6">
        <v>146</v>
      </c>
      <c r="B290" s="6" t="s">
        <v>17</v>
      </c>
      <c r="C290" s="7" t="s">
        <v>62</v>
      </c>
      <c r="D290" s="8">
        <v>36687</v>
      </c>
      <c r="E290" s="8">
        <v>36693</v>
      </c>
      <c r="F290" t="s">
        <v>284</v>
      </c>
      <c r="G290" s="6" t="s">
        <v>19</v>
      </c>
      <c r="H290" s="6" t="s">
        <v>20</v>
      </c>
      <c r="I290" s="12">
        <v>44.820011067798653</v>
      </c>
      <c r="J290" s="12">
        <f>J289+IF(AND($B290="B",$G290="D"),-I290,IF($B290="B",+I290,0))</f>
        <v>1421.771062737346</v>
      </c>
      <c r="K290" s="12">
        <f>K289+IF(AND($B290="B",$E290&lt;&gt;""),IF($G290="D",-I290,+I290),0)</f>
        <v>1421.771062737346</v>
      </c>
      <c r="L290" s="6" t="str">
        <f>IF(C290="","",G290&amp;" "&amp;VLOOKUP(C290,$X$1:$Y$49,2))</f>
        <v>R 5</v>
      </c>
      <c r="M290" s="10" t="e">
        <f>M289+IF(AND(B290="C",E290&lt;&gt;""),IF(G290="D",-#REF!,+#REF!),0)</f>
        <v>#REF!</v>
      </c>
      <c r="N290">
        <f>IF(D290,MONTH(D290),"")</f>
        <v>6</v>
      </c>
      <c r="O290">
        <f>IF(D290,YEAR(D290),"")</f>
        <v>2000</v>
      </c>
      <c r="P290" s="12">
        <f>P289+IF(AND($B290="C",I290&lt;&gt;""),IF($G290="D",-I290,+I290),0)</f>
        <v>110.23900601716265</v>
      </c>
    </row>
    <row r="291" spans="1:16" x14ac:dyDescent="0.2">
      <c r="A291" s="6">
        <v>182</v>
      </c>
      <c r="B291" s="6" t="s">
        <v>17</v>
      </c>
      <c r="C291" s="7" t="s">
        <v>31</v>
      </c>
      <c r="D291" s="8">
        <v>36692</v>
      </c>
      <c r="E291" s="8">
        <v>36707</v>
      </c>
      <c r="F291" t="s">
        <v>284</v>
      </c>
      <c r="G291" s="6" t="s">
        <v>23</v>
      </c>
      <c r="H291" s="6"/>
      <c r="I291" s="12">
        <v>271.48883234724229</v>
      </c>
      <c r="J291" s="12">
        <f>J290+IF(AND($B291="B",$G291="D"),-I291,IF($B291="B",+I291,0))</f>
        <v>1150.2822303901037</v>
      </c>
      <c r="K291" s="12">
        <f>K290+IF(AND($B291="B",$E291&lt;&gt;""),IF($G291="D",-I291,+I291),0)</f>
        <v>1150.2822303901037</v>
      </c>
      <c r="L291" s="6" t="str">
        <f>IF(C291="","",G291&amp;" "&amp;VLOOKUP(C291,$X$1:$Y$49,2))</f>
        <v>D 22</v>
      </c>
      <c r="M291" s="10" t="e">
        <f>M290+IF(AND(B291="C",E291&lt;&gt;""),IF(G291="D",-#REF!,+#REF!),0)</f>
        <v>#REF!</v>
      </c>
      <c r="N291">
        <f>IF(D291,MONTH(D291),"")</f>
        <v>6</v>
      </c>
      <c r="O291">
        <f>IF(D291,YEAR(D291),"")</f>
        <v>2000</v>
      </c>
      <c r="P291" s="12">
        <f>P290+IF(AND($B291="C",I291&lt;&gt;""),IF($G291="D",-I291,+I291),0)</f>
        <v>110.23900601716265</v>
      </c>
    </row>
    <row r="292" spans="1:16" x14ac:dyDescent="0.2">
      <c r="A292" s="6">
        <v>165</v>
      </c>
      <c r="B292" s="6" t="s">
        <v>17</v>
      </c>
      <c r="C292" s="7" t="s">
        <v>28</v>
      </c>
      <c r="D292" s="8">
        <v>36693</v>
      </c>
      <c r="E292" s="8">
        <v>36710</v>
      </c>
      <c r="F292" t="s">
        <v>284</v>
      </c>
      <c r="G292" s="6" t="s">
        <v>23</v>
      </c>
      <c r="H292" s="6"/>
      <c r="I292" s="12">
        <v>80.68211788272707</v>
      </c>
      <c r="J292" s="12">
        <f>J291+IF(AND($B292="B",$G292="D"),-I292,IF($B292="B",+I292,0))</f>
        <v>1069.6001125073767</v>
      </c>
      <c r="K292" s="12">
        <f>K291+IF(AND($B292="B",$E292&lt;&gt;""),IF($G292="D",-I292,+I292),0)</f>
        <v>1069.6001125073767</v>
      </c>
      <c r="L292" s="6" t="str">
        <f>IF(C292="","",G292&amp;" "&amp;VLOOKUP(C292,$X$1:$Y$49,2))</f>
        <v>D 25</v>
      </c>
      <c r="M292" s="10" t="e">
        <f>M291+IF(AND(B292="C",E292&lt;&gt;""),IF(G292="D",-#REF!,+#REF!),0)</f>
        <v>#REF!</v>
      </c>
      <c r="N292">
        <f>IF(D292,MONTH(D292),"")</f>
        <v>6</v>
      </c>
      <c r="O292">
        <f>IF(D292,YEAR(D292),"")</f>
        <v>2000</v>
      </c>
      <c r="P292" s="12">
        <f>P291+IF(AND($B292="C",I292&lt;&gt;""),IF($G292="D",-I292,+I292),0)</f>
        <v>110.23900601716265</v>
      </c>
    </row>
    <row r="293" spans="1:16" x14ac:dyDescent="0.2">
      <c r="A293" s="6">
        <v>165</v>
      </c>
      <c r="B293" s="6" t="s">
        <v>17</v>
      </c>
      <c r="C293" s="7" t="s">
        <v>26</v>
      </c>
      <c r="D293" s="8">
        <v>36693</v>
      </c>
      <c r="E293" s="8">
        <v>36710</v>
      </c>
      <c r="F293" t="s">
        <v>284</v>
      </c>
      <c r="G293" s="6" t="s">
        <v>23</v>
      </c>
      <c r="H293" s="6"/>
      <c r="I293" s="12">
        <v>15.816585538381327</v>
      </c>
      <c r="J293" s="12">
        <f>J292+IF(AND($B293="B",$G293="D"),-I293,IF($B293="B",+I293,0))</f>
        <v>1053.7835269689954</v>
      </c>
      <c r="K293" s="12">
        <f>K292+IF(AND($B293="B",$E293&lt;&gt;""),IF($G293="D",-I293,+I293),0)</f>
        <v>1053.7835269689954</v>
      </c>
      <c r="L293" s="6" t="str">
        <f>IF(C293="","",G293&amp;" "&amp;VLOOKUP(C293,$X$1:$Y$49,2))</f>
        <v>D 6</v>
      </c>
      <c r="M293" s="10" t="e">
        <f>M292+IF(AND(B293="C",E293&lt;&gt;""),IF(G293="D",-#REF!,+#REF!),0)</f>
        <v>#REF!</v>
      </c>
      <c r="N293">
        <f>IF(D293,MONTH(D293),"")</f>
        <v>6</v>
      </c>
      <c r="O293">
        <f>IF(D293,YEAR(D293),"")</f>
        <v>2000</v>
      </c>
      <c r="P293" s="12">
        <f>P292+IF(AND($B293="C",I293&lt;&gt;""),IF($G293="D",-I293,+I293),0)</f>
        <v>110.23900601716265</v>
      </c>
    </row>
    <row r="294" spans="1:16" x14ac:dyDescent="0.2">
      <c r="A294" s="6">
        <v>170</v>
      </c>
      <c r="B294" s="6" t="s">
        <v>17</v>
      </c>
      <c r="C294" s="7" t="s">
        <v>28</v>
      </c>
      <c r="D294" s="8">
        <v>36693</v>
      </c>
      <c r="E294" s="8">
        <v>36705</v>
      </c>
      <c r="F294" t="s">
        <v>284</v>
      </c>
      <c r="G294" s="6" t="s">
        <v>23</v>
      </c>
      <c r="H294" s="14" t="s">
        <v>155</v>
      </c>
      <c r="I294" s="12">
        <v>265.26128999309407</v>
      </c>
      <c r="J294" s="12">
        <f>J293+IF(AND($B294="B",$G294="D"),-I294,IF($B294="B",+I294,0))</f>
        <v>788.52223697590125</v>
      </c>
      <c r="K294" s="12">
        <f>K293+IF(AND($B294="B",$E294&lt;&gt;""),IF($G294="D",-I294,+I294),0)</f>
        <v>788.52223697590125</v>
      </c>
      <c r="L294" s="6" t="str">
        <f>IF(C294="","",G294&amp;" "&amp;VLOOKUP(C294,$X$1:$Y$49,2))</f>
        <v>D 25</v>
      </c>
      <c r="M294" s="10" t="e">
        <f>M293+IF(AND(B294="C",E294&lt;&gt;""),IF(G294="D",-#REF!,+#REF!),0)</f>
        <v>#REF!</v>
      </c>
      <c r="N294">
        <f>IF(D294,MONTH(D294),"")</f>
        <v>6</v>
      </c>
      <c r="O294">
        <f>IF(D294,YEAR(D294),"")</f>
        <v>2000</v>
      </c>
      <c r="P294" s="12">
        <f>P293+IF(AND($B294="C",I294&lt;&gt;""),IF($G294="D",-I294,+I294),0)</f>
        <v>110.23900601716265</v>
      </c>
    </row>
    <row r="295" spans="1:16" x14ac:dyDescent="0.2">
      <c r="A295" s="6">
        <v>170</v>
      </c>
      <c r="B295" s="6" t="s">
        <v>17</v>
      </c>
      <c r="C295" s="7" t="s">
        <v>26</v>
      </c>
      <c r="D295" s="8">
        <v>36693</v>
      </c>
      <c r="E295" s="8">
        <v>36705</v>
      </c>
      <c r="F295" t="s">
        <v>284</v>
      </c>
      <c r="G295" s="6" t="s">
        <v>23</v>
      </c>
      <c r="H295" s="14" t="s">
        <v>155</v>
      </c>
      <c r="I295" s="12">
        <v>14.589370949620173</v>
      </c>
      <c r="J295" s="12">
        <f>J294+IF(AND($B295="B",$G295="D"),-I295,IF($B295="B",+I295,0))</f>
        <v>773.93286602628109</v>
      </c>
      <c r="K295" s="12">
        <f>K294+IF(AND($B295="B",$E295&lt;&gt;""),IF($G295="D",-I295,+I295),0)</f>
        <v>773.93286602628109</v>
      </c>
      <c r="L295" s="6" t="str">
        <f>IF(C295="","",G295&amp;" "&amp;VLOOKUP(C295,$X$1:$Y$49,2))</f>
        <v>D 6</v>
      </c>
      <c r="M295" s="10" t="e">
        <f>M294+IF(AND(B295="C",E295&lt;&gt;""),IF(G295="D",-#REF!,+#REF!),0)</f>
        <v>#REF!</v>
      </c>
      <c r="N295">
        <f>IF(D295,MONTH(D295),"")</f>
        <v>6</v>
      </c>
      <c r="O295">
        <f>IF(D295,YEAR(D295),"")</f>
        <v>2000</v>
      </c>
      <c r="P295" s="12">
        <f>P294+IF(AND($B295="C",I295&lt;&gt;""),IF($G295="D",-I295,+I295),0)</f>
        <v>110.23900601716265</v>
      </c>
    </row>
    <row r="296" spans="1:16" x14ac:dyDescent="0.2">
      <c r="A296" s="6">
        <v>171</v>
      </c>
      <c r="B296" s="6" t="s">
        <v>17</v>
      </c>
      <c r="C296" s="7" t="s">
        <v>58</v>
      </c>
      <c r="D296" s="8">
        <v>36693</v>
      </c>
      <c r="E296" s="8">
        <v>36694</v>
      </c>
      <c r="F296" t="s">
        <v>284</v>
      </c>
      <c r="G296" s="6" t="s">
        <v>23</v>
      </c>
      <c r="H296" s="14" t="s">
        <v>156</v>
      </c>
      <c r="I296" s="12">
        <v>2286.7352585611557</v>
      </c>
      <c r="J296" s="12">
        <f>J295+IF(AND($B296="B",$G296="D"),-I296,IF($B296="B",+I296,0))</f>
        <v>-1512.8023925348746</v>
      </c>
      <c r="K296" s="12">
        <f>K295+IF(AND($B296="B",$E296&lt;&gt;""),IF($G296="D",-I296,+I296),0)</f>
        <v>-1512.8023925348746</v>
      </c>
      <c r="L296" s="6" t="str">
        <f>IF(C296="","",G296&amp;" "&amp;VLOOKUP(C296,$X$1:$Y$49,2))</f>
        <v>D 4</v>
      </c>
      <c r="M296" s="10" t="e">
        <f>M295+IF(AND(B296="C",E296&lt;&gt;""),IF(G296="D",-#REF!,+#REF!),0)</f>
        <v>#REF!</v>
      </c>
      <c r="N296">
        <f>IF(D296,MONTH(D296),"")</f>
        <v>6</v>
      </c>
      <c r="O296">
        <f>IF(D296,YEAR(D296),"")</f>
        <v>2000</v>
      </c>
      <c r="P296" s="12">
        <f>P295+IF(AND($B296="C",I296&lt;&gt;""),IF($G296="D",-I296,+I296),0)</f>
        <v>110.23900601716265</v>
      </c>
    </row>
    <row r="297" spans="1:16" x14ac:dyDescent="0.2">
      <c r="A297" s="6">
        <v>177</v>
      </c>
      <c r="B297" s="6" t="s">
        <v>40</v>
      </c>
      <c r="C297" s="7" t="s">
        <v>28</v>
      </c>
      <c r="D297" s="8">
        <v>36696</v>
      </c>
      <c r="E297" s="8">
        <v>36696</v>
      </c>
      <c r="F297" t="s">
        <v>284</v>
      </c>
      <c r="G297" s="6" t="s">
        <v>23</v>
      </c>
      <c r="H297" s="6" t="s">
        <v>150</v>
      </c>
      <c r="I297" s="12">
        <v>3.3782702219810141</v>
      </c>
      <c r="J297" s="12">
        <f>J296+IF(AND($B297="B",$G297="D"),-I297,IF($B297="B",+I297,0))</f>
        <v>-1512.8023925348746</v>
      </c>
      <c r="K297" s="12">
        <f>K296+IF(AND($B297="B",$E297&lt;&gt;""),IF($G297="D",-I297,+I297),0)</f>
        <v>-1512.8023925348746</v>
      </c>
      <c r="L297" s="6" t="str">
        <f>IF(C297="","",G297&amp;" "&amp;VLOOKUP(C297,$X$1:$Y$49,2))</f>
        <v>D 25</v>
      </c>
      <c r="M297" s="10" t="e">
        <f>M296+IF(AND(B297="C",E297&lt;&gt;""),IF(G297="D",-#REF!,+#REF!),0)</f>
        <v>#REF!</v>
      </c>
      <c r="N297">
        <f>IF(D297,MONTH(D297),"")</f>
        <v>6</v>
      </c>
      <c r="O297">
        <f>IF(D297,YEAR(D297),"")</f>
        <v>2000</v>
      </c>
      <c r="P297" s="12">
        <f>P296+IF(AND($B297="C",I297&lt;&gt;""),IF($G297="D",-I297,+I297),0)</f>
        <v>106.86073579518164</v>
      </c>
    </row>
    <row r="298" spans="1:16" x14ac:dyDescent="0.2">
      <c r="A298" s="6">
        <v>177</v>
      </c>
      <c r="B298" s="6" t="s">
        <v>40</v>
      </c>
      <c r="C298" s="7" t="s">
        <v>26</v>
      </c>
      <c r="D298" s="8">
        <v>36696</v>
      </c>
      <c r="E298" s="8">
        <v>36696</v>
      </c>
      <c r="F298" t="s">
        <v>284</v>
      </c>
      <c r="G298" s="6" t="s">
        <v>23</v>
      </c>
      <c r="H298" s="6" t="s">
        <v>150</v>
      </c>
      <c r="I298" s="12">
        <v>0.661628734810361</v>
      </c>
      <c r="J298" s="12">
        <f>J297+IF(AND($B298="B",$G298="D"),-I298,IF($B298="B",+I298,0))</f>
        <v>-1512.8023925348746</v>
      </c>
      <c r="K298" s="12">
        <f>K297+IF(AND($B298="B",$E298&lt;&gt;""),IF($G298="D",-I298,+I298),0)</f>
        <v>-1512.8023925348746</v>
      </c>
      <c r="L298" s="6" t="str">
        <f>IF(C298="","",G298&amp;" "&amp;VLOOKUP(C298,$X$1:$Y$49,2))</f>
        <v>D 6</v>
      </c>
      <c r="M298" s="10" t="e">
        <f>M297+IF(AND(B298="C",E298&lt;&gt;""),IF(G298="D",-#REF!,+#REF!),0)</f>
        <v>#REF!</v>
      </c>
      <c r="N298">
        <f>IF(D298,MONTH(D298),"")</f>
        <v>6</v>
      </c>
      <c r="O298">
        <f>IF(D298,YEAR(D298),"")</f>
        <v>2000</v>
      </c>
      <c r="P298" s="12">
        <f>P297+IF(AND($B298="C",I298&lt;&gt;""),IF($G298="D",-I298,+I298),0)</f>
        <v>106.19910706037128</v>
      </c>
    </row>
    <row r="299" spans="1:16" x14ac:dyDescent="0.2">
      <c r="A299" s="6">
        <v>162</v>
      </c>
      <c r="B299" s="6" t="s">
        <v>17</v>
      </c>
      <c r="C299" s="7" t="s">
        <v>54</v>
      </c>
      <c r="D299" s="8">
        <v>36699</v>
      </c>
      <c r="E299" s="8">
        <v>36711</v>
      </c>
      <c r="F299" t="s">
        <v>284</v>
      </c>
      <c r="G299" s="6" t="s">
        <v>19</v>
      </c>
      <c r="H299" s="6" t="s">
        <v>20</v>
      </c>
      <c r="I299" s="12">
        <v>960.42880859568538</v>
      </c>
      <c r="J299" s="12">
        <f>J298+IF(AND($B299="B",$G299="D"),-I299,IF($B299="B",+I299,0))</f>
        <v>-552.37358393918919</v>
      </c>
      <c r="K299" s="12">
        <f>K298+IF(AND($B299="B",$E299&lt;&gt;""),IF($G299="D",-I299,+I299),0)</f>
        <v>-552.37358393918919</v>
      </c>
      <c r="L299" s="6" t="str">
        <f>IF(C299="","",G299&amp;" "&amp;VLOOKUP(C299,$X$1:$Y$49,2))</f>
        <v>R 6</v>
      </c>
      <c r="M299" s="10" t="e">
        <f>M298+IF(AND(B299="C",E299&lt;&gt;""),IF(G299="D",-#REF!,+#REF!),0)</f>
        <v>#REF!</v>
      </c>
      <c r="N299">
        <f>IF(D299,MONTH(D299),"")</f>
        <v>6</v>
      </c>
      <c r="O299">
        <f>IF(D299,YEAR(D299),"")</f>
        <v>2000</v>
      </c>
      <c r="P299" s="12">
        <f>P298+IF(AND($B299="C",I299&lt;&gt;""),IF($G299="D",-I299,+I299),0)</f>
        <v>106.19910706037128</v>
      </c>
    </row>
    <row r="300" spans="1:16" x14ac:dyDescent="0.2">
      <c r="A300" s="6">
        <v>162</v>
      </c>
      <c r="B300" s="6" t="s">
        <v>17</v>
      </c>
      <c r="C300" s="7" t="s">
        <v>62</v>
      </c>
      <c r="D300" s="8">
        <v>36699</v>
      </c>
      <c r="E300" s="8">
        <v>36711</v>
      </c>
      <c r="F300" t="s">
        <v>284</v>
      </c>
      <c r="G300" s="6" t="s">
        <v>19</v>
      </c>
      <c r="H300" s="6" t="s">
        <v>20</v>
      </c>
      <c r="I300" s="12">
        <v>188.24404648475434</v>
      </c>
      <c r="J300" s="12">
        <f>J299+IF(AND($B300="B",$G300="D"),-I300,IF($B300="B",+I300,0))</f>
        <v>-364.12953745443485</v>
      </c>
      <c r="K300" s="12">
        <f>K299+IF(AND($B300="B",$E300&lt;&gt;""),IF($G300="D",-I300,+I300),0)</f>
        <v>-364.12953745443485</v>
      </c>
      <c r="L300" s="6" t="str">
        <f>IF(C300="","",G300&amp;" "&amp;VLOOKUP(C300,$X$1:$Y$49,2))</f>
        <v>R 5</v>
      </c>
      <c r="M300" s="10" t="e">
        <f>M299+IF(AND(B300="C",E300&lt;&gt;""),IF(G300="D",-#REF!,+#REF!),0)</f>
        <v>#REF!</v>
      </c>
      <c r="N300">
        <f>IF(D300,MONTH(D300),"")</f>
        <v>6</v>
      </c>
      <c r="O300">
        <f>IF(D300,YEAR(D300),"")</f>
        <v>2000</v>
      </c>
      <c r="P300" s="12">
        <f>P299+IF(AND($B300="C",I300&lt;&gt;""),IF($G300="D",-I300,+I300),0)</f>
        <v>106.19910706037128</v>
      </c>
    </row>
    <row r="301" spans="1:16" x14ac:dyDescent="0.2">
      <c r="A301" s="6">
        <v>163</v>
      </c>
      <c r="B301" s="6" t="s">
        <v>17</v>
      </c>
      <c r="C301" s="7" t="s">
        <v>54</v>
      </c>
      <c r="D301" s="8">
        <v>36699</v>
      </c>
      <c r="E301" s="8">
        <v>36704</v>
      </c>
      <c r="F301" t="s">
        <v>284</v>
      </c>
      <c r="G301" s="6" t="s">
        <v>19</v>
      </c>
      <c r="H301" s="6" t="s">
        <v>78</v>
      </c>
      <c r="I301" s="12">
        <v>3674.0213154215903</v>
      </c>
      <c r="J301" s="12">
        <f>J300+IF(AND($B301="B",$G301="D"),-I301,IF($B301="B",+I301,0))</f>
        <v>3309.8917779671556</v>
      </c>
      <c r="K301" s="12">
        <f>K300+IF(AND($B301="B",$E301&lt;&gt;""),IF($G301="D",-I301,+I301),0)</f>
        <v>3309.8917779671556</v>
      </c>
      <c r="L301" s="6" t="str">
        <f>IF(C301="","",G301&amp;" "&amp;VLOOKUP(C301,$X$1:$Y$49,2))</f>
        <v>R 6</v>
      </c>
      <c r="M301" s="10" t="e">
        <f>M300+IF(AND(B301="C",E301&lt;&gt;""),IF(G301="D",-#REF!,+#REF!),0)</f>
        <v>#REF!</v>
      </c>
      <c r="N301">
        <f>IF(D301,MONTH(D301),"")</f>
        <v>6</v>
      </c>
      <c r="O301">
        <f>IF(D301,YEAR(D301),"")</f>
        <v>2000</v>
      </c>
      <c r="P301" s="12">
        <f>P300+IF(AND($B301="C",I301&lt;&gt;""),IF($G301="D",-I301,+I301),0)</f>
        <v>106.19910706037128</v>
      </c>
    </row>
    <row r="302" spans="1:16" x14ac:dyDescent="0.2">
      <c r="A302" s="6">
        <v>163</v>
      </c>
      <c r="B302" s="6" t="s">
        <v>17</v>
      </c>
      <c r="C302" s="7" t="s">
        <v>62</v>
      </c>
      <c r="D302" s="8">
        <v>36699</v>
      </c>
      <c r="E302" s="8">
        <v>36704</v>
      </c>
      <c r="F302" t="s">
        <v>284</v>
      </c>
      <c r="G302" s="6" t="s">
        <v>19</v>
      </c>
      <c r="H302" s="6" t="s">
        <v>78</v>
      </c>
      <c r="I302" s="12">
        <v>720.10817782263177</v>
      </c>
      <c r="J302" s="12">
        <f>J301+IF(AND($B302="B",$G302="D"),-I302,IF($B302="B",+I302,0))</f>
        <v>4029.9999557897872</v>
      </c>
      <c r="K302" s="12">
        <f>K301+IF(AND($B302="B",$E302&lt;&gt;""),IF($G302="D",-I302,+I302),0)</f>
        <v>4029.9999557897872</v>
      </c>
      <c r="L302" s="6" t="str">
        <f>IF(C302="","",G302&amp;" "&amp;VLOOKUP(C302,$X$1:$Y$49,2))</f>
        <v>R 5</v>
      </c>
      <c r="M302" s="10" t="e">
        <f>M301+IF(AND(B302="C",E302&lt;&gt;""),IF(G302="D",-#REF!,+#REF!),0)</f>
        <v>#REF!</v>
      </c>
      <c r="N302">
        <f>IF(D302,MONTH(D302),"")</f>
        <v>6</v>
      </c>
      <c r="O302">
        <f>IF(D302,YEAR(D302),"")</f>
        <v>2000</v>
      </c>
      <c r="P302" s="12">
        <f>P301+IF(AND($B302="C",I302&lt;&gt;""),IF($G302="D",-I302,+I302),0)</f>
        <v>106.19910706037128</v>
      </c>
    </row>
    <row r="303" spans="1:16" x14ac:dyDescent="0.2">
      <c r="A303" s="6">
        <v>164</v>
      </c>
      <c r="B303" s="6" t="s">
        <v>17</v>
      </c>
      <c r="C303" s="7" t="s">
        <v>28</v>
      </c>
      <c r="D303" s="8">
        <v>36699</v>
      </c>
      <c r="E303" s="8">
        <v>36719</v>
      </c>
      <c r="F303" t="s">
        <v>284</v>
      </c>
      <c r="G303" s="6" t="s">
        <v>23</v>
      </c>
      <c r="H303" s="6" t="s">
        <v>92</v>
      </c>
      <c r="I303" s="12">
        <v>160.77730704909013</v>
      </c>
      <c r="J303" s="12">
        <f>J302+IF(AND($B303="B",$G303="D"),-I303,IF($B303="B",+I303,0))</f>
        <v>3869.222648740697</v>
      </c>
      <c r="K303" s="12">
        <f>K302+IF(AND($B303="B",$E303&lt;&gt;""),IF($G303="D",-I303,+I303),0)</f>
        <v>3869.222648740697</v>
      </c>
      <c r="L303" s="6" t="str">
        <f>IF(C303="","",G303&amp;" "&amp;VLOOKUP(C303,$X$1:$Y$49,2))</f>
        <v>D 25</v>
      </c>
      <c r="M303" s="10" t="e">
        <f>M302+IF(AND(B303="C",E303&lt;&gt;""),IF(G303="D",-#REF!,+#REF!),0)</f>
        <v>#REF!</v>
      </c>
      <c r="N303">
        <f>IF(D303,MONTH(D303),"")</f>
        <v>6</v>
      </c>
      <c r="O303">
        <f>IF(D303,YEAR(D303),"")</f>
        <v>2000</v>
      </c>
      <c r="P303" s="12">
        <f>P302+IF(AND($B303="C",I303&lt;&gt;""),IF($G303="D",-I303,+I303),0)</f>
        <v>106.19910706037128</v>
      </c>
    </row>
    <row r="304" spans="1:16" x14ac:dyDescent="0.2">
      <c r="A304" s="6">
        <v>164</v>
      </c>
      <c r="B304" s="6" t="s">
        <v>17</v>
      </c>
      <c r="C304" s="7" t="s">
        <v>26</v>
      </c>
      <c r="D304" s="8">
        <v>36699</v>
      </c>
      <c r="E304" s="8">
        <v>36719</v>
      </c>
      <c r="F304" t="s">
        <v>284</v>
      </c>
      <c r="G304" s="6" t="s">
        <v>23</v>
      </c>
      <c r="H304" s="6" t="s">
        <v>92</v>
      </c>
      <c r="I304" s="12">
        <v>31.512736353145101</v>
      </c>
      <c r="J304" s="12">
        <f>J303+IF(AND($B304="B",$G304="D"),-I304,IF($B304="B",+I304,0))</f>
        <v>3837.7099123875519</v>
      </c>
      <c r="K304" s="12">
        <f>K303+IF(AND($B304="B",$E304&lt;&gt;""),IF($G304="D",-I304,+I304),0)</f>
        <v>3837.7099123875519</v>
      </c>
      <c r="L304" s="6" t="str">
        <f>IF(C304="","",G304&amp;" "&amp;VLOOKUP(C304,$X$1:$Y$49,2))</f>
        <v>D 6</v>
      </c>
      <c r="M304" s="10" t="e">
        <f>M303+IF(AND(B304="C",E304&lt;&gt;""),IF(G304="D",-#REF!,+#REF!),0)</f>
        <v>#REF!</v>
      </c>
      <c r="N304">
        <f>IF(D304,MONTH(D304),"")</f>
        <v>6</v>
      </c>
      <c r="O304">
        <f>IF(D304,YEAR(D304),"")</f>
        <v>2000</v>
      </c>
      <c r="P304" s="12">
        <f>P303+IF(AND($B304="C",I304&lt;&gt;""),IF($G304="D",-I304,+I304),0)</f>
        <v>106.19910706037128</v>
      </c>
    </row>
    <row r="305" spans="1:16" x14ac:dyDescent="0.2">
      <c r="A305" s="6">
        <v>172</v>
      </c>
      <c r="B305" s="6" t="s">
        <v>17</v>
      </c>
      <c r="C305" s="7" t="s">
        <v>31</v>
      </c>
      <c r="D305" s="8">
        <v>36703</v>
      </c>
      <c r="E305" s="8">
        <v>36704</v>
      </c>
      <c r="F305" t="s">
        <v>284</v>
      </c>
      <c r="G305" s="6" t="s">
        <v>23</v>
      </c>
      <c r="H305" s="14" t="s">
        <v>157</v>
      </c>
      <c r="I305" s="12">
        <v>19.056127154676297</v>
      </c>
      <c r="J305" s="12">
        <f>J304+IF(AND($B305="B",$G305="D"),-I305,IF($B305="B",+I305,0))</f>
        <v>3818.6537852328756</v>
      </c>
      <c r="K305" s="12">
        <f>K304+IF(AND($B305="B",$E305&lt;&gt;""),IF($G305="D",-I305,+I305),0)</f>
        <v>3818.6537852328756</v>
      </c>
      <c r="L305" s="6" t="str">
        <f>IF(C305="","",G305&amp;" "&amp;VLOOKUP(C305,$X$1:$Y$49,2))</f>
        <v>D 22</v>
      </c>
      <c r="M305" s="10" t="e">
        <f>M304+IF(AND(B305="C",E305&lt;&gt;""),IF(G305="D",-#REF!,+#REF!),0)</f>
        <v>#REF!</v>
      </c>
      <c r="N305">
        <f>IF(D305,MONTH(D305),"")</f>
        <v>6</v>
      </c>
      <c r="O305">
        <f>IF(D305,YEAR(D305),"")</f>
        <v>2000</v>
      </c>
      <c r="P305" s="12">
        <f>P304+IF(AND($B305="C",I305&lt;&gt;""),IF($G305="D",-I305,+I305),0)</f>
        <v>106.19910706037128</v>
      </c>
    </row>
    <row r="306" spans="1:16" x14ac:dyDescent="0.2">
      <c r="A306" s="6">
        <v>173</v>
      </c>
      <c r="B306" s="6" t="s">
        <v>17</v>
      </c>
      <c r="C306" s="7" t="s">
        <v>31</v>
      </c>
      <c r="D306" s="8">
        <v>36705</v>
      </c>
      <c r="E306" s="8">
        <v>36709</v>
      </c>
      <c r="F306" t="s">
        <v>284</v>
      </c>
      <c r="G306" s="6" t="s">
        <v>23</v>
      </c>
      <c r="H306" s="14" t="s">
        <v>158</v>
      </c>
      <c r="I306" s="12">
        <v>23.172250620086377</v>
      </c>
      <c r="J306" s="12">
        <f>J305+IF(AND($B306="B",$G306="D"),-I306,IF($B306="B",+I306,0))</f>
        <v>3795.4815346127893</v>
      </c>
      <c r="K306" s="12">
        <f>K305+IF(AND($B306="B",$E306&lt;&gt;""),IF($G306="D",-I306,+I306),0)</f>
        <v>3795.4815346127893</v>
      </c>
      <c r="L306" s="6" t="str">
        <f>IF(C306="","",G306&amp;" "&amp;VLOOKUP(C306,$X$1:$Y$49,2))</f>
        <v>D 22</v>
      </c>
      <c r="M306" s="10" t="e">
        <f>M305+IF(AND(B306="C",E306&lt;&gt;""),IF(G306="D",-#REF!,+#REF!),0)</f>
        <v>#REF!</v>
      </c>
      <c r="N306">
        <f>IF(D306,MONTH(D306),"")</f>
        <v>6</v>
      </c>
      <c r="O306">
        <f>IF(D306,YEAR(D306),"")</f>
        <v>2000</v>
      </c>
      <c r="P306" s="12">
        <f>P305+IF(AND($B306="C",I306&lt;&gt;""),IF($G306="D",-I306,+I306),0)</f>
        <v>106.19910706037128</v>
      </c>
    </row>
    <row r="307" spans="1:16" x14ac:dyDescent="0.2">
      <c r="A307" s="6">
        <v>178</v>
      </c>
      <c r="B307" s="6" t="s">
        <v>40</v>
      </c>
      <c r="C307" s="7" t="s">
        <v>31</v>
      </c>
      <c r="D307" s="8">
        <v>36705</v>
      </c>
      <c r="E307" s="8">
        <v>36705</v>
      </c>
      <c r="F307" t="s">
        <v>284</v>
      </c>
      <c r="G307" s="6" t="s">
        <v>23</v>
      </c>
      <c r="H307" s="6" t="s">
        <v>150</v>
      </c>
      <c r="I307" s="12">
        <v>3.0489803447482076</v>
      </c>
      <c r="J307" s="12">
        <f>J306+IF(AND($B307="B",$G307="D"),-I307,IF($B307="B",+I307,0))</f>
        <v>3795.4815346127893</v>
      </c>
      <c r="K307" s="12">
        <f>K306+IF(AND($B307="B",$E307&lt;&gt;""),IF($G307="D",-I307,+I307),0)</f>
        <v>3795.4815346127893</v>
      </c>
      <c r="L307" s="6" t="str">
        <f>IF(C307="","",G307&amp;" "&amp;VLOOKUP(C307,$X$1:$Y$49,2))</f>
        <v>D 22</v>
      </c>
      <c r="M307" s="10" t="e">
        <f>M306+IF(AND(B307="C",E307&lt;&gt;""),IF(G307="D",-#REF!,+#REF!),0)</f>
        <v>#REF!</v>
      </c>
      <c r="N307">
        <f>IF(D307,MONTH(D307),"")</f>
        <v>6</v>
      </c>
      <c r="O307">
        <f>IF(D307,YEAR(D307),"")</f>
        <v>2000</v>
      </c>
      <c r="P307" s="12">
        <f>P306+IF(AND($B307="C",I307&lt;&gt;""),IF($G307="D",-I307,+I307),0)</f>
        <v>103.15012671562307</v>
      </c>
    </row>
    <row r="308" spans="1:16" x14ac:dyDescent="0.2">
      <c r="A308" s="6">
        <v>179</v>
      </c>
      <c r="B308" s="6" t="s">
        <v>40</v>
      </c>
      <c r="C308" s="7" t="s">
        <v>31</v>
      </c>
      <c r="D308" s="8">
        <v>36705</v>
      </c>
      <c r="E308" s="8">
        <v>36705</v>
      </c>
      <c r="F308" t="s">
        <v>284</v>
      </c>
      <c r="G308" s="6" t="s">
        <v>23</v>
      </c>
      <c r="H308" s="6" t="s">
        <v>150</v>
      </c>
      <c r="I308" s="12">
        <v>23.172250620086377</v>
      </c>
      <c r="J308" s="12">
        <f>J307+IF(AND($B308="B",$G308="D"),-I308,IF($B308="B",+I308,0))</f>
        <v>3795.4815346127893</v>
      </c>
      <c r="K308" s="12">
        <f>K307+IF(AND($B308="B",$E308&lt;&gt;""),IF($G308="D",-I308,+I308),0)</f>
        <v>3795.4815346127893</v>
      </c>
      <c r="L308" s="6" t="str">
        <f>IF(C308="","",G308&amp;" "&amp;VLOOKUP(C308,$X$1:$Y$49,2))</f>
        <v>D 22</v>
      </c>
      <c r="M308" s="10" t="e">
        <f>M307+IF(AND(B308="C",E308&lt;&gt;""),IF(G308="D",-#REF!,+#REF!),0)</f>
        <v>#REF!</v>
      </c>
      <c r="N308">
        <f>IF(D308,MONTH(D308),"")</f>
        <v>6</v>
      </c>
      <c r="O308">
        <f>IF(D308,YEAR(D308),"")</f>
        <v>2000</v>
      </c>
      <c r="P308" s="12">
        <f>P307+IF(AND($B308="C",I308&lt;&gt;""),IF($G308="D",-I308,+I308),0)</f>
        <v>79.977876095536701</v>
      </c>
    </row>
    <row r="309" spans="1:16" x14ac:dyDescent="0.2">
      <c r="A309" s="6">
        <v>166</v>
      </c>
      <c r="B309" s="6" t="s">
        <v>17</v>
      </c>
      <c r="C309" s="7" t="s">
        <v>31</v>
      </c>
      <c r="D309" s="8">
        <v>36707</v>
      </c>
      <c r="E309" s="8">
        <v>36733</v>
      </c>
      <c r="F309" t="s">
        <v>284</v>
      </c>
      <c r="G309" s="6" t="s">
        <v>23</v>
      </c>
      <c r="H309" s="14" t="s">
        <v>151</v>
      </c>
      <c r="I309" s="12">
        <v>74.972902187186051</v>
      </c>
      <c r="J309" s="12">
        <f>J308+IF(AND($B309="B",$G309="D"),-I309,IF($B309="B",+I309,0))</f>
        <v>3720.5086324256031</v>
      </c>
      <c r="K309" s="12">
        <f>K308+IF(AND($B309="B",$E309&lt;&gt;""),IF($G309="D",-I309,+I309),0)</f>
        <v>3720.5086324256031</v>
      </c>
      <c r="L309" s="6" t="str">
        <f>IF(C309="","",G309&amp;" "&amp;VLOOKUP(C309,$X$1:$Y$49,2))</f>
        <v>D 22</v>
      </c>
      <c r="M309" s="10" t="e">
        <f>M308+IF(AND(B309="C",E309&lt;&gt;""),IF(G309="D",-#REF!,+#REF!),0)</f>
        <v>#REF!</v>
      </c>
      <c r="N309">
        <f>IF(D309,MONTH(D309),"")</f>
        <v>6</v>
      </c>
      <c r="O309">
        <f>IF(D309,YEAR(D309),"")</f>
        <v>2000</v>
      </c>
      <c r="P309" s="12">
        <f>P308+IF(AND($B309="C",I309&lt;&gt;""),IF($G309="D",-I309,+I309),0)</f>
        <v>79.977876095536701</v>
      </c>
    </row>
    <row r="310" spans="1:16" x14ac:dyDescent="0.2">
      <c r="A310" s="6">
        <v>166</v>
      </c>
      <c r="B310" s="6" t="s">
        <v>17</v>
      </c>
      <c r="C310" s="7" t="s">
        <v>50</v>
      </c>
      <c r="D310" s="8">
        <v>36707</v>
      </c>
      <c r="E310" s="8">
        <v>36733</v>
      </c>
      <c r="F310" t="s">
        <v>284</v>
      </c>
      <c r="G310" s="6" t="s">
        <v>23</v>
      </c>
      <c r="H310" s="14" t="s">
        <v>151</v>
      </c>
      <c r="I310" s="12">
        <v>1445.149605843066</v>
      </c>
      <c r="J310" s="12">
        <f>J309+IF(AND($B310="B",$G310="D"),-I310,IF($B310="B",+I310,0))</f>
        <v>2275.3590265825369</v>
      </c>
      <c r="K310" s="12">
        <f>K309+IF(AND($B310="B",$E310&lt;&gt;""),IF($G310="D",-I310,+I310),0)</f>
        <v>2275.3590265825369</v>
      </c>
      <c r="L310" s="6" t="str">
        <f>IF(C310="","",G310&amp;" "&amp;VLOOKUP(C310,$X$1:$Y$49,2))</f>
        <v>D 9</v>
      </c>
      <c r="M310" s="10" t="e">
        <f>M309+IF(AND(B310="C",E310&lt;&gt;""),IF(G310="D",-#REF!,+#REF!),0)</f>
        <v>#REF!</v>
      </c>
      <c r="N310">
        <f>IF(D310,MONTH(D310),"")</f>
        <v>6</v>
      </c>
      <c r="O310">
        <f>IF(D310,YEAR(D310),"")</f>
        <v>2000</v>
      </c>
      <c r="P310" s="12">
        <f>P309+IF(AND($B310="C",I310&lt;&gt;""),IF($G310="D",-I310,+I310),0)</f>
        <v>79.977876095536701</v>
      </c>
    </row>
    <row r="311" spans="1:16" x14ac:dyDescent="0.2">
      <c r="A311" s="6">
        <v>166</v>
      </c>
      <c r="B311" s="6" t="s">
        <v>17</v>
      </c>
      <c r="C311" s="7" t="s">
        <v>26</v>
      </c>
      <c r="D311" s="8">
        <v>36707</v>
      </c>
      <c r="E311" s="8">
        <v>36733</v>
      </c>
      <c r="F311" t="s">
        <v>284</v>
      </c>
      <c r="G311" s="6" t="s">
        <v>23</v>
      </c>
      <c r="I311" s="12">
        <v>8.0965673054788656</v>
      </c>
      <c r="J311" s="12">
        <f>J310+IF(AND($B311="B",$G311="D"),-I311,IF($B311="B",+I311,0))</f>
        <v>2267.262459277058</v>
      </c>
      <c r="K311" s="12">
        <f>K310+IF(AND($B311="B",$E311&lt;&gt;""),IF($G311="D",-I311,+I311),0)</f>
        <v>2267.262459277058</v>
      </c>
      <c r="L311" s="6" t="str">
        <f>IF(C311="","",G311&amp;" "&amp;VLOOKUP(C311,$X$1:$Y$49,2))</f>
        <v>D 6</v>
      </c>
      <c r="M311" s="10" t="e">
        <f>M310+IF(AND(B311="C",E311&lt;&gt;""),IF(G311="D",-#REF!,+#REF!),0)</f>
        <v>#REF!</v>
      </c>
      <c r="N311">
        <f>IF(D311,MONTH(D311),"")</f>
        <v>6</v>
      </c>
      <c r="O311">
        <f>IF(D311,YEAR(D311),"")</f>
        <v>2000</v>
      </c>
      <c r="P311" s="12">
        <f>P310+IF(AND($B311="C",I311&lt;&gt;""),IF($G311="D",-I311,+I311),0)</f>
        <v>79.977876095536701</v>
      </c>
    </row>
    <row r="312" spans="1:16" x14ac:dyDescent="0.2">
      <c r="A312" s="6">
        <v>167</v>
      </c>
      <c r="B312" s="6" t="s">
        <v>17</v>
      </c>
      <c r="C312" s="7" t="s">
        <v>31</v>
      </c>
      <c r="D312" s="8">
        <v>36707</v>
      </c>
      <c r="E312" s="8">
        <v>36715</v>
      </c>
      <c r="F312" t="s">
        <v>284</v>
      </c>
      <c r="G312" s="6" t="s">
        <v>23</v>
      </c>
      <c r="H312" s="14" t="s">
        <v>152</v>
      </c>
      <c r="I312" s="12">
        <v>137.20411551366934</v>
      </c>
      <c r="J312" s="12">
        <f>J311+IF(AND($B312="B",$G312="D"),-I312,IF($B312="B",+I312,0))</f>
        <v>2130.0583437633886</v>
      </c>
      <c r="K312" s="12">
        <f>K311+IF(AND($B312="B",$E312&lt;&gt;""),IF($G312="D",-I312,+I312),0)</f>
        <v>2130.0583437633886</v>
      </c>
      <c r="L312" s="6" t="str">
        <f>IF(C312="","",G312&amp;" "&amp;VLOOKUP(C312,$X$1:$Y$49,2))</f>
        <v>D 22</v>
      </c>
      <c r="M312" s="10" t="e">
        <f>M311+IF(AND(B312="C",E312&lt;&gt;""),IF(G312="D",-#REF!,+#REF!),0)</f>
        <v>#REF!</v>
      </c>
      <c r="N312">
        <f>IF(D312,MONTH(D312),"")</f>
        <v>6</v>
      </c>
      <c r="O312">
        <f>IF(D312,YEAR(D312),"")</f>
        <v>2000</v>
      </c>
      <c r="P312" s="12">
        <f>P311+IF(AND($B312="C",I312&lt;&gt;""),IF($G312="D",-I312,+I312),0)</f>
        <v>79.977876095536701</v>
      </c>
    </row>
    <row r="313" spans="1:16" x14ac:dyDescent="0.2">
      <c r="A313" s="6">
        <v>167</v>
      </c>
      <c r="B313" s="6" t="s">
        <v>17</v>
      </c>
      <c r="C313" s="7" t="s">
        <v>50</v>
      </c>
      <c r="D313" s="8">
        <v>36707</v>
      </c>
      <c r="E313" s="8">
        <v>36715</v>
      </c>
      <c r="F313" t="s">
        <v>284</v>
      </c>
      <c r="G313" s="6" t="s">
        <v>23</v>
      </c>
      <c r="H313" s="14" t="s">
        <v>152</v>
      </c>
      <c r="I313" s="12">
        <v>1156.1199895724872</v>
      </c>
      <c r="J313" s="12">
        <f>J312+IF(AND($B313="B",$G313="D"),-I313,IF($B313="B",+I313,0))</f>
        <v>973.93835419090146</v>
      </c>
      <c r="K313" s="12">
        <f>K312+IF(AND($B313="B",$E313&lt;&gt;""),IF($G313="D",-I313,+I313),0)</f>
        <v>973.93835419090146</v>
      </c>
      <c r="L313" s="6" t="str">
        <f>IF(C313="","",G313&amp;" "&amp;VLOOKUP(C313,$X$1:$Y$49,2))</f>
        <v>D 9</v>
      </c>
      <c r="M313" s="10" t="e">
        <f>M312+IF(AND(B313="C",E313&lt;&gt;""),IF(G313="D",-#REF!,+#REF!),0)</f>
        <v>#REF!</v>
      </c>
      <c r="N313">
        <f>IF(D313,MONTH(D313),"")</f>
        <v>6</v>
      </c>
      <c r="O313">
        <f>IF(D313,YEAR(D313),"")</f>
        <v>2000</v>
      </c>
      <c r="P313" s="12">
        <f>P312+IF(AND($B313="C",I313&lt;&gt;""),IF($G313="D",-I313,+I313),0)</f>
        <v>79.977876095536701</v>
      </c>
    </row>
    <row r="314" spans="1:16" x14ac:dyDescent="0.2">
      <c r="A314" s="6">
        <v>168</v>
      </c>
      <c r="B314" s="6" t="s">
        <v>17</v>
      </c>
      <c r="C314" s="7" t="s">
        <v>31</v>
      </c>
      <c r="D314" s="8">
        <v>36707</v>
      </c>
      <c r="E314" s="8">
        <v>36711</v>
      </c>
      <c r="F314" t="s">
        <v>284</v>
      </c>
      <c r="G314" s="6" t="s">
        <v>23</v>
      </c>
      <c r="H314" s="14" t="s">
        <v>153</v>
      </c>
      <c r="I314" s="12">
        <v>91.469410342446224</v>
      </c>
      <c r="J314" s="12">
        <f>J313+IF(AND($B314="B",$G314="D"),-I314,IF($B314="B",+I314,0))</f>
        <v>882.46894384845518</v>
      </c>
      <c r="K314" s="12">
        <f>K313+IF(AND($B314="B",$E314&lt;&gt;""),IF($G314="D",-I314,+I314),0)</f>
        <v>882.46894384845518</v>
      </c>
      <c r="L314" s="6" t="str">
        <f>IF(C314="","",G314&amp;" "&amp;VLOOKUP(C314,$X$1:$Y$49,2))</f>
        <v>D 22</v>
      </c>
      <c r="M314" s="10" t="e">
        <f>M313+IF(AND(B314="C",E314&lt;&gt;""),IF(G314="D",-#REF!,+#REF!),0)</f>
        <v>#REF!</v>
      </c>
      <c r="N314">
        <f>IF(D314,MONTH(D314),"")</f>
        <v>6</v>
      </c>
      <c r="O314">
        <f>IF(D314,YEAR(D314),"")</f>
        <v>2000</v>
      </c>
      <c r="P314" s="12">
        <f>P313+IF(AND($B314="C",I314&lt;&gt;""),IF($G314="D",-I314,+I314),0)</f>
        <v>79.977876095536701</v>
      </c>
    </row>
    <row r="315" spans="1:16" x14ac:dyDescent="0.2">
      <c r="A315" s="6">
        <v>168</v>
      </c>
      <c r="B315" s="6" t="s">
        <v>17</v>
      </c>
      <c r="C315" s="7" t="s">
        <v>50</v>
      </c>
      <c r="D315" s="8">
        <v>36707</v>
      </c>
      <c r="E315" s="8">
        <v>36711</v>
      </c>
      <c r="F315" t="s">
        <v>284</v>
      </c>
      <c r="G315" s="6" t="s">
        <v>23</v>
      </c>
      <c r="H315" s="14" t="s">
        <v>153</v>
      </c>
      <c r="I315" s="12">
        <v>1830.5224275371711</v>
      </c>
      <c r="J315" s="12">
        <f>J314+IF(AND($B315="B",$G315="D"),-I315,IF($B315="B",+I315,0))</f>
        <v>-948.05348368871591</v>
      </c>
      <c r="K315" s="12">
        <f>K314+IF(AND($B315="B",$E315&lt;&gt;""),IF($G315="D",-I315,+I315),0)</f>
        <v>-948.05348368871591</v>
      </c>
      <c r="L315" s="6" t="str">
        <f>IF(C315="","",G315&amp;" "&amp;VLOOKUP(C315,$X$1:$Y$49,2))</f>
        <v>D 9</v>
      </c>
      <c r="M315" s="10" t="e">
        <f>M314+IF(AND(B315="C",E315&lt;&gt;""),IF(G315="D",-#REF!,+#REF!),0)</f>
        <v>#REF!</v>
      </c>
      <c r="N315">
        <f>IF(D315,MONTH(D315),"")</f>
        <v>6</v>
      </c>
      <c r="O315">
        <f>IF(D315,YEAR(D315),"")</f>
        <v>2000</v>
      </c>
      <c r="P315" s="12">
        <f>P314+IF(AND($B315="C",I315&lt;&gt;""),IF($G315="D",-I315,+I315),0)</f>
        <v>79.977876095536701</v>
      </c>
    </row>
    <row r="316" spans="1:16" x14ac:dyDescent="0.2">
      <c r="A316" s="6">
        <v>174</v>
      </c>
      <c r="B316" s="6" t="s">
        <v>17</v>
      </c>
      <c r="C316" s="7" t="s">
        <v>51</v>
      </c>
      <c r="D316" s="8">
        <v>36710</v>
      </c>
      <c r="E316" s="8">
        <v>36712</v>
      </c>
      <c r="F316" t="s">
        <v>284</v>
      </c>
      <c r="G316" s="6" t="s">
        <v>23</v>
      </c>
      <c r="H316" s="6" t="s">
        <v>92</v>
      </c>
      <c r="I316" s="12">
        <v>31.148383201947688</v>
      </c>
      <c r="J316" s="12">
        <f>J315+IF(AND($B316="B",$G316="D"),-I316,IF($B316="B",+I316,0))</f>
        <v>-979.20186689066361</v>
      </c>
      <c r="K316" s="12">
        <f>K315+IF(AND($B316="B",$E316&lt;&gt;""),IF($G316="D",-I316,+I316),0)</f>
        <v>-979.20186689066361</v>
      </c>
      <c r="L316" s="6" t="str">
        <f>IF(C316="","",G316&amp;" "&amp;VLOOKUP(C316,$X$1:$Y$49,2))</f>
        <v>D 21</v>
      </c>
      <c r="M316" s="10" t="e">
        <f>M315+IF(AND(B316="C",E316&lt;&gt;""),IF(G316="D",-#REF!,+#REF!),0)</f>
        <v>#REF!</v>
      </c>
      <c r="N316">
        <f>IF(D316,MONTH(D316),"")</f>
        <v>7</v>
      </c>
      <c r="O316">
        <f>IF(D316,YEAR(D316),"")</f>
        <v>2000</v>
      </c>
      <c r="P316" s="12">
        <f>P315+IF(AND($B316="C",I316&lt;&gt;""),IF($G316="D",-I316,+I316),0)</f>
        <v>79.977876095536701</v>
      </c>
    </row>
    <row r="317" spans="1:16" x14ac:dyDescent="0.2">
      <c r="A317" s="6">
        <v>174</v>
      </c>
      <c r="B317" s="6" t="s">
        <v>17</v>
      </c>
      <c r="C317" s="7" t="s">
        <v>51</v>
      </c>
      <c r="D317" s="8">
        <v>36710</v>
      </c>
      <c r="E317" s="8">
        <v>36712</v>
      </c>
      <c r="F317" t="s">
        <v>284</v>
      </c>
      <c r="G317" s="6" t="s">
        <v>23</v>
      </c>
      <c r="H317" s="6" t="s">
        <v>92</v>
      </c>
      <c r="I317" s="12">
        <v>4.7365909655663403</v>
      </c>
      <c r="J317" s="12">
        <f>J316+IF(AND($B317="B",$G317="D"),-I317,IF($B317="B",+I317,0))</f>
        <v>-983.93845785623</v>
      </c>
      <c r="K317" s="12">
        <f>K316+IF(AND($B317="B",$E317&lt;&gt;""),IF($G317="D",-I317,+I317),0)</f>
        <v>-983.93845785623</v>
      </c>
      <c r="L317" s="6" t="str">
        <f>IF(C317="","",G317&amp;" "&amp;VLOOKUP(C317,$X$1:$Y$49,2))</f>
        <v>D 21</v>
      </c>
      <c r="M317" s="10" t="e">
        <f>M316+IF(AND(B317="C",E317&lt;&gt;""),IF(G317="D",-#REF!,+#REF!),0)</f>
        <v>#REF!</v>
      </c>
      <c r="N317">
        <f>IF(D317,MONTH(D317),"")</f>
        <v>7</v>
      </c>
      <c r="O317">
        <f>IF(D317,YEAR(D317),"")</f>
        <v>2000</v>
      </c>
      <c r="P317" s="12">
        <f>P316+IF(AND($B317="C",I317&lt;&gt;""),IF($G317="D",-I317,+I317),0)</f>
        <v>79.977876095536701</v>
      </c>
    </row>
    <row r="318" spans="1:16" x14ac:dyDescent="0.2">
      <c r="A318" s="6">
        <v>174</v>
      </c>
      <c r="B318" s="6" t="s">
        <v>17</v>
      </c>
      <c r="C318" s="7" t="s">
        <v>56</v>
      </c>
      <c r="D318" s="8">
        <v>36710</v>
      </c>
      <c r="E318" s="8">
        <v>36712</v>
      </c>
      <c r="F318" t="s">
        <v>284</v>
      </c>
      <c r="G318" s="6" t="s">
        <v>23</v>
      </c>
      <c r="H318" s="6" t="s">
        <v>92</v>
      </c>
      <c r="I318" s="12">
        <v>147.00506283186246</v>
      </c>
      <c r="J318" s="12">
        <f>J317+IF(AND($B318="B",$G318="D"),-I318,IF($B318="B",+I318,0))</f>
        <v>-1130.9435206880926</v>
      </c>
      <c r="K318" s="12">
        <f>K317+IF(AND($B318="B",$E318&lt;&gt;""),IF($G318="D",-I318,+I318),0)</f>
        <v>-1130.9435206880926</v>
      </c>
      <c r="L318" s="6" t="str">
        <f>IF(C318="","",G318&amp;" "&amp;VLOOKUP(C318,$X$1:$Y$49,2))</f>
        <v>D 14</v>
      </c>
      <c r="M318" s="10" t="e">
        <f>M317+IF(AND(B318="C",E318&lt;&gt;""),IF(G318="D",-#REF!,+#REF!),0)</f>
        <v>#REF!</v>
      </c>
      <c r="N318">
        <f>IF(D318,MONTH(D318),"")</f>
        <v>7</v>
      </c>
      <c r="O318">
        <f>IF(D318,YEAR(D318),"")</f>
        <v>2000</v>
      </c>
      <c r="P318" s="12">
        <f>P317+IF(AND($B318="C",I318&lt;&gt;""),IF($G318="D",-I318,+I318),0)</f>
        <v>79.977876095536701</v>
      </c>
    </row>
    <row r="319" spans="1:16" x14ac:dyDescent="0.2">
      <c r="A319" s="6">
        <v>174</v>
      </c>
      <c r="B319" s="6" t="s">
        <v>17</v>
      </c>
      <c r="C319" s="7" t="s">
        <v>26</v>
      </c>
      <c r="D319" s="8">
        <v>36710</v>
      </c>
      <c r="E319" s="8">
        <v>36712</v>
      </c>
      <c r="F319" t="s">
        <v>284</v>
      </c>
      <c r="G319" s="6" t="s">
        <v>23</v>
      </c>
      <c r="H319" s="6" t="s">
        <v>92</v>
      </c>
      <c r="I319" s="12">
        <v>34.918447398228849</v>
      </c>
      <c r="J319" s="12">
        <f>J318+IF(AND($B319="B",$G319="D"),-I319,IF($B319="B",+I319,0))</f>
        <v>-1165.8619680863214</v>
      </c>
      <c r="K319" s="12">
        <f>K318+IF(AND($B319="B",$E319&lt;&gt;""),IF($G319="D",-I319,+I319),0)</f>
        <v>-1165.8619680863214</v>
      </c>
      <c r="L319" s="6" t="str">
        <f>IF(C319="","",G319&amp;" "&amp;VLOOKUP(C319,$X$1:$Y$49,2))</f>
        <v>D 6</v>
      </c>
      <c r="M319" s="10" t="e">
        <f>M318+IF(AND(B319="C",E319&lt;&gt;""),IF(G319="D",-#REF!,+#REF!),0)</f>
        <v>#REF!</v>
      </c>
      <c r="N319">
        <f>IF(D319,MONTH(D319),"")</f>
        <v>7</v>
      </c>
      <c r="O319">
        <f>IF(D319,YEAR(D319),"")</f>
        <v>2000</v>
      </c>
      <c r="P319" s="12">
        <f>P318+IF(AND($B319="C",I319&lt;&gt;""),IF($G319="D",-I319,+I319),0)</f>
        <v>79.977876095536701</v>
      </c>
    </row>
    <row r="320" spans="1:16" x14ac:dyDescent="0.2">
      <c r="A320" s="6">
        <v>175</v>
      </c>
      <c r="B320" s="6" t="s">
        <v>17</v>
      </c>
      <c r="C320" s="7" t="s">
        <v>51</v>
      </c>
      <c r="D320" s="8">
        <v>36710</v>
      </c>
      <c r="E320" s="8">
        <v>36712</v>
      </c>
      <c r="F320" t="s">
        <v>284</v>
      </c>
      <c r="G320" s="6" t="s">
        <v>23</v>
      </c>
      <c r="H320" s="6" t="s">
        <v>92</v>
      </c>
      <c r="I320" s="12">
        <v>36.102976262163523</v>
      </c>
      <c r="J320" s="12">
        <f>J319+IF(AND($B320="B",$G320="D"),-I320,IF($B320="B",+I320,0))</f>
        <v>-1201.964944348485</v>
      </c>
      <c r="K320" s="12">
        <f>K319+IF(AND($B320="B",$E320&lt;&gt;""),IF($G320="D",-I320,+I320),0)</f>
        <v>-1201.964944348485</v>
      </c>
      <c r="L320" s="6" t="str">
        <f>IF(C320="","",G320&amp;" "&amp;VLOOKUP(C320,$X$1:$Y$49,2))</f>
        <v>D 21</v>
      </c>
      <c r="M320" s="10" t="e">
        <f>M319+IF(AND(B320="C",E320&lt;&gt;""),IF(G320="D",-#REF!,+#REF!),0)</f>
        <v>#REF!</v>
      </c>
      <c r="N320">
        <f>IF(D320,MONTH(D320),"")</f>
        <v>7</v>
      </c>
      <c r="O320">
        <f>IF(D320,YEAR(D320),"")</f>
        <v>2000</v>
      </c>
      <c r="P320" s="12">
        <f>P319+IF(AND($B320="C",I320&lt;&gt;""),IF($G320="D",-I320,+I320),0)</f>
        <v>79.977876095536701</v>
      </c>
    </row>
    <row r="321" spans="1:16" x14ac:dyDescent="0.2">
      <c r="A321" s="6">
        <v>175</v>
      </c>
      <c r="B321" s="6" t="s">
        <v>17</v>
      </c>
      <c r="C321" s="7" t="s">
        <v>51</v>
      </c>
      <c r="D321" s="8">
        <v>36710</v>
      </c>
      <c r="E321" s="8">
        <v>36712</v>
      </c>
      <c r="F321" t="s">
        <v>284</v>
      </c>
      <c r="G321" s="6" t="s">
        <v>23</v>
      </c>
      <c r="H321" s="6" t="s">
        <v>92</v>
      </c>
      <c r="I321" s="12">
        <v>6.7992261687885032</v>
      </c>
      <c r="J321" s="12">
        <f>J320+IF(AND($B321="B",$G321="D"),-I321,IF($B321="B",+I321,0))</f>
        <v>-1208.7641705172734</v>
      </c>
      <c r="K321" s="12">
        <f>K320+IF(AND($B321="B",$E321&lt;&gt;""),IF($G321="D",-I321,+I321),0)</f>
        <v>-1208.7641705172734</v>
      </c>
      <c r="L321" s="6" t="str">
        <f>IF(C321="","",G321&amp;" "&amp;VLOOKUP(C321,$X$1:$Y$49,2))</f>
        <v>D 21</v>
      </c>
      <c r="M321" s="10" t="e">
        <f>M320+IF(AND(B321="C",E321&lt;&gt;""),IF(G321="D",-#REF!,+#REF!),0)</f>
        <v>#REF!</v>
      </c>
      <c r="N321">
        <f>IF(D321,MONTH(D321),"")</f>
        <v>7</v>
      </c>
      <c r="O321">
        <f>IF(D321,YEAR(D321),"")</f>
        <v>2000</v>
      </c>
      <c r="P321" s="12">
        <f>P320+IF(AND($B321="C",I321&lt;&gt;""),IF($G321="D",-I321,+I321),0)</f>
        <v>79.977876095536701</v>
      </c>
    </row>
    <row r="322" spans="1:16" x14ac:dyDescent="0.2">
      <c r="A322" s="6">
        <v>175</v>
      </c>
      <c r="B322" s="6" t="s">
        <v>17</v>
      </c>
      <c r="C322" s="7" t="s">
        <v>56</v>
      </c>
      <c r="D322" s="8">
        <v>36710</v>
      </c>
      <c r="E322" s="8">
        <v>36712</v>
      </c>
      <c r="F322" t="s">
        <v>284</v>
      </c>
      <c r="G322" s="6" t="s">
        <v>23</v>
      </c>
      <c r="H322" s="6" t="s">
        <v>92</v>
      </c>
      <c r="I322" s="12">
        <v>209.57928644712993</v>
      </c>
      <c r="J322" s="12">
        <f>J321+IF(AND($B322="B",$G322="D"),-I322,IF($B322="B",+I322,0))</f>
        <v>-1418.3434569644035</v>
      </c>
      <c r="K322" s="12">
        <f>K321+IF(AND($B322="B",$E322&lt;&gt;""),IF($G322="D",-I322,+I322),0)</f>
        <v>-1418.3434569644035</v>
      </c>
      <c r="L322" s="6" t="str">
        <f>IF(C322="","",G322&amp;" "&amp;VLOOKUP(C322,$X$1:$Y$49,2))</f>
        <v>D 14</v>
      </c>
      <c r="M322" s="10" t="e">
        <f>M321+IF(AND(B322="C",E322&lt;&gt;""),IF(G322="D",-#REF!,+#REF!),0)</f>
        <v>#REF!</v>
      </c>
      <c r="N322">
        <f>IF(D322,MONTH(D322),"")</f>
        <v>7</v>
      </c>
      <c r="O322">
        <f>IF(D322,YEAR(D322),"")</f>
        <v>2000</v>
      </c>
      <c r="P322" s="12">
        <f>P321+IF(AND($B322="C",I322&lt;&gt;""),IF($G322="D",-I322,+I322),0)</f>
        <v>79.977876095536701</v>
      </c>
    </row>
    <row r="323" spans="1:16" x14ac:dyDescent="0.2">
      <c r="A323" s="6">
        <v>175</v>
      </c>
      <c r="B323" s="6" t="s">
        <v>17</v>
      </c>
      <c r="C323" s="7" t="s">
        <v>26</v>
      </c>
      <c r="D323" s="8">
        <v>36710</v>
      </c>
      <c r="E323" s="8">
        <v>36712</v>
      </c>
      <c r="F323" t="s">
        <v>284</v>
      </c>
      <c r="G323" s="6" t="s">
        <v>23</v>
      </c>
      <c r="H323" s="6" t="s">
        <v>92</v>
      </c>
      <c r="I323" s="12">
        <v>48.154071074780816</v>
      </c>
      <c r="J323" s="12">
        <f>J322+IF(AND($B323="B",$G323="D"),-I323,IF($B323="B",+I323,0))</f>
        <v>-1466.4975280391843</v>
      </c>
      <c r="K323" s="12">
        <f>K322+IF(AND($B323="B",$E323&lt;&gt;""),IF($G323="D",-I323,+I323),0)</f>
        <v>-1466.4975280391843</v>
      </c>
      <c r="L323" s="6" t="str">
        <f>IF(C323="","",G323&amp;" "&amp;VLOOKUP(C323,$X$1:$Y$49,2))</f>
        <v>D 6</v>
      </c>
      <c r="M323" s="10" t="e">
        <f>M322+IF(AND(B323="C",E323&lt;&gt;""),IF(G323="D",-#REF!,+#REF!),0)</f>
        <v>#REF!</v>
      </c>
      <c r="N323">
        <f>IF(D323,MONTH(D323),"")</f>
        <v>7</v>
      </c>
      <c r="O323">
        <f>IF(D323,YEAR(D323),"")</f>
        <v>2000</v>
      </c>
      <c r="P323" s="12">
        <f>P322+IF(AND($B323="C",I323&lt;&gt;""),IF($G323="D",-I323,+I323),0)</f>
        <v>79.977876095536701</v>
      </c>
    </row>
    <row r="324" spans="1:16" x14ac:dyDescent="0.2">
      <c r="A324" s="6">
        <v>188</v>
      </c>
      <c r="B324" s="6" t="s">
        <v>17</v>
      </c>
      <c r="C324" s="7" t="s">
        <v>21</v>
      </c>
      <c r="D324" s="8">
        <v>36711</v>
      </c>
      <c r="E324" s="8">
        <v>36708</v>
      </c>
      <c r="F324" t="s">
        <v>284</v>
      </c>
      <c r="G324" s="6" t="s">
        <v>23</v>
      </c>
      <c r="H324" s="6"/>
      <c r="I324" s="12">
        <v>45.150825435203835</v>
      </c>
      <c r="J324" s="12">
        <f>J323+IF(AND($B324="B",$G324="D"),-I324,IF($B324="B",+I324,0))</f>
        <v>-1511.6483534743882</v>
      </c>
      <c r="K324" s="12">
        <f>K323+IF(AND($B324="B",$E324&lt;&gt;""),IF($G324="D",-I324,+I324),0)</f>
        <v>-1511.6483534743882</v>
      </c>
      <c r="L324" s="6" t="str">
        <f>IF(C324="","",G324&amp;" "&amp;VLOOKUP(C324,$X$1:$Y$49,2))</f>
        <v>D 28</v>
      </c>
      <c r="M324" s="10" t="e">
        <f>M323+IF(AND(B324="C",E324&lt;&gt;""),IF(G324="D",-#REF!,+#REF!),0)</f>
        <v>#REF!</v>
      </c>
      <c r="N324">
        <f>IF(D324,MONTH(D324),"")</f>
        <v>7</v>
      </c>
      <c r="O324">
        <f>IF(D324,YEAR(D324),"")</f>
        <v>2000</v>
      </c>
      <c r="P324" s="12">
        <f>P323+IF(AND($B324="C",I324&lt;&gt;""),IF($G324="D",-I324,+I324),0)</f>
        <v>79.977876095536701</v>
      </c>
    </row>
    <row r="325" spans="1:16" x14ac:dyDescent="0.2">
      <c r="A325" s="6">
        <v>188</v>
      </c>
      <c r="B325" s="6" t="s">
        <v>17</v>
      </c>
      <c r="C325" s="7" t="s">
        <v>26</v>
      </c>
      <c r="D325" s="8">
        <v>36711</v>
      </c>
      <c r="E325" s="8">
        <v>36708</v>
      </c>
      <c r="F325" t="s">
        <v>284</v>
      </c>
      <c r="G325" s="6" t="s">
        <v>23</v>
      </c>
      <c r="H325" s="6"/>
      <c r="I325" s="12">
        <v>8.8511899408040478</v>
      </c>
      <c r="J325" s="12">
        <f>J324+IF(AND($B325="B",$G325="D"),-I325,IF($B325="B",+I325,0))</f>
        <v>-1520.4995434151922</v>
      </c>
      <c r="K325" s="12">
        <f>K324+IF(AND($B325="B",$E325&lt;&gt;""),IF($G325="D",-I325,+I325),0)</f>
        <v>-1520.4995434151922</v>
      </c>
      <c r="L325" s="6" t="str">
        <f>IF(C325="","",G325&amp;" "&amp;VLOOKUP(C325,$X$1:$Y$49,2))</f>
        <v>D 6</v>
      </c>
      <c r="M325" s="10" t="e">
        <f>M324+IF(AND(B325="C",E325&lt;&gt;""),IF(G325="D",-#REF!,+#REF!),0)</f>
        <v>#REF!</v>
      </c>
      <c r="N325">
        <f>IF(D325,MONTH(D325),"")</f>
        <v>7</v>
      </c>
      <c r="O325">
        <f>IF(D325,YEAR(D325),"")</f>
        <v>2000</v>
      </c>
      <c r="P325" s="12">
        <f>P324+IF(AND($B325="C",I325&lt;&gt;""),IF($G325="D",-I325,+I325),0)</f>
        <v>79.977876095536701</v>
      </c>
    </row>
    <row r="326" spans="1:16" x14ac:dyDescent="0.2">
      <c r="A326" s="6">
        <v>187</v>
      </c>
      <c r="B326" s="6" t="s">
        <v>17</v>
      </c>
      <c r="C326" s="7" t="s">
        <v>28</v>
      </c>
      <c r="D326" s="8">
        <v>36712</v>
      </c>
      <c r="E326" s="8">
        <v>36738</v>
      </c>
      <c r="F326" t="s">
        <v>284</v>
      </c>
      <c r="G326" s="6" t="s">
        <v>23</v>
      </c>
      <c r="H326" s="6" t="s">
        <v>163</v>
      </c>
      <c r="I326" s="12">
        <v>107.71590210943707</v>
      </c>
      <c r="J326" s="12">
        <f>J325+IF(AND($B326="B",$G326="D"),-I326,IF($B326="B",+I326,0))</f>
        <v>-1628.2154455246293</v>
      </c>
      <c r="K326" s="12">
        <f>K325+IF(AND($B326="B",$E326&lt;&gt;""),IF($G326="D",-I326,+I326),0)</f>
        <v>-1628.2154455246293</v>
      </c>
      <c r="L326" s="6" t="str">
        <f>IF(C326="","",G326&amp;" "&amp;VLOOKUP(C326,$X$1:$Y$49,2))</f>
        <v>D 25</v>
      </c>
      <c r="M326" s="10" t="e">
        <f>M325+IF(AND(B326="C",E326&lt;&gt;""),IF(G326="D",-#REF!,+#REF!),0)</f>
        <v>#REF!</v>
      </c>
      <c r="N326">
        <f>IF(D326,MONTH(D326),"")</f>
        <v>7</v>
      </c>
      <c r="O326">
        <f>IF(D326,YEAR(D326),"")</f>
        <v>2000</v>
      </c>
      <c r="P326" s="12">
        <f>P325+IF(AND($B326="C",I326&lt;&gt;""),IF($G326="D",-I326,+I326),0)</f>
        <v>79.977876095536701</v>
      </c>
    </row>
    <row r="327" spans="1:16" x14ac:dyDescent="0.2">
      <c r="A327" s="6">
        <v>187</v>
      </c>
      <c r="B327" s="6" t="s">
        <v>17</v>
      </c>
      <c r="C327" s="7" t="s">
        <v>26</v>
      </c>
      <c r="D327" s="8">
        <v>36712</v>
      </c>
      <c r="E327" s="8">
        <v>36738</v>
      </c>
      <c r="F327" t="s">
        <v>284</v>
      </c>
      <c r="G327" s="6" t="s">
        <v>23</v>
      </c>
      <c r="H327" s="6"/>
      <c r="I327" s="12">
        <v>21.707215564434861</v>
      </c>
      <c r="J327" s="12">
        <f>J326+IF(AND($B327="B",$G327="D"),-I327,IF($B327="B",+I327,0))</f>
        <v>-1649.9226610890641</v>
      </c>
      <c r="K327" s="12">
        <f>K326+IF(AND($B327="B",$E327&lt;&gt;""),IF($G327="D",-I327,+I327),0)</f>
        <v>-1649.9226610890641</v>
      </c>
      <c r="L327" s="6" t="str">
        <f>IF(C327="","",G327&amp;" "&amp;VLOOKUP(C327,$X$1:$Y$49,2))</f>
        <v>D 6</v>
      </c>
      <c r="M327" s="10" t="e">
        <f>M326+IF(AND(B327="C",E327&lt;&gt;""),IF(G327="D",-#REF!,+#REF!),0)</f>
        <v>#REF!</v>
      </c>
      <c r="N327">
        <f>IF(D327,MONTH(D327),"")</f>
        <v>7</v>
      </c>
      <c r="O327">
        <f>IF(D327,YEAR(D327),"")</f>
        <v>2000</v>
      </c>
      <c r="P327" s="12">
        <f>P326+IF(AND($B327="C",I327&lt;&gt;""),IF($G327="D",-I327,+I327),0)</f>
        <v>79.977876095536701</v>
      </c>
    </row>
    <row r="328" spans="1:16" x14ac:dyDescent="0.2">
      <c r="A328" s="6">
        <v>187</v>
      </c>
      <c r="B328" s="6" t="s">
        <v>17</v>
      </c>
      <c r="C328" s="7" t="s">
        <v>64</v>
      </c>
      <c r="D328" s="8">
        <v>36712</v>
      </c>
      <c r="E328" s="8">
        <v>36738</v>
      </c>
      <c r="F328" t="s">
        <v>284</v>
      </c>
      <c r="G328" s="6" t="s">
        <v>23</v>
      </c>
      <c r="H328" s="6"/>
      <c r="I328" s="12">
        <v>3.041357893886337</v>
      </c>
      <c r="J328" s="12">
        <f>J327+IF(AND($B328="B",$G328="D"),-I328,IF($B328="B",+I328,0))</f>
        <v>-1652.9640189829504</v>
      </c>
      <c r="K328" s="12">
        <f>K327+IF(AND($B328="B",$E328&lt;&gt;""),IF($G328="D",-I328,+I328),0)</f>
        <v>-1652.9640189829504</v>
      </c>
      <c r="L328" s="6" t="str">
        <f>IF(C328="","",G328&amp;" "&amp;VLOOKUP(C328,$X$1:$Y$49,2))</f>
        <v>D 20</v>
      </c>
      <c r="M328" s="10" t="e">
        <f>M327+IF(AND(B328="C",E328&lt;&gt;""),IF(G328="D",-#REF!,+#REF!),0)</f>
        <v>#REF!</v>
      </c>
      <c r="N328">
        <f>IF(D328,MONTH(D328),"")</f>
        <v>7</v>
      </c>
      <c r="O328">
        <f>IF(D328,YEAR(D328),"")</f>
        <v>2000</v>
      </c>
      <c r="P328" s="12">
        <f>P327+IF(AND($B328="C",I328&lt;&gt;""),IF($G328="D",-I328,+I328),0)</f>
        <v>79.977876095536701</v>
      </c>
    </row>
    <row r="329" spans="1:16" x14ac:dyDescent="0.2">
      <c r="A329" s="6">
        <v>180</v>
      </c>
      <c r="B329" s="6" t="s">
        <v>17</v>
      </c>
      <c r="C329" s="7" t="s">
        <v>54</v>
      </c>
      <c r="D329" s="8">
        <v>36714</v>
      </c>
      <c r="E329" s="8">
        <v>36719</v>
      </c>
      <c r="F329" t="s">
        <v>284</v>
      </c>
      <c r="G329" s="6" t="s">
        <v>19</v>
      </c>
      <c r="H329" s="6"/>
      <c r="I329" s="12">
        <v>1463.5105654791396</v>
      </c>
      <c r="J329" s="12">
        <f>J328+IF(AND($B329="B",$G329="D"),-I329,IF($B329="B",+I329,0))</f>
        <v>-189.45345350381081</v>
      </c>
      <c r="K329" s="12">
        <f>K328+IF(AND($B329="B",$E329&lt;&gt;""),IF($G329="D",-I329,+I329),0)</f>
        <v>-189.45345350381081</v>
      </c>
      <c r="L329" s="6" t="str">
        <f>IF(C329="","",G329&amp;" "&amp;VLOOKUP(C329,$X$1:$Y$49,2))</f>
        <v>R 6</v>
      </c>
      <c r="M329" s="10" t="e">
        <f>M328+IF(AND(B329="C",E329&lt;&gt;""),IF(G329="D",-#REF!,+#REF!),0)</f>
        <v>#REF!</v>
      </c>
      <c r="N329">
        <f>IF(D329,MONTH(D329),"")</f>
        <v>7</v>
      </c>
      <c r="O329">
        <f>IF(D329,YEAR(D329),"")</f>
        <v>2000</v>
      </c>
      <c r="P329" s="12">
        <f>P328+IF(AND($B329="C",I329&lt;&gt;""),IF($G329="D",-I329,+I329),0)</f>
        <v>79.977876095536701</v>
      </c>
    </row>
    <row r="330" spans="1:16" x14ac:dyDescent="0.2">
      <c r="A330" s="6">
        <v>180</v>
      </c>
      <c r="B330" s="6" t="s">
        <v>17</v>
      </c>
      <c r="C330" s="7" t="s">
        <v>62</v>
      </c>
      <c r="D330" s="8">
        <v>36714</v>
      </c>
      <c r="E330" s="8">
        <v>36719</v>
      </c>
      <c r="F330" t="s">
        <v>284</v>
      </c>
      <c r="G330" s="6" t="s">
        <v>19</v>
      </c>
      <c r="H330" s="6"/>
      <c r="I330" s="12">
        <v>286.84807083391138</v>
      </c>
      <c r="J330" s="12">
        <f>J329+IF(AND($B330="B",$G330="D"),-I330,IF($B330="B",+I330,0))</f>
        <v>97.394617330100573</v>
      </c>
      <c r="K330" s="12">
        <f>K329+IF(AND($B330="B",$E330&lt;&gt;""),IF($G330="D",-I330,+I330),0)</f>
        <v>97.394617330100573</v>
      </c>
      <c r="L330" s="6" t="str">
        <f>IF(C330="","",G330&amp;" "&amp;VLOOKUP(C330,$X$1:$Y$49,2))</f>
        <v>R 5</v>
      </c>
      <c r="M330" s="10" t="e">
        <f>M329+IF(AND(B330="C",E330&lt;&gt;""),IF(G330="D",-#REF!,+#REF!),0)</f>
        <v>#REF!</v>
      </c>
      <c r="N330">
        <f>IF(D330,MONTH(D330),"")</f>
        <v>7</v>
      </c>
      <c r="O330">
        <f>IF(D330,YEAR(D330),"")</f>
        <v>2000</v>
      </c>
      <c r="P330" s="12">
        <f>P329+IF(AND($B330="C",I330&lt;&gt;""),IF($G330="D",-I330,+I330),0)</f>
        <v>79.977876095536701</v>
      </c>
    </row>
    <row r="331" spans="1:16" x14ac:dyDescent="0.2">
      <c r="A331" s="6">
        <v>211</v>
      </c>
      <c r="B331" s="6" t="s">
        <v>17</v>
      </c>
      <c r="C331" s="7" t="s">
        <v>28</v>
      </c>
      <c r="D331" s="8">
        <v>36714</v>
      </c>
      <c r="E331" s="8">
        <v>36733</v>
      </c>
      <c r="F331" t="s">
        <v>284</v>
      </c>
      <c r="G331" s="6" t="s">
        <v>23</v>
      </c>
      <c r="H331" s="6"/>
      <c r="I331" s="12">
        <v>0.35368171999079207</v>
      </c>
      <c r="J331" s="12">
        <f>J330+IF(AND($B331="B",$G331="D"),-I331,IF($B331="B",+I331,0))</f>
        <v>97.040935610109784</v>
      </c>
      <c r="K331" s="12">
        <f>K330+IF(AND($B331="B",$E331&lt;&gt;""),IF($G331="D",-I331,+I331),0)</f>
        <v>97.040935610109784</v>
      </c>
      <c r="L331" s="6" t="str">
        <f>IF(C331="","",G331&amp;" "&amp;VLOOKUP(C331,$X$1:$Y$49,2))</f>
        <v>D 25</v>
      </c>
      <c r="M331" s="10" t="e">
        <f>M330+IF(AND(B331="C",E331&lt;&gt;""),IF(G331="D",-#REF!,+#REF!),0)</f>
        <v>#REF!</v>
      </c>
      <c r="N331">
        <f>IF(D331,MONTH(D331),"")</f>
        <v>7</v>
      </c>
      <c r="O331">
        <f>IF(D331,YEAR(D331),"")</f>
        <v>2000</v>
      </c>
      <c r="P331" s="12">
        <f>P330+IF(AND($B331="C",I331&lt;&gt;""),IF($G331="D",-I331,+I331),0)</f>
        <v>79.977876095536701</v>
      </c>
    </row>
    <row r="332" spans="1:16" x14ac:dyDescent="0.2">
      <c r="A332" s="6">
        <v>211</v>
      </c>
      <c r="B332" s="6" t="s">
        <v>17</v>
      </c>
      <c r="C332" s="7" t="s">
        <v>26</v>
      </c>
      <c r="D332" s="8">
        <v>36714</v>
      </c>
      <c r="E332" s="8">
        <v>36733</v>
      </c>
      <c r="F332" t="s">
        <v>284</v>
      </c>
      <c r="G332" s="6" t="s">
        <v>23</v>
      </c>
      <c r="H332" s="6"/>
      <c r="I332" s="12">
        <v>6.8602057756834672E-2</v>
      </c>
      <c r="J332" s="12">
        <f>J331+IF(AND($B332="B",$G332="D"),-I332,IF($B332="B",+I332,0))</f>
        <v>96.97233355235295</v>
      </c>
      <c r="K332" s="12">
        <f>K331+IF(AND($B332="B",$E332&lt;&gt;""),IF($G332="D",-I332,+I332),0)</f>
        <v>96.97233355235295</v>
      </c>
      <c r="L332" s="6" t="str">
        <f>IF(C332="","",G332&amp;" "&amp;VLOOKUP(C332,$X$1:$Y$49,2))</f>
        <v>D 6</v>
      </c>
      <c r="M332" s="10" t="e">
        <f>M331+IF(AND(B332="C",E332&lt;&gt;""),IF(G332="D",-#REF!,+#REF!),0)</f>
        <v>#REF!</v>
      </c>
      <c r="N332">
        <f>IF(D332,MONTH(D332),"")</f>
        <v>7</v>
      </c>
      <c r="O332">
        <f>IF(D332,YEAR(D332),"")</f>
        <v>2000</v>
      </c>
      <c r="P332" s="12">
        <f>P331+IF(AND($B332="C",I332&lt;&gt;""),IF($G332="D",-I332,+I332),0)</f>
        <v>79.977876095536701</v>
      </c>
    </row>
    <row r="333" spans="1:16" x14ac:dyDescent="0.2">
      <c r="A333" s="6">
        <v>100</v>
      </c>
      <c r="B333" s="6" t="s">
        <v>17</v>
      </c>
      <c r="C333" s="7" t="s">
        <v>33</v>
      </c>
      <c r="D333" s="8">
        <v>36717</v>
      </c>
      <c r="E333" s="8">
        <v>36716</v>
      </c>
      <c r="F333" t="s">
        <v>284</v>
      </c>
      <c r="G333" s="6" t="s">
        <v>23</v>
      </c>
      <c r="H333" s="6" t="s">
        <v>92</v>
      </c>
      <c r="I333" s="12">
        <v>285.13301938999047</v>
      </c>
      <c r="J333" s="12">
        <f>J332+IF(AND($B333="B",$G333="D"),-I333,IF($B333="B",+I333,0))</f>
        <v>-188.16068583763752</v>
      </c>
      <c r="K333" s="12">
        <f>K332+IF(AND($B333="B",$E333&lt;&gt;""),IF($G333="D",-I333,+I333),0)</f>
        <v>-188.16068583763752</v>
      </c>
      <c r="L333" s="6" t="str">
        <f>IF(C333="","",G333&amp;" "&amp;VLOOKUP(C333,$X$1:$Y$49,2))</f>
        <v>D 23</v>
      </c>
      <c r="M333" s="10" t="e">
        <f>M332+IF(AND(B333="C",E333&lt;&gt;""),IF(G333="D",-#REF!,+#REF!),0)</f>
        <v>#REF!</v>
      </c>
      <c r="N333">
        <f>IF(D333,MONTH(D333),"")</f>
        <v>7</v>
      </c>
      <c r="O333">
        <f>IF(D333,YEAR(D333),"")</f>
        <v>2000</v>
      </c>
      <c r="P333" s="12">
        <f>P332+IF(AND($B333="C",I333&lt;&gt;""),IF($G333="D",-I333,+I333),0)</f>
        <v>79.977876095536701</v>
      </c>
    </row>
    <row r="334" spans="1:16" x14ac:dyDescent="0.2">
      <c r="A334" s="6">
        <v>115</v>
      </c>
      <c r="B334" s="6" t="s">
        <v>17</v>
      </c>
      <c r="C334" s="7" t="s">
        <v>33</v>
      </c>
      <c r="D334" s="8">
        <v>36717</v>
      </c>
      <c r="E334" s="8">
        <v>36716</v>
      </c>
      <c r="F334" t="s">
        <v>284</v>
      </c>
      <c r="G334" s="6" t="s">
        <v>23</v>
      </c>
      <c r="H334" s="6" t="s">
        <v>92</v>
      </c>
      <c r="I334" s="12">
        <v>154.12595642702189</v>
      </c>
      <c r="J334" s="12">
        <f>J333+IF(AND($B334="B",$G334="D"),-I334,IF($B334="B",+I334,0))</f>
        <v>-342.28664226465941</v>
      </c>
      <c r="K334" s="12">
        <f>K333+IF(AND($B334="B",$E334&lt;&gt;""),IF($G334="D",-I334,+I334),0)</f>
        <v>-342.28664226465941</v>
      </c>
      <c r="L334" s="6" t="str">
        <f>IF(C334="","",G334&amp;" "&amp;VLOOKUP(C334,$X$1:$Y$49,2))</f>
        <v>D 23</v>
      </c>
      <c r="M334" s="10" t="e">
        <f>M333+IF(AND(B334="C",E334&lt;&gt;""),IF(G334="D",-#REF!,+#REF!),0)</f>
        <v>#REF!</v>
      </c>
      <c r="N334">
        <f>IF(D334,MONTH(D334),"")</f>
        <v>7</v>
      </c>
      <c r="O334">
        <f>IF(D334,YEAR(D334),"")</f>
        <v>2000</v>
      </c>
      <c r="P334" s="12">
        <f>P333+IF(AND($B334="C",I334&lt;&gt;""),IF($G334="D",-I334,+I334),0)</f>
        <v>79.977876095536701</v>
      </c>
    </row>
    <row r="335" spans="1:16" x14ac:dyDescent="0.2">
      <c r="A335" s="6">
        <v>183</v>
      </c>
      <c r="B335" s="6" t="s">
        <v>17</v>
      </c>
      <c r="C335" s="7" t="s">
        <v>36</v>
      </c>
      <c r="D335" s="8">
        <v>36717</v>
      </c>
      <c r="E335" s="8">
        <v>36723</v>
      </c>
      <c r="F335" t="s">
        <v>284</v>
      </c>
      <c r="G335" s="6" t="s">
        <v>23</v>
      </c>
      <c r="H335" s="14" t="s">
        <v>159</v>
      </c>
      <c r="I335" s="12">
        <v>845.93959665039017</v>
      </c>
      <c r="J335" s="12">
        <f>J334+IF(AND($B335="B",$G335="D"),-I335,IF($B335="B",+I335,0))</f>
        <v>-1188.2262389150496</v>
      </c>
      <c r="K335" s="12">
        <f>K334+IF(AND($B335="B",$E335&lt;&gt;""),IF($G335="D",-I335,+I335),0)</f>
        <v>-1188.2262389150496</v>
      </c>
      <c r="L335" s="6" t="str">
        <f>IF(C335="","",G335&amp;" "&amp;VLOOKUP(C335,$X$1:$Y$49,2))</f>
        <v>D 10</v>
      </c>
      <c r="M335" s="10" t="e">
        <f>M334+IF(AND(B335="C",E335&lt;&gt;""),IF(G335="D",-#REF!,+#REF!),0)</f>
        <v>#REF!</v>
      </c>
      <c r="N335">
        <f>IF(D335,MONTH(D335),"")</f>
        <v>7</v>
      </c>
      <c r="O335">
        <f>IF(D335,YEAR(D335),"")</f>
        <v>2000</v>
      </c>
      <c r="P335" s="12">
        <f>P334+IF(AND($B335="C",I335&lt;&gt;""),IF($G335="D",-I335,+I335),0)</f>
        <v>79.977876095536701</v>
      </c>
    </row>
    <row r="336" spans="1:16" x14ac:dyDescent="0.2">
      <c r="A336" s="6">
        <v>184</v>
      </c>
      <c r="B336" s="6" t="s">
        <v>17</v>
      </c>
      <c r="C336" s="7" t="s">
        <v>36</v>
      </c>
      <c r="D336" s="8">
        <v>36717</v>
      </c>
      <c r="E336" s="8">
        <v>36722</v>
      </c>
      <c r="F336" t="s">
        <v>284</v>
      </c>
      <c r="G336" s="6" t="s">
        <v>23</v>
      </c>
      <c r="H336" s="14" t="s">
        <v>160</v>
      </c>
      <c r="I336" s="12">
        <v>4280.9208530437209</v>
      </c>
      <c r="J336" s="12">
        <f>J335+IF(AND($B336="B",$G336="D"),-I336,IF($B336="B",+I336,0))</f>
        <v>-5469.14709195877</v>
      </c>
      <c r="K336" s="12">
        <f>K335+IF(AND($B336="B",$E336&lt;&gt;""),IF($G336="D",-I336,+I336),0)</f>
        <v>-5469.14709195877</v>
      </c>
      <c r="L336" s="6" t="str">
        <f>IF(C336="","",G336&amp;" "&amp;VLOOKUP(C336,$X$1:$Y$49,2))</f>
        <v>D 10</v>
      </c>
      <c r="M336" s="10" t="e">
        <f>M335+IF(AND(B336="C",E336&lt;&gt;""),IF(G336="D",-#REF!,+#REF!),0)</f>
        <v>#REF!</v>
      </c>
      <c r="N336">
        <f>IF(D336,MONTH(D336),"")</f>
        <v>7</v>
      </c>
      <c r="O336">
        <f>IF(D336,YEAR(D336),"")</f>
        <v>2000</v>
      </c>
      <c r="P336" s="12">
        <f>P335+IF(AND($B336="C",I336&lt;&gt;""),IF($G336="D",-I336,+I336),0)</f>
        <v>79.977876095536701</v>
      </c>
    </row>
    <row r="337" spans="1:16" x14ac:dyDescent="0.2">
      <c r="A337" s="6">
        <v>185</v>
      </c>
      <c r="B337" s="6" t="s">
        <v>17</v>
      </c>
      <c r="C337" s="7" t="s">
        <v>36</v>
      </c>
      <c r="D337" s="8">
        <v>36717</v>
      </c>
      <c r="E337" s="8">
        <v>36730</v>
      </c>
      <c r="F337" t="s">
        <v>284</v>
      </c>
      <c r="G337" s="6" t="s">
        <v>23</v>
      </c>
      <c r="H337" s="14" t="s">
        <v>161</v>
      </c>
      <c r="I337" s="12">
        <v>769.10529196273535</v>
      </c>
      <c r="J337" s="12">
        <f>J336+IF(AND($B337="B",$G337="D"),-I337,IF($B337="B",+I337,0))</f>
        <v>-6238.2523839215055</v>
      </c>
      <c r="K337" s="12">
        <f>K336+IF(AND($B337="B",$E337&lt;&gt;""),IF($G337="D",-I337,+I337),0)</f>
        <v>-6238.2523839215055</v>
      </c>
      <c r="L337" s="6" t="str">
        <f>IF(C337="","",G337&amp;" "&amp;VLOOKUP(C337,$X$1:$Y$49,2))</f>
        <v>D 10</v>
      </c>
      <c r="M337" s="10" t="e">
        <f>M336+IF(AND(B337="C",E337&lt;&gt;""),IF(G337="D",-#REF!,+#REF!),0)</f>
        <v>#REF!</v>
      </c>
      <c r="N337">
        <f>IF(D337,MONTH(D337),"")</f>
        <v>7</v>
      </c>
      <c r="O337">
        <f>IF(D337,YEAR(D337),"")</f>
        <v>2000</v>
      </c>
      <c r="P337" s="12">
        <f>P336+IF(AND($B337="C",I337&lt;&gt;""),IF($G337="D",-I337,+I337),0)</f>
        <v>79.977876095536701</v>
      </c>
    </row>
    <row r="338" spans="1:16" x14ac:dyDescent="0.2">
      <c r="A338" s="6">
        <v>186</v>
      </c>
      <c r="B338" s="6" t="s">
        <v>17</v>
      </c>
      <c r="C338" s="7" t="s">
        <v>67</v>
      </c>
      <c r="D338" s="8">
        <v>36717</v>
      </c>
      <c r="E338" s="8">
        <v>36726</v>
      </c>
      <c r="F338" t="s">
        <v>284</v>
      </c>
      <c r="G338" s="6" t="s">
        <v>23</v>
      </c>
      <c r="H338" s="14" t="s">
        <v>162</v>
      </c>
      <c r="I338" s="12">
        <v>3183.7452759860785</v>
      </c>
      <c r="J338" s="12">
        <f>J337+IF(AND($B338="B",$G338="D"),-I338,IF($B338="B",+I338,0))</f>
        <v>-9421.9976599075835</v>
      </c>
      <c r="K338" s="12">
        <f>K337+IF(AND($B338="B",$E338&lt;&gt;""),IF($G338="D",-I338,+I338),0)</f>
        <v>-9421.9976599075835</v>
      </c>
      <c r="L338" s="6" t="str">
        <f>IF(C338="","",G338&amp;" "&amp;VLOOKUP(C338,$X$1:$Y$49,2))</f>
        <v>D 11</v>
      </c>
      <c r="M338" s="10" t="e">
        <f>M337+IF(AND(B338="C",E338&lt;&gt;""),IF(G338="D",-#REF!,+#REF!),0)</f>
        <v>#REF!</v>
      </c>
      <c r="N338">
        <f>IF(D338,MONTH(D338),"")</f>
        <v>7</v>
      </c>
      <c r="O338">
        <f>IF(D338,YEAR(D338),"")</f>
        <v>2000</v>
      </c>
      <c r="P338" s="12">
        <f>P337+IF(AND($B338="C",I338&lt;&gt;""),IF($G338="D",-I338,+I338),0)</f>
        <v>79.977876095536701</v>
      </c>
    </row>
    <row r="339" spans="1:16" x14ac:dyDescent="0.2">
      <c r="A339" s="6">
        <v>214</v>
      </c>
      <c r="B339" s="6" t="s">
        <v>17</v>
      </c>
      <c r="C339" s="7" t="s">
        <v>31</v>
      </c>
      <c r="D339" s="8">
        <v>36718</v>
      </c>
      <c r="E339" s="8">
        <v>36738</v>
      </c>
      <c r="F339" t="s">
        <v>284</v>
      </c>
      <c r="G339" s="6" t="s">
        <v>23</v>
      </c>
      <c r="H339" s="6"/>
      <c r="I339" s="12">
        <v>220.96265456424737</v>
      </c>
      <c r="J339" s="12">
        <f>J338+IF(AND($B339="B",$G339="D"),-I339,IF($B339="B",+I339,0))</f>
        <v>-9642.9603144718312</v>
      </c>
      <c r="K339" s="12">
        <f>K338+IF(AND($B339="B",$E339&lt;&gt;""),IF($G339="D",-I339,+I339),0)</f>
        <v>-9642.9603144718312</v>
      </c>
      <c r="L339" s="6" t="str">
        <f>IF(C339="","",G339&amp;" "&amp;VLOOKUP(C339,$X$1:$Y$49,2))</f>
        <v>D 22</v>
      </c>
      <c r="M339" s="10" t="e">
        <f>M338+IF(AND(B339="C",E339&lt;&gt;""),IF(G339="D",-#REF!,+#REF!),0)</f>
        <v>#REF!</v>
      </c>
      <c r="N339">
        <f>IF(D339,MONTH(D339),"")</f>
        <v>7</v>
      </c>
      <c r="O339">
        <f>IF(D339,YEAR(D339),"")</f>
        <v>2000</v>
      </c>
      <c r="P339" s="12">
        <f>P338+IF(AND($B339="C",I339&lt;&gt;""),IF($G339="D",-I339,+I339),0)</f>
        <v>79.977876095536701</v>
      </c>
    </row>
    <row r="340" spans="1:16" x14ac:dyDescent="0.2">
      <c r="A340" s="6">
        <v>213</v>
      </c>
      <c r="B340" s="6" t="s">
        <v>17</v>
      </c>
      <c r="C340" s="7" t="s">
        <v>21</v>
      </c>
      <c r="D340" s="8">
        <v>36720</v>
      </c>
      <c r="E340" s="8">
        <v>36738</v>
      </c>
      <c r="F340" t="s">
        <v>284</v>
      </c>
      <c r="G340" s="6" t="s">
        <v>23</v>
      </c>
      <c r="H340" s="6"/>
      <c r="I340" s="12">
        <v>52.349468029154352</v>
      </c>
      <c r="J340" s="12">
        <f>J339+IF(AND($B340="B",$G340="D"),-I340,IF($B340="B",+I340,0))</f>
        <v>-9695.3097825009863</v>
      </c>
      <c r="K340" s="12">
        <f>K339+IF(AND($B340="B",$E340&lt;&gt;""),IF($G340="D",-I340,+I340),0)</f>
        <v>-9695.3097825009863</v>
      </c>
      <c r="L340" s="6" t="str">
        <f>IF(C340="","",G340&amp;" "&amp;VLOOKUP(C340,$X$1:$Y$49,2))</f>
        <v>D 28</v>
      </c>
      <c r="M340" s="10" t="e">
        <f>M339+IF(AND(B340="C",E340&lt;&gt;""),IF(G340="D",-#REF!,+#REF!),0)</f>
        <v>#REF!</v>
      </c>
      <c r="N340">
        <f>IF(D340,MONTH(D340),"")</f>
        <v>7</v>
      </c>
      <c r="O340">
        <f>IF(D340,YEAR(D340),"")</f>
        <v>2000</v>
      </c>
      <c r="P340" s="12">
        <f>P339+IF(AND($B340="C",I340&lt;&gt;""),IF($G340="D",-I340,+I340),0)</f>
        <v>79.977876095536701</v>
      </c>
    </row>
    <row r="341" spans="1:16" x14ac:dyDescent="0.2">
      <c r="A341" s="6">
        <v>213</v>
      </c>
      <c r="B341" s="6" t="s">
        <v>17</v>
      </c>
      <c r="C341" s="7" t="s">
        <v>31</v>
      </c>
      <c r="D341" s="8">
        <v>36720</v>
      </c>
      <c r="E341" s="8">
        <v>36738</v>
      </c>
      <c r="F341" t="s">
        <v>284</v>
      </c>
      <c r="G341" s="6" t="s">
        <v>23</v>
      </c>
      <c r="H341" s="6"/>
      <c r="I341" s="12">
        <v>49.393481584920963</v>
      </c>
      <c r="J341" s="12">
        <f>J340+IF(AND($B341="B",$G341="D"),-I341,IF($B341="B",+I341,0))</f>
        <v>-9744.703264085907</v>
      </c>
      <c r="K341" s="12">
        <f>K340+IF(AND($B341="B",$E341&lt;&gt;""),IF($G341="D",-I341,+I341),0)</f>
        <v>-9744.703264085907</v>
      </c>
      <c r="L341" s="6" t="str">
        <f>IF(C341="","",G341&amp;" "&amp;VLOOKUP(C341,$X$1:$Y$49,2))</f>
        <v>D 22</v>
      </c>
      <c r="M341" s="10" t="e">
        <f>M340+IF(AND(B341="C",E341&lt;&gt;""),IF(G341="D",-#REF!,+#REF!),0)</f>
        <v>#REF!</v>
      </c>
      <c r="N341">
        <f>IF(D341,MONTH(D341),"")</f>
        <v>7</v>
      </c>
      <c r="O341">
        <f>IF(D341,YEAR(D341),"")</f>
        <v>2000</v>
      </c>
      <c r="P341" s="12">
        <f>P340+IF(AND($B341="C",I341&lt;&gt;""),IF($G341="D",-I341,+I341),0)</f>
        <v>79.977876095536701</v>
      </c>
    </row>
    <row r="342" spans="1:16" x14ac:dyDescent="0.2">
      <c r="A342" s="6">
        <v>212</v>
      </c>
      <c r="B342" s="6" t="s">
        <v>17</v>
      </c>
      <c r="C342" s="7" t="s">
        <v>28</v>
      </c>
      <c r="D342" s="8">
        <v>36723</v>
      </c>
      <c r="E342" s="8">
        <v>36738</v>
      </c>
      <c r="F342" t="s">
        <v>284</v>
      </c>
      <c r="G342" s="6" t="s">
        <v>23</v>
      </c>
      <c r="H342" s="6"/>
      <c r="I342" s="12">
        <v>57.291865167991197</v>
      </c>
      <c r="J342" s="12">
        <f>J341+IF(AND($B342="B",$G342="D"),-I342,IF($B342="B",+I342,0))</f>
        <v>-9801.995129253899</v>
      </c>
      <c r="K342" s="12">
        <f>K341+IF(AND($B342="B",$E342&lt;&gt;""),IF($G342="D",-I342,+I342),0)</f>
        <v>-9801.995129253899</v>
      </c>
      <c r="L342" s="6" t="str">
        <f>IF(C342="","",G342&amp;" "&amp;VLOOKUP(C342,$X$1:$Y$49,2))</f>
        <v>D 25</v>
      </c>
      <c r="M342" s="10" t="e">
        <f>M341+IF(AND(B342="C",E342&lt;&gt;""),IF(G342="D",-#REF!,+#REF!),0)</f>
        <v>#REF!</v>
      </c>
      <c r="N342">
        <f>IF(D342,MONTH(D342),"")</f>
        <v>7</v>
      </c>
      <c r="O342">
        <f>IF(D342,YEAR(D342),"")</f>
        <v>2000</v>
      </c>
      <c r="P342" s="12">
        <f>P341+IF(AND($B342="C",I342&lt;&gt;""),IF($G342="D",-I342,+I342),0)</f>
        <v>79.977876095536701</v>
      </c>
    </row>
    <row r="343" spans="1:16" x14ac:dyDescent="0.2">
      <c r="A343" s="6">
        <v>212</v>
      </c>
      <c r="B343" s="6" t="s">
        <v>17</v>
      </c>
      <c r="C343" s="7" t="s">
        <v>26</v>
      </c>
      <c r="D343" s="8">
        <v>36723</v>
      </c>
      <c r="E343" s="8">
        <v>36738</v>
      </c>
      <c r="F343" t="s">
        <v>284</v>
      </c>
      <c r="G343" s="6" t="s">
        <v>23</v>
      </c>
      <c r="H343" s="6"/>
      <c r="I343" s="12">
        <v>11.230919099880023</v>
      </c>
      <c r="J343" s="12">
        <f>J342+IF(AND($B343="B",$G343="D"),-I343,IF($B343="B",+I343,0))</f>
        <v>-9813.2260483537793</v>
      </c>
      <c r="K343" s="12">
        <f>K342+IF(AND($B343="B",$E343&lt;&gt;""),IF($G343="D",-I343,+I343),0)</f>
        <v>-9813.2260483537793</v>
      </c>
      <c r="L343" s="6" t="str">
        <f>IF(C343="","",G343&amp;" "&amp;VLOOKUP(C343,$X$1:$Y$49,2))</f>
        <v>D 6</v>
      </c>
      <c r="M343" s="10" t="e">
        <f>M342+IF(AND(B343="C",E343&lt;&gt;""),IF(G343="D",-#REF!,+#REF!),0)</f>
        <v>#REF!</v>
      </c>
      <c r="N343">
        <f>IF(D343,MONTH(D343),"")</f>
        <v>7</v>
      </c>
      <c r="O343">
        <f>IF(D343,YEAR(D343),"")</f>
        <v>2000</v>
      </c>
      <c r="P343" s="12">
        <f>P342+IF(AND($B343="C",I343&lt;&gt;""),IF($G343="D",-I343,+I343),0)</f>
        <v>79.977876095536701</v>
      </c>
    </row>
    <row r="344" spans="1:16" x14ac:dyDescent="0.2">
      <c r="A344" s="6">
        <v>199</v>
      </c>
      <c r="B344" s="6" t="s">
        <v>17</v>
      </c>
      <c r="C344" s="7" t="s">
        <v>54</v>
      </c>
      <c r="D344" s="8">
        <v>36724</v>
      </c>
      <c r="E344" s="8">
        <v>36733</v>
      </c>
      <c r="F344" t="s">
        <v>284</v>
      </c>
      <c r="G344" s="6" t="s">
        <v>19</v>
      </c>
      <c r="H344" s="6" t="s">
        <v>78</v>
      </c>
      <c r="I344" s="12">
        <v>7363.2875325669211</v>
      </c>
      <c r="J344" s="12">
        <f>J343+IF(AND($B344="B",$G344="D"),-I344,IF($B344="B",+I344,0))</f>
        <v>-2449.9385157868583</v>
      </c>
      <c r="K344" s="12">
        <f>K343+IF(AND($B344="B",$E344&lt;&gt;""),IF($G344="D",-I344,+I344),0)</f>
        <v>-2449.9385157868583</v>
      </c>
      <c r="L344" s="6" t="str">
        <f>IF(C344="","",G344&amp;" "&amp;VLOOKUP(C344,$X$1:$Y$49,2))</f>
        <v>R 6</v>
      </c>
      <c r="M344" s="10" t="e">
        <f>M343+IF(AND(B344="C",E344&lt;&gt;""),IF(G344="D",-#REF!,+#REF!),0)</f>
        <v>#REF!</v>
      </c>
      <c r="N344">
        <f>IF(D344,MONTH(D344),"")</f>
        <v>7</v>
      </c>
      <c r="O344">
        <f>IF(D344,YEAR(D344),"")</f>
        <v>2000</v>
      </c>
      <c r="P344" s="12">
        <f>P343+IF(AND($B344="C",I344&lt;&gt;""),IF($G344="D",-I344,+I344),0)</f>
        <v>79.977876095536701</v>
      </c>
    </row>
    <row r="345" spans="1:16" x14ac:dyDescent="0.2">
      <c r="A345" s="6">
        <v>199</v>
      </c>
      <c r="B345" s="6" t="s">
        <v>17</v>
      </c>
      <c r="C345" s="7" t="s">
        <v>62</v>
      </c>
      <c r="D345" s="8">
        <v>36724</v>
      </c>
      <c r="E345" s="8">
        <v>36733</v>
      </c>
      <c r="F345" t="s">
        <v>284</v>
      </c>
      <c r="G345" s="6" t="s">
        <v>19</v>
      </c>
      <c r="H345" s="6" t="s">
        <v>78</v>
      </c>
      <c r="I345" s="12">
        <v>1443.2043563831164</v>
      </c>
      <c r="J345" s="12">
        <f>J344+IF(AND($B345="B",$G345="D"),-I345,IF($B345="B",+I345,0))</f>
        <v>-1006.7341594037418</v>
      </c>
      <c r="K345" s="12">
        <f>K344+IF(AND($B345="B",$E345&lt;&gt;""),IF($G345="D",-I345,+I345),0)</f>
        <v>-1006.7341594037418</v>
      </c>
      <c r="L345" s="6" t="str">
        <f>IF(C345="","",G345&amp;" "&amp;VLOOKUP(C345,$X$1:$Y$49,2))</f>
        <v>R 5</v>
      </c>
      <c r="M345" s="10" t="e">
        <f>M344+IF(AND(B345="C",E345&lt;&gt;""),IF(G345="D",-#REF!,+#REF!),0)</f>
        <v>#REF!</v>
      </c>
      <c r="N345">
        <f>IF(D345,MONTH(D345),"")</f>
        <v>7</v>
      </c>
      <c r="O345">
        <f>IF(D345,YEAR(D345),"")</f>
        <v>2000</v>
      </c>
      <c r="P345" s="12">
        <f>P344+IF(AND($B345="C",I345&lt;&gt;""),IF($G345="D",-I345,+I345),0)</f>
        <v>79.977876095536701</v>
      </c>
    </row>
    <row r="346" spans="1:16" x14ac:dyDescent="0.2">
      <c r="A346" s="6">
        <v>200</v>
      </c>
      <c r="B346" s="6" t="s">
        <v>17</v>
      </c>
      <c r="C346" s="7" t="s">
        <v>54</v>
      </c>
      <c r="D346" s="8">
        <v>36728</v>
      </c>
      <c r="E346" s="8">
        <v>36732</v>
      </c>
      <c r="F346" t="s">
        <v>284</v>
      </c>
      <c r="G346" s="6" t="s">
        <v>19</v>
      </c>
      <c r="H346" s="6"/>
      <c r="I346" s="12">
        <v>548.81646205467734</v>
      </c>
      <c r="J346" s="12">
        <f>J345+IF(AND($B346="B",$G346="D"),-I346,IF($B346="B",+I346,0))</f>
        <v>-457.9176973490645</v>
      </c>
      <c r="K346" s="12">
        <f>K345+IF(AND($B346="B",$E346&lt;&gt;""),IF($G346="D",-I346,+I346),0)</f>
        <v>-457.9176973490645</v>
      </c>
      <c r="L346" s="6" t="str">
        <f>IF(C346="","",G346&amp;" "&amp;VLOOKUP(C346,$X$1:$Y$49,2))</f>
        <v>R 6</v>
      </c>
      <c r="M346" s="10" t="e">
        <f>M345+IF(AND(B346="C",E346&lt;&gt;""),IF(G346="D",-#REF!,+#REF!),0)</f>
        <v>#REF!</v>
      </c>
      <c r="N346">
        <f>IF(D346,MONTH(D346),"")</f>
        <v>7</v>
      </c>
      <c r="O346">
        <f>IF(D346,YEAR(D346),"")</f>
        <v>2000</v>
      </c>
      <c r="P346" s="12">
        <f>P345+IF(AND($B346="C",I346&lt;&gt;""),IF($G346="D",-I346,+I346),0)</f>
        <v>79.977876095536701</v>
      </c>
    </row>
    <row r="347" spans="1:16" x14ac:dyDescent="0.2">
      <c r="A347" s="6">
        <v>200</v>
      </c>
      <c r="B347" s="6" t="s">
        <v>17</v>
      </c>
      <c r="C347" s="7" t="s">
        <v>62</v>
      </c>
      <c r="D347" s="8">
        <v>36728</v>
      </c>
      <c r="E347" s="8">
        <v>36732</v>
      </c>
      <c r="F347" t="s">
        <v>284</v>
      </c>
      <c r="G347" s="6" t="s">
        <v>19</v>
      </c>
      <c r="H347" s="6"/>
      <c r="I347" s="12">
        <v>107.56802656271677</v>
      </c>
      <c r="J347" s="12">
        <f>J346+IF(AND($B347="B",$G347="D"),-I347,IF($B347="B",+I347,0))</f>
        <v>-350.3496707863477</v>
      </c>
      <c r="K347" s="12">
        <f>K346+IF(AND($B347="B",$E347&lt;&gt;""),IF($G347="D",-I347,+I347),0)</f>
        <v>-350.3496707863477</v>
      </c>
      <c r="L347" s="6" t="str">
        <f>IF(C347="","",G347&amp;" "&amp;VLOOKUP(C347,$X$1:$Y$49,2))</f>
        <v>R 5</v>
      </c>
      <c r="M347" s="10" t="e">
        <f>M346+IF(AND(B347="C",E347&lt;&gt;""),IF(G347="D",-#REF!,+#REF!),0)</f>
        <v>#REF!</v>
      </c>
      <c r="N347">
        <f>IF(D347,MONTH(D347),"")</f>
        <v>7</v>
      </c>
      <c r="O347">
        <f>IF(D347,YEAR(D347),"")</f>
        <v>2000</v>
      </c>
      <c r="P347" s="12">
        <f>P346+IF(AND($B347="C",I347&lt;&gt;""),IF($G347="D",-I347,+I347),0)</f>
        <v>79.977876095536701</v>
      </c>
    </row>
    <row r="348" spans="1:16" x14ac:dyDescent="0.2">
      <c r="A348" s="6">
        <v>201</v>
      </c>
      <c r="B348" s="6" t="s">
        <v>17</v>
      </c>
      <c r="C348" s="7" t="s">
        <v>58</v>
      </c>
      <c r="D348" s="8">
        <v>36728</v>
      </c>
      <c r="E348" s="8">
        <v>36729</v>
      </c>
      <c r="F348" t="s">
        <v>284</v>
      </c>
      <c r="G348" s="6" t="s">
        <v>23</v>
      </c>
      <c r="H348" s="14" t="s">
        <v>164</v>
      </c>
      <c r="I348" s="12">
        <v>2286.7352585611557</v>
      </c>
      <c r="J348" s="12">
        <f>J347+IF(AND($B348="B",$G348="D"),-I348,IF($B348="B",+I348,0))</f>
        <v>-2637.0849293475035</v>
      </c>
      <c r="K348" s="12">
        <f>K347+IF(AND($B348="B",$E348&lt;&gt;""),IF($G348="D",-I348,+I348),0)</f>
        <v>-2637.0849293475035</v>
      </c>
      <c r="L348" s="6" t="str">
        <f>IF(C348="","",G348&amp;" "&amp;VLOOKUP(C348,$X$1:$Y$49,2))</f>
        <v>D 4</v>
      </c>
      <c r="M348" s="10" t="e">
        <f>M347+IF(AND(B348="C",E348&lt;&gt;""),IF(G348="D",-#REF!,+#REF!),0)</f>
        <v>#REF!</v>
      </c>
      <c r="N348">
        <f>IF(D348,MONTH(D348),"")</f>
        <v>7</v>
      </c>
      <c r="O348">
        <f>IF(D348,YEAR(D348),"")</f>
        <v>2000</v>
      </c>
      <c r="P348" s="12">
        <f>P347+IF(AND($B348="C",I348&lt;&gt;""),IF($G348="D",-I348,+I348),0)</f>
        <v>79.977876095536701</v>
      </c>
    </row>
    <row r="349" spans="1:16" x14ac:dyDescent="0.2">
      <c r="A349" s="6">
        <v>210</v>
      </c>
      <c r="B349" s="6" t="s">
        <v>40</v>
      </c>
      <c r="C349" s="7" t="s">
        <v>41</v>
      </c>
      <c r="D349" s="8">
        <v>36731</v>
      </c>
      <c r="E349" s="8">
        <v>36732</v>
      </c>
      <c r="F349" t="s">
        <v>284</v>
      </c>
      <c r="G349" s="6" t="s">
        <v>19</v>
      </c>
      <c r="H349" s="6"/>
      <c r="I349" s="12">
        <v>33.640924633779349</v>
      </c>
      <c r="J349" s="12">
        <f>J348+IF(AND($B349="B",$G349="D"),-I349,IF($B349="B",+I349,0))</f>
        <v>-2637.0849293475035</v>
      </c>
      <c r="K349" s="12">
        <f>K348+IF(AND($B349="B",$E349&lt;&gt;""),IF($G349="D",-I349,+I349),0)</f>
        <v>-2637.0849293475035</v>
      </c>
      <c r="L349" s="6" t="str">
        <f>IF(C349="","",G349&amp;" "&amp;VLOOKUP(C349,$X$1:$Y$49,2))</f>
        <v>R 4</v>
      </c>
      <c r="M349" s="10" t="e">
        <f>M348+IF(AND(B349="C",E349&lt;&gt;""),IF(G349="D",-#REF!,+#REF!),0)</f>
        <v>#REF!</v>
      </c>
      <c r="N349">
        <f>IF(D349,MONTH(D349),"")</f>
        <v>7</v>
      </c>
      <c r="O349">
        <f>IF(D349,YEAR(D349),"")</f>
        <v>2000</v>
      </c>
      <c r="P349" s="12">
        <f>P348+IF(AND($B349="C",I349&lt;&gt;""),IF($G349="D",-I349,+I349),0)</f>
        <v>113.61880072931605</v>
      </c>
    </row>
    <row r="350" spans="1:16" x14ac:dyDescent="0.2">
      <c r="A350" s="6">
        <v>210</v>
      </c>
      <c r="B350" s="6" t="s">
        <v>17</v>
      </c>
      <c r="C350" s="7" t="s">
        <v>44</v>
      </c>
      <c r="D350" s="8">
        <v>36731</v>
      </c>
      <c r="E350" s="8">
        <v>36732</v>
      </c>
      <c r="F350" t="s">
        <v>284</v>
      </c>
      <c r="G350" s="6" t="s">
        <v>23</v>
      </c>
      <c r="I350" s="12">
        <v>33.640924633779349</v>
      </c>
      <c r="J350" s="12">
        <f>J349+IF(AND($B350="B",$G350="D"),-I350,IF($B350="B",+I350,0))</f>
        <v>-2670.7258539812829</v>
      </c>
      <c r="K350" s="12">
        <f>K349+IF(AND($B350="B",$E350&lt;&gt;""),IF($G350="D",-I350,+I350),0)</f>
        <v>-2670.7258539812829</v>
      </c>
      <c r="L350" s="6" t="str">
        <f>IF(C350="","",G350&amp;" "&amp;VLOOKUP(C350,$X$1:$Y$49,2))</f>
        <v>D 5</v>
      </c>
      <c r="M350" s="10" t="e">
        <f>M349+IF(AND(B350="C",E350&lt;&gt;""),IF(G350="D",-#REF!,+#REF!),0)</f>
        <v>#REF!</v>
      </c>
      <c r="N350">
        <f>IF(D350,MONTH(D350),"")</f>
        <v>7</v>
      </c>
      <c r="O350">
        <f>IF(D350,YEAR(D350),"")</f>
        <v>2000</v>
      </c>
      <c r="P350" s="12">
        <f>P349+IF(AND($B350="C",I350&lt;&gt;""),IF($G350="D",-I350,+I350),0)</f>
        <v>113.61880072931605</v>
      </c>
    </row>
    <row r="351" spans="1:16" x14ac:dyDescent="0.2">
      <c r="A351" s="6">
        <v>213</v>
      </c>
      <c r="B351" s="6" t="s">
        <v>17</v>
      </c>
      <c r="C351" s="7" t="s">
        <v>31</v>
      </c>
      <c r="D351" s="8">
        <v>36731</v>
      </c>
      <c r="E351" s="8">
        <v>36738</v>
      </c>
      <c r="F351" t="s">
        <v>284</v>
      </c>
      <c r="G351" s="6" t="s">
        <v>23</v>
      </c>
      <c r="H351" s="6"/>
      <c r="I351" s="12">
        <v>70.012211166280721</v>
      </c>
      <c r="J351" s="12">
        <f>J350+IF(AND($B351="B",$G351="D"),-I351,IF($B351="B",+I351,0))</f>
        <v>-2740.7380651475637</v>
      </c>
      <c r="K351" s="12">
        <f>K350+IF(AND($B351="B",$E351&lt;&gt;""),IF($G351="D",-I351,+I351),0)</f>
        <v>-2740.7380651475637</v>
      </c>
      <c r="L351" s="6" t="str">
        <f>IF(C351="","",G351&amp;" "&amp;VLOOKUP(C351,$X$1:$Y$49,2))</f>
        <v>D 22</v>
      </c>
      <c r="M351" s="10" t="e">
        <f>M350+IF(AND(B351="C",E351&lt;&gt;""),IF(G351="D",-#REF!,+#REF!),0)</f>
        <v>#REF!</v>
      </c>
      <c r="N351">
        <f>IF(D351,MONTH(D351),"")</f>
        <v>7</v>
      </c>
      <c r="O351">
        <f>IF(D351,YEAR(D351),"")</f>
        <v>2000</v>
      </c>
      <c r="P351" s="12">
        <f>P350+IF(AND($B351="C",I351&lt;&gt;""),IF($G351="D",-I351,+I351),0)</f>
        <v>113.61880072931605</v>
      </c>
    </row>
    <row r="352" spans="1:16" x14ac:dyDescent="0.2">
      <c r="A352" s="6">
        <v>213</v>
      </c>
      <c r="B352" s="6" t="s">
        <v>17</v>
      </c>
      <c r="C352" s="7" t="s">
        <v>28</v>
      </c>
      <c r="D352" s="8">
        <v>36732</v>
      </c>
      <c r="E352" s="8">
        <v>36738</v>
      </c>
      <c r="F352" t="s">
        <v>284</v>
      </c>
      <c r="G352" s="6" t="s">
        <v>23</v>
      </c>
      <c r="H352" s="6"/>
      <c r="I352" s="12">
        <v>20.64769489463486</v>
      </c>
      <c r="J352" s="12">
        <f>J351+IF(AND($B352="B",$G352="D"),-I352,IF($B352="B",+I352,0))</f>
        <v>-2761.3857600421984</v>
      </c>
      <c r="K352" s="12">
        <f>K351+IF(AND($B352="B",$E352&lt;&gt;""),IF($G352="D",-I352,+I352),0)</f>
        <v>-2761.3857600421984</v>
      </c>
      <c r="L352" s="6" t="str">
        <f>IF(C352="","",G352&amp;" "&amp;VLOOKUP(C352,$X$1:$Y$49,2))</f>
        <v>D 25</v>
      </c>
      <c r="M352" s="10" t="e">
        <f>M351+IF(AND(B352="C",E352&lt;&gt;""),IF(G352="D",-#REF!,+#REF!),0)</f>
        <v>#REF!</v>
      </c>
      <c r="N352">
        <f>IF(D352,MONTH(D352),"")</f>
        <v>7</v>
      </c>
      <c r="O352">
        <f>IF(D352,YEAR(D352),"")</f>
        <v>2000</v>
      </c>
      <c r="P352" s="12">
        <f>P351+IF(AND($B352="C",I352&lt;&gt;""),IF($G352="D",-I352,+I352),0)</f>
        <v>113.61880072931605</v>
      </c>
    </row>
    <row r="353" spans="1:16" x14ac:dyDescent="0.2">
      <c r="A353" s="6">
        <v>213</v>
      </c>
      <c r="B353" s="6" t="s">
        <v>17</v>
      </c>
      <c r="C353" s="7" t="s">
        <v>31</v>
      </c>
      <c r="D353" s="8">
        <v>36733</v>
      </c>
      <c r="E353" s="8">
        <v>36738</v>
      </c>
      <c r="F353" t="s">
        <v>284</v>
      </c>
      <c r="G353" s="6" t="s">
        <v>23</v>
      </c>
      <c r="H353" s="6"/>
      <c r="I353" s="12">
        <v>52.59491094690658</v>
      </c>
      <c r="J353" s="12">
        <f>J352+IF(AND($B353="B",$G353="D"),-I353,IF($B353="B",+I353,0))</f>
        <v>-2813.980670989105</v>
      </c>
      <c r="K353" s="12">
        <f>K352+IF(AND($B353="B",$E353&lt;&gt;""),IF($G353="D",-I353,+I353),0)</f>
        <v>-2813.980670989105</v>
      </c>
      <c r="L353" s="6" t="str">
        <f>IF(C353="","",G353&amp;" "&amp;VLOOKUP(C353,$X$1:$Y$49,2))</f>
        <v>D 22</v>
      </c>
      <c r="M353" s="10" t="e">
        <f>M352+IF(AND(B353="C",E353&lt;&gt;""),IF(G353="D",-#REF!,+#REF!),0)</f>
        <v>#REF!</v>
      </c>
      <c r="N353">
        <f>IF(D353,MONTH(D353),"")</f>
        <v>7</v>
      </c>
      <c r="O353">
        <f>IF(D353,YEAR(D353),"")</f>
        <v>2000</v>
      </c>
      <c r="P353" s="12">
        <f>P352+IF(AND($B353="C",I353&lt;&gt;""),IF($G353="D",-I353,+I353),0)</f>
        <v>113.61880072931605</v>
      </c>
    </row>
    <row r="354" spans="1:16" x14ac:dyDescent="0.2">
      <c r="A354" s="6">
        <v>215</v>
      </c>
      <c r="B354" s="6" t="s">
        <v>17</v>
      </c>
      <c r="C354" s="7" t="s">
        <v>53</v>
      </c>
      <c r="D354" s="8">
        <v>36733</v>
      </c>
      <c r="E354" s="8">
        <v>36769</v>
      </c>
      <c r="F354" t="s">
        <v>284</v>
      </c>
      <c r="G354" s="6" t="s">
        <v>23</v>
      </c>
      <c r="H354" s="6"/>
      <c r="I354" s="12">
        <v>17.182098719885605</v>
      </c>
      <c r="J354" s="12">
        <f>J353+IF(AND($B354="B",$G354="D"),-I354,IF($B354="B",+I354,0))</f>
        <v>-2831.1627697089907</v>
      </c>
      <c r="K354" s="12">
        <f>K353+IF(AND($B354="B",$E354&lt;&gt;""),IF($G354="D",-I354,+I354),0)</f>
        <v>-2831.1627697089907</v>
      </c>
      <c r="L354" s="6" t="str">
        <f>IF(C354="","",G354&amp;" "&amp;VLOOKUP(C354,$X$1:$Y$49,2))</f>
        <v>D 29</v>
      </c>
      <c r="M354" s="10" t="e">
        <f>M353+IF(AND(B354="C",E354&lt;&gt;""),IF(G354="D",-#REF!,+#REF!),0)</f>
        <v>#REF!</v>
      </c>
      <c r="N354">
        <f>IF(D354,MONTH(D354),"")</f>
        <v>7</v>
      </c>
      <c r="O354">
        <f>IF(D354,YEAR(D354),"")</f>
        <v>2000</v>
      </c>
      <c r="P354" s="12">
        <f>P353+IF(AND($B354="C",I354&lt;&gt;""),IF($G354="D",-I354,+I354),0)</f>
        <v>113.61880072931605</v>
      </c>
    </row>
    <row r="355" spans="1:16" x14ac:dyDescent="0.2">
      <c r="A355" s="6">
        <v>215</v>
      </c>
      <c r="B355" s="6" t="s">
        <v>17</v>
      </c>
      <c r="C355" s="7" t="s">
        <v>31</v>
      </c>
      <c r="D355" s="8">
        <v>36733</v>
      </c>
      <c r="E355" s="8">
        <v>36769</v>
      </c>
      <c r="F355" t="s">
        <v>284</v>
      </c>
      <c r="G355" s="6" t="s">
        <v>23</v>
      </c>
      <c r="H355" s="6"/>
      <c r="I355" s="12">
        <v>192.51</v>
      </c>
      <c r="J355" s="12">
        <f>J354+IF(AND($B355="B",$G355="D"),-I355,IF($B355="B",+I355,0))</f>
        <v>-3023.6727697089909</v>
      </c>
      <c r="K355" s="12">
        <f>K354+IF(AND($B355="B",$E355&lt;&gt;""),IF($G355="D",-I355,+I355),0)</f>
        <v>-3023.6727697089909</v>
      </c>
      <c r="L355" s="6" t="str">
        <f>IF(C355="","",G355&amp;" "&amp;VLOOKUP(C355,$X$1:$Y$49,2))</f>
        <v>D 22</v>
      </c>
      <c r="M355" s="10" t="e">
        <f>M354+IF(AND(B355="C",E355&lt;&gt;""),IF(G355="D",-#REF!,+#REF!),0)</f>
        <v>#REF!</v>
      </c>
      <c r="N355">
        <f>IF(D355,MONTH(D355),"")</f>
        <v>7</v>
      </c>
      <c r="O355">
        <f>IF(D355,YEAR(D355),"")</f>
        <v>2000</v>
      </c>
      <c r="P355" s="12">
        <f>P354+IF(AND($B355="C",I355&lt;&gt;""),IF($G355="D",-I355,+I355),0)</f>
        <v>113.61880072931605</v>
      </c>
    </row>
    <row r="356" spans="1:16" x14ac:dyDescent="0.2">
      <c r="A356" s="6">
        <v>202</v>
      </c>
      <c r="B356" s="6" t="s">
        <v>17</v>
      </c>
      <c r="C356" s="7" t="s">
        <v>54</v>
      </c>
      <c r="D356" s="8">
        <v>36735</v>
      </c>
      <c r="E356" s="8">
        <v>36743</v>
      </c>
      <c r="F356" t="s">
        <v>284</v>
      </c>
      <c r="G356" s="6" t="s">
        <v>19</v>
      </c>
      <c r="H356" s="6" t="s">
        <v>78</v>
      </c>
      <c r="I356" s="12">
        <v>8659.1041790849104</v>
      </c>
      <c r="J356" s="12">
        <f>J355+IF(AND($B356="B",$G356="D"),-I356,IF($B356="B",+I356,0))</f>
        <v>5635.4314093759194</v>
      </c>
      <c r="K356" s="12">
        <f>K355+IF(AND($B356="B",$E356&lt;&gt;""),IF($G356="D",-I356,+I356),0)</f>
        <v>5635.4314093759194</v>
      </c>
      <c r="L356" s="6" t="str">
        <f>IF(C356="","",G356&amp;" "&amp;VLOOKUP(C356,$X$1:$Y$49,2))</f>
        <v>R 6</v>
      </c>
      <c r="M356" s="10" t="e">
        <f>M355+IF(AND(B356="C",E356&lt;&gt;""),IF(G356="D",-#REF!,+#REF!),0)</f>
        <v>#REF!</v>
      </c>
      <c r="N356">
        <f>IF(D356,MONTH(D356),"")</f>
        <v>7</v>
      </c>
      <c r="O356">
        <f>IF(D356,YEAR(D356),"")</f>
        <v>2000</v>
      </c>
      <c r="P356" s="12">
        <f>P355+IF(AND($B356="C",I356&lt;&gt;""),IF($G356="D",-I356,+I356),0)</f>
        <v>113.61880072931605</v>
      </c>
    </row>
    <row r="357" spans="1:16" x14ac:dyDescent="0.2">
      <c r="A357" s="6">
        <v>202</v>
      </c>
      <c r="B357" s="6" t="s">
        <v>17</v>
      </c>
      <c r="C357" s="7" t="s">
        <v>62</v>
      </c>
      <c r="D357" s="8">
        <v>36735</v>
      </c>
      <c r="E357" s="8">
        <v>36743</v>
      </c>
      <c r="F357" t="s">
        <v>284</v>
      </c>
      <c r="G357" s="6" t="s">
        <v>19</v>
      </c>
      <c r="H357" s="6" t="s">
        <v>78</v>
      </c>
      <c r="I357" s="12">
        <v>1697.1844191006421</v>
      </c>
      <c r="J357" s="12">
        <f>J356+IF(AND($B357="B",$G357="D"),-I357,IF($B357="B",+I357,0))</f>
        <v>7332.6158284765615</v>
      </c>
      <c r="K357" s="12">
        <f>K356+IF(AND($B357="B",$E357&lt;&gt;""),IF($G357="D",-I357,+I357),0)</f>
        <v>7332.6158284765615</v>
      </c>
      <c r="L357" s="6" t="str">
        <f>IF(C357="","",G357&amp;" "&amp;VLOOKUP(C357,$X$1:$Y$49,2))</f>
        <v>R 5</v>
      </c>
      <c r="M357" s="10" t="e">
        <f>M356+IF(AND(B357="C",E357&lt;&gt;""),IF(G357="D",-#REF!,+#REF!),0)</f>
        <v>#REF!</v>
      </c>
      <c r="N357">
        <f>IF(D357,MONTH(D357),"")</f>
        <v>7</v>
      </c>
      <c r="O357">
        <f>IF(D357,YEAR(D357),"")</f>
        <v>2000</v>
      </c>
      <c r="P357" s="12">
        <f>P356+IF(AND($B357="C",I357&lt;&gt;""),IF($G357="D",-I357,+I357),0)</f>
        <v>113.61880072931605</v>
      </c>
    </row>
    <row r="358" spans="1:16" x14ac:dyDescent="0.2">
      <c r="A358" s="6">
        <v>203</v>
      </c>
      <c r="B358" s="6" t="s">
        <v>17</v>
      </c>
      <c r="C358" s="7" t="s">
        <v>31</v>
      </c>
      <c r="D358" s="8">
        <v>36735</v>
      </c>
      <c r="E358" s="8">
        <v>36738</v>
      </c>
      <c r="F358" t="s">
        <v>284</v>
      </c>
      <c r="G358" s="6" t="s">
        <v>23</v>
      </c>
      <c r="H358" s="14" t="s">
        <v>165</v>
      </c>
      <c r="I358" s="12">
        <v>84.720492349346074</v>
      </c>
      <c r="J358" s="12">
        <f>J357+IF(AND($B358="B",$G358="D"),-I358,IF($B358="B",+I358,0))</f>
        <v>7247.8953361272152</v>
      </c>
      <c r="K358" s="12">
        <f>K357+IF(AND($B358="B",$E358&lt;&gt;""),IF($G358="D",-I358,+I358),0)</f>
        <v>7247.8953361272152</v>
      </c>
      <c r="L358" s="6" t="str">
        <f>IF(C358="","",G358&amp;" "&amp;VLOOKUP(C358,$X$1:$Y$49,2))</f>
        <v>D 22</v>
      </c>
      <c r="M358" s="10" t="e">
        <f>M357+IF(AND(B358="C",E358&lt;&gt;""),IF(G358="D",-#REF!,+#REF!),0)</f>
        <v>#REF!</v>
      </c>
      <c r="N358">
        <f>IF(D358,MONTH(D358),"")</f>
        <v>7</v>
      </c>
      <c r="O358">
        <f>IF(D358,YEAR(D358),"")</f>
        <v>2000</v>
      </c>
      <c r="P358" s="12">
        <f>P357+IF(AND($B358="C",I358&lt;&gt;""),IF($G358="D",-I358,+I358),0)</f>
        <v>113.61880072931605</v>
      </c>
    </row>
    <row r="359" spans="1:16" x14ac:dyDescent="0.2">
      <c r="A359" s="6">
        <v>203</v>
      </c>
      <c r="B359" s="6" t="s">
        <v>17</v>
      </c>
      <c r="C359" s="7" t="s">
        <v>50</v>
      </c>
      <c r="D359" s="8">
        <v>36735</v>
      </c>
      <c r="E359" s="8">
        <v>36738</v>
      </c>
      <c r="F359" t="s">
        <v>284</v>
      </c>
      <c r="G359" s="6" t="s">
        <v>23</v>
      </c>
      <c r="H359" s="14" t="s">
        <v>165</v>
      </c>
      <c r="I359" s="12">
        <v>867.08884881173606</v>
      </c>
      <c r="J359" s="12">
        <f>J358+IF(AND($B359="B",$G359="D"),-I359,IF($B359="B",+I359,0))</f>
        <v>6380.806487315479</v>
      </c>
      <c r="K359" s="12">
        <f>K358+IF(AND($B359="B",$E359&lt;&gt;""),IF($G359="D",-I359,+I359),0)</f>
        <v>6380.806487315479</v>
      </c>
      <c r="L359" s="6" t="str">
        <f>IF(C359="","",G359&amp;" "&amp;VLOOKUP(C359,$X$1:$Y$49,2))</f>
        <v>D 9</v>
      </c>
      <c r="M359" s="10" t="e">
        <f>M358+IF(AND(B359="C",E359&lt;&gt;""),IF(G359="D",-#REF!,+#REF!),0)</f>
        <v>#REF!</v>
      </c>
      <c r="N359">
        <f>IF(D359,MONTH(D359),"")</f>
        <v>7</v>
      </c>
      <c r="O359">
        <f>IF(D359,YEAR(D359),"")</f>
        <v>2000</v>
      </c>
      <c r="P359" s="12">
        <f>P358+IF(AND($B359="C",I359&lt;&gt;""),IF($G359="D",-I359,+I359),0)</f>
        <v>113.61880072931605</v>
      </c>
    </row>
    <row r="360" spans="1:16" x14ac:dyDescent="0.2">
      <c r="A360" s="6">
        <v>203</v>
      </c>
      <c r="B360" s="6" t="s">
        <v>17</v>
      </c>
      <c r="C360" s="7" t="s">
        <v>26</v>
      </c>
      <c r="D360" s="8">
        <v>36735</v>
      </c>
      <c r="E360" s="8">
        <v>36738</v>
      </c>
      <c r="F360" t="s">
        <v>284</v>
      </c>
      <c r="G360" s="6" t="s">
        <v>23</v>
      </c>
      <c r="H360" s="10"/>
      <c r="I360" s="12">
        <v>9.2871941301030407</v>
      </c>
      <c r="J360" s="12">
        <f>J359+IF(AND($B360="B",$G360="D"),-I360,IF($B360="B",+I360,0))</f>
        <v>6371.5192931853762</v>
      </c>
      <c r="K360" s="12">
        <f>K359+IF(AND($B360="B",$E360&lt;&gt;""),IF($G360="D",-I360,+I360),0)</f>
        <v>6371.5192931853762</v>
      </c>
      <c r="L360" s="6" t="str">
        <f>IF(C360="","",G360&amp;" "&amp;VLOOKUP(C360,$X$1:$Y$49,2))</f>
        <v>D 6</v>
      </c>
      <c r="M360" s="10" t="e">
        <f>M359+IF(AND(B360="C",E360&lt;&gt;""),IF(G360="D",-#REF!,+#REF!),0)</f>
        <v>#REF!</v>
      </c>
      <c r="N360">
        <f>IF(D360,MONTH(D360),"")</f>
        <v>7</v>
      </c>
      <c r="O360">
        <f>IF(D360,YEAR(D360),"")</f>
        <v>2000</v>
      </c>
      <c r="P360" s="12">
        <f>P359+IF(AND($B360="C",I360&lt;&gt;""),IF($G360="D",-I360,+I360),0)</f>
        <v>113.61880072931605</v>
      </c>
    </row>
    <row r="361" spans="1:16" x14ac:dyDescent="0.2">
      <c r="A361" s="6">
        <v>216</v>
      </c>
      <c r="B361" s="6" t="s">
        <v>40</v>
      </c>
      <c r="C361" s="7" t="s">
        <v>31</v>
      </c>
      <c r="D361" s="8">
        <v>36735</v>
      </c>
      <c r="E361" s="8">
        <v>36735</v>
      </c>
      <c r="F361" t="s">
        <v>284</v>
      </c>
      <c r="G361" s="6" t="s">
        <v>23</v>
      </c>
      <c r="H361" s="6"/>
      <c r="I361" s="12">
        <v>4.4210214998849011</v>
      </c>
      <c r="J361" s="12">
        <f>J360+IF(AND($B361="B",$G361="D"),-I361,IF($B361="B",+I361,0))</f>
        <v>6371.5192931853762</v>
      </c>
      <c r="K361" s="12">
        <f>K360+IF(AND($B361="B",$E361&lt;&gt;""),IF($G361="D",-I361,+I361),0)</f>
        <v>6371.5192931853762</v>
      </c>
      <c r="L361" s="6" t="str">
        <f>IF(C361="","",G361&amp;" "&amp;VLOOKUP(C361,$X$1:$Y$49,2))</f>
        <v>D 22</v>
      </c>
      <c r="M361" s="10" t="e">
        <f>M360+IF(AND(B361="C",E361&lt;&gt;""),IF(G361="D",-#REF!,+#REF!),0)</f>
        <v>#REF!</v>
      </c>
      <c r="N361">
        <f>IF(D361,MONTH(D361),"")</f>
        <v>7</v>
      </c>
      <c r="O361">
        <f>IF(D361,YEAR(D361),"")</f>
        <v>2000</v>
      </c>
      <c r="P361" s="12">
        <f>P360+IF(AND($B361="C",I361&lt;&gt;""),IF($G361="D",-I361,+I361),0)</f>
        <v>109.19777922943115</v>
      </c>
    </row>
    <row r="362" spans="1:16" x14ac:dyDescent="0.2">
      <c r="A362" s="6">
        <v>217</v>
      </c>
      <c r="B362" s="6" t="s">
        <v>40</v>
      </c>
      <c r="C362" s="7" t="s">
        <v>49</v>
      </c>
      <c r="D362" s="8">
        <v>36735</v>
      </c>
      <c r="E362" s="8">
        <v>36735</v>
      </c>
      <c r="F362" t="s">
        <v>284</v>
      </c>
      <c r="G362" s="6" t="s">
        <v>23</v>
      </c>
      <c r="H362" s="6"/>
      <c r="I362" s="12">
        <v>67.230016601697983</v>
      </c>
      <c r="J362" s="12">
        <f>J361+IF(AND($B362="B",$G362="D"),-I362,IF($B362="B",+I362,0))</f>
        <v>6371.5192931853762</v>
      </c>
      <c r="K362" s="12">
        <f>K361+IF(AND($B362="B",$E362&lt;&gt;""),IF($G362="D",-I362,+I362),0)</f>
        <v>6371.5192931853762</v>
      </c>
      <c r="L362" s="6" t="str">
        <f>IF(C362="","",G362&amp;" "&amp;VLOOKUP(C362,$X$1:$Y$49,2))</f>
        <v>D 24</v>
      </c>
      <c r="M362" s="10" t="e">
        <f>M361+IF(AND(B362="C",E362&lt;&gt;""),IF(G362="D",-#REF!,+#REF!),0)</f>
        <v>#REF!</v>
      </c>
      <c r="N362">
        <f>IF(D362,MONTH(D362),"")</f>
        <v>7</v>
      </c>
      <c r="O362">
        <f>IF(D362,YEAR(D362),"")</f>
        <v>2000</v>
      </c>
      <c r="P362" s="12">
        <f>P361+IF(AND($B362="C",I362&lt;&gt;""),IF($G362="D",-I362,+I362),0)</f>
        <v>41.967762627733165</v>
      </c>
    </row>
    <row r="363" spans="1:16" x14ac:dyDescent="0.2">
      <c r="A363" s="6">
        <v>222</v>
      </c>
      <c r="B363" s="6" t="s">
        <v>17</v>
      </c>
      <c r="C363" s="7" t="s">
        <v>51</v>
      </c>
      <c r="D363" s="8">
        <v>36739</v>
      </c>
      <c r="E363" s="8">
        <v>36744</v>
      </c>
      <c r="F363" t="s">
        <v>284</v>
      </c>
      <c r="G363" s="6" t="s">
        <v>23</v>
      </c>
      <c r="H363" s="6" t="s">
        <v>92</v>
      </c>
      <c r="I363" s="12">
        <v>31.148383201947688</v>
      </c>
      <c r="J363" s="12">
        <f>J362+IF(AND($B363="B",$G363="D"),-I363,IF($B363="B",+I363,0))</f>
        <v>6340.3709099834286</v>
      </c>
      <c r="K363" s="12">
        <f>K362+IF(AND($B363="B",$E363&lt;&gt;""),IF($G363="D",-I363,+I363),0)</f>
        <v>6340.3709099834286</v>
      </c>
      <c r="L363" s="6" t="str">
        <f>IF(C363="","",G363&amp;" "&amp;VLOOKUP(C363,$X$1:$Y$49,2))</f>
        <v>D 21</v>
      </c>
      <c r="M363" s="10" t="e">
        <f>M362+IF(AND(B363="C",E363&lt;&gt;""),IF(G363="D",-#REF!,+#REF!),0)</f>
        <v>#REF!</v>
      </c>
      <c r="N363">
        <f>IF(D363,MONTH(D363),"")</f>
        <v>8</v>
      </c>
      <c r="O363">
        <f>IF(D363,YEAR(D363),"")</f>
        <v>2000</v>
      </c>
      <c r="P363" s="12">
        <f>P362+IF(AND($B363="C",I363&lt;&gt;""),IF($G363="D",-I363,+I363),0)</f>
        <v>41.967762627733165</v>
      </c>
    </row>
    <row r="364" spans="1:16" x14ac:dyDescent="0.2">
      <c r="A364" s="6">
        <v>222</v>
      </c>
      <c r="B364" s="6" t="s">
        <v>17</v>
      </c>
      <c r="C364" s="7" t="s">
        <v>51</v>
      </c>
      <c r="D364" s="8">
        <v>36739</v>
      </c>
      <c r="E364" s="8">
        <v>36744</v>
      </c>
      <c r="F364" t="s">
        <v>284</v>
      </c>
      <c r="G364" s="6" t="s">
        <v>23</v>
      </c>
      <c r="H364" s="6" t="s">
        <v>92</v>
      </c>
      <c r="I364" s="12">
        <v>4.7365909655663403</v>
      </c>
      <c r="J364" s="12">
        <f>J363+IF(AND($B364="B",$G364="D"),-I364,IF($B364="B",+I364,0))</f>
        <v>6335.6343190178623</v>
      </c>
      <c r="K364" s="12">
        <f>K363+IF(AND($B364="B",$E364&lt;&gt;""),IF($G364="D",-I364,+I364),0)</f>
        <v>6335.6343190178623</v>
      </c>
      <c r="L364" s="6" t="str">
        <f>IF(C364="","",G364&amp;" "&amp;VLOOKUP(C364,$X$1:$Y$49,2))</f>
        <v>D 21</v>
      </c>
      <c r="M364" s="10" t="e">
        <f>M363+IF(AND(B364="C",E364&lt;&gt;""),IF(G364="D",-#REF!,+#REF!),0)</f>
        <v>#REF!</v>
      </c>
      <c r="N364">
        <f>IF(D364,MONTH(D364),"")</f>
        <v>8</v>
      </c>
      <c r="O364">
        <f>IF(D364,YEAR(D364),"")</f>
        <v>2000</v>
      </c>
      <c r="P364" s="12">
        <f>P363+IF(AND($B364="C",I364&lt;&gt;""),IF($G364="D",-I364,+I364),0)</f>
        <v>41.967762627733165</v>
      </c>
    </row>
    <row r="365" spans="1:16" x14ac:dyDescent="0.2">
      <c r="A365" s="6">
        <v>222</v>
      </c>
      <c r="B365" s="6" t="s">
        <v>17</v>
      </c>
      <c r="C365" s="7" t="s">
        <v>56</v>
      </c>
      <c r="D365" s="8">
        <v>36739</v>
      </c>
      <c r="E365" s="8">
        <v>36744</v>
      </c>
      <c r="F365" t="s">
        <v>284</v>
      </c>
      <c r="G365" s="6" t="s">
        <v>23</v>
      </c>
      <c r="H365" s="6" t="s">
        <v>92</v>
      </c>
      <c r="I365" s="12">
        <v>147.00506283186246</v>
      </c>
      <c r="J365" s="12">
        <f>J364+IF(AND($B365="B",$G365="D"),-I365,IF($B365="B",+I365,0))</f>
        <v>6188.629256186</v>
      </c>
      <c r="K365" s="12">
        <f>K364+IF(AND($B365="B",$E365&lt;&gt;""),IF($G365="D",-I365,+I365),0)</f>
        <v>6188.629256186</v>
      </c>
      <c r="L365" s="6" t="str">
        <f>IF(C365="","",G365&amp;" "&amp;VLOOKUP(C365,$X$1:$Y$49,2))</f>
        <v>D 14</v>
      </c>
      <c r="M365" s="10" t="e">
        <f>M364+IF(AND(B365="C",E365&lt;&gt;""),IF(G365="D",-#REF!,+#REF!),0)</f>
        <v>#REF!</v>
      </c>
      <c r="N365">
        <f>IF(D365,MONTH(D365),"")</f>
        <v>8</v>
      </c>
      <c r="O365">
        <f>IF(D365,YEAR(D365),"")</f>
        <v>2000</v>
      </c>
      <c r="P365" s="12">
        <f>P364+IF(AND($B365="C",I365&lt;&gt;""),IF($G365="D",-I365,+I365),0)</f>
        <v>41.967762627733165</v>
      </c>
    </row>
    <row r="366" spans="1:16" x14ac:dyDescent="0.2">
      <c r="A366" s="6">
        <v>222</v>
      </c>
      <c r="B366" s="6" t="s">
        <v>17</v>
      </c>
      <c r="C366" s="7" t="s">
        <v>26</v>
      </c>
      <c r="D366" s="8">
        <v>36739</v>
      </c>
      <c r="E366" s="8">
        <v>36744</v>
      </c>
      <c r="F366" t="s">
        <v>284</v>
      </c>
      <c r="G366" s="6" t="s">
        <v>23</v>
      </c>
      <c r="H366" s="6" t="s">
        <v>92</v>
      </c>
      <c r="I366" s="12">
        <v>34.918447398228849</v>
      </c>
      <c r="J366" s="12">
        <f>J365+IF(AND($B366="B",$G366="D"),-I366,IF($B366="B",+I366,0))</f>
        <v>6153.7108087877714</v>
      </c>
      <c r="K366" s="12">
        <f>K365+IF(AND($B366="B",$E366&lt;&gt;""),IF($G366="D",-I366,+I366),0)</f>
        <v>6153.7108087877714</v>
      </c>
      <c r="L366" s="6" t="str">
        <f>IF(C366="","",G366&amp;" "&amp;VLOOKUP(C366,$X$1:$Y$49,2))</f>
        <v>D 6</v>
      </c>
      <c r="M366" s="10" t="e">
        <f>M365+IF(AND(B366="C",E366&lt;&gt;""),IF(G366="D",-#REF!,+#REF!),0)</f>
        <v>#REF!</v>
      </c>
      <c r="N366">
        <f>IF(D366,MONTH(D366),"")</f>
        <v>8</v>
      </c>
      <c r="O366">
        <f>IF(D366,YEAR(D366),"")</f>
        <v>2000</v>
      </c>
      <c r="P366" s="12">
        <f>P365+IF(AND($B366="C",I366&lt;&gt;""),IF($G366="D",-I366,+I366),0)</f>
        <v>41.967762627733165</v>
      </c>
    </row>
    <row r="367" spans="1:16" x14ac:dyDescent="0.2">
      <c r="A367" s="6">
        <v>223</v>
      </c>
      <c r="B367" s="6" t="s">
        <v>17</v>
      </c>
      <c r="C367" s="7" t="s">
        <v>51</v>
      </c>
      <c r="D367" s="8">
        <v>36739</v>
      </c>
      <c r="E367" s="8">
        <v>36744</v>
      </c>
      <c r="F367" t="s">
        <v>284</v>
      </c>
      <c r="G367" s="6" t="s">
        <v>23</v>
      </c>
      <c r="H367" s="6" t="s">
        <v>92</v>
      </c>
      <c r="I367" s="12">
        <v>36.102976262163523</v>
      </c>
      <c r="J367" s="12">
        <f>J366+IF(AND($B367="B",$G367="D"),-I367,IF($B367="B",+I367,0))</f>
        <v>6117.6078325256076</v>
      </c>
      <c r="K367" s="12">
        <f>K366+IF(AND($B367="B",$E367&lt;&gt;""),IF($G367="D",-I367,+I367),0)</f>
        <v>6117.6078325256076</v>
      </c>
      <c r="L367" s="6" t="str">
        <f>IF(C367="","",G367&amp;" "&amp;VLOOKUP(C367,$X$1:$Y$49,2))</f>
        <v>D 21</v>
      </c>
      <c r="M367" s="10" t="e">
        <f>M366+IF(AND(B367="C",E367&lt;&gt;""),IF(G367="D",-#REF!,+#REF!),0)</f>
        <v>#REF!</v>
      </c>
      <c r="N367">
        <f>IF(D367,MONTH(D367),"")</f>
        <v>8</v>
      </c>
      <c r="O367">
        <f>IF(D367,YEAR(D367),"")</f>
        <v>2000</v>
      </c>
      <c r="P367" s="12">
        <f>P366+IF(AND($B367="C",I367&lt;&gt;""),IF($G367="D",-I367,+I367),0)</f>
        <v>41.967762627733165</v>
      </c>
    </row>
    <row r="368" spans="1:16" x14ac:dyDescent="0.2">
      <c r="A368" s="6">
        <v>223</v>
      </c>
      <c r="B368" s="6" t="s">
        <v>17</v>
      </c>
      <c r="C368" s="7" t="s">
        <v>51</v>
      </c>
      <c r="D368" s="8">
        <v>36739</v>
      </c>
      <c r="E368" s="8">
        <v>36744</v>
      </c>
      <c r="F368" t="s">
        <v>284</v>
      </c>
      <c r="G368" s="6" t="s">
        <v>23</v>
      </c>
      <c r="H368" s="6" t="s">
        <v>92</v>
      </c>
      <c r="I368" s="12">
        <v>6.7992261687885032</v>
      </c>
      <c r="J368" s="12">
        <f>J367+IF(AND($B368="B",$G368="D"),-I368,IF($B368="B",+I368,0))</f>
        <v>6110.8086063568189</v>
      </c>
      <c r="K368" s="12">
        <f>K367+IF(AND($B368="B",$E368&lt;&gt;""),IF($G368="D",-I368,+I368),0)</f>
        <v>6110.8086063568189</v>
      </c>
      <c r="L368" s="6" t="str">
        <f>IF(C368="","",G368&amp;" "&amp;VLOOKUP(C368,$X$1:$Y$49,2))</f>
        <v>D 21</v>
      </c>
      <c r="M368" s="10" t="e">
        <f>M367+IF(AND(B368="C",E368&lt;&gt;""),IF(G368="D",-#REF!,+#REF!),0)</f>
        <v>#REF!</v>
      </c>
      <c r="N368">
        <f>IF(D368,MONTH(D368),"")</f>
        <v>8</v>
      </c>
      <c r="O368">
        <f>IF(D368,YEAR(D368),"")</f>
        <v>2000</v>
      </c>
      <c r="P368" s="12">
        <f>P367+IF(AND($B368="C",I368&lt;&gt;""),IF($G368="D",-I368,+I368),0)</f>
        <v>41.967762627733165</v>
      </c>
    </row>
    <row r="369" spans="1:16" x14ac:dyDescent="0.2">
      <c r="A369" s="6">
        <v>223</v>
      </c>
      <c r="B369" s="6" t="s">
        <v>17</v>
      </c>
      <c r="C369" s="7" t="s">
        <v>56</v>
      </c>
      <c r="D369" s="8">
        <v>36739</v>
      </c>
      <c r="E369" s="8">
        <v>36744</v>
      </c>
      <c r="F369" t="s">
        <v>284</v>
      </c>
      <c r="G369" s="6" t="s">
        <v>23</v>
      </c>
      <c r="H369" s="6" t="s">
        <v>92</v>
      </c>
      <c r="I369" s="12">
        <v>209.57928644712993</v>
      </c>
      <c r="J369" s="12">
        <f>J368+IF(AND($B369="B",$G369="D"),-I369,IF($B369="B",+I369,0))</f>
        <v>5901.2293199096894</v>
      </c>
      <c r="K369" s="12">
        <f>K368+IF(AND($B369="B",$E369&lt;&gt;""),IF($G369="D",-I369,+I369),0)</f>
        <v>5901.2293199096894</v>
      </c>
      <c r="L369" s="6" t="str">
        <f>IF(C369="","",G369&amp;" "&amp;VLOOKUP(C369,$X$1:$Y$49,2))</f>
        <v>D 14</v>
      </c>
      <c r="M369" s="10" t="e">
        <f>M368+IF(AND(B369="C",E369&lt;&gt;""),IF(G369="D",-#REF!,+#REF!),0)</f>
        <v>#REF!</v>
      </c>
      <c r="N369">
        <f>IF(D369,MONTH(D369),"")</f>
        <v>8</v>
      </c>
      <c r="O369">
        <f>IF(D369,YEAR(D369),"")</f>
        <v>2000</v>
      </c>
      <c r="P369" s="12">
        <f>P368+IF(AND($B369="C",I369&lt;&gt;""),IF($G369="D",-I369,+I369),0)</f>
        <v>41.967762627733165</v>
      </c>
    </row>
    <row r="370" spans="1:16" x14ac:dyDescent="0.2">
      <c r="A370" s="6">
        <v>223</v>
      </c>
      <c r="B370" s="6" t="s">
        <v>17</v>
      </c>
      <c r="C370" s="7" t="s">
        <v>26</v>
      </c>
      <c r="D370" s="8">
        <v>36739</v>
      </c>
      <c r="E370" s="8">
        <v>36744</v>
      </c>
      <c r="F370" t="s">
        <v>284</v>
      </c>
      <c r="G370" s="6" t="s">
        <v>23</v>
      </c>
      <c r="H370" s="6" t="s">
        <v>92</v>
      </c>
      <c r="I370" s="12">
        <v>48.154071074780816</v>
      </c>
      <c r="J370" s="12">
        <f>J369+IF(AND($B370="B",$G370="D"),-I370,IF($B370="B",+I370,0))</f>
        <v>5853.075248834909</v>
      </c>
      <c r="K370" s="12">
        <f>K369+IF(AND($B370="B",$E370&lt;&gt;""),IF($G370="D",-I370,+I370),0)</f>
        <v>5853.075248834909</v>
      </c>
      <c r="L370" s="6" t="str">
        <f>IF(C370="","",G370&amp;" "&amp;VLOOKUP(C370,$X$1:$Y$49,2))</f>
        <v>D 6</v>
      </c>
      <c r="M370" s="10" t="e">
        <f>M369+IF(AND(B370="C",E370&lt;&gt;""),IF(G370="D",-#REF!,+#REF!),0)</f>
        <v>#REF!</v>
      </c>
      <c r="N370">
        <f>IF(D370,MONTH(D370),"")</f>
        <v>8</v>
      </c>
      <c r="O370">
        <f>IF(D370,YEAR(D370),"")</f>
        <v>2000</v>
      </c>
      <c r="P370" s="12">
        <f>P369+IF(AND($B370="C",I370&lt;&gt;""),IF($G370="D",-I370,+I370),0)</f>
        <v>41.967762627733165</v>
      </c>
    </row>
    <row r="371" spans="1:16" x14ac:dyDescent="0.2">
      <c r="A371" s="6">
        <v>216</v>
      </c>
      <c r="B371" s="6" t="s">
        <v>40</v>
      </c>
      <c r="C371" s="7" t="s">
        <v>28</v>
      </c>
      <c r="D371" s="8">
        <v>36740</v>
      </c>
      <c r="E371" s="8">
        <v>36740</v>
      </c>
      <c r="F371" t="s">
        <v>284</v>
      </c>
      <c r="G371" s="6" t="s">
        <v>23</v>
      </c>
      <c r="H371" s="6"/>
      <c r="I371" s="12">
        <v>1.0214084154906495</v>
      </c>
      <c r="J371" s="12">
        <f>J370+IF(AND($B371="B",$G371="D"),-I371,IF($B371="B",+I371,0))</f>
        <v>5853.075248834909</v>
      </c>
      <c r="K371" s="12">
        <f>K370+IF(AND($B371="B",$E371&lt;&gt;""),IF($G371="D",-I371,+I371),0)</f>
        <v>5853.075248834909</v>
      </c>
      <c r="L371" s="6" t="str">
        <f>IF(C371="","",G371&amp;" "&amp;VLOOKUP(C371,$X$1:$Y$49,2))</f>
        <v>D 25</v>
      </c>
      <c r="M371" s="10" t="e">
        <f>M370+IF(AND(B371="C",E371&lt;&gt;""),IF(G371="D",-#REF!,+#REF!),0)</f>
        <v>#REF!</v>
      </c>
      <c r="N371">
        <f>IF(D371,MONTH(D371),"")</f>
        <v>8</v>
      </c>
      <c r="O371">
        <f>IF(D371,YEAR(D371),"")</f>
        <v>2000</v>
      </c>
      <c r="P371" s="12">
        <f>P370+IF(AND($B371="C",I371&lt;&gt;""),IF($G371="D",-I371,+I371),0)</f>
        <v>40.946354212242518</v>
      </c>
    </row>
    <row r="372" spans="1:16" x14ac:dyDescent="0.2">
      <c r="A372" s="6">
        <v>204</v>
      </c>
      <c r="B372" s="6" t="s">
        <v>17</v>
      </c>
      <c r="C372" s="7" t="s">
        <v>54</v>
      </c>
      <c r="D372" s="8">
        <v>36741</v>
      </c>
      <c r="E372" s="8">
        <v>36746</v>
      </c>
      <c r="F372" t="s">
        <v>284</v>
      </c>
      <c r="G372" s="6" t="s">
        <v>19</v>
      </c>
      <c r="H372" s="6"/>
      <c r="I372" s="12">
        <v>500.33767457318089</v>
      </c>
      <c r="J372" s="12">
        <f>J371+IF(AND($B372="B",$G372="D"),-I372,IF($B372="B",+I372,0))</f>
        <v>6353.4129234080901</v>
      </c>
      <c r="K372" s="12">
        <f>K371+IF(AND($B372="B",$E372&lt;&gt;""),IF($G372="D",-I372,+I372),0)</f>
        <v>6353.4129234080901</v>
      </c>
      <c r="L372" s="6" t="str">
        <f>IF(C372="","",G372&amp;" "&amp;VLOOKUP(C372,$X$1:$Y$49,2))</f>
        <v>R 6</v>
      </c>
      <c r="M372" s="10" t="e">
        <f>M371+IF(AND(B372="C",E372&lt;&gt;""),IF(G372="D",-#REF!,+#REF!),0)</f>
        <v>#REF!</v>
      </c>
      <c r="N372">
        <f>IF(D372,MONTH(D372),"")</f>
        <v>8</v>
      </c>
      <c r="O372">
        <f>IF(D372,YEAR(D372),"")</f>
        <v>2000</v>
      </c>
      <c r="P372" s="12">
        <f>P371+IF(AND($B372="C",I372&lt;&gt;""),IF($G372="D",-I372,+I372),0)</f>
        <v>40.946354212242518</v>
      </c>
    </row>
    <row r="373" spans="1:16" x14ac:dyDescent="0.2">
      <c r="A373" s="6">
        <v>204</v>
      </c>
      <c r="B373" s="6" t="s">
        <v>17</v>
      </c>
      <c r="C373" s="7" t="s">
        <v>62</v>
      </c>
      <c r="D373" s="8">
        <v>36741</v>
      </c>
      <c r="E373" s="8">
        <v>36746</v>
      </c>
      <c r="F373" t="s">
        <v>284</v>
      </c>
      <c r="G373" s="6" t="s">
        <v>19</v>
      </c>
      <c r="H373" s="6"/>
      <c r="I373" s="12">
        <v>98.066184216343459</v>
      </c>
      <c r="J373" s="12">
        <f>J372+IF(AND($B373="B",$G373="D"),-I373,IF($B373="B",+I373,0))</f>
        <v>6451.4791076244337</v>
      </c>
      <c r="K373" s="12">
        <f>K372+IF(AND($B373="B",$E373&lt;&gt;""),IF($G373="D",-I373,+I373),0)</f>
        <v>6451.4791076244337</v>
      </c>
      <c r="L373" s="6" t="str">
        <f>IF(C373="","",G373&amp;" "&amp;VLOOKUP(C373,$X$1:$Y$49,2))</f>
        <v>R 5</v>
      </c>
      <c r="M373" s="10" t="e">
        <f>M372+IF(AND(B373="C",E373&lt;&gt;""),IF(G373="D",-#REF!,+#REF!),0)</f>
        <v>#REF!</v>
      </c>
      <c r="N373">
        <f>IF(D373,MONTH(D373),"")</f>
        <v>8</v>
      </c>
      <c r="O373">
        <f>IF(D373,YEAR(D373),"")</f>
        <v>2000</v>
      </c>
      <c r="P373" s="12">
        <f>P372+IF(AND($B373="C",I373&lt;&gt;""),IF($G373="D",-I373,+I373),0)</f>
        <v>40.946354212242518</v>
      </c>
    </row>
    <row r="374" spans="1:16" x14ac:dyDescent="0.2">
      <c r="A374" s="6">
        <v>207</v>
      </c>
      <c r="B374" s="6" t="s">
        <v>17</v>
      </c>
      <c r="C374" s="7" t="s">
        <v>58</v>
      </c>
      <c r="D374" s="8">
        <v>36741</v>
      </c>
      <c r="E374" s="8">
        <v>36740</v>
      </c>
      <c r="F374" t="s">
        <v>284</v>
      </c>
      <c r="G374" s="6" t="s">
        <v>23</v>
      </c>
      <c r="H374" s="14" t="s">
        <v>166</v>
      </c>
      <c r="I374" s="12">
        <v>2591.6332930359763</v>
      </c>
      <c r="J374" s="12">
        <f>J373+IF(AND($B374="B",$G374="D"),-I374,IF($B374="B",+I374,0))</f>
        <v>3859.8458145884574</v>
      </c>
      <c r="K374" s="12">
        <f>K373+IF(AND($B374="B",$E374&lt;&gt;""),IF($G374="D",-I374,+I374),0)</f>
        <v>3859.8458145884574</v>
      </c>
      <c r="L374" s="6" t="str">
        <f>IF(C374="","",G374&amp;" "&amp;VLOOKUP(C374,$X$1:$Y$49,2))</f>
        <v>D 4</v>
      </c>
      <c r="M374" s="10" t="e">
        <f>M373+IF(AND(B374="C",E374&lt;&gt;""),IF(G374="D",-#REF!,+#REF!),0)</f>
        <v>#REF!</v>
      </c>
      <c r="N374">
        <f>IF(D374,MONTH(D374),"")</f>
        <v>8</v>
      </c>
      <c r="O374">
        <f>IF(D374,YEAR(D374),"")</f>
        <v>2000</v>
      </c>
      <c r="P374" s="12">
        <f>P373+IF(AND($B374="C",I374&lt;&gt;""),IF($G374="D",-I374,+I374),0)</f>
        <v>40.946354212242518</v>
      </c>
    </row>
    <row r="375" spans="1:16" x14ac:dyDescent="0.2">
      <c r="A375" s="6">
        <v>221</v>
      </c>
      <c r="B375" s="6" t="s">
        <v>40</v>
      </c>
      <c r="C375" s="7" t="s">
        <v>49</v>
      </c>
      <c r="D375" s="8">
        <v>36741</v>
      </c>
      <c r="E375" s="8">
        <v>36741</v>
      </c>
      <c r="F375" t="s">
        <v>284</v>
      </c>
      <c r="G375" s="6" t="s">
        <v>23</v>
      </c>
      <c r="H375" s="6"/>
      <c r="I375" s="12">
        <v>19.51347420638853</v>
      </c>
      <c r="J375" s="12">
        <f>J374+IF(AND($B375="B",$G375="D"),-I375,IF($B375="B",+I375,0))</f>
        <v>3859.8458145884574</v>
      </c>
      <c r="K375" s="12">
        <f>K374+IF(AND($B375="B",$E375&lt;&gt;""),IF($G375="D",-I375,+I375),0)</f>
        <v>3859.8458145884574</v>
      </c>
      <c r="L375" s="6" t="str">
        <f>IF(C375="","",G375&amp;" "&amp;VLOOKUP(C375,$X$1:$Y$49,2))</f>
        <v>D 24</v>
      </c>
      <c r="M375" s="10" t="e">
        <f>M374+IF(AND(B375="C",E375&lt;&gt;""),IF(G375="D",-#REF!,+#REF!),0)</f>
        <v>#REF!</v>
      </c>
      <c r="N375">
        <f>IF(D375,MONTH(D375),"")</f>
        <v>8</v>
      </c>
      <c r="O375">
        <f>IF(D375,YEAR(D375),"")</f>
        <v>2000</v>
      </c>
      <c r="P375" s="12">
        <f>P374+IF(AND($B375="C",I375&lt;&gt;""),IF($G375="D",-I375,+I375),0)</f>
        <v>21.432880005853988</v>
      </c>
    </row>
    <row r="376" spans="1:16" x14ac:dyDescent="0.2">
      <c r="A376" s="6">
        <v>242</v>
      </c>
      <c r="B376" s="6" t="s">
        <v>17</v>
      </c>
      <c r="C376" s="7" t="s">
        <v>28</v>
      </c>
      <c r="D376" s="8">
        <v>36742</v>
      </c>
      <c r="E376" s="8">
        <v>36769</v>
      </c>
      <c r="F376" t="s">
        <v>284</v>
      </c>
      <c r="G376" s="6" t="s">
        <v>23</v>
      </c>
      <c r="H376" s="6"/>
      <c r="I376" s="12">
        <v>11.471916012848608</v>
      </c>
      <c r="J376" s="12">
        <f>J375+IF(AND($B376="B",$G376="D"),-I376,IF($B376="B",+I376,0))</f>
        <v>3848.373898575609</v>
      </c>
      <c r="K376" s="12">
        <f>K375+IF(AND($B376="B",$E376&lt;&gt;""),IF($G376="D",-I376,+I376),0)</f>
        <v>3848.373898575609</v>
      </c>
      <c r="L376" s="6" t="str">
        <f>IF(C376="","",G376&amp;" "&amp;VLOOKUP(C376,$X$1:$Y$49,2))</f>
        <v>D 25</v>
      </c>
      <c r="M376" s="10" t="e">
        <f>M375+IF(AND(B376="C",E376&lt;&gt;""),IF(G376="D",-#REF!,+#REF!),0)</f>
        <v>#REF!</v>
      </c>
      <c r="N376">
        <f>IF(D376,MONTH(D376),"")</f>
        <v>8</v>
      </c>
      <c r="O376">
        <f>IF(D376,YEAR(D376),"")</f>
        <v>2000</v>
      </c>
      <c r="P376" s="12">
        <f>P375+IF(AND($B376="C",I376&lt;&gt;""),IF($G376="D",-I376,+I376),0)</f>
        <v>21.432880005853988</v>
      </c>
    </row>
    <row r="377" spans="1:16" x14ac:dyDescent="0.2">
      <c r="A377" s="6">
        <v>242</v>
      </c>
      <c r="B377" s="6" t="s">
        <v>17</v>
      </c>
      <c r="C377" s="7" t="s">
        <v>26</v>
      </c>
      <c r="D377" s="8">
        <v>36742</v>
      </c>
      <c r="E377" s="8">
        <v>36769</v>
      </c>
      <c r="F377" t="s">
        <v>284</v>
      </c>
      <c r="G377" s="6" t="s">
        <v>23</v>
      </c>
      <c r="H377" s="6"/>
      <c r="I377" s="12">
        <v>2.2486230042518032</v>
      </c>
      <c r="J377" s="12">
        <f>J376+IF(AND($B377="B",$G377="D"),-I377,IF($B377="B",+I377,0))</f>
        <v>3846.1252755713572</v>
      </c>
      <c r="K377" s="12">
        <f>K376+IF(AND($B377="B",$E377&lt;&gt;""),IF($G377="D",-I377,+I377),0)</f>
        <v>3846.1252755713572</v>
      </c>
      <c r="L377" s="6" t="str">
        <f>IF(C377="","",G377&amp;" "&amp;VLOOKUP(C377,$X$1:$Y$49,2))</f>
        <v>D 6</v>
      </c>
      <c r="M377" s="10" t="e">
        <f>M376+IF(AND(B377="C",E377&lt;&gt;""),IF(G377="D",-#REF!,+#REF!),0)</f>
        <v>#REF!</v>
      </c>
      <c r="N377">
        <f>IF(D377,MONTH(D377),"")</f>
        <v>8</v>
      </c>
      <c r="O377">
        <f>IF(D377,YEAR(D377),"")</f>
        <v>2000</v>
      </c>
      <c r="P377" s="12">
        <f>P376+IF(AND($B377="C",I377&lt;&gt;""),IF($G377="D",-I377,+I377),0)</f>
        <v>21.432880005853988</v>
      </c>
    </row>
    <row r="378" spans="1:16" x14ac:dyDescent="0.2">
      <c r="A378" s="6">
        <v>205</v>
      </c>
      <c r="B378" s="6" t="s">
        <v>17</v>
      </c>
      <c r="C378" s="7" t="s">
        <v>54</v>
      </c>
      <c r="D378" s="8">
        <v>36743</v>
      </c>
      <c r="E378" s="8">
        <v>36756</v>
      </c>
      <c r="F378" t="s">
        <v>284</v>
      </c>
      <c r="G378" s="6" t="s">
        <v>19</v>
      </c>
      <c r="H378" s="6"/>
      <c r="I378" s="12">
        <v>183.39642266807164</v>
      </c>
      <c r="J378" s="12">
        <f>J377+IF(AND($B378="B",$G378="D"),-I378,IF($B378="B",+I378,0))</f>
        <v>4029.5216982394286</v>
      </c>
      <c r="K378" s="12">
        <f>K377+IF(AND($B378="B",$E378&lt;&gt;""),IF($G378="D",-I378,+I378),0)</f>
        <v>4029.5216982394286</v>
      </c>
      <c r="L378" s="6" t="str">
        <f>IF(C378="","",G378&amp;" "&amp;VLOOKUP(C378,$X$1:$Y$49,2))</f>
        <v>R 6</v>
      </c>
      <c r="M378" s="10" t="e">
        <f>M377+IF(AND(B378="C",E378&lt;&gt;""),IF(G378="D",-#REF!,+#REF!),0)</f>
        <v>#REF!</v>
      </c>
      <c r="N378">
        <f>IF(D378,MONTH(D378),"")</f>
        <v>8</v>
      </c>
      <c r="O378">
        <f>IF(D378,YEAR(D378),"")</f>
        <v>2000</v>
      </c>
      <c r="P378" s="12">
        <f>P377+IF(AND($B378="C",I378&lt;&gt;""),IF($G378="D",-I378,+I378),0)</f>
        <v>21.432880005853988</v>
      </c>
    </row>
    <row r="379" spans="1:16" x14ac:dyDescent="0.2">
      <c r="A379" s="6">
        <v>208</v>
      </c>
      <c r="B379" s="6" t="s">
        <v>17</v>
      </c>
      <c r="C379" s="7" t="s">
        <v>33</v>
      </c>
      <c r="D379" s="8">
        <v>36743</v>
      </c>
      <c r="E379" s="8">
        <v>36744</v>
      </c>
      <c r="F379" t="s">
        <v>284</v>
      </c>
      <c r="G379" s="6" t="s">
        <v>23</v>
      </c>
      <c r="H379" s="14" t="s">
        <v>167</v>
      </c>
      <c r="I379" s="12">
        <v>63.571240188000132</v>
      </c>
      <c r="J379" s="12">
        <f>J378+IF(AND($B379="B",$G379="D"),-I379,IF($B379="B",+I379,0))</f>
        <v>3965.9504580514285</v>
      </c>
      <c r="K379" s="12">
        <f>K378+IF(AND($B379="B",$E379&lt;&gt;""),IF($G379="D",-I379,+I379),0)</f>
        <v>3965.9504580514285</v>
      </c>
      <c r="L379" s="6" t="str">
        <f>IF(C379="","",G379&amp;" "&amp;VLOOKUP(C379,$X$1:$Y$49,2))</f>
        <v>D 23</v>
      </c>
      <c r="M379" s="10" t="e">
        <f>M378+IF(AND(B379="C",E379&lt;&gt;""),IF(G379="D",-#REF!,+#REF!),0)</f>
        <v>#REF!</v>
      </c>
      <c r="N379">
        <f>IF(D379,MONTH(D379),"")</f>
        <v>8</v>
      </c>
      <c r="O379">
        <f>IF(D379,YEAR(D379),"")</f>
        <v>2000</v>
      </c>
      <c r="P379" s="12">
        <f>P378+IF(AND($B379="C",I379&lt;&gt;""),IF($G379="D",-I379,+I379),0)</f>
        <v>21.432880005853988</v>
      </c>
    </row>
    <row r="380" spans="1:16" x14ac:dyDescent="0.2">
      <c r="A380" s="6">
        <v>209</v>
      </c>
      <c r="B380" s="6" t="s">
        <v>17</v>
      </c>
      <c r="C380" s="7" t="s">
        <v>36</v>
      </c>
      <c r="D380" s="8">
        <v>36743</v>
      </c>
      <c r="E380" s="8">
        <v>36744</v>
      </c>
      <c r="F380" t="s">
        <v>284</v>
      </c>
      <c r="G380" s="6" t="s">
        <v>23</v>
      </c>
      <c r="H380" s="14" t="s">
        <v>168</v>
      </c>
      <c r="I380" s="12">
        <v>61.284504929438974</v>
      </c>
      <c r="J380" s="12">
        <f>J379+IF(AND($B380="B",$G380="D"),-I380,IF($B380="B",+I380,0))</f>
        <v>3904.6659531219898</v>
      </c>
      <c r="K380" s="12">
        <f>K379+IF(AND($B380="B",$E380&lt;&gt;""),IF($G380="D",-I380,+I380),0)</f>
        <v>3904.6659531219898</v>
      </c>
      <c r="L380" s="6" t="str">
        <f>IF(C380="","",G380&amp;" "&amp;VLOOKUP(C380,$X$1:$Y$49,2))</f>
        <v>D 10</v>
      </c>
      <c r="M380" s="10" t="e">
        <f>M379+IF(AND(B380="C",E380&lt;&gt;""),IF(G380="D",-#REF!,+#REF!),0)</f>
        <v>#REF!</v>
      </c>
      <c r="N380">
        <f>IF(D380,MONTH(D380),"")</f>
        <v>8</v>
      </c>
      <c r="O380">
        <f>IF(D380,YEAR(D380),"")</f>
        <v>2000</v>
      </c>
      <c r="P380" s="12">
        <f>P379+IF(AND($B380="C",I380&lt;&gt;""),IF($G380="D",-I380,+I380),0)</f>
        <v>21.432880005853988</v>
      </c>
    </row>
    <row r="381" spans="1:16" x14ac:dyDescent="0.2">
      <c r="A381" s="6">
        <v>241</v>
      </c>
      <c r="B381" s="6" t="s">
        <v>17</v>
      </c>
      <c r="C381" s="7" t="s">
        <v>28</v>
      </c>
      <c r="D381" s="8">
        <v>36743</v>
      </c>
      <c r="E381" s="8">
        <v>36769</v>
      </c>
      <c r="F381" t="s">
        <v>284</v>
      </c>
      <c r="G381" s="6" t="s">
        <v>23</v>
      </c>
      <c r="H381" s="6"/>
      <c r="I381" s="12">
        <v>39.78919349896411</v>
      </c>
      <c r="J381" s="12">
        <f>J380+IF(AND($B381="B",$G381="D"),-I381,IF($B381="B",+I381,0))</f>
        <v>3864.8767596230255</v>
      </c>
      <c r="K381" s="12">
        <f>K380+IF(AND($B381="B",$E381&lt;&gt;""),IF($G381="D",-I381,+I381),0)</f>
        <v>3864.8767596230255</v>
      </c>
      <c r="L381" s="6" t="str">
        <f>IF(C381="","",G381&amp;" "&amp;VLOOKUP(C381,$X$1:$Y$49,2))</f>
        <v>D 25</v>
      </c>
      <c r="M381" s="10" t="e">
        <f>M380+IF(AND(B381="C",E381&lt;&gt;""),IF(G381="D",-#REF!,+#REF!),0)</f>
        <v>#REF!</v>
      </c>
      <c r="N381">
        <f>IF(D381,MONTH(D381),"")</f>
        <v>8</v>
      </c>
      <c r="O381">
        <f>IF(D381,YEAR(D381),"")</f>
        <v>2000</v>
      </c>
      <c r="P381" s="12">
        <f>P380+IF(AND($B381="C",I381&lt;&gt;""),IF($G381="D",-I381,+I381),0)</f>
        <v>21.432880005853988</v>
      </c>
    </row>
    <row r="382" spans="1:16" x14ac:dyDescent="0.2">
      <c r="A382" s="6">
        <v>241</v>
      </c>
      <c r="B382" s="6" t="s">
        <v>17</v>
      </c>
      <c r="C382" s="7" t="s">
        <v>26</v>
      </c>
      <c r="D382" s="8">
        <v>36743</v>
      </c>
      <c r="E382" s="8">
        <v>36769</v>
      </c>
      <c r="F382" t="s">
        <v>284</v>
      </c>
      <c r="G382" s="6" t="s">
        <v>23</v>
      </c>
      <c r="H382" s="6"/>
      <c r="I382" s="12">
        <v>7.7992917218659148</v>
      </c>
      <c r="J382" s="12">
        <f>J381+IF(AND($B382="B",$G382="D"),-I382,IF($B382="B",+I382,0))</f>
        <v>3857.0774679011597</v>
      </c>
      <c r="K382" s="12">
        <f>K381+IF(AND($B382="B",$E382&lt;&gt;""),IF($G382="D",-I382,+I382),0)</f>
        <v>3857.0774679011597</v>
      </c>
      <c r="L382" s="6" t="str">
        <f>IF(C382="","",G382&amp;" "&amp;VLOOKUP(C382,$X$1:$Y$49,2))</f>
        <v>D 6</v>
      </c>
      <c r="M382" s="10" t="e">
        <f>M381+IF(AND(B382="C",E382&lt;&gt;""),IF(G382="D",-#REF!,+#REF!),0)</f>
        <v>#REF!</v>
      </c>
      <c r="N382">
        <f>IF(D382,MONTH(D382),"")</f>
        <v>8</v>
      </c>
      <c r="O382">
        <f>IF(D382,YEAR(D382),"")</f>
        <v>2000</v>
      </c>
      <c r="P382" s="12">
        <f>P381+IF(AND($B382="C",I382&lt;&gt;""),IF($G382="D",-I382,+I382),0)</f>
        <v>21.432880005853988</v>
      </c>
    </row>
    <row r="383" spans="1:16" x14ac:dyDescent="0.2">
      <c r="A383" s="6">
        <v>205</v>
      </c>
      <c r="B383" s="6" t="s">
        <v>17</v>
      </c>
      <c r="C383" s="7" t="s">
        <v>62</v>
      </c>
      <c r="D383" s="8">
        <v>36744</v>
      </c>
      <c r="E383" s="8">
        <v>36756</v>
      </c>
      <c r="F383" t="s">
        <v>284</v>
      </c>
      <c r="G383" s="6" t="s">
        <v>19</v>
      </c>
      <c r="H383" s="6"/>
      <c r="I383" s="12">
        <v>35.945698842942043</v>
      </c>
      <c r="J383" s="12">
        <f>J382+IF(AND($B383="B",$G383="D"),-I383,IF($B383="B",+I383,0))</f>
        <v>3893.0231667441017</v>
      </c>
      <c r="K383" s="12">
        <f>K382+IF(AND($B383="B",$E383&lt;&gt;""),IF($G383="D",-I383,+I383),0)</f>
        <v>3893.0231667441017</v>
      </c>
      <c r="L383" s="6" t="str">
        <f>IF(C383="","",G383&amp;" "&amp;VLOOKUP(C383,$X$1:$Y$49,2))</f>
        <v>R 5</v>
      </c>
      <c r="M383" s="10" t="e">
        <f>M382+IF(AND(B383="C",E383&lt;&gt;""),IF(G383="D",-#REF!,+#REF!),0)</f>
        <v>#REF!</v>
      </c>
      <c r="N383">
        <f>IF(D383,MONTH(D383),"")</f>
        <v>8</v>
      </c>
      <c r="O383">
        <f>IF(D383,YEAR(D383),"")</f>
        <v>2000</v>
      </c>
      <c r="P383" s="12">
        <f>P382+IF(AND($B383="C",I383&lt;&gt;""),IF($G383="D",-I383,+I383),0)</f>
        <v>21.432880005853988</v>
      </c>
    </row>
    <row r="384" spans="1:16" x14ac:dyDescent="0.2">
      <c r="A384" s="6">
        <v>206</v>
      </c>
      <c r="B384" s="6" t="s">
        <v>17</v>
      </c>
      <c r="C384" s="7" t="s">
        <v>54</v>
      </c>
      <c r="D384" s="8">
        <v>36745</v>
      </c>
      <c r="E384" s="8">
        <v>36784</v>
      </c>
      <c r="F384" t="s">
        <v>284</v>
      </c>
      <c r="G384" s="6" t="s">
        <v>19</v>
      </c>
      <c r="H384" s="6"/>
      <c r="I384" s="12">
        <v>80.035734049640453</v>
      </c>
      <c r="J384" s="12">
        <f>J383+IF(AND($B384="B",$G384="D"),-I384,IF($B384="B",+I384,0))</f>
        <v>3973.0589007937419</v>
      </c>
      <c r="K384" s="12">
        <f>K383+IF(AND($B384="B",$E384&lt;&gt;""),IF($G384="D",-I384,+I384),0)</f>
        <v>3973.0589007937419</v>
      </c>
      <c r="L384" s="6" t="str">
        <f>IF(C384="","",G384&amp;" "&amp;VLOOKUP(C384,$X$1:$Y$49,2))</f>
        <v>R 6</v>
      </c>
      <c r="M384" s="10" t="e">
        <f>M383+IF(AND(B384="C",E384&lt;&gt;""),IF(G384="D",-#REF!,+#REF!),0)</f>
        <v>#REF!</v>
      </c>
      <c r="N384">
        <f>IF(D384,MONTH(D384),"")</f>
        <v>8</v>
      </c>
      <c r="O384">
        <f>IF(D384,YEAR(D384),"")</f>
        <v>2000</v>
      </c>
      <c r="P384" s="12">
        <f>P383+IF(AND($B384="C",I384&lt;&gt;""),IF($G384="D",-I384,+I384),0)</f>
        <v>21.432880005853988</v>
      </c>
    </row>
    <row r="385" spans="1:16" x14ac:dyDescent="0.2">
      <c r="A385" s="6">
        <v>230</v>
      </c>
      <c r="B385" s="6" t="s">
        <v>17</v>
      </c>
      <c r="C385" s="7" t="s">
        <v>54</v>
      </c>
      <c r="D385" s="8">
        <v>36745</v>
      </c>
      <c r="E385" s="8">
        <v>36752</v>
      </c>
      <c r="F385" t="s">
        <v>284</v>
      </c>
      <c r="G385" s="6" t="s">
        <v>19</v>
      </c>
      <c r="H385" s="6"/>
      <c r="I385" s="12">
        <v>756.14712549755552</v>
      </c>
      <c r="J385" s="12">
        <f>J384+IF(AND($B385="B",$G385="D"),-I385,IF($B385="B",+I385,0))</f>
        <v>4729.2060262912973</v>
      </c>
      <c r="K385" s="12">
        <f>K384+IF(AND($B385="B",$E385&lt;&gt;""),IF($G385="D",-I385,+I385),0)</f>
        <v>4729.2060262912973</v>
      </c>
      <c r="L385" s="6" t="str">
        <f>IF(C385="","",G385&amp;" "&amp;VLOOKUP(C385,$X$1:$Y$49,2))</f>
        <v>R 6</v>
      </c>
      <c r="M385" s="10" t="e">
        <f>M384+IF(AND(B385="C",E385&lt;&gt;""),IF(G385="D",-#REF!,+#REF!),0)</f>
        <v>#REF!</v>
      </c>
      <c r="N385">
        <f>IF(D385,MONTH(D385),"")</f>
        <v>8</v>
      </c>
      <c r="O385">
        <f>IF(D385,YEAR(D385),"")</f>
        <v>2000</v>
      </c>
      <c r="P385" s="12">
        <f>P384+IF(AND($B385="C",I385&lt;&gt;""),IF($G385="D",-I385,+I385),0)</f>
        <v>21.432880005853988</v>
      </c>
    </row>
    <row r="386" spans="1:16" x14ac:dyDescent="0.2">
      <c r="A386" s="6">
        <v>230</v>
      </c>
      <c r="B386" s="6" t="s">
        <v>17</v>
      </c>
      <c r="C386" s="7" t="s">
        <v>62</v>
      </c>
      <c r="D386" s="8">
        <v>36745</v>
      </c>
      <c r="E386" s="8">
        <v>36752</v>
      </c>
      <c r="F386" t="s">
        <v>284</v>
      </c>
      <c r="G386" s="6" t="s">
        <v>19</v>
      </c>
      <c r="H386" s="6"/>
      <c r="I386" s="12">
        <v>148.20483659752088</v>
      </c>
      <c r="J386" s="12">
        <f>J385+IF(AND($B386="B",$G386="D"),-I386,IF($B386="B",+I386,0))</f>
        <v>4877.410862888818</v>
      </c>
      <c r="K386" s="12">
        <f>K385+IF(AND($B386="B",$E386&lt;&gt;""),IF($G386="D",-I386,+I386),0)</f>
        <v>4877.410862888818</v>
      </c>
      <c r="L386" s="6" t="str">
        <f>IF(C386="","",G386&amp;" "&amp;VLOOKUP(C386,$X$1:$Y$49,2))</f>
        <v>R 5</v>
      </c>
      <c r="M386" s="10" t="e">
        <f>M385+IF(AND(B386="C",E386&lt;&gt;""),IF(G386="D",-#REF!,+#REF!),0)</f>
        <v>#REF!</v>
      </c>
      <c r="N386">
        <f>IF(D386,MONTH(D386),"")</f>
        <v>8</v>
      </c>
      <c r="O386">
        <f>IF(D386,YEAR(D386),"")</f>
        <v>2000</v>
      </c>
      <c r="P386" s="12">
        <f>P385+IF(AND($B386="C",I386&lt;&gt;""),IF($G386="D",-I386,+I386),0)</f>
        <v>21.432880005853988</v>
      </c>
    </row>
    <row r="387" spans="1:16" x14ac:dyDescent="0.2">
      <c r="A387" s="6">
        <v>206</v>
      </c>
      <c r="B387" s="6" t="s">
        <v>17</v>
      </c>
      <c r="C387" s="7" t="s">
        <v>62</v>
      </c>
      <c r="D387" s="8">
        <v>36746</v>
      </c>
      <c r="E387" s="8">
        <v>36784</v>
      </c>
      <c r="F387" t="s">
        <v>284</v>
      </c>
      <c r="G387" s="6" t="s">
        <v>19</v>
      </c>
      <c r="H387" s="6"/>
      <c r="I387" s="12">
        <v>15.687003873729529</v>
      </c>
      <c r="J387" s="12">
        <f>J386+IF(AND($B387="B",$G387="D"),-I387,IF($B387="B",+I387,0))</f>
        <v>4893.0978667625477</v>
      </c>
      <c r="K387" s="12">
        <f>K386+IF(AND($B387="B",$E387&lt;&gt;""),IF($G387="D",-I387,+I387),0)</f>
        <v>4893.0978667625477</v>
      </c>
      <c r="L387" s="6" t="str">
        <f>IF(C387="","",G387&amp;" "&amp;VLOOKUP(C387,$X$1:$Y$49,2))</f>
        <v>R 5</v>
      </c>
      <c r="M387" s="10" t="e">
        <f>M386+IF(AND(B387="C",E387&lt;&gt;""),IF(G387="D",-#REF!,+#REF!),0)</f>
        <v>#REF!</v>
      </c>
      <c r="N387">
        <f>IF(D387,MONTH(D387),"")</f>
        <v>8</v>
      </c>
      <c r="O387">
        <f>IF(D387,YEAR(D387),"")</f>
        <v>2000</v>
      </c>
      <c r="P387" s="12">
        <f>P386+IF(AND($B387="C",I387&lt;&gt;""),IF($G387="D",-I387,+I387),0)</f>
        <v>21.432880005853988</v>
      </c>
    </row>
    <row r="388" spans="1:16" x14ac:dyDescent="0.2">
      <c r="A388" s="6">
        <v>218</v>
      </c>
      <c r="B388" s="6" t="s">
        <v>17</v>
      </c>
      <c r="C388" s="7" t="s">
        <v>64</v>
      </c>
      <c r="D388" s="8">
        <v>36746</v>
      </c>
      <c r="E388" s="8">
        <v>36746</v>
      </c>
      <c r="F388" t="s">
        <v>284</v>
      </c>
      <c r="G388" s="6" t="s">
        <v>23</v>
      </c>
      <c r="H388" s="14" t="s">
        <v>169</v>
      </c>
      <c r="I388" s="12">
        <v>73.175528273956985</v>
      </c>
      <c r="J388" s="12">
        <f>J387+IF(AND($B388="B",$G388="D"),-I388,IF($B388="B",+I388,0))</f>
        <v>4819.9223384885909</v>
      </c>
      <c r="K388" s="12">
        <f>K387+IF(AND($B388="B",$E388&lt;&gt;""),IF($G388="D",-I388,+I388),0)</f>
        <v>4819.9223384885909</v>
      </c>
      <c r="L388" s="6" t="str">
        <f>IF(C388="","",G388&amp;" "&amp;VLOOKUP(C388,$X$1:$Y$49,2))</f>
        <v>D 20</v>
      </c>
      <c r="M388" s="10" t="e">
        <f>M387+IF(AND(B388="C",E388&lt;&gt;""),IF(G388="D",-#REF!,+#REF!),0)</f>
        <v>#REF!</v>
      </c>
      <c r="N388">
        <f>IF(D388,MONTH(D388),"")</f>
        <v>8</v>
      </c>
      <c r="O388">
        <f>IF(D388,YEAR(D388),"")</f>
        <v>2000</v>
      </c>
      <c r="P388" s="12">
        <f>P387+IF(AND($B388="C",I388&lt;&gt;""),IF($G388="D",-I388,+I388),0)</f>
        <v>21.432880005853988</v>
      </c>
    </row>
    <row r="389" spans="1:16" x14ac:dyDescent="0.2">
      <c r="A389" s="6">
        <v>228</v>
      </c>
      <c r="B389" s="6" t="s">
        <v>17</v>
      </c>
      <c r="C389" s="7" t="s">
        <v>54</v>
      </c>
      <c r="D389" s="8">
        <v>36746</v>
      </c>
      <c r="E389" s="8">
        <v>36747</v>
      </c>
      <c r="F389" t="s">
        <v>284</v>
      </c>
      <c r="G389" s="6" t="s">
        <v>19</v>
      </c>
      <c r="H389" s="6"/>
      <c r="I389" s="12">
        <v>2286.7352585611557</v>
      </c>
      <c r="J389" s="12">
        <f>J388+IF(AND($B389="B",$G389="D"),-I389,IF($B389="B",+I389,0))</f>
        <v>7106.657597049747</v>
      </c>
      <c r="K389" s="12">
        <f>K388+IF(AND($B389="B",$E389&lt;&gt;""),IF($G389="D",-I389,+I389),0)</f>
        <v>7106.657597049747</v>
      </c>
      <c r="L389" s="6" t="str">
        <f>IF(C389="","",G389&amp;" "&amp;VLOOKUP(C389,$X$1:$Y$49,2))</f>
        <v>R 6</v>
      </c>
      <c r="M389" s="10" t="e">
        <f>M388+IF(AND(B389="C",E389&lt;&gt;""),IF(G389="D",-#REF!,+#REF!),0)</f>
        <v>#REF!</v>
      </c>
      <c r="N389">
        <f>IF(D389,MONTH(D389),"")</f>
        <v>8</v>
      </c>
      <c r="O389">
        <f>IF(D389,YEAR(D389),"")</f>
        <v>2000</v>
      </c>
      <c r="P389" s="12">
        <f>P388+IF(AND($B389="C",I389&lt;&gt;""),IF($G389="D",-I389,+I389),0)</f>
        <v>21.432880005853988</v>
      </c>
    </row>
    <row r="390" spans="1:16" x14ac:dyDescent="0.2">
      <c r="A390" s="6">
        <v>228</v>
      </c>
      <c r="B390" s="6" t="s">
        <v>17</v>
      </c>
      <c r="C390" s="7" t="s">
        <v>62</v>
      </c>
      <c r="D390" s="8">
        <v>36746</v>
      </c>
      <c r="E390" s="8">
        <v>36747</v>
      </c>
      <c r="F390" t="s">
        <v>284</v>
      </c>
      <c r="G390" s="6" t="s">
        <v>19</v>
      </c>
      <c r="H390" s="6"/>
      <c r="I390" s="12">
        <v>448.20011067798652</v>
      </c>
      <c r="J390" s="12">
        <f>J389+IF(AND($B390="B",$G390="D"),-I390,IF($B390="B",+I390,0))</f>
        <v>7554.8577077277332</v>
      </c>
      <c r="K390" s="12">
        <f>K389+IF(AND($B390="B",$E390&lt;&gt;""),IF($G390="D",-I390,+I390),0)</f>
        <v>7554.8577077277332</v>
      </c>
      <c r="L390" s="6" t="str">
        <f>IF(C390="","",G390&amp;" "&amp;VLOOKUP(C390,$X$1:$Y$49,2))</f>
        <v>R 5</v>
      </c>
      <c r="M390" s="10" t="e">
        <f>M389+IF(AND(B390="C",E390&lt;&gt;""),IF(G390="D",-#REF!,+#REF!),0)</f>
        <v>#REF!</v>
      </c>
      <c r="N390">
        <f>IF(D390,MONTH(D390),"")</f>
        <v>8</v>
      </c>
      <c r="O390">
        <f>IF(D390,YEAR(D390),"")</f>
        <v>2000</v>
      </c>
      <c r="P390" s="12">
        <f>P389+IF(AND($B390="C",I390&lt;&gt;""),IF($G390="D",-I390,+I390),0)</f>
        <v>21.432880005853988</v>
      </c>
    </row>
    <row r="391" spans="1:16" x14ac:dyDescent="0.2">
      <c r="A391" s="6">
        <v>243</v>
      </c>
      <c r="B391" s="6" t="s">
        <v>17</v>
      </c>
      <c r="C391" s="7" t="s">
        <v>53</v>
      </c>
      <c r="D391" s="8">
        <v>36749</v>
      </c>
      <c r="E391" s="8">
        <v>36740</v>
      </c>
      <c r="F391" t="s">
        <v>284</v>
      </c>
      <c r="G391" s="6" t="s">
        <v>23</v>
      </c>
      <c r="H391" s="6"/>
      <c r="I391" s="12">
        <v>14.767736299787945</v>
      </c>
      <c r="J391" s="12">
        <f>J390+IF(AND($B391="B",$G391="D"),-I391,IF($B391="B",+I391,0))</f>
        <v>7540.0899714279449</v>
      </c>
      <c r="K391" s="12">
        <f>K390+IF(AND($B391="B",$E391&lt;&gt;""),IF($G391="D",-I391,+I391),0)</f>
        <v>7540.0899714279449</v>
      </c>
      <c r="L391" s="6" t="str">
        <f>IF(C391="","",G391&amp;" "&amp;VLOOKUP(C391,$X$1:$Y$49,2))</f>
        <v>D 29</v>
      </c>
      <c r="M391" s="10" t="e">
        <f>M390+IF(AND(B391="C",E391&lt;&gt;""),IF(G391="D",-#REF!,+#REF!),0)</f>
        <v>#REF!</v>
      </c>
      <c r="N391">
        <f>IF(D391,MONTH(D391),"")</f>
        <v>8</v>
      </c>
      <c r="O391">
        <f>IF(D391,YEAR(D391),"")</f>
        <v>2000</v>
      </c>
      <c r="P391" s="12">
        <f>P390+IF(AND($B391="C",I391&lt;&gt;""),IF($G391="D",-I391,+I391),0)</f>
        <v>21.432880005853988</v>
      </c>
    </row>
    <row r="392" spans="1:16" x14ac:dyDescent="0.2">
      <c r="A392" s="6">
        <v>227</v>
      </c>
      <c r="B392" s="6" t="s">
        <v>17</v>
      </c>
      <c r="C392" s="7" t="s">
        <v>28</v>
      </c>
      <c r="D392" s="8">
        <v>36754</v>
      </c>
      <c r="E392" s="8">
        <v>36769</v>
      </c>
      <c r="F392" t="s">
        <v>284</v>
      </c>
      <c r="G392" s="6" t="s">
        <v>23</v>
      </c>
      <c r="H392" s="6"/>
      <c r="I392" s="12">
        <v>67.207149249112376</v>
      </c>
      <c r="J392" s="12">
        <f>J391+IF(AND($B392="B",$G392="D"),-I392,IF($B392="B",+I392,0))</f>
        <v>7472.8828221788326</v>
      </c>
      <c r="K392" s="12">
        <f>K391+IF(AND($B392="B",$E392&lt;&gt;""),IF($G392="D",-I392,+I392),0)</f>
        <v>7472.8828221788326</v>
      </c>
      <c r="L392" s="6" t="str">
        <f>IF(C392="","",G392&amp;" "&amp;VLOOKUP(C392,$X$1:$Y$49,2))</f>
        <v>D 25</v>
      </c>
      <c r="M392" s="10" t="e">
        <f>M391+IF(AND(B392="C",E392&lt;&gt;""),IF(G392="D",-#REF!,+#REF!),0)</f>
        <v>#REF!</v>
      </c>
      <c r="N392">
        <f>IF(D392,MONTH(D392),"")</f>
        <v>8</v>
      </c>
      <c r="O392">
        <f>IF(D392,YEAR(D392),"")</f>
        <v>2000</v>
      </c>
      <c r="P392" s="12">
        <f>P391+IF(AND($B392="C",I392&lt;&gt;""),IF($G392="D",-I392,+I392),0)</f>
        <v>21.432880005853988</v>
      </c>
    </row>
    <row r="393" spans="1:16" x14ac:dyDescent="0.2">
      <c r="A393" s="6">
        <v>227</v>
      </c>
      <c r="B393" s="6" t="s">
        <v>17</v>
      </c>
      <c r="C393" s="7" t="s">
        <v>26</v>
      </c>
      <c r="D393" s="8">
        <v>36754</v>
      </c>
      <c r="E393" s="8">
        <v>36769</v>
      </c>
      <c r="F393" t="s">
        <v>284</v>
      </c>
      <c r="G393" s="6" t="s">
        <v>23</v>
      </c>
      <c r="H393" s="6"/>
      <c r="I393" s="12">
        <v>13.174644069657006</v>
      </c>
      <c r="J393" s="12">
        <f>J392+IF(AND($B393="B",$G393="D"),-I393,IF($B393="B",+I393,0))</f>
        <v>7459.7081781091756</v>
      </c>
      <c r="K393" s="12">
        <f>K392+IF(AND($B393="B",$E393&lt;&gt;""),IF($G393="D",-I393,+I393),0)</f>
        <v>7459.7081781091756</v>
      </c>
      <c r="L393" s="6" t="str">
        <f>IF(C393="","",G393&amp;" "&amp;VLOOKUP(C393,$X$1:$Y$49,2))</f>
        <v>D 6</v>
      </c>
      <c r="M393" s="10" t="e">
        <f>M392+IF(AND(B393="C",E393&lt;&gt;""),IF(G393="D",-#REF!,+#REF!),0)</f>
        <v>#REF!</v>
      </c>
      <c r="N393">
        <f>IF(D393,MONTH(D393),"")</f>
        <v>8</v>
      </c>
      <c r="O393">
        <f>IF(D393,YEAR(D393),"")</f>
        <v>2000</v>
      </c>
      <c r="P393" s="12">
        <f>P392+IF(AND($B393="C",I393&lt;&gt;""),IF($G393="D",-I393,+I393),0)</f>
        <v>21.432880005853988</v>
      </c>
    </row>
    <row r="394" spans="1:16" x14ac:dyDescent="0.2">
      <c r="A394" s="6">
        <v>229</v>
      </c>
      <c r="B394" s="6" t="s">
        <v>17</v>
      </c>
      <c r="C394" s="7" t="s">
        <v>54</v>
      </c>
      <c r="D394" s="8">
        <v>36754</v>
      </c>
      <c r="E394" s="8">
        <v>36769</v>
      </c>
      <c r="F394" t="s">
        <v>284</v>
      </c>
      <c r="G394" s="6" t="s">
        <v>19</v>
      </c>
      <c r="H394" s="6"/>
      <c r="I394" s="12">
        <v>513.80197177558898</v>
      </c>
      <c r="J394" s="12">
        <f>J393+IF(AND($B394="B",$G394="D"),-I394,IF($B394="B",+I394,0))</f>
        <v>7973.5101498847644</v>
      </c>
      <c r="K394" s="12">
        <f>K393+IF(AND($B394="B",$E394&lt;&gt;""),IF($G394="D",-I394,+I394),0)</f>
        <v>7973.5101498847644</v>
      </c>
      <c r="L394" s="6" t="str">
        <f>IF(C394="","",G394&amp;" "&amp;VLOOKUP(C394,$X$1:$Y$49,2))</f>
        <v>R 6</v>
      </c>
      <c r="M394" s="10" t="e">
        <f>M393+IF(AND(B394="C",E394&lt;&gt;""),IF(G394="D",-#REF!,+#REF!),0)</f>
        <v>#REF!</v>
      </c>
      <c r="N394">
        <f>IF(D394,MONTH(D394),"")</f>
        <v>8</v>
      </c>
      <c r="O394">
        <f>IF(D394,YEAR(D394),"")</f>
        <v>2000</v>
      </c>
      <c r="P394" s="12">
        <f>P393+IF(AND($B394="C",I394&lt;&gt;""),IF($G394="D",-I394,+I394),0)</f>
        <v>21.432880005853988</v>
      </c>
    </row>
    <row r="395" spans="1:16" x14ac:dyDescent="0.2">
      <c r="A395" s="6">
        <v>229</v>
      </c>
      <c r="B395" s="6" t="s">
        <v>17</v>
      </c>
      <c r="C395" s="7" t="s">
        <v>62</v>
      </c>
      <c r="D395" s="8">
        <v>36754</v>
      </c>
      <c r="E395" s="8">
        <v>36769</v>
      </c>
      <c r="F395" t="s">
        <v>284</v>
      </c>
      <c r="G395" s="6" t="s">
        <v>19</v>
      </c>
      <c r="H395" s="6"/>
      <c r="I395" s="12">
        <v>100.70518646801546</v>
      </c>
      <c r="J395" s="12">
        <f>J394+IF(AND($B395="B",$G395="D"),-I395,IF($B395="B",+I395,0))</f>
        <v>8074.2153363527796</v>
      </c>
      <c r="K395" s="12">
        <f>K394+IF(AND($B395="B",$E395&lt;&gt;""),IF($G395="D",-I395,+I395),0)</f>
        <v>8074.2153363527796</v>
      </c>
      <c r="L395" s="6" t="str">
        <f>IF(C395="","",G395&amp;" "&amp;VLOOKUP(C395,$X$1:$Y$49,2))</f>
        <v>R 5</v>
      </c>
      <c r="M395" s="10" t="e">
        <f>M394+IF(AND(B395="C",E395&lt;&gt;""),IF(G395="D",-#REF!,+#REF!),0)</f>
        <v>#REF!</v>
      </c>
      <c r="N395">
        <f>IF(D395,MONTH(D395),"")</f>
        <v>8</v>
      </c>
      <c r="O395">
        <f>IF(D395,YEAR(D395),"")</f>
        <v>2000</v>
      </c>
      <c r="P395" s="12">
        <f>P394+IF(AND($B395="C",I395&lt;&gt;""),IF($G395="D",-I395,+I395),0)</f>
        <v>21.432880005853988</v>
      </c>
    </row>
    <row r="396" spans="1:16" x14ac:dyDescent="0.2">
      <c r="A396" s="6">
        <v>239</v>
      </c>
      <c r="B396" s="6" t="s">
        <v>17</v>
      </c>
      <c r="C396" s="7" t="s">
        <v>33</v>
      </c>
      <c r="D396" s="8">
        <v>36756</v>
      </c>
      <c r="E396" s="8">
        <v>36753</v>
      </c>
      <c r="F396" t="s">
        <v>284</v>
      </c>
      <c r="G396" s="6" t="s">
        <v>23</v>
      </c>
      <c r="H396" s="6"/>
      <c r="I396" s="12">
        <v>762.24508618705192</v>
      </c>
      <c r="J396" s="12">
        <f>J395+IF(AND($B396="B",$G396="D"),-I396,IF($B396="B",+I396,0))</f>
        <v>7311.9702501657275</v>
      </c>
      <c r="K396" s="12">
        <f>K395+IF(AND($B396="B",$E396&lt;&gt;""),IF($G396="D",-I396,+I396),0)</f>
        <v>7311.9702501657275</v>
      </c>
      <c r="L396" s="6" t="str">
        <f>IF(C396="","",G396&amp;" "&amp;VLOOKUP(C396,$X$1:$Y$49,2))</f>
        <v>D 23</v>
      </c>
      <c r="M396" s="10" t="e">
        <f>M395+IF(AND(B396="C",E396&lt;&gt;""),IF(G396="D",-#REF!,+#REF!),0)</f>
        <v>#REF!</v>
      </c>
      <c r="N396">
        <f>IF(D396,MONTH(D396),"")</f>
        <v>8</v>
      </c>
      <c r="O396">
        <f>IF(D396,YEAR(D396),"")</f>
        <v>2000</v>
      </c>
      <c r="P396" s="12">
        <f>P395+IF(AND($B396="C",I396&lt;&gt;""),IF($G396="D",-I396,+I396),0)</f>
        <v>21.432880005853988</v>
      </c>
    </row>
    <row r="397" spans="1:16" x14ac:dyDescent="0.2">
      <c r="A397" s="6">
        <v>224</v>
      </c>
      <c r="B397" s="6" t="s">
        <v>17</v>
      </c>
      <c r="C397" s="7" t="s">
        <v>28</v>
      </c>
      <c r="D397" s="8">
        <v>36760</v>
      </c>
      <c r="E397" s="8">
        <v>36779</v>
      </c>
      <c r="F397" t="s">
        <v>284</v>
      </c>
      <c r="G397" s="6" t="s">
        <v>23</v>
      </c>
      <c r="H397" s="6"/>
      <c r="I397" s="12">
        <v>94.724196860464943</v>
      </c>
      <c r="J397" s="12">
        <f>J396+IF(AND($B397="B",$G397="D"),-I397,IF($B397="B",+I397,0))</f>
        <v>7217.2460533052626</v>
      </c>
      <c r="K397" s="12">
        <f>K396+IF(AND($B397="B",$E397&lt;&gt;""),IF($G397="D",-I397,+I397),0)</f>
        <v>7217.2460533052626</v>
      </c>
      <c r="L397" s="6" t="str">
        <f>IF(C397="","",G397&amp;" "&amp;VLOOKUP(C397,$X$1:$Y$49,2))</f>
        <v>D 25</v>
      </c>
      <c r="M397" s="10" t="e">
        <f>M396+IF(AND(B397="C",E397&lt;&gt;""),IF(G397="D",-#REF!,+#REF!),0)</f>
        <v>#REF!</v>
      </c>
      <c r="N397">
        <f>IF(D397,MONTH(D397),"")</f>
        <v>8</v>
      </c>
      <c r="O397">
        <f>IF(D397,YEAR(D397),"")</f>
        <v>2000</v>
      </c>
      <c r="P397" s="12">
        <f>P396+IF(AND($B397="C",I397&lt;&gt;""),IF($G397="D",-I397,+I397),0)</f>
        <v>21.432880005853988</v>
      </c>
    </row>
    <row r="398" spans="1:16" x14ac:dyDescent="0.2">
      <c r="A398" s="6">
        <v>224</v>
      </c>
      <c r="B398" s="6" t="s">
        <v>17</v>
      </c>
      <c r="C398" s="7" t="s">
        <v>26</v>
      </c>
      <c r="D398" s="8">
        <v>36760</v>
      </c>
      <c r="E398" s="8">
        <v>36779</v>
      </c>
      <c r="F398" t="s">
        <v>284</v>
      </c>
      <c r="G398" s="6" t="s">
        <v>23</v>
      </c>
      <c r="H398" s="6"/>
      <c r="I398" s="12">
        <v>18.565241319171836</v>
      </c>
      <c r="J398" s="12">
        <f>J397+IF(AND($B398="B",$G398="D"),-I398,IF($B398="B",+I398,0))</f>
        <v>7198.6808119860907</v>
      </c>
      <c r="K398" s="12">
        <f>K397+IF(AND($B398="B",$E398&lt;&gt;""),IF($G398="D",-I398,+I398),0)</f>
        <v>7198.6808119860907</v>
      </c>
      <c r="L398" s="6" t="str">
        <f>IF(C398="","",G398&amp;" "&amp;VLOOKUP(C398,$X$1:$Y$49,2))</f>
        <v>D 6</v>
      </c>
      <c r="M398" s="10" t="e">
        <f>M397+IF(AND(B398="C",E398&lt;&gt;""),IF(G398="D",-#REF!,+#REF!),0)</f>
        <v>#REF!</v>
      </c>
      <c r="N398">
        <f>IF(D398,MONTH(D398),"")</f>
        <v>8</v>
      </c>
      <c r="O398">
        <f>IF(D398,YEAR(D398),"")</f>
        <v>2000</v>
      </c>
      <c r="P398" s="12">
        <f>P397+IF(AND($B398="C",I398&lt;&gt;""),IF($G398="D",-I398,+I398),0)</f>
        <v>21.432880005853988</v>
      </c>
    </row>
    <row r="399" spans="1:16" x14ac:dyDescent="0.2">
      <c r="A399" s="6">
        <v>219</v>
      </c>
      <c r="B399" s="6" t="s">
        <v>17</v>
      </c>
      <c r="C399" s="7" t="s">
        <v>31</v>
      </c>
      <c r="D399" s="8">
        <v>36761</v>
      </c>
      <c r="E399" s="8">
        <v>36764</v>
      </c>
      <c r="F399" t="s">
        <v>284</v>
      </c>
      <c r="G399" s="6" t="s">
        <v>23</v>
      </c>
      <c r="H399" s="14" t="s">
        <v>170</v>
      </c>
      <c r="I399" s="12">
        <v>18.293882068489246</v>
      </c>
      <c r="J399" s="12">
        <f>J398+IF(AND($B399="B",$G399="D"),-I399,IF($B399="B",+I399,0))</f>
        <v>7180.3869299176013</v>
      </c>
      <c r="K399" s="12">
        <f>K398+IF(AND($B399="B",$E399&lt;&gt;""),IF($G399="D",-I399,+I399),0)</f>
        <v>7180.3869299176013</v>
      </c>
      <c r="L399" s="6" t="str">
        <f>IF(C399="","",G399&amp;" "&amp;VLOOKUP(C399,$X$1:$Y$49,2))</f>
        <v>D 22</v>
      </c>
      <c r="M399" s="10" t="e">
        <f>M398+IF(AND(B399="C",E399&lt;&gt;""),IF(G399="D",-#REF!,+#REF!),0)</f>
        <v>#REF!</v>
      </c>
      <c r="N399">
        <f>IF(D399,MONTH(D399),"")</f>
        <v>8</v>
      </c>
      <c r="O399">
        <f>IF(D399,YEAR(D399),"")</f>
        <v>2000</v>
      </c>
      <c r="P399" s="12">
        <f>P398+IF(AND($B399="C",I399&lt;&gt;""),IF($G399="D",-I399,+I399),0)</f>
        <v>21.432880005853988</v>
      </c>
    </row>
    <row r="400" spans="1:16" x14ac:dyDescent="0.2">
      <c r="A400" s="6">
        <v>220</v>
      </c>
      <c r="B400" s="6" t="s">
        <v>17</v>
      </c>
      <c r="C400" s="7" t="s">
        <v>31</v>
      </c>
      <c r="D400" s="8">
        <v>36761</v>
      </c>
      <c r="E400" s="8">
        <v>36786</v>
      </c>
      <c r="F400" t="s">
        <v>284</v>
      </c>
      <c r="G400" s="6" t="s">
        <v>23</v>
      </c>
      <c r="H400" s="14" t="s">
        <v>171</v>
      </c>
      <c r="I400" s="12">
        <v>15.244901723741037</v>
      </c>
      <c r="J400" s="12">
        <f>J399+IF(AND($B400="B",$G400="D"),-I400,IF($B400="B",+I400,0))</f>
        <v>7165.1420281938599</v>
      </c>
      <c r="K400" s="12">
        <f>K399+IF(AND($B400="B",$E400&lt;&gt;""),IF($G400="D",-I400,+I400),0)</f>
        <v>7165.1420281938599</v>
      </c>
      <c r="L400" s="6" t="str">
        <f>IF(C400="","",G400&amp;" "&amp;VLOOKUP(C400,$X$1:$Y$49,2))</f>
        <v>D 22</v>
      </c>
      <c r="M400" s="10" t="e">
        <f>M399+IF(AND(B400="C",E400&lt;&gt;""),IF(G400="D",-#REF!,+#REF!),0)</f>
        <v>#REF!</v>
      </c>
      <c r="N400">
        <f>IF(D400,MONTH(D400),"")</f>
        <v>8</v>
      </c>
      <c r="O400">
        <f>IF(D400,YEAR(D400),"")</f>
        <v>2000</v>
      </c>
      <c r="P400" s="12">
        <f>P399+IF(AND($B400="C",I400&lt;&gt;""),IF($G400="D",-I400,+I400),0)</f>
        <v>21.432880005853988</v>
      </c>
    </row>
    <row r="401" spans="1:16" x14ac:dyDescent="0.2">
      <c r="A401" s="6">
        <v>233</v>
      </c>
      <c r="B401" s="6" t="s">
        <v>17</v>
      </c>
      <c r="C401" s="7" t="s">
        <v>58</v>
      </c>
      <c r="D401" s="8">
        <v>36767</v>
      </c>
      <c r="E401" s="8">
        <v>36767</v>
      </c>
      <c r="F401" t="s">
        <v>284</v>
      </c>
      <c r="G401" s="6" t="s">
        <v>23</v>
      </c>
      <c r="H401" s="14" t="s">
        <v>172</v>
      </c>
      <c r="I401" s="12">
        <v>2286.7352585611557</v>
      </c>
      <c r="J401" s="12">
        <f>J400+IF(AND($B401="B",$G401="D"),-I401,IF($B401="B",+I401,0))</f>
        <v>4878.4067696327038</v>
      </c>
      <c r="K401" s="12">
        <f>K400+IF(AND($B401="B",$E401&lt;&gt;""),IF($G401="D",-I401,+I401),0)</f>
        <v>4878.4067696327038</v>
      </c>
      <c r="L401" s="6" t="str">
        <f>IF(C401="","",G401&amp;" "&amp;VLOOKUP(C401,$X$1:$Y$49,2))</f>
        <v>D 4</v>
      </c>
      <c r="M401" s="10" t="e">
        <f>M400+IF(AND(B401="C",E401&lt;&gt;""),IF(G401="D",-#REF!,+#REF!),0)</f>
        <v>#REF!</v>
      </c>
      <c r="N401">
        <f>IF(D401,MONTH(D401),"")</f>
        <v>8</v>
      </c>
      <c r="O401">
        <f>IF(D401,YEAR(D401),"")</f>
        <v>2000</v>
      </c>
      <c r="P401" s="12">
        <f>P400+IF(AND($B401="C",I401&lt;&gt;""),IF($G401="D",-I401,+I401),0)</f>
        <v>21.432880005853988</v>
      </c>
    </row>
    <row r="402" spans="1:16" x14ac:dyDescent="0.2">
      <c r="A402" s="6">
        <v>240</v>
      </c>
      <c r="B402" s="6" t="s">
        <v>17</v>
      </c>
      <c r="C402" s="7" t="s">
        <v>31</v>
      </c>
      <c r="D402" s="8">
        <v>36767</v>
      </c>
      <c r="E402" s="8">
        <v>36769</v>
      </c>
      <c r="F402" t="s">
        <v>284</v>
      </c>
      <c r="G402" s="6" t="s">
        <v>23</v>
      </c>
      <c r="H402" s="6"/>
      <c r="I402" s="12">
        <v>81.308683343572824</v>
      </c>
      <c r="J402" s="12">
        <f>J401+IF(AND($B402="B",$G402="D"),-I402,IF($B402="B",+I402,0))</f>
        <v>4797.0980862891311</v>
      </c>
      <c r="K402" s="12">
        <f>K401+IF(AND($B402="B",$E402&lt;&gt;""),IF($G402="D",-I402,+I402),0)</f>
        <v>4797.0980862891311</v>
      </c>
      <c r="L402" s="6" t="str">
        <f>IF(C402="","",G402&amp;" "&amp;VLOOKUP(C402,$X$1:$Y$49,2))</f>
        <v>D 22</v>
      </c>
      <c r="M402" s="10" t="e">
        <f>M401+IF(AND(B402="C",E402&lt;&gt;""),IF(G402="D",-#REF!,+#REF!),0)</f>
        <v>#REF!</v>
      </c>
      <c r="N402">
        <f>IF(D402,MONTH(D402),"")</f>
        <v>8</v>
      </c>
      <c r="O402">
        <f>IF(D402,YEAR(D402),"")</f>
        <v>2000</v>
      </c>
      <c r="P402" s="12">
        <f>P401+IF(AND($B402="C",I402&lt;&gt;""),IF($G402="D",-I402,+I402),0)</f>
        <v>21.432880005853988</v>
      </c>
    </row>
    <row r="403" spans="1:16" x14ac:dyDescent="0.2">
      <c r="A403" s="6">
        <v>240</v>
      </c>
      <c r="B403" s="6" t="s">
        <v>17</v>
      </c>
      <c r="C403" s="7" t="s">
        <v>31</v>
      </c>
      <c r="D403" s="8">
        <v>36767</v>
      </c>
      <c r="E403" s="8">
        <v>36769</v>
      </c>
      <c r="F403" t="s">
        <v>284</v>
      </c>
      <c r="G403" s="6" t="s">
        <v>23</v>
      </c>
      <c r="H403" s="6"/>
      <c r="I403" s="12">
        <v>93.146349532057741</v>
      </c>
      <c r="J403" s="12">
        <f>J402+IF(AND($B403="B",$G403="D"),-I403,IF($B403="B",+I403,0))</f>
        <v>4703.9517367570734</v>
      </c>
      <c r="K403" s="12">
        <f>K402+IF(AND($B403="B",$E403&lt;&gt;""),IF($G403="D",-I403,+I403),0)</f>
        <v>4703.9517367570734</v>
      </c>
      <c r="L403" s="6" t="str">
        <f>IF(C403="","",G403&amp;" "&amp;VLOOKUP(C403,$X$1:$Y$49,2))</f>
        <v>D 22</v>
      </c>
      <c r="M403" s="10" t="e">
        <f>M402+IF(AND(B403="C",E403&lt;&gt;""),IF(G403="D",-#REF!,+#REF!),0)</f>
        <v>#REF!</v>
      </c>
      <c r="N403">
        <f>IF(D403,MONTH(D403),"")</f>
        <v>8</v>
      </c>
      <c r="O403">
        <f>IF(D403,YEAR(D403),"")</f>
        <v>2000</v>
      </c>
      <c r="P403" s="12">
        <f>P402+IF(AND($B403="C",I403&lt;&gt;""),IF($G403="D",-I403,+I403),0)</f>
        <v>21.432880005853988</v>
      </c>
    </row>
    <row r="404" spans="1:16" x14ac:dyDescent="0.2">
      <c r="A404" s="6">
        <v>225</v>
      </c>
      <c r="B404" s="6" t="s">
        <v>17</v>
      </c>
      <c r="C404" s="7" t="s">
        <v>51</v>
      </c>
      <c r="D404" s="8">
        <v>36770</v>
      </c>
      <c r="E404" s="8">
        <v>36774</v>
      </c>
      <c r="F404" t="s">
        <v>284</v>
      </c>
      <c r="G404" s="6" t="s">
        <v>23</v>
      </c>
      <c r="H404" s="6" t="s">
        <v>92</v>
      </c>
      <c r="I404" s="12">
        <v>31.148383201947688</v>
      </c>
      <c r="J404" s="12">
        <f>J403+IF(AND($B404="B",$G404="D"),-I404,IF($B404="B",+I404,0))</f>
        <v>4672.8033535551258</v>
      </c>
      <c r="K404" s="12">
        <f>K403+IF(AND($B404="B",$E404&lt;&gt;""),IF($G404="D",-I404,+I404),0)</f>
        <v>4672.8033535551258</v>
      </c>
      <c r="L404" s="6" t="str">
        <f>IF(C404="","",G404&amp;" "&amp;VLOOKUP(C404,$X$1:$Y$49,2))</f>
        <v>D 21</v>
      </c>
      <c r="M404" s="10" t="e">
        <f>M403+IF(AND(B404="C",E404&lt;&gt;""),IF(G404="D",-#REF!,+#REF!),0)</f>
        <v>#REF!</v>
      </c>
      <c r="N404">
        <f>IF(D404,MONTH(D404),"")</f>
        <v>9</v>
      </c>
      <c r="O404">
        <f>IF(D404,YEAR(D404),"")</f>
        <v>2000</v>
      </c>
      <c r="P404" s="12">
        <f>P403+IF(AND($B404="C",I404&lt;&gt;""),IF($G404="D",-I404,+I404),0)</f>
        <v>21.432880005853988</v>
      </c>
    </row>
    <row r="405" spans="1:16" x14ac:dyDescent="0.2">
      <c r="A405" s="6">
        <v>225</v>
      </c>
      <c r="B405" s="6" t="s">
        <v>17</v>
      </c>
      <c r="C405" s="7" t="s">
        <v>51</v>
      </c>
      <c r="D405" s="8">
        <v>36770</v>
      </c>
      <c r="E405" s="8">
        <v>36774</v>
      </c>
      <c r="F405" t="s">
        <v>284</v>
      </c>
      <c r="G405" s="6" t="s">
        <v>23</v>
      </c>
      <c r="H405" s="6" t="s">
        <v>92</v>
      </c>
      <c r="I405" s="12">
        <v>4.7365909655663403</v>
      </c>
      <c r="J405" s="12">
        <f>J404+IF(AND($B405="B",$G405="D"),-I405,IF($B405="B",+I405,0))</f>
        <v>4668.0667625895594</v>
      </c>
      <c r="K405" s="12">
        <f>K404+IF(AND($B405="B",$E405&lt;&gt;""),IF($G405="D",-I405,+I405),0)</f>
        <v>4668.0667625895594</v>
      </c>
      <c r="L405" s="6" t="str">
        <f>IF(C405="","",G405&amp;" "&amp;VLOOKUP(C405,$X$1:$Y$49,2))</f>
        <v>D 21</v>
      </c>
      <c r="M405" s="10" t="e">
        <f>M404+IF(AND(B405="C",E405&lt;&gt;""),IF(G405="D",-#REF!,+#REF!),0)</f>
        <v>#REF!</v>
      </c>
      <c r="N405">
        <f>IF(D405,MONTH(D405),"")</f>
        <v>9</v>
      </c>
      <c r="O405">
        <f>IF(D405,YEAR(D405),"")</f>
        <v>2000</v>
      </c>
      <c r="P405" s="12">
        <f>P404+IF(AND($B405="C",I405&lt;&gt;""),IF($G405="D",-I405,+I405),0)</f>
        <v>21.432880005853988</v>
      </c>
    </row>
    <row r="406" spans="1:16" x14ac:dyDescent="0.2">
      <c r="A406" s="6">
        <v>225</v>
      </c>
      <c r="B406" s="6" t="s">
        <v>17</v>
      </c>
      <c r="C406" s="7" t="s">
        <v>56</v>
      </c>
      <c r="D406" s="8">
        <v>36770</v>
      </c>
      <c r="E406" s="8">
        <v>36774</v>
      </c>
      <c r="F406" t="s">
        <v>284</v>
      </c>
      <c r="G406" s="6" t="s">
        <v>23</v>
      </c>
      <c r="H406" s="6" t="s">
        <v>92</v>
      </c>
      <c r="I406" s="12">
        <v>147.00506283186246</v>
      </c>
      <c r="J406" s="12">
        <f>J405+IF(AND($B406="B",$G406="D"),-I406,IF($B406="B",+I406,0))</f>
        <v>4521.0616997576972</v>
      </c>
      <c r="K406" s="12">
        <f>K405+IF(AND($B406="B",$E406&lt;&gt;""),IF($G406="D",-I406,+I406),0)</f>
        <v>4521.0616997576972</v>
      </c>
      <c r="L406" s="6" t="str">
        <f>IF(C406="","",G406&amp;" "&amp;VLOOKUP(C406,$X$1:$Y$49,2))</f>
        <v>D 14</v>
      </c>
      <c r="M406" s="10" t="e">
        <f>M405+IF(AND(B406="C",E406&lt;&gt;""),IF(G406="D",-#REF!,+#REF!),0)</f>
        <v>#REF!</v>
      </c>
      <c r="N406">
        <f>IF(D406,MONTH(D406),"")</f>
        <v>9</v>
      </c>
      <c r="O406">
        <f>IF(D406,YEAR(D406),"")</f>
        <v>2000</v>
      </c>
      <c r="P406" s="12">
        <f>P405+IF(AND($B406="C",I406&lt;&gt;""),IF($G406="D",-I406,+I406),0)</f>
        <v>21.432880005853988</v>
      </c>
    </row>
    <row r="407" spans="1:16" x14ac:dyDescent="0.2">
      <c r="A407" s="6">
        <v>225</v>
      </c>
      <c r="B407" s="6" t="s">
        <v>17</v>
      </c>
      <c r="C407" s="7" t="s">
        <v>26</v>
      </c>
      <c r="D407" s="8">
        <v>36770</v>
      </c>
      <c r="E407" s="8">
        <v>36774</v>
      </c>
      <c r="F407" t="s">
        <v>284</v>
      </c>
      <c r="G407" s="6" t="s">
        <v>23</v>
      </c>
      <c r="H407" s="6" t="s">
        <v>92</v>
      </c>
      <c r="I407" s="12">
        <v>34.918447398228849</v>
      </c>
      <c r="J407" s="12">
        <f>J406+IF(AND($B407="B",$G407="D"),-I407,IF($B407="B",+I407,0))</f>
        <v>4486.1432523594685</v>
      </c>
      <c r="K407" s="12">
        <f>K406+IF(AND($B407="B",$E407&lt;&gt;""),IF($G407="D",-I407,+I407),0)</f>
        <v>4486.1432523594685</v>
      </c>
      <c r="L407" s="6" t="str">
        <f>IF(C407="","",G407&amp;" "&amp;VLOOKUP(C407,$X$1:$Y$49,2))</f>
        <v>D 6</v>
      </c>
      <c r="M407" s="10" t="e">
        <f>M406+IF(AND(B407="C",E407&lt;&gt;""),IF(G407="D",-#REF!,+#REF!),0)</f>
        <v>#REF!</v>
      </c>
      <c r="N407">
        <f>IF(D407,MONTH(D407),"")</f>
        <v>9</v>
      </c>
      <c r="O407">
        <f>IF(D407,YEAR(D407),"")</f>
        <v>2000</v>
      </c>
      <c r="P407" s="12">
        <f>P406+IF(AND($B407="C",I407&lt;&gt;""),IF($G407="D",-I407,+I407),0)</f>
        <v>21.432880005853988</v>
      </c>
    </row>
    <row r="408" spans="1:16" x14ac:dyDescent="0.2">
      <c r="A408" s="6">
        <v>226</v>
      </c>
      <c r="B408" s="6" t="s">
        <v>17</v>
      </c>
      <c r="C408" s="7" t="s">
        <v>51</v>
      </c>
      <c r="D408" s="8">
        <v>36770</v>
      </c>
      <c r="E408" s="8">
        <v>36774</v>
      </c>
      <c r="F408" t="s">
        <v>284</v>
      </c>
      <c r="G408" s="6" t="s">
        <v>23</v>
      </c>
      <c r="H408" s="6" t="s">
        <v>92</v>
      </c>
      <c r="I408" s="12">
        <v>36.102976262163523</v>
      </c>
      <c r="J408" s="12">
        <f>J407+IF(AND($B408="B",$G408="D"),-I408,IF($B408="B",+I408,0))</f>
        <v>4450.0402760973047</v>
      </c>
      <c r="K408" s="12">
        <f>K407+IF(AND($B408="B",$E408&lt;&gt;""),IF($G408="D",-I408,+I408),0)</f>
        <v>4450.0402760973047</v>
      </c>
      <c r="L408" s="6" t="str">
        <f>IF(C408="","",G408&amp;" "&amp;VLOOKUP(C408,$X$1:$Y$49,2))</f>
        <v>D 21</v>
      </c>
      <c r="M408" s="10" t="e">
        <f>M407+IF(AND(B408="C",E408&lt;&gt;""),IF(G408="D",-#REF!,+#REF!),0)</f>
        <v>#REF!</v>
      </c>
      <c r="N408">
        <f>IF(D408,MONTH(D408),"")</f>
        <v>9</v>
      </c>
      <c r="O408">
        <f>IF(D408,YEAR(D408),"")</f>
        <v>2000</v>
      </c>
      <c r="P408" s="12">
        <f>P407+IF(AND($B408="C",I408&lt;&gt;""),IF($G408="D",-I408,+I408),0)</f>
        <v>21.432880005853988</v>
      </c>
    </row>
    <row r="409" spans="1:16" x14ac:dyDescent="0.2">
      <c r="A409" s="6">
        <v>226</v>
      </c>
      <c r="B409" s="6" t="s">
        <v>17</v>
      </c>
      <c r="C409" s="7" t="s">
        <v>51</v>
      </c>
      <c r="D409" s="8">
        <v>36770</v>
      </c>
      <c r="E409" s="8">
        <v>36774</v>
      </c>
      <c r="F409" t="s">
        <v>284</v>
      </c>
      <c r="G409" s="6" t="s">
        <v>23</v>
      </c>
      <c r="H409" s="6" t="s">
        <v>92</v>
      </c>
      <c r="I409" s="12">
        <v>6.7992261687885032</v>
      </c>
      <c r="J409" s="12">
        <f>J408+IF(AND($B409="B",$G409="D"),-I409,IF($B409="B",+I409,0))</f>
        <v>4443.2410499285161</v>
      </c>
      <c r="K409" s="12">
        <f>K408+IF(AND($B409="B",$E409&lt;&gt;""),IF($G409="D",-I409,+I409),0)</f>
        <v>4443.2410499285161</v>
      </c>
      <c r="L409" s="6" t="str">
        <f>IF(C409="","",G409&amp;" "&amp;VLOOKUP(C409,$X$1:$Y$49,2))</f>
        <v>D 21</v>
      </c>
      <c r="M409" s="10" t="e">
        <f>M408+IF(AND(B409="C",E409&lt;&gt;""),IF(G409="D",-#REF!,+#REF!),0)</f>
        <v>#REF!</v>
      </c>
      <c r="N409">
        <f>IF(D409,MONTH(D409),"")</f>
        <v>9</v>
      </c>
      <c r="O409">
        <f>IF(D409,YEAR(D409),"")</f>
        <v>2000</v>
      </c>
      <c r="P409" s="12">
        <f>P408+IF(AND($B409="C",I409&lt;&gt;""),IF($G409="D",-I409,+I409),0)</f>
        <v>21.432880005853988</v>
      </c>
    </row>
    <row r="410" spans="1:16" x14ac:dyDescent="0.2">
      <c r="A410" s="6">
        <v>226</v>
      </c>
      <c r="B410" s="6" t="s">
        <v>17</v>
      </c>
      <c r="C410" s="7" t="s">
        <v>56</v>
      </c>
      <c r="D410" s="8">
        <v>36770</v>
      </c>
      <c r="E410" s="8">
        <v>36774</v>
      </c>
      <c r="F410" t="s">
        <v>284</v>
      </c>
      <c r="G410" s="6" t="s">
        <v>23</v>
      </c>
      <c r="H410" s="6" t="s">
        <v>92</v>
      </c>
      <c r="I410" s="12">
        <v>209.57928644712993</v>
      </c>
      <c r="J410" s="12">
        <f>J409+IF(AND($B410="B",$G410="D"),-I410,IF($B410="B",+I410,0))</f>
        <v>4233.6617634813865</v>
      </c>
      <c r="K410" s="12">
        <f>K409+IF(AND($B410="B",$E410&lt;&gt;""),IF($G410="D",-I410,+I410),0)</f>
        <v>4233.6617634813865</v>
      </c>
      <c r="L410" s="6" t="str">
        <f>IF(C410="","",G410&amp;" "&amp;VLOOKUP(C410,$X$1:$Y$49,2))</f>
        <v>D 14</v>
      </c>
      <c r="M410" s="10" t="e">
        <f>M409+IF(AND(B410="C",E410&lt;&gt;""),IF(G410="D",-#REF!,+#REF!),0)</f>
        <v>#REF!</v>
      </c>
      <c r="N410">
        <f>IF(D410,MONTH(D410),"")</f>
        <v>9</v>
      </c>
      <c r="O410">
        <f>IF(D410,YEAR(D410),"")</f>
        <v>2000</v>
      </c>
      <c r="P410" s="12">
        <f>P409+IF(AND($B410="C",I410&lt;&gt;""),IF($G410="D",-I410,+I410),0)</f>
        <v>21.432880005853988</v>
      </c>
    </row>
    <row r="411" spans="1:16" x14ac:dyDescent="0.2">
      <c r="A411" s="6">
        <v>226</v>
      </c>
      <c r="B411" s="6" t="s">
        <v>17</v>
      </c>
      <c r="C411" s="7" t="s">
        <v>26</v>
      </c>
      <c r="D411" s="8">
        <v>36770</v>
      </c>
      <c r="E411" s="8">
        <v>36774</v>
      </c>
      <c r="F411" t="s">
        <v>284</v>
      </c>
      <c r="G411" s="6" t="s">
        <v>23</v>
      </c>
      <c r="H411" s="6" t="s">
        <v>92</v>
      </c>
      <c r="I411" s="12">
        <v>48.154071074780816</v>
      </c>
      <c r="J411" s="12">
        <f>J410+IF(AND($B411="B",$G411="D"),-I411,IF($B411="B",+I411,0))</f>
        <v>4185.5076924066061</v>
      </c>
      <c r="K411" s="12">
        <f>K410+IF(AND($B411="B",$E411&lt;&gt;""),IF($G411="D",-I411,+I411),0)</f>
        <v>4185.5076924066061</v>
      </c>
      <c r="L411" s="6" t="str">
        <f>IF(C411="","",G411&amp;" "&amp;VLOOKUP(C411,$X$1:$Y$49,2))</f>
        <v>D 6</v>
      </c>
      <c r="M411" s="10" t="e">
        <f>M410+IF(AND(B411="C",E411&lt;&gt;""),IF(G411="D",-#REF!,+#REF!),0)</f>
        <v>#REF!</v>
      </c>
      <c r="N411">
        <f>IF(D411,MONTH(D411),"")</f>
        <v>9</v>
      </c>
      <c r="O411">
        <f>IF(D411,YEAR(D411),"")</f>
        <v>2000</v>
      </c>
      <c r="P411" s="12">
        <f>P410+IF(AND($B411="C",I411&lt;&gt;""),IF($G411="D",-I411,+I411),0)</f>
        <v>21.432880005853988</v>
      </c>
    </row>
    <row r="412" spans="1:16" x14ac:dyDescent="0.2">
      <c r="A412" s="6">
        <v>232</v>
      </c>
      <c r="B412" s="6" t="s">
        <v>17</v>
      </c>
      <c r="C412" s="7" t="s">
        <v>54</v>
      </c>
      <c r="D412" s="8">
        <v>36771</v>
      </c>
      <c r="E412" s="8">
        <v>36776</v>
      </c>
      <c r="F412" t="s">
        <v>284</v>
      </c>
      <c r="G412" s="6" t="s">
        <v>19</v>
      </c>
      <c r="H412" s="6"/>
      <c r="I412" s="12">
        <v>731.75528273956979</v>
      </c>
      <c r="J412" s="12">
        <f>J411+IF(AND($B412="B",$G412="D"),-I412,IF($B412="B",+I412,0))</f>
        <v>4917.2629751461754</v>
      </c>
      <c r="K412" s="12">
        <f>K411+IF(AND($B412="B",$E412&lt;&gt;""),IF($G412="D",-I412,+I412),0)</f>
        <v>4917.2629751461754</v>
      </c>
      <c r="L412" s="6" t="str">
        <f>IF(C412="","",G412&amp;" "&amp;VLOOKUP(C412,$X$1:$Y$49,2))</f>
        <v>R 6</v>
      </c>
      <c r="M412" s="10" t="e">
        <f>M411+IF(AND(B412="C",E412&lt;&gt;""),IF(G412="D",-#REF!,+#REF!),0)</f>
        <v>#REF!</v>
      </c>
      <c r="N412">
        <f>IF(D412,MONTH(D412),"")</f>
        <v>9</v>
      </c>
      <c r="O412">
        <f>IF(D412,YEAR(D412),"")</f>
        <v>2000</v>
      </c>
      <c r="P412" s="12">
        <f>P411+IF(AND($B412="C",I412&lt;&gt;""),IF($G412="D",-I412,+I412),0)</f>
        <v>21.432880005853988</v>
      </c>
    </row>
    <row r="413" spans="1:16" x14ac:dyDescent="0.2">
      <c r="A413" s="6">
        <v>232</v>
      </c>
      <c r="B413" s="6" t="s">
        <v>17</v>
      </c>
      <c r="C413" s="7" t="s">
        <v>62</v>
      </c>
      <c r="D413" s="8">
        <v>36771</v>
      </c>
      <c r="E413" s="8">
        <v>36776</v>
      </c>
      <c r="F413" t="s">
        <v>284</v>
      </c>
      <c r="G413" s="6" t="s">
        <v>19</v>
      </c>
      <c r="H413" s="6"/>
      <c r="I413" s="12">
        <v>143.42403541695569</v>
      </c>
      <c r="J413" s="12">
        <f>J412+IF(AND($B413="B",$G413="D"),-I413,IF($B413="B",+I413,0))</f>
        <v>5060.6870105631315</v>
      </c>
      <c r="K413" s="12">
        <f>K412+IF(AND($B413="B",$E413&lt;&gt;""),IF($G413="D",-I413,+I413),0)</f>
        <v>5060.6870105631315</v>
      </c>
      <c r="L413" s="6" t="str">
        <f>IF(C413="","",G413&amp;" "&amp;VLOOKUP(C413,$X$1:$Y$49,2))</f>
        <v>R 5</v>
      </c>
      <c r="M413" s="10" t="e">
        <f>M412+IF(AND(B413="C",E413&lt;&gt;""),IF(G413="D",-#REF!,+#REF!),0)</f>
        <v>#REF!</v>
      </c>
      <c r="N413">
        <f>IF(D413,MONTH(D413),"")</f>
        <v>9</v>
      </c>
      <c r="O413">
        <f>IF(D413,YEAR(D413),"")</f>
        <v>2000</v>
      </c>
      <c r="P413" s="12">
        <f>P412+IF(AND($B413="C",I413&lt;&gt;""),IF($G413="D",-I413,+I413),0)</f>
        <v>21.432880005853988</v>
      </c>
    </row>
    <row r="414" spans="1:16" x14ac:dyDescent="0.2">
      <c r="A414" s="6">
        <v>263</v>
      </c>
      <c r="B414" s="6" t="s">
        <v>17</v>
      </c>
      <c r="C414" s="7" t="s">
        <v>28</v>
      </c>
      <c r="D414" s="8">
        <v>36773</v>
      </c>
      <c r="E414" s="8">
        <v>36798</v>
      </c>
      <c r="F414" t="s">
        <v>284</v>
      </c>
      <c r="G414" s="6" t="s">
        <v>23</v>
      </c>
      <c r="H414" s="6"/>
      <c r="I414" s="12">
        <v>11.471916012848608</v>
      </c>
      <c r="J414" s="12">
        <f>J413+IF(AND($B414="B",$G414="D"),-I414,IF($B414="B",+I414,0))</f>
        <v>5049.2150945502826</v>
      </c>
      <c r="K414" s="12">
        <f>K413+IF(AND($B414="B",$E414&lt;&gt;""),IF($G414="D",-I414,+I414),0)</f>
        <v>5049.2150945502826</v>
      </c>
      <c r="L414" s="6" t="str">
        <f>IF(C414="","",G414&amp;" "&amp;VLOOKUP(C414,$X$1:$Y$49,2))</f>
        <v>D 25</v>
      </c>
      <c r="M414" s="10" t="e">
        <f>M413+IF(AND(B414="C",E414&lt;&gt;""),IF(G414="D",-#REF!,+#REF!),0)</f>
        <v>#REF!</v>
      </c>
      <c r="N414">
        <f>IF(D414,MONTH(D414),"")</f>
        <v>9</v>
      </c>
      <c r="O414">
        <f>IF(D414,YEAR(D414),"")</f>
        <v>2000</v>
      </c>
      <c r="P414" s="12">
        <f>P413+IF(AND($B414="C",I414&lt;&gt;""),IF($G414="D",-I414,+I414),0)</f>
        <v>21.432880005853988</v>
      </c>
    </row>
    <row r="415" spans="1:16" x14ac:dyDescent="0.2">
      <c r="A415" s="6">
        <v>263</v>
      </c>
      <c r="B415" s="6" t="s">
        <v>17</v>
      </c>
      <c r="C415" s="7" t="s">
        <v>26</v>
      </c>
      <c r="D415" s="8">
        <v>36773</v>
      </c>
      <c r="E415" s="8">
        <v>36798</v>
      </c>
      <c r="F415" t="s">
        <v>284</v>
      </c>
      <c r="G415" s="6" t="s">
        <v>23</v>
      </c>
      <c r="H415" s="6"/>
      <c r="I415" s="12">
        <v>2.2486230042518032</v>
      </c>
      <c r="J415" s="12">
        <f>J414+IF(AND($B415="B",$G415="D"),-I415,IF($B415="B",+I415,0))</f>
        <v>5046.9664715460312</v>
      </c>
      <c r="K415" s="12">
        <f>K414+IF(AND($B415="B",$E415&lt;&gt;""),IF($G415="D",-I415,+I415),0)</f>
        <v>5046.9664715460312</v>
      </c>
      <c r="L415" s="6" t="str">
        <f>IF(C415="","",G415&amp;" "&amp;VLOOKUP(C415,$X$1:$Y$49,2))</f>
        <v>D 6</v>
      </c>
      <c r="M415" s="10" t="e">
        <f>M414+IF(AND(B415="C",E415&lt;&gt;""),IF(G415="D",-#REF!,+#REF!),0)</f>
        <v>#REF!</v>
      </c>
      <c r="N415">
        <f>IF(D415,MONTH(D415),"")</f>
        <v>9</v>
      </c>
      <c r="O415">
        <f>IF(D415,YEAR(D415),"")</f>
        <v>2000</v>
      </c>
      <c r="P415" s="12">
        <f>P414+IF(AND($B415="C",I415&lt;&gt;""),IF($G415="D",-I415,+I415),0)</f>
        <v>21.432880005853988</v>
      </c>
    </row>
    <row r="416" spans="1:16" x14ac:dyDescent="0.2">
      <c r="A416" s="6">
        <v>234</v>
      </c>
      <c r="B416" s="6" t="s">
        <v>17</v>
      </c>
      <c r="C416" s="7" t="s">
        <v>33</v>
      </c>
      <c r="D416" s="8">
        <v>36774</v>
      </c>
      <c r="E416" s="8">
        <v>36775</v>
      </c>
      <c r="F416" t="s">
        <v>284</v>
      </c>
      <c r="G416" s="6" t="s">
        <v>23</v>
      </c>
      <c r="H416" s="14" t="s">
        <v>173</v>
      </c>
      <c r="I416" s="12">
        <v>989.64261376889033</v>
      </c>
      <c r="J416" s="12">
        <f>J415+IF(AND($B416="B",$G416="D"),-I416,IF($B416="B",+I416,0))</f>
        <v>4057.3238577771408</v>
      </c>
      <c r="K416" s="12">
        <f>K415+IF(AND($B416="B",$E416&lt;&gt;""),IF($G416="D",-I416,+I416),0)</f>
        <v>4057.3238577771408</v>
      </c>
      <c r="L416" s="6" t="str">
        <f>IF(C416="","",G416&amp;" "&amp;VLOOKUP(C416,$X$1:$Y$49,2))</f>
        <v>D 23</v>
      </c>
      <c r="M416" s="10" t="e">
        <f>M415+IF(AND(B416="C",E416&lt;&gt;""),IF(G416="D",-#REF!,+#REF!),0)</f>
        <v>#REF!</v>
      </c>
      <c r="N416">
        <f>IF(D416,MONTH(D416),"")</f>
        <v>9</v>
      </c>
      <c r="O416">
        <f>IF(D416,YEAR(D416),"")</f>
        <v>2000</v>
      </c>
      <c r="P416" s="12">
        <f>P415+IF(AND($B416="C",I416&lt;&gt;""),IF($G416="D",-I416,+I416),0)</f>
        <v>21.432880005853988</v>
      </c>
    </row>
    <row r="417" spans="1:16" x14ac:dyDescent="0.2">
      <c r="A417" s="6">
        <v>244</v>
      </c>
      <c r="B417" s="6" t="s">
        <v>17</v>
      </c>
      <c r="C417" s="7" t="s">
        <v>28</v>
      </c>
      <c r="D417" s="8">
        <v>36775</v>
      </c>
      <c r="E417" s="8">
        <v>36794</v>
      </c>
      <c r="F417" t="s">
        <v>284</v>
      </c>
      <c r="G417" s="6" t="s">
        <v>23</v>
      </c>
      <c r="H417" s="6"/>
      <c r="I417" s="12">
        <v>37.177741833687271</v>
      </c>
      <c r="J417" s="12">
        <f>J416+IF(AND($B417="B",$G417="D"),-I417,IF($B417="B",+I417,0))</f>
        <v>4020.1461159434534</v>
      </c>
      <c r="K417" s="12">
        <f>K416+IF(AND($B417="B",$E417&lt;&gt;""),IF($G417="D",-I417,+I417),0)</f>
        <v>4020.1461159434534</v>
      </c>
      <c r="L417" s="6" t="str">
        <f>IF(C417="","",G417&amp;" "&amp;VLOOKUP(C417,$X$1:$Y$49,2))</f>
        <v>D 25</v>
      </c>
      <c r="M417" s="10" t="e">
        <f>M416+IF(AND(B417="C",E417&lt;&gt;""),IF(G417="D",-#REF!,+#REF!),0)</f>
        <v>#REF!</v>
      </c>
      <c r="N417">
        <f>IF(D417,MONTH(D417),"")</f>
        <v>9</v>
      </c>
      <c r="O417">
        <f>IF(D417,YEAR(D417),"")</f>
        <v>2000</v>
      </c>
      <c r="P417" s="12">
        <f>P416+IF(AND($B417="C",I417&lt;&gt;""),IF($G417="D",-I417,+I417),0)</f>
        <v>21.432880005853988</v>
      </c>
    </row>
    <row r="418" spans="1:16" x14ac:dyDescent="0.2">
      <c r="A418" s="6">
        <v>244</v>
      </c>
      <c r="B418" s="6" t="s">
        <v>17</v>
      </c>
      <c r="C418" s="7" t="s">
        <v>26</v>
      </c>
      <c r="D418" s="8">
        <v>36775</v>
      </c>
      <c r="E418" s="8">
        <v>36794</v>
      </c>
      <c r="F418" t="s">
        <v>284</v>
      </c>
      <c r="G418" s="6" t="s">
        <v>23</v>
      </c>
      <c r="H418" s="6"/>
      <c r="I418" s="12">
        <v>7.2870630239482157</v>
      </c>
      <c r="J418" s="12">
        <f>J417+IF(AND($B418="B",$G418="D"),-I418,IF($B418="B",+I418,0))</f>
        <v>4012.8590529195053</v>
      </c>
      <c r="K418" s="12">
        <f>K417+IF(AND($B418="B",$E418&lt;&gt;""),IF($G418="D",-I418,+I418),0)</f>
        <v>4012.8590529195053</v>
      </c>
      <c r="L418" s="6" t="str">
        <f>IF(C418="","",G418&amp;" "&amp;VLOOKUP(C418,$X$1:$Y$49,2))</f>
        <v>D 6</v>
      </c>
      <c r="M418" s="10" t="e">
        <f>M417+IF(AND(B418="C",E418&lt;&gt;""),IF(G418="D",-#REF!,+#REF!),0)</f>
        <v>#REF!</v>
      </c>
      <c r="N418">
        <f>IF(D418,MONTH(D418),"")</f>
        <v>9</v>
      </c>
      <c r="O418">
        <f>IF(D418,YEAR(D418),"")</f>
        <v>2000</v>
      </c>
      <c r="P418" s="12">
        <f>P417+IF(AND($B418="C",I418&lt;&gt;""),IF($G418="D",-I418,+I418),0)</f>
        <v>21.432880005853988</v>
      </c>
    </row>
    <row r="419" spans="1:16" x14ac:dyDescent="0.2">
      <c r="A419" s="6">
        <v>231</v>
      </c>
      <c r="B419" s="6" t="s">
        <v>17</v>
      </c>
      <c r="C419" s="7" t="s">
        <v>54</v>
      </c>
      <c r="D419" s="8">
        <v>36776</v>
      </c>
      <c r="E419" s="8">
        <v>36788</v>
      </c>
      <c r="F419" t="s">
        <v>284</v>
      </c>
      <c r="G419" s="6" t="s">
        <v>19</v>
      </c>
      <c r="H419" s="6"/>
      <c r="I419" s="12">
        <v>3832.6536647981502</v>
      </c>
      <c r="J419" s="12">
        <f>J418+IF(AND($B419="B",$G419="D"),-I419,IF($B419="B",+I419,0))</f>
        <v>7845.5127177176555</v>
      </c>
      <c r="K419" s="12">
        <f>K418+IF(AND($B419="B",$E419&lt;&gt;""),IF($G419="D",-I419,+I419),0)</f>
        <v>7845.5127177176555</v>
      </c>
      <c r="L419" s="6" t="str">
        <f>IF(C419="","",G419&amp;" "&amp;VLOOKUP(C419,$X$1:$Y$49,2))</f>
        <v>R 6</v>
      </c>
      <c r="M419" s="10" t="e">
        <f>M418+IF(AND(B419="C",E419&lt;&gt;""),IF(G419="D",-#REF!,+#REF!),0)</f>
        <v>#REF!</v>
      </c>
      <c r="N419">
        <f>IF(D419,MONTH(D419),"")</f>
        <v>9</v>
      </c>
      <c r="O419">
        <f>IF(D419,YEAR(D419),"")</f>
        <v>2000</v>
      </c>
      <c r="P419" s="12">
        <f>P418+IF(AND($B419="C",I419&lt;&gt;""),IF($G419="D",-I419,+I419),0)</f>
        <v>21.432880005853988</v>
      </c>
    </row>
    <row r="420" spans="1:16" x14ac:dyDescent="0.2">
      <c r="A420" s="6">
        <v>231</v>
      </c>
      <c r="B420" s="6" t="s">
        <v>17</v>
      </c>
      <c r="C420" s="7" t="s">
        <v>62</v>
      </c>
      <c r="D420" s="8">
        <v>36776</v>
      </c>
      <c r="E420" s="8">
        <v>36788</v>
      </c>
      <c r="F420" t="s">
        <v>284</v>
      </c>
      <c r="G420" s="6" t="s">
        <v>19</v>
      </c>
      <c r="H420" s="6"/>
      <c r="I420" s="12">
        <v>751.2001548882015</v>
      </c>
      <c r="J420" s="12">
        <f>J419+IF(AND($B420="B",$G420="D"),-I420,IF($B420="B",+I420,0))</f>
        <v>8596.7128726058563</v>
      </c>
      <c r="K420" s="12">
        <f>K419+IF(AND($B420="B",$E420&lt;&gt;""),IF($G420="D",-I420,+I420),0)</f>
        <v>8596.7128726058563</v>
      </c>
      <c r="L420" s="6" t="str">
        <f>IF(C420="","",G420&amp;" "&amp;VLOOKUP(C420,$X$1:$Y$49,2))</f>
        <v>R 5</v>
      </c>
      <c r="M420" s="10" t="e">
        <f>M419+IF(AND(B420="C",E420&lt;&gt;""),IF(G420="D",-#REF!,+#REF!),0)</f>
        <v>#REF!</v>
      </c>
      <c r="N420">
        <f>IF(D420,MONTH(D420),"")</f>
        <v>9</v>
      </c>
      <c r="O420">
        <f>IF(D420,YEAR(D420),"")</f>
        <v>2000</v>
      </c>
      <c r="P420" s="12">
        <f>P419+IF(AND($B420="C",I420&lt;&gt;""),IF($G420="D",-I420,+I420),0)</f>
        <v>21.432880005853988</v>
      </c>
    </row>
    <row r="421" spans="1:16" x14ac:dyDescent="0.2">
      <c r="A421" s="6">
        <v>235</v>
      </c>
      <c r="B421" s="6" t="s">
        <v>17</v>
      </c>
      <c r="C421" s="7" t="s">
        <v>28</v>
      </c>
      <c r="D421" s="8">
        <v>36777</v>
      </c>
      <c r="E421" s="8">
        <v>36793</v>
      </c>
      <c r="F421" t="s">
        <v>284</v>
      </c>
      <c r="G421" s="6" t="s">
        <v>23</v>
      </c>
      <c r="H421" s="14" t="s">
        <v>174</v>
      </c>
      <c r="I421" s="12">
        <v>82.980192492938258</v>
      </c>
      <c r="J421" s="12">
        <f>J420+IF(AND($B421="B",$G421="D"),-I421,IF($B421="B",+I421,0))</f>
        <v>8513.7326801129184</v>
      </c>
      <c r="K421" s="12">
        <f>K420+IF(AND($B421="B",$E421&lt;&gt;""),IF($G421="D",-I421,+I421),0)</f>
        <v>8513.7326801129184</v>
      </c>
      <c r="L421" s="6" t="str">
        <f>IF(C421="","",G421&amp;" "&amp;VLOOKUP(C421,$X$1:$Y$49,2))</f>
        <v>D 25</v>
      </c>
      <c r="M421" s="10" t="e">
        <f>M420+IF(AND(B421="C",E421&lt;&gt;""),IF(G421="D",-#REF!,+#REF!),0)</f>
        <v>#REF!</v>
      </c>
      <c r="N421">
        <f>IF(D421,MONTH(D421),"")</f>
        <v>9</v>
      </c>
      <c r="O421">
        <f>IF(D421,YEAR(D421),"")</f>
        <v>2000</v>
      </c>
      <c r="P421" s="12">
        <f>P420+IF(AND($B421="C",I421&lt;&gt;""),IF($G421="D",-I421,+I421),0)</f>
        <v>21.432880005853988</v>
      </c>
    </row>
    <row r="422" spans="1:16" x14ac:dyDescent="0.2">
      <c r="A422" s="6">
        <v>235</v>
      </c>
      <c r="B422" s="6" t="s">
        <v>17</v>
      </c>
      <c r="C422" s="7" t="s">
        <v>26</v>
      </c>
      <c r="D422" s="8">
        <v>36777</v>
      </c>
      <c r="E422" s="8">
        <v>36793</v>
      </c>
      <c r="F422" t="s">
        <v>284</v>
      </c>
      <c r="G422" s="6" t="s">
        <v>23</v>
      </c>
      <c r="H422" s="14" t="s">
        <v>174</v>
      </c>
      <c r="I422" s="12">
        <v>16.264117728615897</v>
      </c>
      <c r="J422" s="12">
        <f>J421+IF(AND($B422="B",$G422="D"),-I422,IF($B422="B",+I422,0))</f>
        <v>8497.4685623843034</v>
      </c>
      <c r="K422" s="12">
        <f>K421+IF(AND($B422="B",$E422&lt;&gt;""),IF($G422="D",-I422,+I422),0)</f>
        <v>8497.4685623843034</v>
      </c>
      <c r="L422" s="6" t="str">
        <f>IF(C422="","",G422&amp;" "&amp;VLOOKUP(C422,$X$1:$Y$49,2))</f>
        <v>D 6</v>
      </c>
      <c r="M422" s="10" t="e">
        <f>M421+IF(AND(B422="C",E422&lt;&gt;""),IF(G422="D",-#REF!,+#REF!),0)</f>
        <v>#REF!</v>
      </c>
      <c r="N422">
        <f>IF(D422,MONTH(D422),"")</f>
        <v>9</v>
      </c>
      <c r="O422">
        <f>IF(D422,YEAR(D422),"")</f>
        <v>2000</v>
      </c>
      <c r="P422" s="12">
        <f>P421+IF(AND($B422="C",I422&lt;&gt;""),IF($G422="D",-I422,+I422),0)</f>
        <v>21.432880005853988</v>
      </c>
    </row>
    <row r="423" spans="1:16" x14ac:dyDescent="0.2">
      <c r="A423" s="6">
        <v>236</v>
      </c>
      <c r="B423" s="6" t="s">
        <v>17</v>
      </c>
      <c r="C423" s="7" t="s">
        <v>28</v>
      </c>
      <c r="D423" s="8">
        <v>36778</v>
      </c>
      <c r="E423" s="8">
        <v>36803</v>
      </c>
      <c r="F423" t="s">
        <v>284</v>
      </c>
      <c r="G423" s="6" t="s">
        <v>23</v>
      </c>
      <c r="H423" s="14" t="s">
        <v>175</v>
      </c>
      <c r="I423" s="12">
        <v>84.151857515050537</v>
      </c>
      <c r="J423" s="12">
        <f>J422+IF(AND($B423="B",$G423="D"),-I423,IF($B423="B",+I423,0))</f>
        <v>8413.3167048692521</v>
      </c>
      <c r="K423" s="12">
        <f>K422+IF(AND($B423="B",$E423&lt;&gt;""),IF($G423="D",-I423,+I423),0)</f>
        <v>8413.3167048692521</v>
      </c>
      <c r="L423" s="6" t="str">
        <f>IF(C423="","",G423&amp;" "&amp;VLOOKUP(C423,$X$1:$Y$49,2))</f>
        <v>D 25</v>
      </c>
      <c r="M423" s="10" t="e">
        <f>M422+IF(AND(B423="C",E423&lt;&gt;""),IF(G423="D",-#REF!,+#REF!),0)</f>
        <v>#REF!</v>
      </c>
      <c r="N423">
        <f>IF(D423,MONTH(D423),"")</f>
        <v>9</v>
      </c>
      <c r="O423">
        <f>IF(D423,YEAR(D423),"")</f>
        <v>2000</v>
      </c>
      <c r="P423" s="12">
        <f>P422+IF(AND($B423="C",I423&lt;&gt;""),IF($G423="D",-I423,+I423),0)</f>
        <v>21.432880005853988</v>
      </c>
    </row>
    <row r="424" spans="1:16" x14ac:dyDescent="0.2">
      <c r="A424" s="6">
        <v>236</v>
      </c>
      <c r="B424" s="6" t="s">
        <v>17</v>
      </c>
      <c r="C424" s="7" t="s">
        <v>26</v>
      </c>
      <c r="D424" s="8">
        <v>36778</v>
      </c>
      <c r="E424" s="8">
        <v>36803</v>
      </c>
      <c r="F424" t="s">
        <v>284</v>
      </c>
      <c r="G424" s="6" t="s">
        <v>23</v>
      </c>
      <c r="H424" s="14" t="s">
        <v>175</v>
      </c>
      <c r="I424" s="12">
        <v>4.6283521633277793</v>
      </c>
      <c r="J424" s="12">
        <f>J423+IF(AND($B424="B",$G424="D"),-I424,IF($B424="B",+I424,0))</f>
        <v>8408.6883527059235</v>
      </c>
      <c r="K424" s="12">
        <f>K423+IF(AND($B424="B",$E424&lt;&gt;""),IF($G424="D",-I424,+I424),0)</f>
        <v>8408.6883527059235</v>
      </c>
      <c r="L424" s="6" t="str">
        <f>IF(C424="","",G424&amp;" "&amp;VLOOKUP(C424,$X$1:$Y$49,2))</f>
        <v>D 6</v>
      </c>
      <c r="M424" s="10" t="e">
        <f>M423+IF(AND(B424="C",E424&lt;&gt;""),IF(G424="D",-#REF!,+#REF!),0)</f>
        <v>#REF!</v>
      </c>
      <c r="N424">
        <f>IF(D424,MONTH(D424),"")</f>
        <v>9</v>
      </c>
      <c r="O424">
        <f>IF(D424,YEAR(D424),"")</f>
        <v>2000</v>
      </c>
      <c r="P424" s="12">
        <f>P423+IF(AND($B424="C",I424&lt;&gt;""),IF($G424="D",-I424,+I424),0)</f>
        <v>21.432880005853988</v>
      </c>
    </row>
    <row r="425" spans="1:16" x14ac:dyDescent="0.2">
      <c r="A425" s="6">
        <v>237</v>
      </c>
      <c r="B425" s="6" t="s">
        <v>17</v>
      </c>
      <c r="C425" s="7" t="s">
        <v>38</v>
      </c>
      <c r="D425" s="8">
        <v>36778</v>
      </c>
      <c r="E425" s="8">
        <v>36794</v>
      </c>
      <c r="F425" t="s">
        <v>284</v>
      </c>
      <c r="G425" s="6" t="s">
        <v>23</v>
      </c>
      <c r="H425" s="14" t="s">
        <v>176</v>
      </c>
      <c r="I425" s="12">
        <v>228.67352585611556</v>
      </c>
      <c r="J425" s="12">
        <f>J424+IF(AND($B425="B",$G425="D"),-I425,IF($B425="B",+I425,0))</f>
        <v>8180.0148268498078</v>
      </c>
      <c r="K425" s="12">
        <f>K424+IF(AND($B425="B",$E425&lt;&gt;""),IF($G425="D",-I425,+I425),0)</f>
        <v>8180.0148268498078</v>
      </c>
      <c r="L425" s="6" t="str">
        <f>IF(C425="","",G425&amp;" "&amp;VLOOKUP(C425,$X$1:$Y$49,2))</f>
        <v>D 27</v>
      </c>
      <c r="M425" s="10" t="e">
        <f>M424+IF(AND(B425="C",E425&lt;&gt;""),IF(G425="D",-#REF!,+#REF!),0)</f>
        <v>#REF!</v>
      </c>
      <c r="N425">
        <f>IF(D425,MONTH(D425),"")</f>
        <v>9</v>
      </c>
      <c r="O425">
        <f>IF(D425,YEAR(D425),"")</f>
        <v>2000</v>
      </c>
      <c r="P425" s="12">
        <f>P424+IF(AND($B425="C",I425&lt;&gt;""),IF($G425="D",-I425,+I425),0)</f>
        <v>21.432880005853988</v>
      </c>
    </row>
    <row r="426" spans="1:16" x14ac:dyDescent="0.2">
      <c r="A426" s="6">
        <v>245</v>
      </c>
      <c r="B426" s="6" t="s">
        <v>17</v>
      </c>
      <c r="C426" s="7" t="s">
        <v>54</v>
      </c>
      <c r="D426" s="8">
        <v>36784</v>
      </c>
      <c r="E426" s="8">
        <v>36789</v>
      </c>
      <c r="F426" t="s">
        <v>284</v>
      </c>
      <c r="G426" s="6" t="s">
        <v>19</v>
      </c>
      <c r="H426" s="6"/>
      <c r="I426" s="12">
        <v>2698.3476051021639</v>
      </c>
      <c r="J426" s="12">
        <f>J425+IF(AND($B426="B",$G426="D"),-I426,IF($B426="B",+I426,0))</f>
        <v>10878.362431951971</v>
      </c>
      <c r="K426" s="12">
        <f>K425+IF(AND($B426="B",$E426&lt;&gt;""),IF($G426="D",-I426,+I426),0)</f>
        <v>10878.362431951971</v>
      </c>
      <c r="L426" s="6" t="str">
        <f>IF(C426="","",G426&amp;" "&amp;VLOOKUP(C426,$X$1:$Y$49,2))</f>
        <v>R 6</v>
      </c>
      <c r="M426" s="10" t="e">
        <f>M425+IF(AND(B426="C",E426&lt;&gt;""),IF(G426="D",-#REF!,+#REF!),0)</f>
        <v>#REF!</v>
      </c>
      <c r="N426">
        <f>IF(D426,MONTH(D426),"")</f>
        <v>9</v>
      </c>
      <c r="O426">
        <f>IF(D426,YEAR(D426),"")</f>
        <v>2000</v>
      </c>
      <c r="P426" s="12">
        <f>P425+IF(AND($B426="C",I426&lt;&gt;""),IF($G426="D",-I426,+I426),0)</f>
        <v>21.432880005853988</v>
      </c>
    </row>
    <row r="427" spans="1:16" x14ac:dyDescent="0.2">
      <c r="A427" s="6">
        <v>245</v>
      </c>
      <c r="B427" s="6" t="s">
        <v>17</v>
      </c>
      <c r="C427" s="7" t="s">
        <v>62</v>
      </c>
      <c r="D427" s="8">
        <v>36784</v>
      </c>
      <c r="E427" s="8">
        <v>36789</v>
      </c>
      <c r="F427" t="s">
        <v>284</v>
      </c>
      <c r="G427" s="6" t="s">
        <v>19</v>
      </c>
      <c r="H427" s="6"/>
      <c r="I427" s="12">
        <v>528.87613060002411</v>
      </c>
      <c r="J427" s="12">
        <f>J426+IF(AND($B427="B",$G427="D"),-I427,IF($B427="B",+I427,0))</f>
        <v>11407.238562551995</v>
      </c>
      <c r="K427" s="12">
        <f>K426+IF(AND($B427="B",$E427&lt;&gt;""),IF($G427="D",-I427,+I427),0)</f>
        <v>11407.238562551995</v>
      </c>
      <c r="L427" s="6" t="str">
        <f>IF(C427="","",G427&amp;" "&amp;VLOOKUP(C427,$X$1:$Y$49,2))</f>
        <v>R 5</v>
      </c>
      <c r="M427" s="10" t="e">
        <f>M426+IF(AND(B427="C",E427&lt;&gt;""),IF(G427="D",-#REF!,+#REF!),0)</f>
        <v>#REF!</v>
      </c>
      <c r="N427">
        <f>IF(D427,MONTH(D427),"")</f>
        <v>9</v>
      </c>
      <c r="O427">
        <f>IF(D427,YEAR(D427),"")</f>
        <v>2000</v>
      </c>
      <c r="P427" s="12">
        <f>P426+IF(AND($B427="C",I427&lt;&gt;""),IF($G427="D",-I427,+I427),0)</f>
        <v>21.432880005853988</v>
      </c>
    </row>
    <row r="428" spans="1:16" x14ac:dyDescent="0.2">
      <c r="A428" s="6">
        <v>265</v>
      </c>
      <c r="B428" s="6" t="s">
        <v>17</v>
      </c>
      <c r="C428" s="7" t="s">
        <v>31</v>
      </c>
      <c r="D428" s="8">
        <v>36784</v>
      </c>
      <c r="E428" s="8">
        <v>36798</v>
      </c>
      <c r="F428" t="s">
        <v>284</v>
      </c>
      <c r="G428" s="6" t="s">
        <v>23</v>
      </c>
      <c r="H428" s="6"/>
      <c r="I428" s="12">
        <v>140.13875909548949</v>
      </c>
      <c r="J428" s="12">
        <f>J427+IF(AND($B428="B",$G428="D"),-I428,IF($B428="B",+I428,0))</f>
        <v>11267.099803456505</v>
      </c>
      <c r="K428" s="12">
        <f>K427+IF(AND($B428="B",$E428&lt;&gt;""),IF($G428="D",-I428,+I428),0)</f>
        <v>11267.099803456505</v>
      </c>
      <c r="L428" s="6" t="str">
        <f>IF(C428="","",G428&amp;" "&amp;VLOOKUP(C428,$X$1:$Y$49,2))</f>
        <v>D 22</v>
      </c>
      <c r="M428" s="10" t="e">
        <f>M427+IF(AND(B428="C",E428&lt;&gt;""),IF(G428="D",-#REF!,+#REF!),0)</f>
        <v>#REF!</v>
      </c>
      <c r="N428">
        <f>IF(D428,MONTH(D428),"")</f>
        <v>9</v>
      </c>
      <c r="O428">
        <f>IF(D428,YEAR(D428),"")</f>
        <v>2000</v>
      </c>
      <c r="P428" s="12">
        <f>P427+IF(AND($B428="C",I428&lt;&gt;""),IF($G428="D",-I428,+I428),0)</f>
        <v>21.432880005853988</v>
      </c>
    </row>
    <row r="429" spans="1:16" x14ac:dyDescent="0.2">
      <c r="A429" s="6">
        <v>265</v>
      </c>
      <c r="B429" s="6" t="s">
        <v>17</v>
      </c>
      <c r="C429" s="7" t="s">
        <v>26</v>
      </c>
      <c r="D429" s="8">
        <v>36784</v>
      </c>
      <c r="E429" s="8">
        <v>36798</v>
      </c>
      <c r="F429" t="s">
        <v>284</v>
      </c>
      <c r="G429" s="6" t="s">
        <v>23</v>
      </c>
      <c r="H429" s="6"/>
      <c r="I429" s="12">
        <v>27.939331389100204</v>
      </c>
      <c r="J429" s="12">
        <f>J428+IF(AND($B429="B",$G429="D"),-I429,IF($B429="B",+I429,0))</f>
        <v>11239.160472067406</v>
      </c>
      <c r="K429" s="12">
        <f>K428+IF(AND($B429="B",$E429&lt;&gt;""),IF($G429="D",-I429,+I429),0)</f>
        <v>11239.160472067406</v>
      </c>
      <c r="L429" s="6" t="str">
        <f>IF(C429="","",G429&amp;" "&amp;VLOOKUP(C429,$X$1:$Y$49,2))</f>
        <v>D 6</v>
      </c>
      <c r="M429" s="10" t="e">
        <f>M428+IF(AND(B429="C",E429&lt;&gt;""),IF(G429="D",-#REF!,+#REF!),0)</f>
        <v>#REF!</v>
      </c>
      <c r="N429">
        <f>IF(D429,MONTH(D429),"")</f>
        <v>9</v>
      </c>
      <c r="O429">
        <f>IF(D429,YEAR(D429),"")</f>
        <v>2000</v>
      </c>
      <c r="P429" s="12">
        <f>P428+IF(AND($B429="C",I429&lt;&gt;""),IF($G429="D",-I429,+I429),0)</f>
        <v>21.432880005853988</v>
      </c>
    </row>
    <row r="430" spans="1:16" x14ac:dyDescent="0.2">
      <c r="A430" s="6">
        <v>265</v>
      </c>
      <c r="B430" s="6" t="s">
        <v>17</v>
      </c>
      <c r="C430" s="7" t="s">
        <v>31</v>
      </c>
      <c r="D430" s="8">
        <v>36784</v>
      </c>
      <c r="E430" s="8">
        <v>36798</v>
      </c>
      <c r="F430" t="s">
        <v>284</v>
      </c>
      <c r="G430" s="6" t="s">
        <v>23</v>
      </c>
      <c r="H430" s="6"/>
      <c r="I430" s="12">
        <v>116.31860015214411</v>
      </c>
      <c r="J430" s="12">
        <f>J429+IF(AND($B430="B",$G430="D"),-I430,IF($B430="B",+I430,0))</f>
        <v>11122.841871915261</v>
      </c>
      <c r="K430" s="12">
        <f>K429+IF(AND($B430="B",$E430&lt;&gt;""),IF($G430="D",-I430,+I430),0)</f>
        <v>11122.841871915261</v>
      </c>
      <c r="L430" s="6" t="str">
        <f>IF(C430="","",G430&amp;" "&amp;VLOOKUP(C430,$X$1:$Y$49,2))</f>
        <v>D 22</v>
      </c>
      <c r="M430" s="10" t="e">
        <f>M429+IF(AND(B430="C",E430&lt;&gt;""),IF(G430="D",-#REF!,+#REF!),0)</f>
        <v>#REF!</v>
      </c>
      <c r="N430">
        <f>IF(D430,MONTH(D430),"")</f>
        <v>9</v>
      </c>
      <c r="O430">
        <f>IF(D430,YEAR(D430),"")</f>
        <v>2000</v>
      </c>
      <c r="P430" s="12">
        <f>P429+IF(AND($B430="C",I430&lt;&gt;""),IF($G430="D",-I430,+I430),0)</f>
        <v>21.432880005853988</v>
      </c>
    </row>
    <row r="431" spans="1:16" x14ac:dyDescent="0.2">
      <c r="A431" s="6">
        <v>250</v>
      </c>
      <c r="B431" s="6" t="s">
        <v>17</v>
      </c>
      <c r="C431" s="7" t="s">
        <v>28</v>
      </c>
      <c r="D431" s="8">
        <v>36785</v>
      </c>
      <c r="E431" s="8">
        <v>36801</v>
      </c>
      <c r="F431" t="s">
        <v>284</v>
      </c>
      <c r="G431" s="6" t="s">
        <v>23</v>
      </c>
      <c r="H431" s="6" t="s">
        <v>92</v>
      </c>
      <c r="I431" s="12">
        <v>82.095320272517867</v>
      </c>
      <c r="J431" s="12">
        <f>J430+IF(AND($B431="B",$G431="D"),-I431,IF($B431="B",+I431,0))</f>
        <v>11040.746551642744</v>
      </c>
      <c r="K431" s="12">
        <f>K430+IF(AND($B431="B",$E431&lt;&gt;""),IF($G431="D",-I431,+I431),0)</f>
        <v>11040.746551642744</v>
      </c>
      <c r="L431" s="6" t="str">
        <f>IF(C431="","",G431&amp;" "&amp;VLOOKUP(C431,$X$1:$Y$49,2))</f>
        <v>D 25</v>
      </c>
      <c r="M431" s="10" t="e">
        <f>M430+IF(AND(B431="C",E431&lt;&gt;""),IF(G431="D",-#REF!,+#REF!),0)</f>
        <v>#REF!</v>
      </c>
      <c r="N431">
        <f>IF(D431,MONTH(D431),"")</f>
        <v>9</v>
      </c>
      <c r="O431">
        <f>IF(D431,YEAR(D431),"")</f>
        <v>2000</v>
      </c>
      <c r="P431" s="12">
        <f>P430+IF(AND($B431="C",I431&lt;&gt;""),IF($G431="D",-I431,+I431),0)</f>
        <v>21.432880005853988</v>
      </c>
    </row>
    <row r="432" spans="1:16" x14ac:dyDescent="0.2">
      <c r="A432" s="6">
        <v>250</v>
      </c>
      <c r="B432" s="6" t="s">
        <v>17</v>
      </c>
      <c r="C432" s="7" t="s">
        <v>26</v>
      </c>
      <c r="D432" s="8">
        <v>36785</v>
      </c>
      <c r="E432" s="8">
        <v>36801</v>
      </c>
      <c r="F432" t="s">
        <v>284</v>
      </c>
      <c r="G432" s="6" t="s">
        <v>23</v>
      </c>
      <c r="H432" s="6" t="s">
        <v>92</v>
      </c>
      <c r="I432" s="12">
        <v>16.097091730098164</v>
      </c>
      <c r="J432" s="12">
        <f>J431+IF(AND($B432="B",$G432="D"),-I432,IF($B432="B",+I432,0))</f>
        <v>11024.649459912645</v>
      </c>
      <c r="K432" s="12">
        <f>K431+IF(AND($B432="B",$E432&lt;&gt;""),IF($G432="D",-I432,+I432),0)</f>
        <v>11024.649459912645</v>
      </c>
      <c r="L432" s="6" t="str">
        <f>IF(C432="","",G432&amp;" "&amp;VLOOKUP(C432,$X$1:$Y$49,2))</f>
        <v>D 6</v>
      </c>
      <c r="M432" s="10" t="e">
        <f>M431+IF(AND(B432="C",E432&lt;&gt;""),IF(G432="D",-#REF!,+#REF!),0)</f>
        <v>#REF!</v>
      </c>
      <c r="N432">
        <f>IF(D432,MONTH(D432),"")</f>
        <v>9</v>
      </c>
      <c r="O432">
        <f>IF(D432,YEAR(D432),"")</f>
        <v>2000</v>
      </c>
      <c r="P432" s="12">
        <f>P431+IF(AND($B432="C",I432&lt;&gt;""),IF($G432="D",-I432,+I432),0)</f>
        <v>21.432880005853988</v>
      </c>
    </row>
    <row r="433" spans="1:16" x14ac:dyDescent="0.2">
      <c r="A433" s="6">
        <v>246</v>
      </c>
      <c r="B433" s="6" t="s">
        <v>17</v>
      </c>
      <c r="C433" s="7" t="s">
        <v>54</v>
      </c>
      <c r="D433" s="8">
        <v>36788</v>
      </c>
      <c r="E433" s="8">
        <v>36798</v>
      </c>
      <c r="F433" t="s">
        <v>284</v>
      </c>
      <c r="G433" s="6" t="s">
        <v>19</v>
      </c>
      <c r="H433" s="6"/>
      <c r="I433" s="12">
        <v>1318.7107669076299</v>
      </c>
      <c r="J433" s="12">
        <f>J432+IF(AND($B433="B",$G433="D"),-I433,IF($B433="B",+I433,0))</f>
        <v>12343.360226820276</v>
      </c>
      <c r="K433" s="12">
        <f>K432+IF(AND($B433="B",$E433&lt;&gt;""),IF($G433="D",-I433,+I433),0)</f>
        <v>12343.360226820276</v>
      </c>
      <c r="L433" s="6" t="str">
        <f>IF(C433="","",G433&amp;" "&amp;VLOOKUP(C433,$X$1:$Y$49,2))</f>
        <v>R 6</v>
      </c>
      <c r="M433" s="10" t="e">
        <f>M432+IF(AND(B433="C",E433&lt;&gt;""),IF(G433="D",-#REF!,+#REF!),0)</f>
        <v>#REF!</v>
      </c>
      <c r="N433">
        <f>IF(D433,MONTH(D433),"")</f>
        <v>9</v>
      </c>
      <c r="O433">
        <f>IF(D433,YEAR(D433),"")</f>
        <v>2000</v>
      </c>
      <c r="P433" s="12">
        <f>P432+IF(AND($B433="C",I433&lt;&gt;""),IF($G433="D",-I433,+I433),0)</f>
        <v>21.432880005853988</v>
      </c>
    </row>
    <row r="434" spans="1:16" x14ac:dyDescent="0.2">
      <c r="A434" s="6">
        <v>246</v>
      </c>
      <c r="B434" s="6" t="s">
        <v>17</v>
      </c>
      <c r="C434" s="7" t="s">
        <v>62</v>
      </c>
      <c r="D434" s="8">
        <v>36788</v>
      </c>
      <c r="E434" s="8">
        <v>36798</v>
      </c>
      <c r="F434" t="s">
        <v>284</v>
      </c>
      <c r="G434" s="6" t="s">
        <v>19</v>
      </c>
      <c r="H434" s="6"/>
      <c r="I434" s="12">
        <v>258.46731031389544</v>
      </c>
      <c r="J434" s="12">
        <f>J433+IF(AND($B434="B",$G434="D"),-I434,IF($B434="B",+I434,0))</f>
        <v>12601.827537134172</v>
      </c>
      <c r="K434" s="12">
        <f>K433+IF(AND($B434="B",$E434&lt;&gt;""),IF($G434="D",-I434,+I434),0)</f>
        <v>12601.827537134172</v>
      </c>
      <c r="L434" s="6" t="str">
        <f>IF(C434="","",G434&amp;" "&amp;VLOOKUP(C434,$X$1:$Y$49,2))</f>
        <v>R 5</v>
      </c>
      <c r="M434" s="10" t="e">
        <f>M433+IF(AND(B434="C",E434&lt;&gt;""),IF(G434="D",-#REF!,+#REF!),0)</f>
        <v>#REF!</v>
      </c>
      <c r="N434">
        <f>IF(D434,MONTH(D434),"")</f>
        <v>9</v>
      </c>
      <c r="O434">
        <f>IF(D434,YEAR(D434),"")</f>
        <v>2000</v>
      </c>
      <c r="P434" s="12">
        <f>P433+IF(AND($B434="C",I434&lt;&gt;""),IF($G434="D",-I434,+I434),0)</f>
        <v>21.432880005853988</v>
      </c>
    </row>
    <row r="435" spans="1:16" x14ac:dyDescent="0.2">
      <c r="A435" s="6">
        <v>274</v>
      </c>
      <c r="B435" s="6" t="s">
        <v>17</v>
      </c>
      <c r="C435" s="7" t="s">
        <v>21</v>
      </c>
      <c r="D435" s="8">
        <v>36788</v>
      </c>
      <c r="E435" s="8">
        <v>36830</v>
      </c>
      <c r="F435" t="s">
        <v>284</v>
      </c>
      <c r="G435" s="6" t="s">
        <v>23</v>
      </c>
      <c r="H435" s="6"/>
      <c r="I435" s="12">
        <v>7.6224508618705187</v>
      </c>
      <c r="J435" s="12">
        <f>J434+IF(AND($B435="B",$G435="D"),-I435,IF($B435="B",+I435,0))</f>
        <v>12594.205086272301</v>
      </c>
      <c r="K435" s="12">
        <f>K434+IF(AND($B435="B",$E435&lt;&gt;""),IF($G435="D",-I435,+I435),0)</f>
        <v>12594.205086272301</v>
      </c>
      <c r="L435" s="6" t="str">
        <f>IF(C435="","",G435&amp;" "&amp;VLOOKUP(C435,$X$1:$Y$49,2))</f>
        <v>D 28</v>
      </c>
      <c r="M435" s="10" t="e">
        <f>M434+IF(AND(B435="C",E435&lt;&gt;""),IF(G435="D",-#REF!,+#REF!),0)</f>
        <v>#REF!</v>
      </c>
      <c r="N435">
        <f>IF(D435,MONTH(D435),"")</f>
        <v>9</v>
      </c>
      <c r="O435">
        <f>IF(D435,YEAR(D435),"")</f>
        <v>2000</v>
      </c>
      <c r="P435" s="12">
        <f>P434+IF(AND($B435="C",I435&lt;&gt;""),IF($G435="D",-I435,+I435),0)</f>
        <v>21.432880005853988</v>
      </c>
    </row>
    <row r="436" spans="1:16" x14ac:dyDescent="0.2">
      <c r="A436" s="6">
        <v>259</v>
      </c>
      <c r="B436" s="6" t="s">
        <v>17</v>
      </c>
      <c r="C436" s="7" t="s">
        <v>28</v>
      </c>
      <c r="D436" s="8">
        <v>36789</v>
      </c>
      <c r="E436" s="8">
        <v>36816</v>
      </c>
      <c r="F436" t="s">
        <v>284</v>
      </c>
      <c r="G436" s="6" t="s">
        <v>23</v>
      </c>
      <c r="H436" s="14" t="s">
        <v>184</v>
      </c>
      <c r="I436" s="12">
        <v>463.90235945343977</v>
      </c>
      <c r="J436" s="12">
        <f>J435+IF(AND($B436="B",$G436="D"),-I436,IF($B436="B",+I436,0))</f>
        <v>12130.302726818862</v>
      </c>
      <c r="K436" s="12">
        <f>K435+IF(AND($B436="B",$E436&lt;&gt;""),IF($G436="D",-I436,+I436),0)</f>
        <v>12130.302726818862</v>
      </c>
      <c r="L436" s="6" t="str">
        <f>IF(C436="","",G436&amp;" "&amp;VLOOKUP(C436,$X$1:$Y$49,2))</f>
        <v>D 25</v>
      </c>
      <c r="M436" s="10" t="e">
        <f>M435+IF(AND(B436="C",E436&lt;&gt;""),IF(G436="D",-#REF!,+#REF!),0)</f>
        <v>#REF!</v>
      </c>
      <c r="N436">
        <f>IF(D436,MONTH(D436),"")</f>
        <v>9</v>
      </c>
      <c r="O436">
        <f>IF(D436,YEAR(D436),"")</f>
        <v>2000</v>
      </c>
      <c r="P436" s="12">
        <f>P435+IF(AND($B436="C",I436&lt;&gt;""),IF($G436="D",-I436,+I436),0)</f>
        <v>21.432880005853988</v>
      </c>
    </row>
    <row r="437" spans="1:16" x14ac:dyDescent="0.2">
      <c r="A437" s="6">
        <v>259</v>
      </c>
      <c r="B437" s="6" t="s">
        <v>17</v>
      </c>
      <c r="C437" s="7" t="s">
        <v>26</v>
      </c>
      <c r="D437" s="8">
        <v>36789</v>
      </c>
      <c r="E437" s="8">
        <v>36816</v>
      </c>
      <c r="F437" t="s">
        <v>284</v>
      </c>
      <c r="G437" s="6" t="s">
        <v>23</v>
      </c>
      <c r="H437" s="14" t="s">
        <v>184</v>
      </c>
      <c r="I437" s="12">
        <v>25.515392015025377</v>
      </c>
      <c r="J437" s="12">
        <f>J436+IF(AND($B437="B",$G437="D"),-I437,IF($B437="B",+I437,0))</f>
        <v>12104.787334803836</v>
      </c>
      <c r="K437" s="12">
        <f>K436+IF(AND($B437="B",$E437&lt;&gt;""),IF($G437="D",-I437,+I437),0)</f>
        <v>12104.787334803836</v>
      </c>
      <c r="L437" s="6" t="str">
        <f>IF(C437="","",G437&amp;" "&amp;VLOOKUP(C437,$X$1:$Y$49,2))</f>
        <v>D 6</v>
      </c>
      <c r="M437" s="10" t="e">
        <f>M436+IF(AND(B437="C",E437&lt;&gt;""),IF(G437="D",-#REF!,+#REF!),0)</f>
        <v>#REF!</v>
      </c>
      <c r="N437">
        <f>IF(D437,MONTH(D437),"")</f>
        <v>9</v>
      </c>
      <c r="O437">
        <f>IF(D437,YEAR(D437),"")</f>
        <v>2000</v>
      </c>
      <c r="P437" s="12">
        <f>P436+IF(AND($B437="C",I437&lt;&gt;""),IF($G437="D",-I437,+I437),0)</f>
        <v>21.432880005853988</v>
      </c>
    </row>
    <row r="438" spans="1:16" x14ac:dyDescent="0.2">
      <c r="A438" s="6">
        <v>251</v>
      </c>
      <c r="B438" s="6" t="s">
        <v>17</v>
      </c>
      <c r="C438" s="7" t="s">
        <v>47</v>
      </c>
      <c r="D438" s="8">
        <v>36790</v>
      </c>
      <c r="E438" s="8">
        <v>36810</v>
      </c>
      <c r="F438" t="s">
        <v>284</v>
      </c>
      <c r="G438" s="6" t="s">
        <v>23</v>
      </c>
      <c r="H438" s="14" t="s">
        <v>177</v>
      </c>
      <c r="I438" s="12">
        <v>304.89803447482075</v>
      </c>
      <c r="J438" s="12">
        <f>J437+IF(AND($B438="B",$G438="D"),-I438,IF($B438="B",+I438,0))</f>
        <v>11799.889300329014</v>
      </c>
      <c r="K438" s="12">
        <f>K437+IF(AND($B438="B",$E438&lt;&gt;""),IF($G438="D",-I438,+I438),0)</f>
        <v>11799.889300329014</v>
      </c>
      <c r="L438" s="6" t="str">
        <f>IF(C438="","",G438&amp;" "&amp;VLOOKUP(C438,$X$1:$Y$49,2))</f>
        <v>D 26</v>
      </c>
      <c r="M438" s="10" t="e">
        <f>M437+IF(AND(B438="C",E438&lt;&gt;""),IF(G438="D",-#REF!,+#REF!),0)</f>
        <v>#REF!</v>
      </c>
      <c r="N438">
        <f>IF(D438,MONTH(D438),"")</f>
        <v>9</v>
      </c>
      <c r="O438">
        <f>IF(D438,YEAR(D438),"")</f>
        <v>2000</v>
      </c>
      <c r="P438" s="12">
        <f>P437+IF(AND($B438="C",I438&lt;&gt;""),IF($G438="D",-I438,+I438),0)</f>
        <v>21.432880005853988</v>
      </c>
    </row>
    <row r="439" spans="1:16" x14ac:dyDescent="0.2">
      <c r="A439" s="6">
        <v>252</v>
      </c>
      <c r="B439" s="6" t="s">
        <v>17</v>
      </c>
      <c r="C439" s="7" t="s">
        <v>58</v>
      </c>
      <c r="D439" s="8">
        <v>36790</v>
      </c>
      <c r="E439" s="8">
        <v>36789</v>
      </c>
      <c r="F439" t="s">
        <v>284</v>
      </c>
      <c r="G439" s="6" t="s">
        <v>23</v>
      </c>
      <c r="H439" s="14" t="s">
        <v>178</v>
      </c>
      <c r="I439" s="12">
        <v>2286.7352585611557</v>
      </c>
      <c r="J439" s="12">
        <f>J438+IF(AND($B439="B",$G439="D"),-I439,IF($B439="B",+I439,0))</f>
        <v>9513.1540417678589</v>
      </c>
      <c r="K439" s="12">
        <f>K438+IF(AND($B439="B",$E439&lt;&gt;""),IF($G439="D",-I439,+I439),0)</f>
        <v>9513.1540417678589</v>
      </c>
      <c r="L439" s="6" t="str">
        <f>IF(C439="","",G439&amp;" "&amp;VLOOKUP(C439,$X$1:$Y$49,2))</f>
        <v>D 4</v>
      </c>
      <c r="M439" s="10" t="e">
        <f>M438+IF(AND(B439="C",E439&lt;&gt;""),IF(G439="D",-#REF!,+#REF!),0)</f>
        <v>#REF!</v>
      </c>
      <c r="N439">
        <f>IF(D439,MONTH(D439),"")</f>
        <v>9</v>
      </c>
      <c r="O439">
        <f>IF(D439,YEAR(D439),"")</f>
        <v>2000</v>
      </c>
      <c r="P439" s="12">
        <f>P438+IF(AND($B439="C",I439&lt;&gt;""),IF($G439="D",-I439,+I439),0)</f>
        <v>21.432880005853988</v>
      </c>
    </row>
    <row r="440" spans="1:16" x14ac:dyDescent="0.2">
      <c r="A440" s="6">
        <v>265</v>
      </c>
      <c r="B440" s="6" t="s">
        <v>17</v>
      </c>
      <c r="C440" s="7" t="s">
        <v>31</v>
      </c>
      <c r="D440" s="8">
        <v>36790</v>
      </c>
      <c r="E440" s="8">
        <v>36798</v>
      </c>
      <c r="F440" t="s">
        <v>284</v>
      </c>
      <c r="G440" s="6" t="s">
        <v>23</v>
      </c>
      <c r="H440" s="6"/>
      <c r="I440" s="12">
        <v>2.420890393730077</v>
      </c>
      <c r="J440" s="12">
        <f>J439+IF(AND($B440="B",$G440="D"),-I440,IF($B440="B",+I440,0))</f>
        <v>9510.7331513741283</v>
      </c>
      <c r="K440" s="12">
        <f>K439+IF(AND($B440="B",$E440&lt;&gt;""),IF($G440="D",-I440,+I440),0)</f>
        <v>9510.7331513741283</v>
      </c>
      <c r="L440" s="6" t="str">
        <f>IF(C440="","",G440&amp;" "&amp;VLOOKUP(C440,$X$1:$Y$49,2))</f>
        <v>D 22</v>
      </c>
      <c r="M440" s="10" t="e">
        <f>M439+IF(AND(B440="C",E440&lt;&gt;""),IF(G440="D",-#REF!,+#REF!),0)</f>
        <v>#REF!</v>
      </c>
      <c r="N440">
        <f>IF(D440,MONTH(D440),"")</f>
        <v>9</v>
      </c>
      <c r="O440">
        <f>IF(D440,YEAR(D440),"")</f>
        <v>2000</v>
      </c>
      <c r="P440" s="12">
        <f>P439+IF(AND($B440="C",I440&lt;&gt;""),IF($G440="D",-I440,+I440),0)</f>
        <v>21.432880005853988</v>
      </c>
    </row>
    <row r="441" spans="1:16" x14ac:dyDescent="0.2">
      <c r="A441" s="6">
        <v>258</v>
      </c>
      <c r="B441" s="6" t="s">
        <v>17</v>
      </c>
      <c r="C441" s="7" t="s">
        <v>53</v>
      </c>
      <c r="D441" s="8">
        <v>36791</v>
      </c>
      <c r="E441" s="8">
        <v>36790</v>
      </c>
      <c r="F441" t="s">
        <v>284</v>
      </c>
      <c r="G441" s="6" t="s">
        <v>23</v>
      </c>
      <c r="H441" s="6"/>
      <c r="I441" s="12">
        <v>152.44901723741037</v>
      </c>
      <c r="J441" s="12">
        <f>J440+IF(AND($B441="B",$G441="D"),-I441,IF($B441="B",+I441,0))</f>
        <v>9358.2841341367184</v>
      </c>
      <c r="K441" s="12">
        <f>K440+IF(AND($B441="B",$E441&lt;&gt;""),IF($G441="D",-I441,+I441),0)</f>
        <v>9358.2841341367184</v>
      </c>
      <c r="L441" s="6" t="str">
        <f>IF(C441="","",G441&amp;" "&amp;VLOOKUP(C441,$X$1:$Y$49,2))</f>
        <v>D 29</v>
      </c>
      <c r="M441" s="10" t="e">
        <f>M440+IF(AND(B441="C",E441&lt;&gt;""),IF(G441="D",-#REF!,+#REF!),0)</f>
        <v>#REF!</v>
      </c>
      <c r="N441">
        <f>IF(D441,MONTH(D441),"")</f>
        <v>9</v>
      </c>
      <c r="O441">
        <f>IF(D441,YEAR(D441),"")</f>
        <v>2000</v>
      </c>
      <c r="P441" s="12">
        <f>P440+IF(AND($B441="C",I441&lt;&gt;""),IF($G441="D",-I441,+I441),0)</f>
        <v>21.432880005853988</v>
      </c>
    </row>
    <row r="442" spans="1:16" x14ac:dyDescent="0.2">
      <c r="A442" s="6">
        <v>258</v>
      </c>
      <c r="B442" s="6" t="s">
        <v>17</v>
      </c>
      <c r="C442" s="7" t="s">
        <v>26</v>
      </c>
      <c r="D442" s="8">
        <v>36791</v>
      </c>
      <c r="E442" s="8">
        <v>36790</v>
      </c>
      <c r="F442" t="s">
        <v>284</v>
      </c>
      <c r="G442" s="6" t="s">
        <v>23</v>
      </c>
      <c r="H442" s="6"/>
      <c r="I442" s="12">
        <v>29.880007378532436</v>
      </c>
      <c r="J442" s="12">
        <f>J441+IF(AND($B442="B",$G442="D"),-I442,IF($B442="B",+I442,0))</f>
        <v>9328.4041267581852</v>
      </c>
      <c r="K442" s="12">
        <f>K441+IF(AND($B442="B",$E442&lt;&gt;""),IF($G442="D",-I442,+I442),0)</f>
        <v>9328.4041267581852</v>
      </c>
      <c r="L442" s="6" t="str">
        <f>IF(C442="","",G442&amp;" "&amp;VLOOKUP(C442,$X$1:$Y$49,2))</f>
        <v>D 6</v>
      </c>
      <c r="M442" s="10" t="e">
        <f>M441+IF(AND(B442="C",E442&lt;&gt;""),IF(G442="D",-#REF!,+#REF!),0)</f>
        <v>#REF!</v>
      </c>
      <c r="N442">
        <f>IF(D442,MONTH(D442),"")</f>
        <v>9</v>
      </c>
      <c r="O442">
        <f>IF(D442,YEAR(D442),"")</f>
        <v>2000</v>
      </c>
      <c r="P442" s="12">
        <f>P441+IF(AND($B442="C",I442&lt;&gt;""),IF($G442="D",-I442,+I442),0)</f>
        <v>21.432880005853988</v>
      </c>
    </row>
    <row r="443" spans="1:16" x14ac:dyDescent="0.2">
      <c r="A443" s="6">
        <v>238</v>
      </c>
      <c r="B443" s="6" t="s">
        <v>17</v>
      </c>
      <c r="C443" s="7" t="s">
        <v>33</v>
      </c>
      <c r="D443" s="8">
        <v>36793</v>
      </c>
      <c r="E443" s="8">
        <v>36798</v>
      </c>
      <c r="F443" t="s">
        <v>284</v>
      </c>
      <c r="G443" s="6" t="s">
        <v>23</v>
      </c>
      <c r="H443" s="6" t="s">
        <v>92</v>
      </c>
      <c r="I443" s="12">
        <v>150.16228197884922</v>
      </c>
      <c r="J443" s="12">
        <f>J442+IF(AND($B443="B",$G443="D"),-I443,IF($B443="B",+I443,0))</f>
        <v>9178.2418447793352</v>
      </c>
      <c r="K443" s="12">
        <f>K442+IF(AND($B443="B",$E443&lt;&gt;""),IF($G443="D",-I443,+I443),0)</f>
        <v>9178.2418447793352</v>
      </c>
      <c r="L443" s="6" t="str">
        <f>IF(C443="","",G443&amp;" "&amp;VLOOKUP(C443,$X$1:$Y$49,2))</f>
        <v>D 23</v>
      </c>
      <c r="M443" s="10" t="e">
        <f>M442+IF(AND(B443="C",E443&lt;&gt;""),IF(G443="D",-#REF!,+#REF!),0)</f>
        <v>#REF!</v>
      </c>
      <c r="N443">
        <f>IF(D443,MONTH(D443),"")</f>
        <v>9</v>
      </c>
      <c r="O443">
        <f>IF(D443,YEAR(D443),"")</f>
        <v>2000</v>
      </c>
      <c r="P443" s="12">
        <f>P442+IF(AND($B443="C",I443&lt;&gt;""),IF($G443="D",-I443,+I443),0)</f>
        <v>21.432880005853988</v>
      </c>
    </row>
    <row r="444" spans="1:16" x14ac:dyDescent="0.2">
      <c r="A444" s="6">
        <v>253</v>
      </c>
      <c r="B444" s="6" t="s">
        <v>17</v>
      </c>
      <c r="C444" s="7" t="s">
        <v>28</v>
      </c>
      <c r="D444" s="8">
        <v>36794</v>
      </c>
      <c r="E444" s="8">
        <v>36795</v>
      </c>
      <c r="F444" t="s">
        <v>284</v>
      </c>
      <c r="G444" s="6" t="s">
        <v>23</v>
      </c>
      <c r="H444" s="14" t="s">
        <v>179</v>
      </c>
      <c r="I444" s="12">
        <v>23.553373163179902</v>
      </c>
      <c r="J444" s="12">
        <f>J443+IF(AND($B444="B",$G444="D"),-I444,IF($B444="B",+I444,0))</f>
        <v>9154.6884716161549</v>
      </c>
      <c r="K444" s="12">
        <f>K443+IF(AND($B444="B",$E444&lt;&gt;""),IF($G444="D",-I444,+I444),0)</f>
        <v>9154.6884716161549</v>
      </c>
      <c r="L444" s="6" t="str">
        <f>IF(C444="","",G444&amp;" "&amp;VLOOKUP(C444,$X$1:$Y$49,2))</f>
        <v>D 25</v>
      </c>
      <c r="M444" s="10" t="e">
        <f>M443+IF(AND(B444="C",E444&lt;&gt;""),IF(G444="D",-#REF!,+#REF!),0)</f>
        <v>#REF!</v>
      </c>
      <c r="N444">
        <f>IF(D444,MONTH(D444),"")</f>
        <v>9</v>
      </c>
      <c r="O444">
        <f>IF(D444,YEAR(D444),"")</f>
        <v>2000</v>
      </c>
      <c r="P444" s="12">
        <f>P443+IF(AND($B444="C",I444&lt;&gt;""),IF($G444="D",-I444,+I444),0)</f>
        <v>21.432880005853988</v>
      </c>
    </row>
    <row r="445" spans="1:16" x14ac:dyDescent="0.2">
      <c r="A445" s="6">
        <v>247</v>
      </c>
      <c r="B445" s="6" t="s">
        <v>17</v>
      </c>
      <c r="C445" s="7" t="s">
        <v>54</v>
      </c>
      <c r="D445" s="8">
        <v>36795</v>
      </c>
      <c r="E445" s="8">
        <v>36798</v>
      </c>
      <c r="F445" t="s">
        <v>284</v>
      </c>
      <c r="G445" s="6" t="s">
        <v>19</v>
      </c>
      <c r="H445" s="6"/>
      <c r="I445" s="12">
        <v>564.06136377841847</v>
      </c>
      <c r="J445" s="12">
        <f>J444+IF(AND($B445="B",$G445="D"),-I445,IF($B445="B",+I445,0))</f>
        <v>9718.7498353945739</v>
      </c>
      <c r="K445" s="12">
        <f>K444+IF(AND($B445="B",$E445&lt;&gt;""),IF($G445="D",-I445,+I445),0)</f>
        <v>9718.7498353945739</v>
      </c>
      <c r="L445" s="6" t="str">
        <f>IF(C445="","",G445&amp;" "&amp;VLOOKUP(C445,$X$1:$Y$49,2))</f>
        <v>R 6</v>
      </c>
      <c r="M445" s="10" t="e">
        <f>M444+IF(AND(B445="C",E445&lt;&gt;""),IF(G445="D",-#REF!,+#REF!),0)</f>
        <v>#REF!</v>
      </c>
      <c r="N445">
        <f>IF(D445,MONTH(D445),"")</f>
        <v>9</v>
      </c>
      <c r="O445">
        <f>IF(D445,YEAR(D445),"")</f>
        <v>2000</v>
      </c>
      <c r="P445" s="12">
        <f>P444+IF(AND($B445="C",I445&lt;&gt;""),IF($G445="D",-I445,+I445),0)</f>
        <v>21.432880005853988</v>
      </c>
    </row>
    <row r="446" spans="1:16" x14ac:dyDescent="0.2">
      <c r="A446" s="6">
        <v>247</v>
      </c>
      <c r="B446" s="6" t="s">
        <v>17</v>
      </c>
      <c r="C446" s="7" t="s">
        <v>62</v>
      </c>
      <c r="D446" s="8">
        <v>36795</v>
      </c>
      <c r="E446" s="8">
        <v>36798</v>
      </c>
      <c r="F446" t="s">
        <v>284</v>
      </c>
      <c r="G446" s="6" t="s">
        <v>19</v>
      </c>
      <c r="H446" s="6"/>
      <c r="I446" s="12">
        <v>110.52553749712253</v>
      </c>
      <c r="J446" s="12">
        <f>J445+IF(AND($B446="B",$G446="D"),-I446,IF($B446="B",+I446,0))</f>
        <v>9829.275372891696</v>
      </c>
      <c r="K446" s="12">
        <f>K445+IF(AND($B446="B",$E446&lt;&gt;""),IF($G446="D",-I446,+I446),0)</f>
        <v>9829.275372891696</v>
      </c>
      <c r="L446" s="6" t="str">
        <f>IF(C446="","",G446&amp;" "&amp;VLOOKUP(C446,$X$1:$Y$49,2))</f>
        <v>R 5</v>
      </c>
      <c r="M446" s="10" t="e">
        <f>M445+IF(AND(B446="C",E446&lt;&gt;""),IF(G446="D",-#REF!,+#REF!),0)</f>
        <v>#REF!</v>
      </c>
      <c r="N446">
        <f>IF(D446,MONTH(D446),"")</f>
        <v>9</v>
      </c>
      <c r="O446">
        <f>IF(D446,YEAR(D446),"")</f>
        <v>2000</v>
      </c>
      <c r="P446" s="12">
        <f>P445+IF(AND($B446="C",I446&lt;&gt;""),IF($G446="D",-I446,+I446),0)</f>
        <v>21.432880005853988</v>
      </c>
    </row>
    <row r="447" spans="1:16" x14ac:dyDescent="0.2">
      <c r="A447" s="6">
        <v>256</v>
      </c>
      <c r="B447" s="6" t="s">
        <v>17</v>
      </c>
      <c r="C447" s="7" t="s">
        <v>28</v>
      </c>
      <c r="D447" s="8">
        <v>36795</v>
      </c>
      <c r="E447" s="8">
        <v>36798</v>
      </c>
      <c r="F447" t="s">
        <v>284</v>
      </c>
      <c r="G447" s="6" t="s">
        <v>23</v>
      </c>
      <c r="H447" s="6" t="s">
        <v>182</v>
      </c>
      <c r="I447" s="12">
        <v>122.82512420783679</v>
      </c>
      <c r="J447" s="12">
        <f>J446+IF(AND($B447="B",$G447="D"),-I447,IF($B447="B",+I447,0))</f>
        <v>9706.4502486838592</v>
      </c>
      <c r="K447" s="12">
        <f>K446+IF(AND($B447="B",$E447&lt;&gt;""),IF($G447="D",-I447,+I447),0)</f>
        <v>9706.4502486838592</v>
      </c>
      <c r="L447" s="6" t="str">
        <f>IF(C447="","",G447&amp;" "&amp;VLOOKUP(C447,$X$1:$Y$49,2))</f>
        <v>D 25</v>
      </c>
      <c r="M447" s="10" t="e">
        <f>M446+IF(AND(B447="C",E447&lt;&gt;""),IF(G447="D",-#REF!,+#REF!),0)</f>
        <v>#REF!</v>
      </c>
      <c r="N447">
        <f>IF(D447,MONTH(D447),"")</f>
        <v>9</v>
      </c>
      <c r="O447">
        <f>IF(D447,YEAR(D447),"")</f>
        <v>2000</v>
      </c>
      <c r="P447" s="12">
        <f>P446+IF(AND($B447="C",I447&lt;&gt;""),IF($G447="D",-I447,+I447),0)</f>
        <v>21.432880005853988</v>
      </c>
    </row>
    <row r="448" spans="1:16" x14ac:dyDescent="0.2">
      <c r="A448" s="6">
        <v>256</v>
      </c>
      <c r="B448" s="6" t="s">
        <v>17</v>
      </c>
      <c r="C448" s="7" t="s">
        <v>26</v>
      </c>
      <c r="D448" s="8">
        <v>36795</v>
      </c>
      <c r="E448" s="8">
        <v>36798</v>
      </c>
      <c r="F448" t="s">
        <v>284</v>
      </c>
      <c r="G448" s="6" t="s">
        <v>23</v>
      </c>
      <c r="H448" s="6" t="s">
        <v>182</v>
      </c>
      <c r="I448" s="12">
        <v>6.7565404439620282</v>
      </c>
      <c r="J448" s="12">
        <f>J447+IF(AND($B448="B",$G448="D"),-I448,IF($B448="B",+I448,0))</f>
        <v>9699.6937082398963</v>
      </c>
      <c r="K448" s="12">
        <f>K447+IF(AND($B448="B",$E448&lt;&gt;""),IF($G448="D",-I448,+I448),0)</f>
        <v>9699.6937082398963</v>
      </c>
      <c r="L448" s="6" t="str">
        <f>IF(C448="","",G448&amp;" "&amp;VLOOKUP(C448,$X$1:$Y$49,2))</f>
        <v>D 6</v>
      </c>
      <c r="M448" s="10" t="e">
        <f>M447+IF(AND(B448="C",E448&lt;&gt;""),IF(G448="D",-#REF!,+#REF!),0)</f>
        <v>#REF!</v>
      </c>
      <c r="N448">
        <f>IF(D448,MONTH(D448),"")</f>
        <v>9</v>
      </c>
      <c r="O448">
        <f>IF(D448,YEAR(D448),"")</f>
        <v>2000</v>
      </c>
      <c r="P448" s="12">
        <f>P447+IF(AND($B448="C",I448&lt;&gt;""),IF($G448="D",-I448,+I448),0)</f>
        <v>21.432880005853988</v>
      </c>
    </row>
    <row r="449" spans="1:16" x14ac:dyDescent="0.2">
      <c r="A449" s="6">
        <v>264</v>
      </c>
      <c r="B449" s="6" t="s">
        <v>40</v>
      </c>
      <c r="C449" s="7" t="s">
        <v>41</v>
      </c>
      <c r="D449" s="8">
        <v>36795</v>
      </c>
      <c r="E449" s="8">
        <v>36794</v>
      </c>
      <c r="F449" t="s">
        <v>284</v>
      </c>
      <c r="G449" s="6" t="s">
        <v>19</v>
      </c>
      <c r="H449" s="6"/>
      <c r="I449" s="12">
        <v>60.979606894964149</v>
      </c>
      <c r="J449" s="12">
        <f>J448+IF(AND($B449="B",$G449="D"),-I449,IF($B449="B",+I449,0))</f>
        <v>9699.6937082398963</v>
      </c>
      <c r="K449" s="12">
        <f>K448+IF(AND($B449="B",$E449&lt;&gt;""),IF($G449="D",-I449,+I449),0)</f>
        <v>9699.6937082398963</v>
      </c>
      <c r="L449" s="6" t="str">
        <f>IF(C449="","",G449&amp;" "&amp;VLOOKUP(C449,$X$1:$Y$49,2))</f>
        <v>R 4</v>
      </c>
      <c r="M449" s="10" t="e">
        <f>M448+IF(AND(B449="C",E449&lt;&gt;""),IF(G449="D",-#REF!,+#REF!),0)</f>
        <v>#REF!</v>
      </c>
      <c r="N449">
        <f>IF(D449,MONTH(D449),"")</f>
        <v>9</v>
      </c>
      <c r="O449">
        <f>IF(D449,YEAR(D449),"")</f>
        <v>2000</v>
      </c>
      <c r="P449" s="12">
        <f>P448+IF(AND($B449="C",I449&lt;&gt;""),IF($G449="D",-I449,+I449),0)</f>
        <v>82.412486900818138</v>
      </c>
    </row>
    <row r="450" spans="1:16" x14ac:dyDescent="0.2">
      <c r="A450" s="6">
        <v>264</v>
      </c>
      <c r="B450" s="6" t="s">
        <v>17</v>
      </c>
      <c r="C450" s="7" t="s">
        <v>44</v>
      </c>
      <c r="D450" s="8">
        <v>36795</v>
      </c>
      <c r="E450" s="8">
        <v>36794</v>
      </c>
      <c r="F450" t="s">
        <v>284</v>
      </c>
      <c r="G450" s="6" t="s">
        <v>23</v>
      </c>
      <c r="H450" s="6"/>
      <c r="I450" s="12">
        <v>60.979606894964149</v>
      </c>
      <c r="J450" s="12">
        <f>J449+IF(AND($B450="B",$G450="D"),-I450,IF($B450="B",+I450,0))</f>
        <v>9638.7141013449327</v>
      </c>
      <c r="K450" s="12">
        <f>K449+IF(AND($B450="B",$E450&lt;&gt;""),IF($G450="D",-I450,+I450),0)</f>
        <v>9638.7141013449327</v>
      </c>
      <c r="L450" s="6" t="str">
        <f>IF(C450="","",G450&amp;" "&amp;VLOOKUP(C450,$X$1:$Y$49,2))</f>
        <v>D 5</v>
      </c>
      <c r="M450" s="10" t="e">
        <f>M449+IF(AND(B450="C",E450&lt;&gt;""),IF(G450="D",-#REF!,+#REF!),0)</f>
        <v>#REF!</v>
      </c>
      <c r="N450">
        <f>IF(D450,MONTH(D450),"")</f>
        <v>9</v>
      </c>
      <c r="O450">
        <f>IF(D450,YEAR(D450),"")</f>
        <v>2000</v>
      </c>
      <c r="P450" s="12">
        <f>P449+IF(AND($B450="C",I450&lt;&gt;""),IF($G450="D",-I450,+I450),0)</f>
        <v>82.412486900818138</v>
      </c>
    </row>
    <row r="451" spans="1:16" x14ac:dyDescent="0.2">
      <c r="A451" s="6">
        <v>254</v>
      </c>
      <c r="B451" s="6" t="s">
        <v>17</v>
      </c>
      <c r="C451" s="7" t="s">
        <v>31</v>
      </c>
      <c r="D451" s="8">
        <v>36799</v>
      </c>
      <c r="E451" s="8">
        <v>36808</v>
      </c>
      <c r="F451" t="s">
        <v>284</v>
      </c>
      <c r="G451" s="6" t="s">
        <v>23</v>
      </c>
      <c r="H451" s="14" t="s">
        <v>180</v>
      </c>
      <c r="I451" s="12">
        <v>101.11943313357432</v>
      </c>
      <c r="J451" s="12">
        <f>J450+IF(AND($B451="B",$G451="D"),-I451,IF($B451="B",+I451,0))</f>
        <v>9537.594668211359</v>
      </c>
      <c r="K451" s="12">
        <f>K450+IF(AND($B451="B",$E451&lt;&gt;""),IF($G451="D",-I451,+I451),0)</f>
        <v>9537.594668211359</v>
      </c>
      <c r="L451" s="6" t="str">
        <f>IF(C451="","",G451&amp;" "&amp;VLOOKUP(C451,$X$1:$Y$49,2))</f>
        <v>D 22</v>
      </c>
      <c r="M451" s="10" t="e">
        <f>M450+IF(AND(B451="C",E451&lt;&gt;""),IF(G451="D",-#REF!,+#REF!),0)</f>
        <v>#REF!</v>
      </c>
      <c r="N451">
        <f>IF(D451,MONTH(D451),"")</f>
        <v>9</v>
      </c>
      <c r="O451">
        <f>IF(D451,YEAR(D451),"")</f>
        <v>2000</v>
      </c>
      <c r="P451" s="12">
        <f>P450+IF(AND($B451="C",I451&lt;&gt;""),IF($G451="D",-I451,+I451),0)</f>
        <v>82.412486900818138</v>
      </c>
    </row>
    <row r="452" spans="1:16" x14ac:dyDescent="0.2">
      <c r="A452" s="6">
        <v>254</v>
      </c>
      <c r="B452" s="6" t="s">
        <v>17</v>
      </c>
      <c r="C452" s="7" t="s">
        <v>50</v>
      </c>
      <c r="D452" s="8">
        <v>36799</v>
      </c>
      <c r="E452" s="8">
        <v>36808</v>
      </c>
      <c r="F452" t="s">
        <v>284</v>
      </c>
      <c r="G452" s="6" t="s">
        <v>23</v>
      </c>
      <c r="H452" s="14" t="s">
        <v>180</v>
      </c>
      <c r="I452" s="12">
        <v>1926.8656329606972</v>
      </c>
      <c r="J452" s="12">
        <f>J451+IF(AND($B452="B",$G452="D"),-I452,IF($B452="B",+I452,0))</f>
        <v>7610.7290352506616</v>
      </c>
      <c r="K452" s="12">
        <f>K451+IF(AND($B452="B",$E452&lt;&gt;""),IF($G452="D",-I452,+I452),0)</f>
        <v>7610.7290352506616</v>
      </c>
      <c r="L452" s="6" t="str">
        <f>IF(C452="","",G452&amp;" "&amp;VLOOKUP(C452,$X$1:$Y$49,2))</f>
        <v>D 9</v>
      </c>
      <c r="M452" s="10" t="e">
        <f>M451+IF(AND(B452="C",E452&lt;&gt;""),IF(G452="D",-#REF!,+#REF!),0)</f>
        <v>#REF!</v>
      </c>
      <c r="N452">
        <f>IF(D452,MONTH(D452),"")</f>
        <v>9</v>
      </c>
      <c r="O452">
        <f>IF(D452,YEAR(D452),"")</f>
        <v>2000</v>
      </c>
      <c r="P452" s="12">
        <f>P451+IF(AND($B452="C",I452&lt;&gt;""),IF($G452="D",-I452,+I452),0)</f>
        <v>82.412486900818138</v>
      </c>
    </row>
    <row r="453" spans="1:16" x14ac:dyDescent="0.2">
      <c r="A453" s="6">
        <v>254</v>
      </c>
      <c r="B453" s="6" t="s">
        <v>17</v>
      </c>
      <c r="C453" s="7" t="s">
        <v>26</v>
      </c>
      <c r="D453" s="8">
        <v>36799</v>
      </c>
      <c r="E453" s="8">
        <v>36808</v>
      </c>
      <c r="F453" t="s">
        <v>284</v>
      </c>
      <c r="G453" s="6" t="s">
        <v>23</v>
      </c>
      <c r="H453" s="6"/>
      <c r="I453" s="12">
        <v>16.434004058192837</v>
      </c>
      <c r="J453" s="12">
        <f>J452+IF(AND($B453="B",$G453="D"),-I453,IF($B453="B",+I453,0))</f>
        <v>7594.2950311924687</v>
      </c>
      <c r="K453" s="12">
        <f>K452+IF(AND($B453="B",$E453&lt;&gt;""),IF($G453="D",-I453,+I453),0)</f>
        <v>7594.2950311924687</v>
      </c>
      <c r="L453" s="6" t="str">
        <f>IF(C453="","",G453&amp;" "&amp;VLOOKUP(C453,$X$1:$Y$49,2))</f>
        <v>D 6</v>
      </c>
      <c r="M453" s="10" t="e">
        <f>M452+IF(AND(B453="C",E453&lt;&gt;""),IF(G453="D",-#REF!,+#REF!),0)</f>
        <v>#REF!</v>
      </c>
      <c r="N453">
        <f>IF(D453,MONTH(D453),"")</f>
        <v>9</v>
      </c>
      <c r="O453">
        <f>IF(D453,YEAR(D453),"")</f>
        <v>2000</v>
      </c>
      <c r="P453" s="12">
        <f>P452+IF(AND($B453="C",I453&lt;&gt;""),IF($G453="D",-I453,+I453),0)</f>
        <v>82.412486900818138</v>
      </c>
    </row>
    <row r="454" spans="1:16" x14ac:dyDescent="0.2">
      <c r="A454" s="6">
        <v>255</v>
      </c>
      <c r="B454" s="6" t="s">
        <v>17</v>
      </c>
      <c r="C454" s="7" t="s">
        <v>31</v>
      </c>
      <c r="D454" s="8">
        <v>36799</v>
      </c>
      <c r="E454" s="8">
        <v>36803</v>
      </c>
      <c r="F454" t="s">
        <v>284</v>
      </c>
      <c r="G454" s="6" t="s">
        <v>23</v>
      </c>
      <c r="H454" s="14" t="s">
        <v>181</v>
      </c>
      <c r="I454" s="12">
        <v>99.091861204316743</v>
      </c>
      <c r="J454" s="12">
        <f>J453+IF(AND($B454="B",$G454="D"),-I454,IF($B454="B",+I454,0))</f>
        <v>7495.2031699881518</v>
      </c>
      <c r="K454" s="12">
        <f>K453+IF(AND($B454="B",$E454&lt;&gt;""),IF($G454="D",-I454,+I454),0)</f>
        <v>7495.2031699881518</v>
      </c>
      <c r="L454" s="6" t="str">
        <f>IF(C454="","",G454&amp;" "&amp;VLOOKUP(C454,$X$1:$Y$49,2))</f>
        <v>D 22</v>
      </c>
      <c r="M454" s="10" t="e">
        <f>M453+IF(AND(B454="C",E454&lt;&gt;""),IF(G454="D",-#REF!,+#REF!),0)</f>
        <v>#REF!</v>
      </c>
      <c r="N454">
        <f>IF(D454,MONTH(D454),"")</f>
        <v>9</v>
      </c>
      <c r="O454">
        <f>IF(D454,YEAR(D454),"")</f>
        <v>2000</v>
      </c>
      <c r="P454" s="12">
        <f>P453+IF(AND($B454="C",I454&lt;&gt;""),IF($G454="D",-I454,+I454),0)</f>
        <v>82.412486900818138</v>
      </c>
    </row>
    <row r="455" spans="1:16" x14ac:dyDescent="0.2">
      <c r="A455" s="6">
        <v>255</v>
      </c>
      <c r="B455" s="6" t="s">
        <v>17</v>
      </c>
      <c r="C455" s="7" t="s">
        <v>50</v>
      </c>
      <c r="D455" s="8">
        <v>36799</v>
      </c>
      <c r="E455" s="8">
        <v>36803</v>
      </c>
      <c r="F455" t="s">
        <v>284</v>
      </c>
      <c r="G455" s="6" t="s">
        <v>23</v>
      </c>
      <c r="H455" s="14" t="s">
        <v>181</v>
      </c>
      <c r="I455" s="12">
        <v>481.7160271176312</v>
      </c>
      <c r="J455" s="12">
        <f>J454+IF(AND($B455="B",$G455="D"),-I455,IF($B455="B",+I455,0))</f>
        <v>7013.487142870521</v>
      </c>
      <c r="K455" s="12">
        <f>K454+IF(AND($B455="B",$E455&lt;&gt;""),IF($G455="D",-I455,+I455),0)</f>
        <v>7013.487142870521</v>
      </c>
      <c r="L455" s="6" t="str">
        <f>IF(C455="","",G455&amp;" "&amp;VLOOKUP(C455,$X$1:$Y$49,2))</f>
        <v>D 9</v>
      </c>
      <c r="M455" s="10" t="e">
        <f>M454+IF(AND(B455="C",E455&lt;&gt;""),IF(G455="D",-#REF!,+#REF!),0)</f>
        <v>#REF!</v>
      </c>
      <c r="N455">
        <f>IF(D455,MONTH(D455),"")</f>
        <v>9</v>
      </c>
      <c r="O455">
        <f>IF(D455,YEAR(D455),"")</f>
        <v>2000</v>
      </c>
      <c r="P455" s="12">
        <f>P454+IF(AND($B455="C",I455&lt;&gt;""),IF($G455="D",-I455,+I455),0)</f>
        <v>82.412486900818138</v>
      </c>
    </row>
    <row r="456" spans="1:16" x14ac:dyDescent="0.2">
      <c r="A456" s="6">
        <v>248</v>
      </c>
      <c r="B456" s="6" t="s">
        <v>17</v>
      </c>
      <c r="C456" s="7" t="s">
        <v>51</v>
      </c>
      <c r="D456" s="8">
        <v>36800</v>
      </c>
      <c r="E456" s="8">
        <v>36804</v>
      </c>
      <c r="F456" t="s">
        <v>284</v>
      </c>
      <c r="G456" s="6" t="s">
        <v>23</v>
      </c>
      <c r="H456" s="6" t="s">
        <v>92</v>
      </c>
      <c r="I456" s="12">
        <v>31.148383201947688</v>
      </c>
      <c r="J456" s="12">
        <f>J455+IF(AND($B456="B",$G456="D"),-I456,IF($B456="B",+I456,0))</f>
        <v>6982.3387596685734</v>
      </c>
      <c r="K456" s="12">
        <f>K455+IF(AND($B456="B",$E456&lt;&gt;""),IF($G456="D",-I456,+I456),0)</f>
        <v>6982.3387596685734</v>
      </c>
      <c r="L456" s="6" t="str">
        <f>IF(C456="","",G456&amp;" "&amp;VLOOKUP(C456,$X$1:$Y$49,2))</f>
        <v>D 21</v>
      </c>
      <c r="M456" s="10" t="e">
        <f>M455+IF(AND(B456="C",E456&lt;&gt;""),IF(G456="D",-#REF!,+#REF!),0)</f>
        <v>#REF!</v>
      </c>
      <c r="N456">
        <f>IF(D456,MONTH(D456),"")</f>
        <v>10</v>
      </c>
      <c r="O456">
        <f>IF(D456,YEAR(D456),"")</f>
        <v>2000</v>
      </c>
      <c r="P456" s="12">
        <f>P455+IF(AND($B456="C",I456&lt;&gt;""),IF($G456="D",-I456,+I456),0)</f>
        <v>82.412486900818138</v>
      </c>
    </row>
    <row r="457" spans="1:16" x14ac:dyDescent="0.2">
      <c r="A457" s="6">
        <v>248</v>
      </c>
      <c r="B457" s="6" t="s">
        <v>17</v>
      </c>
      <c r="C457" s="7" t="s">
        <v>51</v>
      </c>
      <c r="D457" s="8">
        <v>36800</v>
      </c>
      <c r="E457" s="8">
        <v>36804</v>
      </c>
      <c r="F457" t="s">
        <v>284</v>
      </c>
      <c r="G457" s="6" t="s">
        <v>23</v>
      </c>
      <c r="H457" s="6" t="s">
        <v>92</v>
      </c>
      <c r="I457" s="12">
        <v>4.7365909655663403</v>
      </c>
      <c r="J457" s="12">
        <f>J456+IF(AND($B457="B",$G457="D"),-I457,IF($B457="B",+I457,0))</f>
        <v>6977.602168703007</v>
      </c>
      <c r="K457" s="12">
        <f>K456+IF(AND($B457="B",$E457&lt;&gt;""),IF($G457="D",-I457,+I457),0)</f>
        <v>6977.602168703007</v>
      </c>
      <c r="L457" s="6" t="str">
        <f>IF(C457="","",G457&amp;" "&amp;VLOOKUP(C457,$X$1:$Y$49,2))</f>
        <v>D 21</v>
      </c>
      <c r="M457" s="10" t="e">
        <f>M456+IF(AND(B457="C",E457&lt;&gt;""),IF(G457="D",-#REF!,+#REF!),0)</f>
        <v>#REF!</v>
      </c>
      <c r="N457">
        <f>IF(D457,MONTH(D457),"")</f>
        <v>10</v>
      </c>
      <c r="O457">
        <f>IF(D457,YEAR(D457),"")</f>
        <v>2000</v>
      </c>
      <c r="P457" s="12">
        <f>P456+IF(AND($B457="C",I457&lt;&gt;""),IF($G457="D",-I457,+I457),0)</f>
        <v>82.412486900818138</v>
      </c>
    </row>
    <row r="458" spans="1:16" x14ac:dyDescent="0.2">
      <c r="A458" s="6">
        <v>248</v>
      </c>
      <c r="B458" s="6" t="s">
        <v>17</v>
      </c>
      <c r="C458" s="7" t="s">
        <v>56</v>
      </c>
      <c r="D458" s="8">
        <v>36800</v>
      </c>
      <c r="E458" s="8">
        <v>36804</v>
      </c>
      <c r="F458" t="s">
        <v>284</v>
      </c>
      <c r="G458" s="6" t="s">
        <v>23</v>
      </c>
      <c r="H458" s="6" t="s">
        <v>92</v>
      </c>
      <c r="I458" s="12">
        <v>147.00506283186246</v>
      </c>
      <c r="J458" s="12">
        <f>J457+IF(AND($B458="B",$G458="D"),-I458,IF($B458="B",+I458,0))</f>
        <v>6830.5971058711448</v>
      </c>
      <c r="K458" s="12">
        <f>K457+IF(AND($B458="B",$E458&lt;&gt;""),IF($G458="D",-I458,+I458),0)</f>
        <v>6830.5971058711448</v>
      </c>
      <c r="L458" s="6" t="str">
        <f>IF(C458="","",G458&amp;" "&amp;VLOOKUP(C458,$X$1:$Y$49,2))</f>
        <v>D 14</v>
      </c>
      <c r="M458" s="10" t="e">
        <f>M457+IF(AND(B458="C",E458&lt;&gt;""),IF(G458="D",-#REF!,+#REF!),0)</f>
        <v>#REF!</v>
      </c>
      <c r="N458">
        <f>IF(D458,MONTH(D458),"")</f>
        <v>10</v>
      </c>
      <c r="O458">
        <f>IF(D458,YEAR(D458),"")</f>
        <v>2000</v>
      </c>
      <c r="P458" s="12">
        <f>P457+IF(AND($B458="C",I458&lt;&gt;""),IF($G458="D",-I458,+I458),0)</f>
        <v>82.412486900818138</v>
      </c>
    </row>
    <row r="459" spans="1:16" x14ac:dyDescent="0.2">
      <c r="A459" s="6">
        <v>248</v>
      </c>
      <c r="B459" s="6" t="s">
        <v>17</v>
      </c>
      <c r="C459" s="7" t="s">
        <v>26</v>
      </c>
      <c r="D459" s="8">
        <v>36800</v>
      </c>
      <c r="E459" s="8">
        <v>36804</v>
      </c>
      <c r="F459" t="s">
        <v>284</v>
      </c>
      <c r="G459" s="6" t="s">
        <v>23</v>
      </c>
      <c r="H459" s="6" t="s">
        <v>92</v>
      </c>
      <c r="I459" s="12">
        <v>34.918447398228849</v>
      </c>
      <c r="J459" s="12">
        <f>J458+IF(AND($B459="B",$G459="D"),-I459,IF($B459="B",+I459,0))</f>
        <v>6795.6786584729161</v>
      </c>
      <c r="K459" s="12">
        <f>K458+IF(AND($B459="B",$E459&lt;&gt;""),IF($G459="D",-I459,+I459),0)</f>
        <v>6795.6786584729161</v>
      </c>
      <c r="L459" s="6" t="str">
        <f>IF(C459="","",G459&amp;" "&amp;VLOOKUP(C459,$X$1:$Y$49,2))</f>
        <v>D 6</v>
      </c>
      <c r="M459" s="10" t="e">
        <f>M458+IF(AND(B459="C",E459&lt;&gt;""),IF(G459="D",-#REF!,+#REF!),0)</f>
        <v>#REF!</v>
      </c>
      <c r="N459">
        <f>IF(D459,MONTH(D459),"")</f>
        <v>10</v>
      </c>
      <c r="O459">
        <f>IF(D459,YEAR(D459),"")</f>
        <v>2000</v>
      </c>
      <c r="P459" s="12">
        <f>P458+IF(AND($B459="C",I459&lt;&gt;""),IF($G459="D",-I459,+I459),0)</f>
        <v>82.412486900818138</v>
      </c>
    </row>
    <row r="460" spans="1:16" x14ac:dyDescent="0.2">
      <c r="A460" s="6">
        <v>249</v>
      </c>
      <c r="B460" s="6" t="s">
        <v>17</v>
      </c>
      <c r="C460" s="7" t="s">
        <v>51</v>
      </c>
      <c r="D460" s="8">
        <v>36800</v>
      </c>
      <c r="E460" s="8">
        <v>36804</v>
      </c>
      <c r="F460" t="s">
        <v>284</v>
      </c>
      <c r="G460" s="6" t="s">
        <v>23</v>
      </c>
      <c r="H460" s="6" t="s">
        <v>92</v>
      </c>
      <c r="I460" s="12">
        <v>36.102976262163523</v>
      </c>
      <c r="J460" s="12">
        <f>J459+IF(AND($B460="B",$G460="D"),-I460,IF($B460="B",+I460,0))</f>
        <v>6759.5756822107523</v>
      </c>
      <c r="K460" s="12">
        <f>K459+IF(AND($B460="B",$E460&lt;&gt;""),IF($G460="D",-I460,+I460),0)</f>
        <v>6759.5756822107523</v>
      </c>
      <c r="L460" s="6" t="str">
        <f>IF(C460="","",G460&amp;" "&amp;VLOOKUP(C460,$X$1:$Y$49,2))</f>
        <v>D 21</v>
      </c>
      <c r="M460" s="10" t="e">
        <f>M459+IF(AND(B460="C",E460&lt;&gt;""),IF(G460="D",-#REF!,+#REF!),0)</f>
        <v>#REF!</v>
      </c>
      <c r="N460">
        <f>IF(D460,MONTH(D460),"")</f>
        <v>10</v>
      </c>
      <c r="O460">
        <f>IF(D460,YEAR(D460),"")</f>
        <v>2000</v>
      </c>
      <c r="P460" s="12">
        <f>P459+IF(AND($B460="C",I460&lt;&gt;""),IF($G460="D",-I460,+I460),0)</f>
        <v>82.412486900818138</v>
      </c>
    </row>
    <row r="461" spans="1:16" x14ac:dyDescent="0.2">
      <c r="A461" s="6">
        <v>249</v>
      </c>
      <c r="B461" s="6" t="s">
        <v>17</v>
      </c>
      <c r="C461" s="7" t="s">
        <v>51</v>
      </c>
      <c r="D461" s="8">
        <v>36800</v>
      </c>
      <c r="E461" s="8">
        <v>36804</v>
      </c>
      <c r="F461" t="s">
        <v>284</v>
      </c>
      <c r="G461" s="6" t="s">
        <v>23</v>
      </c>
      <c r="H461" s="6" t="s">
        <v>92</v>
      </c>
      <c r="I461" s="12">
        <v>6.7992261687885032</v>
      </c>
      <c r="J461" s="12">
        <f>J460+IF(AND($B461="B",$G461="D"),-I461,IF($B461="B",+I461,0))</f>
        <v>6752.7764560419637</v>
      </c>
      <c r="K461" s="12">
        <f>K460+IF(AND($B461="B",$E461&lt;&gt;""),IF($G461="D",-I461,+I461),0)</f>
        <v>6752.7764560419637</v>
      </c>
      <c r="L461" s="6" t="str">
        <f>IF(C461="","",G461&amp;" "&amp;VLOOKUP(C461,$X$1:$Y$49,2))</f>
        <v>D 21</v>
      </c>
      <c r="M461" s="10" t="e">
        <f>M460+IF(AND(B461="C",E461&lt;&gt;""),IF(G461="D",-#REF!,+#REF!),0)</f>
        <v>#REF!</v>
      </c>
      <c r="N461">
        <f>IF(D461,MONTH(D461),"")</f>
        <v>10</v>
      </c>
      <c r="O461">
        <f>IF(D461,YEAR(D461),"")</f>
        <v>2000</v>
      </c>
      <c r="P461" s="12">
        <f>P460+IF(AND($B461="C",I461&lt;&gt;""),IF($G461="D",-I461,+I461),0)</f>
        <v>82.412486900818138</v>
      </c>
    </row>
    <row r="462" spans="1:16" x14ac:dyDescent="0.2">
      <c r="A462" s="6">
        <v>249</v>
      </c>
      <c r="B462" s="6" t="s">
        <v>17</v>
      </c>
      <c r="C462" s="7" t="s">
        <v>56</v>
      </c>
      <c r="D462" s="8">
        <v>36800</v>
      </c>
      <c r="E462" s="8">
        <v>36804</v>
      </c>
      <c r="F462" t="s">
        <v>284</v>
      </c>
      <c r="G462" s="6" t="s">
        <v>23</v>
      </c>
      <c r="H462" s="6" t="s">
        <v>92</v>
      </c>
      <c r="I462" s="12">
        <v>209.57928644712993</v>
      </c>
      <c r="J462" s="12">
        <f>J461+IF(AND($B462="B",$G462="D"),-I462,IF($B462="B",+I462,0))</f>
        <v>6543.1971695948341</v>
      </c>
      <c r="K462" s="12">
        <f>K461+IF(AND($B462="B",$E462&lt;&gt;""),IF($G462="D",-I462,+I462),0)</f>
        <v>6543.1971695948341</v>
      </c>
      <c r="L462" s="6" t="str">
        <f>IF(C462="","",G462&amp;" "&amp;VLOOKUP(C462,$X$1:$Y$49,2))</f>
        <v>D 14</v>
      </c>
      <c r="M462" s="10" t="e">
        <f>M461+IF(AND(B462="C",E462&lt;&gt;""),IF(G462="D",-#REF!,+#REF!),0)</f>
        <v>#REF!</v>
      </c>
      <c r="N462">
        <f>IF(D462,MONTH(D462),"")</f>
        <v>10</v>
      </c>
      <c r="O462">
        <f>IF(D462,YEAR(D462),"")</f>
        <v>2000</v>
      </c>
      <c r="P462" s="12">
        <f>P461+IF(AND($B462="C",I462&lt;&gt;""),IF($G462="D",-I462,+I462),0)</f>
        <v>82.412486900818138</v>
      </c>
    </row>
    <row r="463" spans="1:16" x14ac:dyDescent="0.2">
      <c r="A463" s="6">
        <v>249</v>
      </c>
      <c r="B463" s="6" t="s">
        <v>17</v>
      </c>
      <c r="C463" s="7" t="s">
        <v>26</v>
      </c>
      <c r="D463" s="8">
        <v>36800</v>
      </c>
      <c r="E463" s="8">
        <v>36804</v>
      </c>
      <c r="F463" t="s">
        <v>284</v>
      </c>
      <c r="G463" s="6" t="s">
        <v>23</v>
      </c>
      <c r="H463" s="6" t="s">
        <v>92</v>
      </c>
      <c r="I463" s="12">
        <v>48.154071074780816</v>
      </c>
      <c r="J463" s="12">
        <f>J462+IF(AND($B463="B",$G463="D"),-I463,IF($B463="B",+I463,0))</f>
        <v>6495.0430985200537</v>
      </c>
      <c r="K463" s="12">
        <f>K462+IF(AND($B463="B",$E463&lt;&gt;""),IF($G463="D",-I463,+I463),0)</f>
        <v>6495.0430985200537</v>
      </c>
      <c r="L463" s="6" t="str">
        <f>IF(C463="","",G463&amp;" "&amp;VLOOKUP(C463,$X$1:$Y$49,2))</f>
        <v>D 6</v>
      </c>
      <c r="M463" s="10" t="e">
        <f>M462+IF(AND(B463="C",E463&lt;&gt;""),IF(G463="D",-#REF!,+#REF!),0)</f>
        <v>#REF!</v>
      </c>
      <c r="N463">
        <f>IF(D463,MONTH(D463),"")</f>
        <v>10</v>
      </c>
      <c r="O463">
        <f>IF(D463,YEAR(D463),"")</f>
        <v>2000</v>
      </c>
      <c r="P463" s="12">
        <f>P462+IF(AND($B463="C",I463&lt;&gt;""),IF($G463="D",-I463,+I463),0)</f>
        <v>82.412486900818138</v>
      </c>
    </row>
    <row r="464" spans="1:16" x14ac:dyDescent="0.2">
      <c r="A464" s="6">
        <v>266</v>
      </c>
      <c r="B464" s="6" t="s">
        <v>17</v>
      </c>
      <c r="C464" s="7" t="s">
        <v>53</v>
      </c>
      <c r="D464" s="8">
        <v>36802</v>
      </c>
      <c r="E464" s="8">
        <v>36800</v>
      </c>
      <c r="F464" t="s">
        <v>284</v>
      </c>
      <c r="G464" s="6" t="s">
        <v>23</v>
      </c>
      <c r="H464" s="6"/>
      <c r="I464" s="12">
        <v>54.636203287715503</v>
      </c>
      <c r="J464" s="12">
        <f>J463+IF(AND($B464="B",$G464="D"),-I464,IF($B464="B",+I464,0))</f>
        <v>6440.4068952323378</v>
      </c>
      <c r="K464" s="12">
        <f>K463+IF(AND($B464="B",$E464&lt;&gt;""),IF($G464="D",-I464,+I464),0)</f>
        <v>6440.4068952323378</v>
      </c>
      <c r="L464" s="6" t="str">
        <f>IF(C464="","",G464&amp;" "&amp;VLOOKUP(C464,$X$1:$Y$49,2))</f>
        <v>D 29</v>
      </c>
      <c r="M464" s="10" t="e">
        <f>M463+IF(AND(B464="C",E464&lt;&gt;""),IF(G464="D",-#REF!,+#REF!),0)</f>
        <v>#REF!</v>
      </c>
      <c r="N464">
        <f>IF(D464,MONTH(D464),"")</f>
        <v>10</v>
      </c>
      <c r="O464">
        <f>IF(D464,YEAR(D464),"")</f>
        <v>2000</v>
      </c>
      <c r="P464" s="12">
        <f>P463+IF(AND($B464="C",I464&lt;&gt;""),IF($G464="D",-I464,+I464),0)</f>
        <v>82.412486900818138</v>
      </c>
    </row>
    <row r="465" spans="1:16" x14ac:dyDescent="0.2">
      <c r="A465" s="6">
        <v>266</v>
      </c>
      <c r="B465" s="6" t="s">
        <v>17</v>
      </c>
      <c r="C465" s="7" t="s">
        <v>26</v>
      </c>
      <c r="D465" s="8">
        <v>36802</v>
      </c>
      <c r="E465" s="8">
        <v>36800</v>
      </c>
      <c r="F465" t="s">
        <v>284</v>
      </c>
      <c r="G465" s="6" t="s">
        <v>23</v>
      </c>
      <c r="H465" s="6"/>
      <c r="I465" s="12">
        <v>9.0051634482138319</v>
      </c>
      <c r="J465" s="12">
        <f>J464+IF(AND($B465="B",$G465="D"),-I465,IF($B465="B",+I465,0))</f>
        <v>6431.4017317841235</v>
      </c>
      <c r="K465" s="12">
        <f>K464+IF(AND($B465="B",$E465&lt;&gt;""),IF($G465="D",-I465,+I465),0)</f>
        <v>6431.4017317841235</v>
      </c>
      <c r="L465" s="6" t="str">
        <f>IF(C465="","",G465&amp;" "&amp;VLOOKUP(C465,$X$1:$Y$49,2))</f>
        <v>D 6</v>
      </c>
      <c r="M465" s="10" t="e">
        <f>M464+IF(AND(B465="C",E465&lt;&gt;""),IF(G465="D",-#REF!,+#REF!),0)</f>
        <v>#REF!</v>
      </c>
      <c r="N465">
        <f>IF(D465,MONTH(D465),"")</f>
        <v>10</v>
      </c>
      <c r="O465">
        <f>IF(D465,YEAR(D465),"")</f>
        <v>2000</v>
      </c>
      <c r="P465" s="12">
        <f>P464+IF(AND($B465="C",I465&lt;&gt;""),IF($G465="D",-I465,+I465),0)</f>
        <v>82.412486900818138</v>
      </c>
    </row>
    <row r="466" spans="1:16" x14ac:dyDescent="0.2">
      <c r="A466" s="6">
        <v>289</v>
      </c>
      <c r="B466" s="6" t="s">
        <v>17</v>
      </c>
      <c r="C466" s="7" t="s">
        <v>28</v>
      </c>
      <c r="D466" s="8">
        <v>36803</v>
      </c>
      <c r="E466" s="8">
        <v>36830</v>
      </c>
      <c r="F466" t="s">
        <v>284</v>
      </c>
      <c r="G466" s="6" t="s">
        <v>23</v>
      </c>
      <c r="H466" s="6"/>
      <c r="I466" s="12">
        <v>11.471916012848608</v>
      </c>
      <c r="J466" s="12">
        <f>J465+IF(AND($B466="B",$G466="D"),-I466,IF($B466="B",+I466,0))</f>
        <v>6419.9298157712747</v>
      </c>
      <c r="K466" s="12">
        <f>K465+IF(AND($B466="B",$E466&lt;&gt;""),IF($G466="D",-I466,+I466),0)</f>
        <v>6419.9298157712747</v>
      </c>
      <c r="L466" s="6" t="str">
        <f>IF(C466="","",G466&amp;" "&amp;VLOOKUP(C466,$X$1:$Y$49,2))</f>
        <v>D 25</v>
      </c>
      <c r="M466" s="10" t="e">
        <f>M465+IF(AND(B466="C",E466&lt;&gt;""),IF(G466="D",-#REF!,+#REF!),0)</f>
        <v>#REF!</v>
      </c>
      <c r="N466">
        <f>IF(D466,MONTH(D466),"")</f>
        <v>10</v>
      </c>
      <c r="O466">
        <f>IF(D466,YEAR(D466),"")</f>
        <v>2000</v>
      </c>
      <c r="P466" s="12">
        <f>P465+IF(AND($B466="C",I466&lt;&gt;""),IF($G466="D",-I466,+I466),0)</f>
        <v>82.412486900818138</v>
      </c>
    </row>
    <row r="467" spans="1:16" x14ac:dyDescent="0.2">
      <c r="A467" s="6">
        <v>289</v>
      </c>
      <c r="B467" s="6" t="s">
        <v>17</v>
      </c>
      <c r="C467" s="7" t="s">
        <v>26</v>
      </c>
      <c r="D467" s="8">
        <v>36803</v>
      </c>
      <c r="E467" s="8">
        <v>36830</v>
      </c>
      <c r="F467" t="s">
        <v>284</v>
      </c>
      <c r="G467" s="6" t="s">
        <v>23</v>
      </c>
      <c r="H467" s="6"/>
      <c r="I467" s="12">
        <v>2.2486230042518032</v>
      </c>
      <c r="J467" s="12">
        <f>J466+IF(AND($B467="B",$G467="D"),-I467,IF($B467="B",+I467,0))</f>
        <v>6417.6811927670233</v>
      </c>
      <c r="K467" s="12">
        <f>K466+IF(AND($B467="B",$E467&lt;&gt;""),IF($G467="D",-I467,+I467),0)</f>
        <v>6417.6811927670233</v>
      </c>
      <c r="L467" s="6" t="str">
        <f>IF(C467="","",G467&amp;" "&amp;VLOOKUP(C467,$X$1:$Y$49,2))</f>
        <v>D 6</v>
      </c>
      <c r="M467" s="10" t="e">
        <f>M466+IF(AND(B467="C",E467&lt;&gt;""),IF(G467="D",-#REF!,+#REF!),0)</f>
        <v>#REF!</v>
      </c>
      <c r="N467">
        <f>IF(D467,MONTH(D467),"")</f>
        <v>10</v>
      </c>
      <c r="O467">
        <f>IF(D467,YEAR(D467),"")</f>
        <v>2000</v>
      </c>
      <c r="P467" s="12">
        <f>P466+IF(AND($B467="C",I467&lt;&gt;""),IF($G467="D",-I467,+I467),0)</f>
        <v>82.412486900818138</v>
      </c>
    </row>
    <row r="468" spans="1:16" x14ac:dyDescent="0.2">
      <c r="A468" s="6">
        <v>378</v>
      </c>
      <c r="B468" s="6" t="s">
        <v>17</v>
      </c>
      <c r="C468" s="7" t="s">
        <v>28</v>
      </c>
      <c r="D468" s="8">
        <v>36803</v>
      </c>
      <c r="E468" s="8">
        <v>36950</v>
      </c>
      <c r="F468" t="s">
        <v>284</v>
      </c>
      <c r="G468" s="6" t="s">
        <v>23</v>
      </c>
      <c r="H468" s="6"/>
      <c r="I468" s="12">
        <v>11.471916012848608</v>
      </c>
      <c r="J468" s="12">
        <f>J467+IF(AND($B468="B",$G468="D"),-I468,IF($B468="B",+I468,0))</f>
        <v>6406.2092767541744</v>
      </c>
      <c r="K468" s="12">
        <f>K467+IF(AND($B468="B",$E468&lt;&gt;""),IF($G468="D",-I468,+I468),0)</f>
        <v>6406.2092767541744</v>
      </c>
      <c r="L468" s="6" t="str">
        <f>IF(C468="","",G468&amp;" "&amp;VLOOKUP(C468,$X$1:$Y$49,2))</f>
        <v>D 25</v>
      </c>
      <c r="M468" s="10" t="e">
        <f>M467+IF(AND(B468="C",E468&lt;&gt;""),IF(G468="D",-#REF!,+#REF!),0)</f>
        <v>#REF!</v>
      </c>
      <c r="N468">
        <f>IF(D468,MONTH(D468),"")</f>
        <v>10</v>
      </c>
      <c r="O468">
        <f>IF(D468,YEAR(D468),"")</f>
        <v>2000</v>
      </c>
      <c r="P468" s="12">
        <f>P467+IF(AND($B468="C",I468&lt;&gt;""),IF($G468="D",-I468,+I468),0)</f>
        <v>82.412486900818138</v>
      </c>
    </row>
    <row r="469" spans="1:16" x14ac:dyDescent="0.2">
      <c r="A469" s="6">
        <v>378</v>
      </c>
      <c r="B469" s="6" t="s">
        <v>17</v>
      </c>
      <c r="C469" s="7" t="s">
        <v>26</v>
      </c>
      <c r="D469" s="8">
        <v>36803</v>
      </c>
      <c r="E469" s="8">
        <v>36950</v>
      </c>
      <c r="F469" t="s">
        <v>284</v>
      </c>
      <c r="G469" s="6" t="s">
        <v>23</v>
      </c>
      <c r="H469" s="6"/>
      <c r="I469" s="12">
        <v>2.2486230042518032</v>
      </c>
      <c r="J469" s="12">
        <f>J468+IF(AND($B469="B",$G469="D"),-I469,IF($B469="B",+I469,0))</f>
        <v>6403.960653749923</v>
      </c>
      <c r="K469" s="12">
        <f>K468+IF(AND($B469="B",$E469&lt;&gt;""),IF($G469="D",-I469,+I469),0)</f>
        <v>6403.960653749923</v>
      </c>
      <c r="L469" s="6" t="str">
        <f>IF(C469="","",G469&amp;" "&amp;VLOOKUP(C469,$X$1:$Y$49,2))</f>
        <v>D 6</v>
      </c>
      <c r="M469" s="10" t="e">
        <f>M468+IF(AND(B469="C",E469&lt;&gt;""),IF(G469="D",-#REF!,+#REF!),0)</f>
        <v>#REF!</v>
      </c>
      <c r="N469">
        <f>IF(D469,MONTH(D469),"")</f>
        <v>10</v>
      </c>
      <c r="O469">
        <f>IF(D469,YEAR(D469),"")</f>
        <v>2000</v>
      </c>
      <c r="P469" s="12">
        <f>P468+IF(AND($B469="C",I469&lt;&gt;""),IF($G469="D",-I469,+I469),0)</f>
        <v>82.412486900818138</v>
      </c>
    </row>
    <row r="470" spans="1:16" x14ac:dyDescent="0.2">
      <c r="A470" s="6">
        <v>257</v>
      </c>
      <c r="B470" s="6" t="s">
        <v>17</v>
      </c>
      <c r="C470" s="7" t="s">
        <v>64</v>
      </c>
      <c r="D470" s="8">
        <v>36806</v>
      </c>
      <c r="E470" s="8">
        <v>36810</v>
      </c>
      <c r="F470" t="s">
        <v>284</v>
      </c>
      <c r="G470" s="6" t="s">
        <v>23</v>
      </c>
      <c r="H470" s="14" t="s">
        <v>183</v>
      </c>
      <c r="I470" s="12">
        <v>387.37295280025978</v>
      </c>
      <c r="J470" s="12">
        <f>J469+IF(AND($B470="B",$G470="D"),-I470,IF($B470="B",+I470,0))</f>
        <v>6016.5877009496635</v>
      </c>
      <c r="K470" s="12">
        <f>K469+IF(AND($B470="B",$E470&lt;&gt;""),IF($G470="D",-I470,+I470),0)</f>
        <v>6016.5877009496635</v>
      </c>
      <c r="L470" s="6" t="str">
        <f>IF(C470="","",G470&amp;" "&amp;VLOOKUP(C470,$X$1:$Y$49,2))</f>
        <v>D 20</v>
      </c>
      <c r="M470" s="10" t="e">
        <f>M469+IF(AND(B470="C",E470&lt;&gt;""),IF(G470="D",-#REF!,+#REF!),0)</f>
        <v>#REF!</v>
      </c>
      <c r="N470">
        <f>IF(D470,MONTH(D470),"")</f>
        <v>10</v>
      </c>
      <c r="O470">
        <f>IF(D470,YEAR(D470),"")</f>
        <v>2000</v>
      </c>
      <c r="P470" s="12">
        <f>P469+IF(AND($B470="C",I470&lt;&gt;""),IF($G470="D",-I470,+I470),0)</f>
        <v>82.412486900818138</v>
      </c>
    </row>
    <row r="471" spans="1:16" x14ac:dyDescent="0.2">
      <c r="A471" s="6">
        <v>260</v>
      </c>
      <c r="B471" s="6" t="s">
        <v>17</v>
      </c>
      <c r="C471" s="7" t="s">
        <v>36</v>
      </c>
      <c r="D471" s="8">
        <v>36806</v>
      </c>
      <c r="E471" s="8">
        <v>36810</v>
      </c>
      <c r="F471" t="s">
        <v>284</v>
      </c>
      <c r="G471" s="6" t="s">
        <v>23</v>
      </c>
      <c r="H471" s="14" t="s">
        <v>185</v>
      </c>
      <c r="I471" s="12">
        <v>343.62008485312299</v>
      </c>
      <c r="J471" s="12">
        <f>J470+IF(AND($B471="B",$G471="D"),-I471,IF($B471="B",+I471,0))</f>
        <v>5672.967616096541</v>
      </c>
      <c r="K471" s="12">
        <f>K470+IF(AND($B471="B",$E471&lt;&gt;""),IF($G471="D",-I471,+I471),0)</f>
        <v>5672.967616096541</v>
      </c>
      <c r="L471" s="6" t="str">
        <f>IF(C471="","",G471&amp;" "&amp;VLOOKUP(C471,$X$1:$Y$49,2))</f>
        <v>D 10</v>
      </c>
      <c r="M471" s="10" t="e">
        <f>M470+IF(AND(B471="C",E471&lt;&gt;""),IF(G471="D",-#REF!,+#REF!),0)</f>
        <v>#REF!</v>
      </c>
      <c r="N471">
        <f>IF(D471,MONTH(D471),"")</f>
        <v>10</v>
      </c>
      <c r="O471">
        <f>IF(D471,YEAR(D471),"")</f>
        <v>2000</v>
      </c>
      <c r="P471" s="12">
        <f>P470+IF(AND($B471="C",I471&lt;&gt;""),IF($G471="D",-I471,+I471),0)</f>
        <v>82.412486900818138</v>
      </c>
    </row>
    <row r="472" spans="1:16" x14ac:dyDescent="0.2">
      <c r="A472" s="6">
        <v>261</v>
      </c>
      <c r="B472" s="6" t="s">
        <v>17</v>
      </c>
      <c r="C472" s="7" t="s">
        <v>36</v>
      </c>
      <c r="D472" s="8">
        <v>36806</v>
      </c>
      <c r="E472" s="8">
        <v>36808</v>
      </c>
      <c r="F472" t="s">
        <v>284</v>
      </c>
      <c r="G472" s="6" t="s">
        <v>23</v>
      </c>
      <c r="H472" s="14" t="s">
        <v>186</v>
      </c>
      <c r="I472" s="12">
        <v>1751.3343100233706</v>
      </c>
      <c r="J472" s="12">
        <f>J471+IF(AND($B472="B",$G472="D"),-I472,IF($B472="B",+I472,0))</f>
        <v>3921.6333060731704</v>
      </c>
      <c r="K472" s="12">
        <f>K471+IF(AND($B472="B",$E472&lt;&gt;""),IF($G472="D",-I472,+I472),0)</f>
        <v>3921.6333060731704</v>
      </c>
      <c r="L472" s="6" t="str">
        <f>IF(C472="","",G472&amp;" "&amp;VLOOKUP(C472,$X$1:$Y$49,2))</f>
        <v>D 10</v>
      </c>
      <c r="M472" s="10" t="e">
        <f>M471+IF(AND(B472="C",E472&lt;&gt;""),IF(G472="D",-#REF!,+#REF!),0)</f>
        <v>#REF!</v>
      </c>
      <c r="N472">
        <f>IF(D472,MONTH(D472),"")</f>
        <v>10</v>
      </c>
      <c r="O472">
        <f>IF(D472,YEAR(D472),"")</f>
        <v>2000</v>
      </c>
      <c r="P472" s="12">
        <f>P471+IF(AND($B472="C",I472&lt;&gt;""),IF($G472="D",-I472,+I472),0)</f>
        <v>82.412486900818138</v>
      </c>
    </row>
    <row r="473" spans="1:16" x14ac:dyDescent="0.2">
      <c r="A473" s="6">
        <v>262</v>
      </c>
      <c r="B473" s="6" t="s">
        <v>17</v>
      </c>
      <c r="C473" s="7" t="s">
        <v>36</v>
      </c>
      <c r="D473" s="8">
        <v>36806</v>
      </c>
      <c r="E473" s="8">
        <v>36813</v>
      </c>
      <c r="F473" t="s">
        <v>284</v>
      </c>
      <c r="G473" s="6" t="s">
        <v>23</v>
      </c>
      <c r="H473" s="14" t="s">
        <v>187</v>
      </c>
      <c r="I473" s="12">
        <v>310.99599516431715</v>
      </c>
      <c r="J473" s="12">
        <f>J472+IF(AND($B473="B",$G473="D"),-I473,IF($B473="B",+I473,0))</f>
        <v>3610.6373109088531</v>
      </c>
      <c r="K473" s="12">
        <f>K472+IF(AND($B473="B",$E473&lt;&gt;""),IF($G473="D",-I473,+I473),0)</f>
        <v>3610.6373109088531</v>
      </c>
      <c r="L473" s="6" t="str">
        <f>IF(C473="","",G473&amp;" "&amp;VLOOKUP(C473,$X$1:$Y$49,2))</f>
        <v>D 10</v>
      </c>
      <c r="M473" s="10" t="e">
        <f>M472+IF(AND(B473="C",E473&lt;&gt;""),IF(G473="D",-#REF!,+#REF!),0)</f>
        <v>#REF!</v>
      </c>
      <c r="N473">
        <f>IF(D473,MONTH(D473),"")</f>
        <v>10</v>
      </c>
      <c r="O473">
        <f>IF(D473,YEAR(D473),"")</f>
        <v>2000</v>
      </c>
      <c r="P473" s="12">
        <f>P472+IF(AND($B473="C",I473&lt;&gt;""),IF($G473="D",-I473,+I473),0)</f>
        <v>82.412486900818138</v>
      </c>
    </row>
    <row r="474" spans="1:16" x14ac:dyDescent="0.2">
      <c r="A474" s="6">
        <v>290</v>
      </c>
      <c r="B474" s="6" t="s">
        <v>17</v>
      </c>
      <c r="C474" s="7" t="s">
        <v>28</v>
      </c>
      <c r="D474" s="8">
        <v>36808</v>
      </c>
      <c r="E474" s="8">
        <v>36830</v>
      </c>
      <c r="F474" t="s">
        <v>284</v>
      </c>
      <c r="G474" s="6" t="s">
        <v>23</v>
      </c>
      <c r="H474" s="6"/>
      <c r="I474" s="12">
        <v>12.109244680229086</v>
      </c>
      <c r="J474" s="12">
        <f>J473+IF(AND($B474="B",$G474="D"),-I474,IF($B474="B",+I474,0))</f>
        <v>3598.5280662286241</v>
      </c>
      <c r="K474" s="12">
        <f>K473+IF(AND($B474="B",$E474&lt;&gt;""),IF($G474="D",-I474,+I474),0)</f>
        <v>3598.5280662286241</v>
      </c>
      <c r="L474" s="6" t="str">
        <f>IF(C474="","",G474&amp;" "&amp;VLOOKUP(C474,$X$1:$Y$49,2))</f>
        <v>D 25</v>
      </c>
      <c r="M474" s="10" t="e">
        <f>M473+IF(AND(B474="C",E474&lt;&gt;""),IF(G474="D",-#REF!,+#REF!),0)</f>
        <v>#REF!</v>
      </c>
      <c r="N474">
        <f>IF(D474,MONTH(D474),"")</f>
        <v>10</v>
      </c>
      <c r="O474">
        <f>IF(D474,YEAR(D474),"")</f>
        <v>2000</v>
      </c>
      <c r="P474" s="12">
        <f>P473+IF(AND($B474="C",I474&lt;&gt;""),IF($G474="D",-I474,+I474),0)</f>
        <v>82.412486900818138</v>
      </c>
    </row>
    <row r="475" spans="1:16" x14ac:dyDescent="0.2">
      <c r="A475" s="6">
        <v>290</v>
      </c>
      <c r="B475" s="6" t="s">
        <v>17</v>
      </c>
      <c r="C475" s="7" t="s">
        <v>26</v>
      </c>
      <c r="D475" s="8">
        <v>36808</v>
      </c>
      <c r="E475" s="8">
        <v>36830</v>
      </c>
      <c r="F475" t="s">
        <v>284</v>
      </c>
      <c r="G475" s="6" t="s">
        <v>23</v>
      </c>
      <c r="H475" s="6"/>
      <c r="I475" s="12">
        <v>2.3736311983864784</v>
      </c>
      <c r="J475" s="12">
        <f>J474+IF(AND($B475="B",$G475="D"),-I475,IF($B475="B",+I475,0))</f>
        <v>3596.1544350302374</v>
      </c>
      <c r="K475" s="12">
        <f>K474+IF(AND($B475="B",$E475&lt;&gt;""),IF($G475="D",-I475,+I475),0)</f>
        <v>3596.1544350302374</v>
      </c>
      <c r="L475" s="6" t="str">
        <f>IF(C475="","",G475&amp;" "&amp;VLOOKUP(C475,$X$1:$Y$49,2))</f>
        <v>D 6</v>
      </c>
      <c r="M475" s="10" t="e">
        <f>M474+IF(AND(B475="C",E475&lt;&gt;""),IF(G475="D",-#REF!,+#REF!),0)</f>
        <v>#REF!</v>
      </c>
      <c r="N475">
        <f>IF(D475,MONTH(D475),"")</f>
        <v>10</v>
      </c>
      <c r="O475">
        <f>IF(D475,YEAR(D475),"")</f>
        <v>2000</v>
      </c>
      <c r="P475" s="12">
        <f>P474+IF(AND($B475="C",I475&lt;&gt;""),IF($G475="D",-I475,+I475),0)</f>
        <v>82.412486900818138</v>
      </c>
    </row>
    <row r="476" spans="1:16" x14ac:dyDescent="0.2">
      <c r="A476" s="6">
        <v>101</v>
      </c>
      <c r="B476" s="6" t="s">
        <v>17</v>
      </c>
      <c r="C476" s="7" t="s">
        <v>33</v>
      </c>
      <c r="D476" s="8">
        <v>36809</v>
      </c>
      <c r="E476" s="8">
        <v>36808</v>
      </c>
      <c r="F476" t="s">
        <v>284</v>
      </c>
      <c r="G476" s="6" t="s">
        <v>23</v>
      </c>
      <c r="H476" s="6" t="s">
        <v>92</v>
      </c>
      <c r="I476" s="12">
        <v>285.13301938999047</v>
      </c>
      <c r="J476" s="12">
        <f>J475+IF(AND($B476="B",$G476="D"),-I476,IF($B476="B",+I476,0))</f>
        <v>3311.0214156402471</v>
      </c>
      <c r="K476" s="12">
        <f>K475+IF(AND($B476="B",$E476&lt;&gt;""),IF($G476="D",-I476,+I476),0)</f>
        <v>3311.0214156402471</v>
      </c>
      <c r="L476" s="6" t="str">
        <f>IF(C476="","",G476&amp;" "&amp;VLOOKUP(C476,$X$1:$Y$49,2))</f>
        <v>D 23</v>
      </c>
      <c r="M476" s="10" t="e">
        <f>M475+IF(AND(B476="C",E476&lt;&gt;""),IF(G476="D",-#REF!,+#REF!),0)</f>
        <v>#REF!</v>
      </c>
      <c r="N476">
        <f>IF(D476,MONTH(D476),"")</f>
        <v>10</v>
      </c>
      <c r="O476">
        <f>IF(D476,YEAR(D476),"")</f>
        <v>2000</v>
      </c>
      <c r="P476" s="12">
        <f>P475+IF(AND($B476="C",I476&lt;&gt;""),IF($G476="D",-I476,+I476),0)</f>
        <v>82.412486900818138</v>
      </c>
    </row>
    <row r="477" spans="1:16" x14ac:dyDescent="0.2">
      <c r="A477" s="6">
        <v>116</v>
      </c>
      <c r="B477" s="6" t="s">
        <v>17</v>
      </c>
      <c r="C477" s="7" t="s">
        <v>33</v>
      </c>
      <c r="D477" s="8">
        <v>36809</v>
      </c>
      <c r="E477" s="8">
        <v>36808</v>
      </c>
      <c r="F477" t="s">
        <v>284</v>
      </c>
      <c r="G477" s="6" t="s">
        <v>23</v>
      </c>
      <c r="H477" s="6" t="s">
        <v>92</v>
      </c>
      <c r="I477" s="12">
        <v>154.12595642702189</v>
      </c>
      <c r="J477" s="12">
        <f>J476+IF(AND($B477="B",$G477="D"),-I477,IF($B477="B",+I477,0))</f>
        <v>3156.8954592132254</v>
      </c>
      <c r="K477" s="12">
        <f>K476+IF(AND($B477="B",$E477&lt;&gt;""),IF($G477="D",-I477,+I477),0)</f>
        <v>3156.8954592132254</v>
      </c>
      <c r="L477" s="6" t="str">
        <f>IF(C477="","",G477&amp;" "&amp;VLOOKUP(C477,$X$1:$Y$49,2))</f>
        <v>D 23</v>
      </c>
      <c r="M477" s="10" t="e">
        <f>M476+IF(AND(B477="C",E477&lt;&gt;""),IF(G477="D",-#REF!,+#REF!),0)</f>
        <v>#REF!</v>
      </c>
      <c r="N477">
        <f>IF(D477,MONTH(D477),"")</f>
        <v>10</v>
      </c>
      <c r="O477">
        <f>IF(D477,YEAR(D477),"")</f>
        <v>2000</v>
      </c>
      <c r="P477" s="12">
        <f>P476+IF(AND($B477="C",I477&lt;&gt;""),IF($G477="D",-I477,+I477),0)</f>
        <v>82.412486900818138</v>
      </c>
    </row>
    <row r="478" spans="1:16" x14ac:dyDescent="0.2">
      <c r="A478" s="6">
        <v>268</v>
      </c>
      <c r="B478" s="6" t="s">
        <v>17</v>
      </c>
      <c r="C478" s="7" t="s">
        <v>67</v>
      </c>
      <c r="D478" s="8">
        <v>36811</v>
      </c>
      <c r="E478" s="8">
        <v>36817</v>
      </c>
      <c r="F478" t="s">
        <v>284</v>
      </c>
      <c r="G478" s="6" t="s">
        <v>23</v>
      </c>
      <c r="H478" s="14" t="s">
        <v>188</v>
      </c>
      <c r="I478" s="12">
        <v>5651.5899670252775</v>
      </c>
      <c r="J478" s="12">
        <f>J477+IF(AND($B478="B",$G478="D"),-I478,IF($B478="B",+I478,0))</f>
        <v>-2494.6945078120521</v>
      </c>
      <c r="K478" s="12">
        <f>K477+IF(AND($B478="B",$E478&lt;&gt;""),IF($G478="D",-I478,+I478),0)</f>
        <v>-2494.6945078120521</v>
      </c>
      <c r="L478" s="6" t="str">
        <f>IF(C478="","",G478&amp;" "&amp;VLOOKUP(C478,$X$1:$Y$49,2))</f>
        <v>D 11</v>
      </c>
      <c r="M478" s="10" t="e">
        <f>M477+IF(AND(B478="C",E478&lt;&gt;""),IF(G478="D",-#REF!,+#REF!),0)</f>
        <v>#REF!</v>
      </c>
      <c r="N478">
        <f>IF(D478,MONTH(D478),"")</f>
        <v>10</v>
      </c>
      <c r="O478">
        <f>IF(D478,YEAR(D478),"")</f>
        <v>2000</v>
      </c>
      <c r="P478" s="12">
        <f>P477+IF(AND($B478="C",I478&lt;&gt;""),IF($G478="D",-I478,+I478),0)</f>
        <v>82.412486900818138</v>
      </c>
    </row>
    <row r="479" spans="1:16" x14ac:dyDescent="0.2">
      <c r="A479" s="6">
        <v>267</v>
      </c>
      <c r="B479" s="6" t="s">
        <v>17</v>
      </c>
      <c r="C479" s="7" t="s">
        <v>54</v>
      </c>
      <c r="D479" s="8">
        <v>36812</v>
      </c>
      <c r="E479" s="8">
        <v>36817</v>
      </c>
      <c r="F479" t="s">
        <v>284</v>
      </c>
      <c r="G479" s="6" t="s">
        <v>19</v>
      </c>
      <c r="H479" s="6"/>
      <c r="I479" s="12">
        <v>4276.1949335093614</v>
      </c>
      <c r="J479" s="12">
        <f>J478+IF(AND($B479="B",$G479="D"),-I479,IF($B479="B",+I479,0))</f>
        <v>1781.5004256973093</v>
      </c>
      <c r="K479" s="12">
        <f>K478+IF(AND($B479="B",$E479&lt;&gt;""),IF($G479="D",-I479,+I479),0)</f>
        <v>1781.5004256973093</v>
      </c>
      <c r="L479" s="6" t="str">
        <f>IF(C479="","",G479&amp;" "&amp;VLOOKUP(C479,$X$1:$Y$49,2))</f>
        <v>R 6</v>
      </c>
      <c r="M479" s="10" t="e">
        <f>M478+IF(AND(B479="C",E479&lt;&gt;""),IF(G479="D",-#REF!,+#REF!),0)</f>
        <v>#REF!</v>
      </c>
      <c r="N479">
        <f>IF(D479,MONTH(D479),"")</f>
        <v>10</v>
      </c>
      <c r="O479">
        <f>IF(D479,YEAR(D479),"")</f>
        <v>2000</v>
      </c>
      <c r="P479" s="12">
        <f>P478+IF(AND($B479="C",I479&lt;&gt;""),IF($G479="D",-I479,+I479),0)</f>
        <v>82.412486900818138</v>
      </c>
    </row>
    <row r="480" spans="1:16" x14ac:dyDescent="0.2">
      <c r="A480" s="6">
        <v>267</v>
      </c>
      <c r="B480" s="6" t="s">
        <v>17</v>
      </c>
      <c r="C480" s="7" t="s">
        <v>62</v>
      </c>
      <c r="D480" s="8">
        <v>36812</v>
      </c>
      <c r="E480" s="8">
        <v>36817</v>
      </c>
      <c r="F480" t="s">
        <v>284</v>
      </c>
      <c r="G480" s="6" t="s">
        <v>19</v>
      </c>
      <c r="H480" s="6"/>
      <c r="I480" s="12">
        <v>838.13420696783487</v>
      </c>
      <c r="J480" s="12">
        <f>J479+IF(AND($B480="B",$G480="D"),-I480,IF($B480="B",+I480,0))</f>
        <v>2619.6346326651442</v>
      </c>
      <c r="K480" s="12">
        <f>K479+IF(AND($B480="B",$E480&lt;&gt;""),IF($G480="D",-I480,+I480),0)</f>
        <v>2619.6346326651442</v>
      </c>
      <c r="L480" s="6" t="str">
        <f>IF(C480="","",G480&amp;" "&amp;VLOOKUP(C480,$X$1:$Y$49,2))</f>
        <v>R 5</v>
      </c>
      <c r="M480" s="10" t="e">
        <f>M479+IF(AND(B480="C",E480&lt;&gt;""),IF(G480="D",-#REF!,+#REF!),0)</f>
        <v>#REF!</v>
      </c>
      <c r="N480">
        <f>IF(D480,MONTH(D480),"")</f>
        <v>10</v>
      </c>
      <c r="O480">
        <f>IF(D480,YEAR(D480),"")</f>
        <v>2000</v>
      </c>
      <c r="P480" s="12">
        <f>P479+IF(AND($B480="C",I480&lt;&gt;""),IF($G480="D",-I480,+I480),0)</f>
        <v>82.412486900818138</v>
      </c>
    </row>
    <row r="481" spans="1:16" x14ac:dyDescent="0.2">
      <c r="A481" s="6">
        <v>276</v>
      </c>
      <c r="B481" s="6" t="s">
        <v>17</v>
      </c>
      <c r="C481" s="7" t="s">
        <v>28</v>
      </c>
      <c r="D481" s="8">
        <v>36815</v>
      </c>
      <c r="E481" s="8">
        <v>36829</v>
      </c>
      <c r="F481" t="s">
        <v>284</v>
      </c>
      <c r="G481" s="6" t="s">
        <v>23</v>
      </c>
      <c r="H481" s="6"/>
      <c r="I481" s="12">
        <v>50.884432973502832</v>
      </c>
      <c r="J481" s="12">
        <f>J480+IF(AND($B481="B",$G481="D"),-I481,IF($B481="B",+I481,0))</f>
        <v>2568.7501996916412</v>
      </c>
      <c r="K481" s="12">
        <f>K480+IF(AND($B481="B",$E481&lt;&gt;""),IF($G481="D",-I481,+I481),0)</f>
        <v>2568.7501996916412</v>
      </c>
      <c r="L481" s="6" t="str">
        <f>IF(C481="","",G481&amp;" "&amp;VLOOKUP(C481,$X$1:$Y$49,2))</f>
        <v>D 25</v>
      </c>
      <c r="M481" s="10" t="e">
        <f>M480+IF(AND(B481="C",E481&lt;&gt;""),IF(G481="D",-#REF!,+#REF!),0)</f>
        <v>#REF!</v>
      </c>
      <c r="N481">
        <f>IF(D481,MONTH(D481),"")</f>
        <v>10</v>
      </c>
      <c r="O481">
        <f>IF(D481,YEAR(D481),"")</f>
        <v>2000</v>
      </c>
      <c r="P481" s="12">
        <f>P480+IF(AND($B481="C",I481&lt;&gt;""),IF($G481="D",-I481,+I481),0)</f>
        <v>82.412486900818138</v>
      </c>
    </row>
    <row r="482" spans="1:16" x14ac:dyDescent="0.2">
      <c r="A482" s="6">
        <v>276</v>
      </c>
      <c r="B482" s="6" t="s">
        <v>17</v>
      </c>
      <c r="C482" s="7" t="s">
        <v>26</v>
      </c>
      <c r="D482" s="8">
        <v>36815</v>
      </c>
      <c r="E482" s="8">
        <v>36829</v>
      </c>
      <c r="F482" t="s">
        <v>284</v>
      </c>
      <c r="G482" s="6" t="s">
        <v>23</v>
      </c>
      <c r="H482" s="6"/>
      <c r="I482" s="12">
        <v>9.9747391978437623</v>
      </c>
      <c r="J482" s="12">
        <f>J481+IF(AND($B482="B",$G482="D"),-I482,IF($B482="B",+I482,0))</f>
        <v>2558.7754604937973</v>
      </c>
      <c r="K482" s="12">
        <f>K481+IF(AND($B482="B",$E482&lt;&gt;""),IF($G482="D",-I482,+I482),0)</f>
        <v>2558.7754604937973</v>
      </c>
      <c r="L482" s="6" t="str">
        <f>IF(C482="","",G482&amp;" "&amp;VLOOKUP(C482,$X$1:$Y$49,2))</f>
        <v>D 6</v>
      </c>
      <c r="M482" s="10" t="e">
        <f>M481+IF(AND(B482="C",E482&lt;&gt;""),IF(G482="D",-#REF!,+#REF!),0)</f>
        <v>#REF!</v>
      </c>
      <c r="N482">
        <f>IF(D482,MONTH(D482),"")</f>
        <v>10</v>
      </c>
      <c r="O482">
        <f>IF(D482,YEAR(D482),"")</f>
        <v>2000</v>
      </c>
      <c r="P482" s="12">
        <f>P481+IF(AND($B482="C",I482&lt;&gt;""),IF($G482="D",-I482,+I482),0)</f>
        <v>82.412486900818138</v>
      </c>
    </row>
    <row r="483" spans="1:16" x14ac:dyDescent="0.2">
      <c r="A483" s="6">
        <v>271</v>
      </c>
      <c r="B483" s="6" t="s">
        <v>17</v>
      </c>
      <c r="C483" s="7" t="s">
        <v>21</v>
      </c>
      <c r="D483" s="8">
        <v>36816</v>
      </c>
      <c r="E483" s="8">
        <v>36830</v>
      </c>
      <c r="F483" t="s">
        <v>284</v>
      </c>
      <c r="G483" s="6" t="s">
        <v>23</v>
      </c>
      <c r="H483" s="6" t="s">
        <v>191</v>
      </c>
      <c r="I483" s="12">
        <v>452.77358119510882</v>
      </c>
      <c r="J483" s="12">
        <f>J482+IF(AND($B483="B",$G483="D"),-I483,IF($B483="B",+I483,0))</f>
        <v>2106.0018792986884</v>
      </c>
      <c r="K483" s="12">
        <f>K482+IF(AND($B483="B",$E483&lt;&gt;""),IF($G483="D",-I483,+I483),0)</f>
        <v>2106.0018792986884</v>
      </c>
      <c r="L483" s="6" t="str">
        <f>IF(C483="","",G483&amp;" "&amp;VLOOKUP(C483,$X$1:$Y$49,2))</f>
        <v>D 28</v>
      </c>
      <c r="M483" s="10" t="e">
        <f>M482+IF(AND(B483="C",E483&lt;&gt;""),IF(G483="D",-#REF!,+#REF!),0)</f>
        <v>#REF!</v>
      </c>
      <c r="N483">
        <f>IF(D483,MONTH(D483),"")</f>
        <v>10</v>
      </c>
      <c r="O483">
        <f>IF(D483,YEAR(D483),"")</f>
        <v>2000</v>
      </c>
      <c r="P483" s="12">
        <f>P482+IF(AND($B483="C",I483&lt;&gt;""),IF($G483="D",-I483,+I483),0)</f>
        <v>82.412486900818138</v>
      </c>
    </row>
    <row r="484" spans="1:16" x14ac:dyDescent="0.2">
      <c r="A484" s="6">
        <v>271</v>
      </c>
      <c r="B484" s="6" t="s">
        <v>17</v>
      </c>
      <c r="C484" s="7" t="s">
        <v>26</v>
      </c>
      <c r="D484" s="8">
        <v>36816</v>
      </c>
      <c r="E484" s="8">
        <v>36830</v>
      </c>
      <c r="F484" t="s">
        <v>284</v>
      </c>
      <c r="G484" s="6" t="s">
        <v>23</v>
      </c>
      <c r="H484" s="6" t="s">
        <v>191</v>
      </c>
      <c r="I484" s="12">
        <v>88.743621914241331</v>
      </c>
      <c r="J484" s="12">
        <f>J483+IF(AND($B484="B",$G484="D"),-I484,IF($B484="B",+I484,0))</f>
        <v>2017.258257384447</v>
      </c>
      <c r="K484" s="12">
        <f>K483+IF(AND($B484="B",$E484&lt;&gt;""),IF($G484="D",-I484,+I484),0)</f>
        <v>2017.258257384447</v>
      </c>
      <c r="L484" s="6" t="str">
        <f>IF(C484="","",G484&amp;" "&amp;VLOOKUP(C484,$X$1:$Y$49,2))</f>
        <v>D 6</v>
      </c>
      <c r="M484" s="10" t="e">
        <f>M483+IF(AND(B484="C",E484&lt;&gt;""),IF(G484="D",-#REF!,+#REF!),0)</f>
        <v>#REF!</v>
      </c>
      <c r="N484">
        <f>IF(D484,MONTH(D484),"")</f>
        <v>10</v>
      </c>
      <c r="O484">
        <f>IF(D484,YEAR(D484),"")</f>
        <v>2000</v>
      </c>
      <c r="P484" s="12">
        <f>P483+IF(AND($B484="C",I484&lt;&gt;""),IF($G484="D",-I484,+I484),0)</f>
        <v>82.412486900818138</v>
      </c>
    </row>
    <row r="485" spans="1:16" x14ac:dyDescent="0.2">
      <c r="A485" s="6">
        <v>286</v>
      </c>
      <c r="B485" s="6" t="s">
        <v>17</v>
      </c>
      <c r="C485" s="7" t="s">
        <v>58</v>
      </c>
      <c r="D485" s="8">
        <v>36818</v>
      </c>
      <c r="E485" s="8">
        <v>36817</v>
      </c>
      <c r="F485" t="s">
        <v>284</v>
      </c>
      <c r="G485" s="6" t="s">
        <v>23</v>
      </c>
      <c r="H485" s="6"/>
      <c r="I485" s="12">
        <v>762.24508618705192</v>
      </c>
      <c r="J485" s="12">
        <f>J484+IF(AND($B485="B",$G485="D"),-I485,IF($B485="B",+I485,0))</f>
        <v>1255.013171197395</v>
      </c>
      <c r="K485" s="12">
        <f>K484+IF(AND($B485="B",$E485&lt;&gt;""),IF($G485="D",-I485,+I485),0)</f>
        <v>1255.013171197395</v>
      </c>
      <c r="L485" s="6" t="str">
        <f>IF(C485="","",G485&amp;" "&amp;VLOOKUP(C485,$X$1:$Y$49,2))</f>
        <v>D 4</v>
      </c>
      <c r="M485" s="10" t="e">
        <f>M484+IF(AND(B485="C",E485&lt;&gt;""),IF(G485="D",-#REF!,+#REF!),0)</f>
        <v>#REF!</v>
      </c>
      <c r="N485">
        <f>IF(D485,MONTH(D485),"")</f>
        <v>10</v>
      </c>
      <c r="O485">
        <f>IF(D485,YEAR(D485),"")</f>
        <v>2000</v>
      </c>
      <c r="P485" s="12">
        <f>P484+IF(AND($B485="C",I485&lt;&gt;""),IF($G485="D",-I485,+I485),0)</f>
        <v>82.412486900818138</v>
      </c>
    </row>
    <row r="486" spans="1:16" x14ac:dyDescent="0.2">
      <c r="A486" s="6">
        <v>275</v>
      </c>
      <c r="B486" s="6" t="s">
        <v>17</v>
      </c>
      <c r="C486" s="7" t="s">
        <v>28</v>
      </c>
      <c r="D486" s="8">
        <v>36821</v>
      </c>
      <c r="E486" s="8">
        <v>36842</v>
      </c>
      <c r="F486" t="s">
        <v>284</v>
      </c>
      <c r="G486" s="6" t="s">
        <v>23</v>
      </c>
      <c r="H486" s="6"/>
      <c r="I486" s="12">
        <v>44.960264163657072</v>
      </c>
      <c r="J486" s="12">
        <f>J485+IF(AND($B486="B",$G486="D"),-I486,IF($B486="B",+I486,0))</f>
        <v>1210.0529070337379</v>
      </c>
      <c r="K486" s="12">
        <f>K485+IF(AND($B486="B",$E486&lt;&gt;""),IF($G486="D",-I486,+I486),0)</f>
        <v>1210.0529070337379</v>
      </c>
      <c r="L486" s="6" t="str">
        <f>IF(C486="","",G486&amp;" "&amp;VLOOKUP(C486,$X$1:$Y$49,2))</f>
        <v>D 25</v>
      </c>
      <c r="M486" s="10" t="e">
        <f>M485+IF(AND(B486="C",E486&lt;&gt;""),IF(G486="D",-#REF!,+#REF!),0)</f>
        <v>#REF!</v>
      </c>
      <c r="N486">
        <f>IF(D486,MONTH(D486),"")</f>
        <v>10</v>
      </c>
      <c r="O486">
        <f>IF(D486,YEAR(D486),"")</f>
        <v>2000</v>
      </c>
      <c r="P486" s="12">
        <f>P485+IF(AND($B486="C",I486&lt;&gt;""),IF($G486="D",-I486,+I486),0)</f>
        <v>82.412486900818138</v>
      </c>
    </row>
    <row r="487" spans="1:16" x14ac:dyDescent="0.2">
      <c r="A487" s="6">
        <v>275</v>
      </c>
      <c r="B487" s="6" t="s">
        <v>17</v>
      </c>
      <c r="C487" s="7" t="s">
        <v>26</v>
      </c>
      <c r="D487" s="8">
        <v>36821</v>
      </c>
      <c r="E487" s="8">
        <v>36842</v>
      </c>
      <c r="F487" t="s">
        <v>284</v>
      </c>
      <c r="G487" s="6" t="s">
        <v>23</v>
      </c>
      <c r="H487" s="6"/>
      <c r="I487" s="12">
        <v>8.8115531963223201</v>
      </c>
      <c r="J487" s="12">
        <f>J486+IF(AND($B487="B",$G487="D"),-I487,IF($B487="B",+I487,0))</f>
        <v>1201.2413538374155</v>
      </c>
      <c r="K487" s="12">
        <f>K486+IF(AND($B487="B",$E487&lt;&gt;""),IF($G487="D",-I487,+I487),0)</f>
        <v>1201.2413538374155</v>
      </c>
      <c r="L487" s="6" t="str">
        <f>IF(C487="","",G487&amp;" "&amp;VLOOKUP(C487,$X$1:$Y$49,2))</f>
        <v>D 6</v>
      </c>
      <c r="M487" s="10" t="e">
        <f>M486+IF(AND(B487="C",E487&lt;&gt;""),IF(G487="D",-#REF!,+#REF!),0)</f>
        <v>#REF!</v>
      </c>
      <c r="N487">
        <f>IF(D487,MONTH(D487),"")</f>
        <v>10</v>
      </c>
      <c r="O487">
        <f>IF(D487,YEAR(D487),"")</f>
        <v>2000</v>
      </c>
      <c r="P487" s="12">
        <f>P486+IF(AND($B487="C",I487&lt;&gt;""),IF($G487="D",-I487,+I487),0)</f>
        <v>82.412486900818138</v>
      </c>
    </row>
    <row r="488" spans="1:16" x14ac:dyDescent="0.2">
      <c r="A488" s="6">
        <v>283</v>
      </c>
      <c r="B488" s="6" t="s">
        <v>17</v>
      </c>
      <c r="C488" s="7" t="s">
        <v>33</v>
      </c>
      <c r="D488" s="8">
        <v>36822</v>
      </c>
      <c r="E488" s="8">
        <v>36857</v>
      </c>
      <c r="F488" t="s">
        <v>284</v>
      </c>
      <c r="G488" s="6" t="s">
        <v>23</v>
      </c>
      <c r="H488" s="14" t="s">
        <v>192</v>
      </c>
      <c r="I488" s="12">
        <v>562.65121036897233</v>
      </c>
      <c r="J488" s="12">
        <f>J487+IF(AND($B488="B",$G488="D"),-I488,IF($B488="B",+I488,0))</f>
        <v>638.59014346844322</v>
      </c>
      <c r="K488" s="12">
        <f>K487+IF(AND($B488="B",$E488&lt;&gt;""),IF($G488="D",-I488,+I488),0)</f>
        <v>638.59014346844322</v>
      </c>
      <c r="L488" s="6" t="str">
        <f>IF(C488="","",G488&amp;" "&amp;VLOOKUP(C488,$X$1:$Y$49,2))</f>
        <v>D 23</v>
      </c>
      <c r="M488" s="10" t="e">
        <f>M487+IF(AND(B488="C",E488&lt;&gt;""),IF(G488="D",-#REF!,+#REF!),0)</f>
        <v>#REF!</v>
      </c>
      <c r="N488">
        <f>IF(D488,MONTH(D488),"")</f>
        <v>10</v>
      </c>
      <c r="O488">
        <f>IF(D488,YEAR(D488),"")</f>
        <v>2000</v>
      </c>
      <c r="P488" s="12">
        <f>P487+IF(AND($B488="C",I488&lt;&gt;""),IF($G488="D",-I488,+I488),0)</f>
        <v>82.412486900818138</v>
      </c>
    </row>
    <row r="489" spans="1:16" x14ac:dyDescent="0.2">
      <c r="A489" s="6">
        <v>269</v>
      </c>
      <c r="B489" s="6" t="s">
        <v>17</v>
      </c>
      <c r="C489" s="7" t="s">
        <v>58</v>
      </c>
      <c r="D489" s="8">
        <v>36825</v>
      </c>
      <c r="E489" s="8">
        <v>36824</v>
      </c>
      <c r="F489" t="s">
        <v>284</v>
      </c>
      <c r="G489" s="6" t="s">
        <v>23</v>
      </c>
      <c r="H489" s="14" t="s">
        <v>189</v>
      </c>
      <c r="I489" s="12">
        <v>2286.7352585611557</v>
      </c>
      <c r="J489" s="12">
        <f>J488+IF(AND($B489="B",$G489="D"),-I489,IF($B489="B",+I489,0))</f>
        <v>-1648.1451150927123</v>
      </c>
      <c r="K489" s="12">
        <f>K488+IF(AND($B489="B",$E489&lt;&gt;""),IF($G489="D",-I489,+I489),0)</f>
        <v>-1648.1451150927123</v>
      </c>
      <c r="L489" s="6" t="str">
        <f>IF(C489="","",G489&amp;" "&amp;VLOOKUP(C489,$X$1:$Y$49,2))</f>
        <v>D 4</v>
      </c>
      <c r="M489" s="10" t="e">
        <f>M488+IF(AND(B489="C",E489&lt;&gt;""),IF(G489="D",-#REF!,+#REF!),0)</f>
        <v>#REF!</v>
      </c>
      <c r="N489">
        <f>IF(D489,MONTH(D489),"")</f>
        <v>10</v>
      </c>
      <c r="O489">
        <f>IF(D489,YEAR(D489),"")</f>
        <v>2000</v>
      </c>
      <c r="P489" s="12">
        <f>P488+IF(AND($B489="C",I489&lt;&gt;""),IF($G489="D",-I489,+I489),0)</f>
        <v>82.412486900818138</v>
      </c>
    </row>
    <row r="490" spans="1:16" x14ac:dyDescent="0.2">
      <c r="A490" s="6">
        <v>270</v>
      </c>
      <c r="B490" s="6" t="s">
        <v>17</v>
      </c>
      <c r="C490" s="7" t="s">
        <v>39</v>
      </c>
      <c r="D490" s="8">
        <v>36827</v>
      </c>
      <c r="E490" s="8">
        <v>36830</v>
      </c>
      <c r="F490" t="s">
        <v>284</v>
      </c>
      <c r="G490" s="6" t="s">
        <v>23</v>
      </c>
      <c r="H490" s="6" t="s">
        <v>190</v>
      </c>
      <c r="I490" s="12">
        <v>1364.4187042748229</v>
      </c>
      <c r="J490" s="12">
        <f>J489+IF(AND($B490="B",$G490="D"),-I490,IF($B490="B",+I490,0))</f>
        <v>-3012.563819367535</v>
      </c>
      <c r="K490" s="12">
        <f>K489+IF(AND($B490="B",$E490&lt;&gt;""),IF($G490="D",-I490,+I490),0)</f>
        <v>-3012.563819367535</v>
      </c>
      <c r="L490" s="6" t="str">
        <f>IF(C490="","",G490&amp;" "&amp;VLOOKUP(C490,$X$1:$Y$49,2))</f>
        <v>D 31</v>
      </c>
      <c r="M490" s="10" t="e">
        <f>M489+IF(AND(B490="C",E490&lt;&gt;""),IF(G490="D",-#REF!,+#REF!),0)</f>
        <v>#REF!</v>
      </c>
      <c r="N490">
        <f>IF(D490,MONTH(D490),"")</f>
        <v>10</v>
      </c>
      <c r="O490">
        <f>IF(D490,YEAR(D490),"")</f>
        <v>2000</v>
      </c>
      <c r="P490" s="12">
        <f>P489+IF(AND($B490="C",I490&lt;&gt;""),IF($G490="D",-I490,+I490),0)</f>
        <v>82.412486900818138</v>
      </c>
    </row>
    <row r="491" spans="1:16" x14ac:dyDescent="0.2">
      <c r="A491" s="6">
        <v>270</v>
      </c>
      <c r="B491" s="6" t="s">
        <v>17</v>
      </c>
      <c r="C491" s="7" t="s">
        <v>26</v>
      </c>
      <c r="D491" s="8">
        <v>36827</v>
      </c>
      <c r="E491" s="8">
        <v>36830</v>
      </c>
      <c r="F491" t="s">
        <v>284</v>
      </c>
      <c r="G491" s="6" t="s">
        <v>23</v>
      </c>
      <c r="H491" s="6" t="s">
        <v>190</v>
      </c>
      <c r="I491" s="12">
        <v>267.42606603786533</v>
      </c>
      <c r="J491" s="12">
        <f>J490+IF(AND($B491="B",$G491="D"),-I491,IF($B491="B",+I491,0))</f>
        <v>-3279.9898854054004</v>
      </c>
      <c r="K491" s="12">
        <f>K490+IF(AND($B491="B",$E491&lt;&gt;""),IF($G491="D",-I491,+I491),0)</f>
        <v>-3279.9898854054004</v>
      </c>
      <c r="L491" s="6" t="str">
        <f>IF(C491="","",G491&amp;" "&amp;VLOOKUP(C491,$X$1:$Y$49,2))</f>
        <v>D 6</v>
      </c>
      <c r="M491" s="10" t="e">
        <f>M490+IF(AND(B491="C",E491&lt;&gt;""),IF(G491="D",-#REF!,+#REF!),0)</f>
        <v>#REF!</v>
      </c>
      <c r="N491">
        <f>IF(D491,MONTH(D491),"")</f>
        <v>10</v>
      </c>
      <c r="O491">
        <f>IF(D491,YEAR(D491),"")</f>
        <v>2000</v>
      </c>
      <c r="P491" s="12">
        <f>P490+IF(AND($B491="C",I491&lt;&gt;""),IF($G491="D",-I491,+I491),0)</f>
        <v>82.412486900818138</v>
      </c>
    </row>
    <row r="492" spans="1:16" x14ac:dyDescent="0.2">
      <c r="A492" s="6">
        <v>284</v>
      </c>
      <c r="B492" s="6" t="s">
        <v>17</v>
      </c>
      <c r="C492" s="7" t="s">
        <v>31</v>
      </c>
      <c r="D492" s="8">
        <v>36830</v>
      </c>
      <c r="E492" s="8">
        <v>36836</v>
      </c>
      <c r="F492" t="s">
        <v>284</v>
      </c>
      <c r="G492" s="6" t="s">
        <v>23</v>
      </c>
      <c r="H492" s="14" t="s">
        <v>193</v>
      </c>
      <c r="I492" s="12">
        <v>225.45532710223381</v>
      </c>
      <c r="J492" s="12">
        <f>J491+IF(AND($B492="B",$G492="D"),-I492,IF($B492="B",+I492,0))</f>
        <v>-3505.4452125076341</v>
      </c>
      <c r="K492" s="12">
        <f>K491+IF(AND($B492="B",$E492&lt;&gt;""),IF($G492="D",-I492,+I492),0)</f>
        <v>-3505.4452125076341</v>
      </c>
      <c r="L492" s="6" t="str">
        <f>IF(C492="","",G492&amp;" "&amp;VLOOKUP(C492,$X$1:$Y$49,2))</f>
        <v>D 22</v>
      </c>
      <c r="M492" s="10" t="e">
        <f>M491+IF(AND(B492="C",E492&lt;&gt;""),IF(G492="D",-#REF!,+#REF!),0)</f>
        <v>#REF!</v>
      </c>
      <c r="N492">
        <f>IF(D492,MONTH(D492),"")</f>
        <v>10</v>
      </c>
      <c r="O492">
        <f>IF(D492,YEAR(D492),"")</f>
        <v>2000</v>
      </c>
      <c r="P492" s="12">
        <f>P491+IF(AND($B492="C",I492&lt;&gt;""),IF($G492="D",-I492,+I492),0)</f>
        <v>82.412486900818138</v>
      </c>
    </row>
    <row r="493" spans="1:16" x14ac:dyDescent="0.2">
      <c r="A493" s="6">
        <v>284</v>
      </c>
      <c r="B493" s="6" t="s">
        <v>17</v>
      </c>
      <c r="C493" s="7" t="s">
        <v>50</v>
      </c>
      <c r="D493" s="8">
        <v>36830</v>
      </c>
      <c r="E493" s="8">
        <v>36836</v>
      </c>
      <c r="F493" t="s">
        <v>284</v>
      </c>
      <c r="G493" s="6" t="s">
        <v>23</v>
      </c>
      <c r="H493" s="14" t="s">
        <v>193</v>
      </c>
      <c r="I493" s="12">
        <v>2119.5520438077497</v>
      </c>
      <c r="J493" s="12">
        <f>J492+IF(AND($B493="B",$G493="D"),-I493,IF($B493="B",+I493,0))</f>
        <v>-5624.9972563153842</v>
      </c>
      <c r="K493" s="12">
        <f>K492+IF(AND($B493="B",$E493&lt;&gt;""),IF($G493="D",-I493,+I493),0)</f>
        <v>-5624.9972563153842</v>
      </c>
      <c r="L493" s="6" t="str">
        <f>IF(C493="","",G493&amp;" "&amp;VLOOKUP(C493,$X$1:$Y$49,2))</f>
        <v>D 9</v>
      </c>
      <c r="M493" s="10" t="e">
        <f>M492+IF(AND(B493="C",E493&lt;&gt;""),IF(G493="D",-#REF!,+#REF!),0)</f>
        <v>#REF!</v>
      </c>
      <c r="N493">
        <f>IF(D493,MONTH(D493),"")</f>
        <v>10</v>
      </c>
      <c r="O493">
        <f>IF(D493,YEAR(D493),"")</f>
        <v>2000</v>
      </c>
      <c r="P493" s="12">
        <f>P492+IF(AND($B493="C",I493&lt;&gt;""),IF($G493="D",-I493,+I493),0)</f>
        <v>82.412486900818138</v>
      </c>
    </row>
    <row r="494" spans="1:16" x14ac:dyDescent="0.2">
      <c r="A494" s="6">
        <v>284</v>
      </c>
      <c r="B494" s="6" t="s">
        <v>17</v>
      </c>
      <c r="C494" s="7" t="s">
        <v>26</v>
      </c>
      <c r="D494" s="8">
        <v>36830</v>
      </c>
      <c r="E494" s="8">
        <v>36836</v>
      </c>
      <c r="F494" t="s">
        <v>284</v>
      </c>
      <c r="G494" s="6" t="s">
        <v>23</v>
      </c>
      <c r="I494" s="12">
        <v>26.847796425680343</v>
      </c>
      <c r="J494" s="12">
        <f>J493+IF(AND($B494="B",$G494="D"),-I494,IF($B494="B",+I494,0))</f>
        <v>-5651.8450527410641</v>
      </c>
      <c r="K494" s="12">
        <f>K493+IF(AND($B494="B",$E494&lt;&gt;""),IF($G494="D",-I494,+I494),0)</f>
        <v>-5651.8450527410641</v>
      </c>
      <c r="L494" s="6" t="str">
        <f>IF(C494="","",G494&amp;" "&amp;VLOOKUP(C494,$X$1:$Y$49,2))</f>
        <v>D 6</v>
      </c>
      <c r="M494" s="10" t="e">
        <f>M493+IF(AND(B494="C",E494&lt;&gt;""),IF(G494="D",-#REF!,+#REF!),0)</f>
        <v>#REF!</v>
      </c>
      <c r="N494">
        <f>IF(D494,MONTH(D494),"")</f>
        <v>10</v>
      </c>
      <c r="O494">
        <f>IF(D494,YEAR(D494),"")</f>
        <v>2000</v>
      </c>
      <c r="P494" s="12">
        <f>P493+IF(AND($B494="C",I494&lt;&gt;""),IF($G494="D",-I494,+I494),0)</f>
        <v>82.412486900818138</v>
      </c>
    </row>
    <row r="495" spans="1:16" x14ac:dyDescent="0.2">
      <c r="A495" s="6">
        <v>285</v>
      </c>
      <c r="B495" s="6" t="s">
        <v>17</v>
      </c>
      <c r="C495" s="7" t="s">
        <v>50</v>
      </c>
      <c r="D495" s="8">
        <v>36830</v>
      </c>
      <c r="E495" s="8">
        <v>36849</v>
      </c>
      <c r="F495" t="s">
        <v>284</v>
      </c>
      <c r="G495" s="6" t="s">
        <v>23</v>
      </c>
      <c r="H495" s="14" t="s">
        <v>194</v>
      </c>
      <c r="I495" s="12">
        <v>304.89803447482075</v>
      </c>
      <c r="J495" s="12">
        <f>J494+IF(AND($B495="B",$G495="D"),-I495,IF($B495="B",+I495,0))</f>
        <v>-5956.7430872158848</v>
      </c>
      <c r="K495" s="12">
        <f>K494+IF(AND($B495="B",$E495&lt;&gt;""),IF($G495="D",-I495,+I495),0)</f>
        <v>-5956.7430872158848</v>
      </c>
      <c r="L495" s="6" t="str">
        <f>IF(C495="","",G495&amp;" "&amp;VLOOKUP(C495,$X$1:$Y$49,2))</f>
        <v>D 9</v>
      </c>
      <c r="M495" s="10" t="e">
        <f>M494+IF(AND(B495="C",E495&lt;&gt;""),IF(G495="D",-#REF!,+#REF!),0)</f>
        <v>#REF!</v>
      </c>
      <c r="N495">
        <f>IF(D495,MONTH(D495),"")</f>
        <v>10</v>
      </c>
      <c r="O495">
        <f>IF(D495,YEAR(D495),"")</f>
        <v>2000</v>
      </c>
      <c r="P495" s="12">
        <f>P494+IF(AND($B495="C",I495&lt;&gt;""),IF($G495="D",-I495,+I495),0)</f>
        <v>82.412486900818138</v>
      </c>
    </row>
    <row r="496" spans="1:16" x14ac:dyDescent="0.2">
      <c r="A496" s="6">
        <v>288</v>
      </c>
      <c r="B496" s="6" t="s">
        <v>17</v>
      </c>
      <c r="C496" s="7" t="s">
        <v>31</v>
      </c>
      <c r="D496" s="8">
        <v>36830</v>
      </c>
      <c r="E496" s="8">
        <v>36830</v>
      </c>
      <c r="F496" t="s">
        <v>284</v>
      </c>
      <c r="G496" s="6" t="s">
        <v>23</v>
      </c>
      <c r="H496" s="6"/>
      <c r="I496" s="12">
        <v>111.72531126278095</v>
      </c>
      <c r="J496" s="12">
        <f>J495+IF(AND($B496="B",$G496="D"),-I496,IF($B496="B",+I496,0))</f>
        <v>-6068.4683984786661</v>
      </c>
      <c r="K496" s="12">
        <f>K495+IF(AND($B496="B",$E496&lt;&gt;""),IF($G496="D",-I496,+I496),0)</f>
        <v>-6068.4683984786661</v>
      </c>
      <c r="L496" s="6" t="str">
        <f>IF(C496="","",G496&amp;" "&amp;VLOOKUP(C496,$X$1:$Y$49,2))</f>
        <v>D 22</v>
      </c>
      <c r="M496" s="10" t="e">
        <f>M495+IF(AND(B496="C",E496&lt;&gt;""),IF(G496="D",-#REF!,+#REF!),0)</f>
        <v>#REF!</v>
      </c>
      <c r="N496">
        <f>IF(D496,MONTH(D496),"")</f>
        <v>10</v>
      </c>
      <c r="O496">
        <f>IF(D496,YEAR(D496),"")</f>
        <v>2000</v>
      </c>
      <c r="P496" s="12">
        <f>P495+IF(AND($B496="C",I496&lt;&gt;""),IF($G496="D",-I496,+I496),0)</f>
        <v>82.412486900818138</v>
      </c>
    </row>
    <row r="497" spans="1:16" x14ac:dyDescent="0.2">
      <c r="A497" s="6">
        <v>288</v>
      </c>
      <c r="B497" s="6" t="s">
        <v>17</v>
      </c>
      <c r="C497" s="7" t="s">
        <v>26</v>
      </c>
      <c r="D497" s="8">
        <v>36830</v>
      </c>
      <c r="E497" s="8">
        <v>36830</v>
      </c>
      <c r="F497" t="s">
        <v>284</v>
      </c>
      <c r="G497" s="6" t="s">
        <v>23</v>
      </c>
      <c r="H497" s="16"/>
      <c r="I497" s="12">
        <v>16.339485667505645</v>
      </c>
      <c r="J497" s="12">
        <f>J496+IF(AND($B497="B",$G497="D"),-I497,IF($B497="B",+I497,0))</f>
        <v>-6084.807884146172</v>
      </c>
      <c r="K497" s="12">
        <f>K496+IF(AND($B497="B",$E497&lt;&gt;""),IF($G497="D",-I497,+I497),0)</f>
        <v>-6084.807884146172</v>
      </c>
      <c r="L497" s="6" t="str">
        <f>IF(C497="","",G497&amp;" "&amp;VLOOKUP(C497,$X$1:$Y$49,2))</f>
        <v>D 6</v>
      </c>
      <c r="M497" s="10" t="e">
        <f>M496+IF(AND(B497="C",E497&lt;&gt;""),IF(G497="D",-#REF!,+#REF!),0)</f>
        <v>#REF!</v>
      </c>
      <c r="N497">
        <f>IF(D497,MONTH(D497),"")</f>
        <v>10</v>
      </c>
      <c r="O497">
        <f>IF(D497,YEAR(D497),"")</f>
        <v>2000</v>
      </c>
      <c r="P497" s="12">
        <f>P496+IF(AND($B497="C",I497&lt;&gt;""),IF($G497="D",-I497,+I497),0)</f>
        <v>82.412486900818138</v>
      </c>
    </row>
    <row r="498" spans="1:16" x14ac:dyDescent="0.2">
      <c r="A498" s="6">
        <v>272</v>
      </c>
      <c r="B498" s="6" t="s">
        <v>17</v>
      </c>
      <c r="C498" s="7" t="s">
        <v>51</v>
      </c>
      <c r="D498" s="8">
        <v>36831</v>
      </c>
      <c r="E498" s="8">
        <v>36836</v>
      </c>
      <c r="F498" t="s">
        <v>284</v>
      </c>
      <c r="G498" s="6" t="s">
        <v>23</v>
      </c>
      <c r="H498" s="6"/>
      <c r="I498" s="12">
        <v>31.148383201947688</v>
      </c>
      <c r="J498" s="12">
        <f>J497+IF(AND($B498="B",$G498="D"),-I498,IF($B498="B",+I498,0))</f>
        <v>-6115.9562673481196</v>
      </c>
      <c r="K498" s="12">
        <f>K497+IF(AND($B498="B",$E498&lt;&gt;""),IF($G498="D",-I498,+I498),0)</f>
        <v>-6115.9562673481196</v>
      </c>
      <c r="L498" s="6" t="str">
        <f>IF(C498="","",G498&amp;" "&amp;VLOOKUP(C498,$X$1:$Y$49,2))</f>
        <v>D 21</v>
      </c>
      <c r="M498" s="10" t="e">
        <f>M497+IF(AND(B498="C",E498&lt;&gt;""),IF(G498="D",-#REF!,+#REF!),0)</f>
        <v>#REF!</v>
      </c>
      <c r="N498">
        <f>IF(D498,MONTH(D498),"")</f>
        <v>11</v>
      </c>
      <c r="O498">
        <f>IF(D498,YEAR(D498),"")</f>
        <v>2000</v>
      </c>
      <c r="P498" s="12">
        <f>P497+IF(AND($B498="C",I498&lt;&gt;""),IF($G498="D",-I498,+I498),0)</f>
        <v>82.412486900818138</v>
      </c>
    </row>
    <row r="499" spans="1:16" x14ac:dyDescent="0.2">
      <c r="A499" s="6">
        <v>272</v>
      </c>
      <c r="B499" s="6" t="s">
        <v>17</v>
      </c>
      <c r="C499" s="7" t="s">
        <v>51</v>
      </c>
      <c r="D499" s="8">
        <v>36831</v>
      </c>
      <c r="E499" s="8">
        <v>36836</v>
      </c>
      <c r="F499" t="s">
        <v>284</v>
      </c>
      <c r="G499" s="6" t="s">
        <v>23</v>
      </c>
      <c r="H499" s="6"/>
      <c r="I499" s="12">
        <v>4.7365909655663403</v>
      </c>
      <c r="J499" s="12">
        <f>J498+IF(AND($B499="B",$G499="D"),-I499,IF($B499="B",+I499,0))</f>
        <v>-6120.692858313686</v>
      </c>
      <c r="K499" s="12">
        <f>K498+IF(AND($B499="B",$E499&lt;&gt;""),IF($G499="D",-I499,+I499),0)</f>
        <v>-6120.692858313686</v>
      </c>
      <c r="L499" s="6" t="str">
        <f>IF(C499="","",G499&amp;" "&amp;VLOOKUP(C499,$X$1:$Y$49,2))</f>
        <v>D 21</v>
      </c>
      <c r="M499" s="10" t="e">
        <f>M498+IF(AND(B499="C",E499&lt;&gt;""),IF(G499="D",-#REF!,+#REF!),0)</f>
        <v>#REF!</v>
      </c>
      <c r="N499">
        <f>IF(D499,MONTH(D499),"")</f>
        <v>11</v>
      </c>
      <c r="O499">
        <f>IF(D499,YEAR(D499),"")</f>
        <v>2000</v>
      </c>
      <c r="P499" s="12">
        <f>P498+IF(AND($B499="C",I499&lt;&gt;""),IF($G499="D",-I499,+I499),0)</f>
        <v>82.412486900818138</v>
      </c>
    </row>
    <row r="500" spans="1:16" x14ac:dyDescent="0.2">
      <c r="A500" s="6">
        <v>272</v>
      </c>
      <c r="B500" s="6" t="s">
        <v>17</v>
      </c>
      <c r="C500" s="7" t="s">
        <v>56</v>
      </c>
      <c r="D500" s="8">
        <v>36831</v>
      </c>
      <c r="E500" s="8">
        <v>36836</v>
      </c>
      <c r="F500" t="s">
        <v>284</v>
      </c>
      <c r="G500" s="6" t="s">
        <v>23</v>
      </c>
      <c r="H500" s="6"/>
      <c r="I500" s="12">
        <v>147.00506283186246</v>
      </c>
      <c r="J500" s="12">
        <f>J499+IF(AND($B500="B",$G500="D"),-I500,IF($B500="B",+I500,0))</f>
        <v>-6267.6979211455482</v>
      </c>
      <c r="K500" s="12">
        <f>K499+IF(AND($B500="B",$E500&lt;&gt;""),IF($G500="D",-I500,+I500),0)</f>
        <v>-6267.6979211455482</v>
      </c>
      <c r="L500" s="6" t="str">
        <f>IF(C500="","",G500&amp;" "&amp;VLOOKUP(C500,$X$1:$Y$49,2))</f>
        <v>D 14</v>
      </c>
      <c r="M500" s="10" t="e">
        <f>M499+IF(AND(B500="C",E500&lt;&gt;""),IF(G500="D",-#REF!,+#REF!),0)</f>
        <v>#REF!</v>
      </c>
      <c r="N500">
        <f>IF(D500,MONTH(D500),"")</f>
        <v>11</v>
      </c>
      <c r="O500">
        <f>IF(D500,YEAR(D500),"")</f>
        <v>2000</v>
      </c>
      <c r="P500" s="12">
        <f>P499+IF(AND($B500="C",I500&lt;&gt;""),IF($G500="D",-I500,+I500),0)</f>
        <v>82.412486900818138</v>
      </c>
    </row>
    <row r="501" spans="1:16" x14ac:dyDescent="0.2">
      <c r="A501" s="6">
        <v>272</v>
      </c>
      <c r="B501" s="6" t="s">
        <v>17</v>
      </c>
      <c r="C501" s="7" t="s">
        <v>26</v>
      </c>
      <c r="D501" s="8">
        <v>36831</v>
      </c>
      <c r="E501" s="8">
        <v>36836</v>
      </c>
      <c r="F501" t="s">
        <v>284</v>
      </c>
      <c r="G501" s="6" t="s">
        <v>23</v>
      </c>
      <c r="H501" s="6"/>
      <c r="I501" s="12">
        <v>34.918447398228849</v>
      </c>
      <c r="J501" s="12">
        <f>J500+IF(AND($B501="B",$G501="D"),-I501,IF($B501="B",+I501,0))</f>
        <v>-6302.6163685437768</v>
      </c>
      <c r="K501" s="12">
        <f>K500+IF(AND($B501="B",$E501&lt;&gt;""),IF($G501="D",-I501,+I501),0)</f>
        <v>-6302.6163685437768</v>
      </c>
      <c r="L501" s="6" t="str">
        <f>IF(C501="","",G501&amp;" "&amp;VLOOKUP(C501,$X$1:$Y$49,2))</f>
        <v>D 6</v>
      </c>
      <c r="M501" s="10" t="e">
        <f>M500+IF(AND(B501="C",E501&lt;&gt;""),IF(G501="D",-#REF!,+#REF!),0)</f>
        <v>#REF!</v>
      </c>
      <c r="N501">
        <f>IF(D501,MONTH(D501),"")</f>
        <v>11</v>
      </c>
      <c r="O501">
        <f>IF(D501,YEAR(D501),"")</f>
        <v>2000</v>
      </c>
      <c r="P501" s="12">
        <f>P500+IF(AND($B501="C",I501&lt;&gt;""),IF($G501="D",-I501,+I501),0)</f>
        <v>82.412486900818138</v>
      </c>
    </row>
    <row r="502" spans="1:16" x14ac:dyDescent="0.2">
      <c r="A502" s="6">
        <v>273</v>
      </c>
      <c r="B502" s="6" t="s">
        <v>17</v>
      </c>
      <c r="C502" s="7" t="s">
        <v>51</v>
      </c>
      <c r="D502" s="8">
        <v>36831</v>
      </c>
      <c r="E502" s="8">
        <v>36836</v>
      </c>
      <c r="F502" t="s">
        <v>284</v>
      </c>
      <c r="G502" s="6" t="s">
        <v>23</v>
      </c>
      <c r="H502" s="6"/>
      <c r="I502" s="12">
        <v>36.102976262163523</v>
      </c>
      <c r="J502" s="12">
        <f>J501+IF(AND($B502="B",$G502="D"),-I502,IF($B502="B",+I502,0))</f>
        <v>-6338.7193448059406</v>
      </c>
      <c r="K502" s="12">
        <f>K501+IF(AND($B502="B",$E502&lt;&gt;""),IF($G502="D",-I502,+I502),0)</f>
        <v>-6338.7193448059406</v>
      </c>
      <c r="L502" s="6" t="str">
        <f>IF(C502="","",G502&amp;" "&amp;VLOOKUP(C502,$X$1:$Y$49,2))</f>
        <v>D 21</v>
      </c>
      <c r="M502" s="10" t="e">
        <f>M501+IF(AND(B502="C",E502&lt;&gt;""),IF(G502="D",-#REF!,+#REF!),0)</f>
        <v>#REF!</v>
      </c>
      <c r="N502">
        <f>IF(D502,MONTH(D502),"")</f>
        <v>11</v>
      </c>
      <c r="O502">
        <f>IF(D502,YEAR(D502),"")</f>
        <v>2000</v>
      </c>
      <c r="P502" s="12">
        <f>P501+IF(AND($B502="C",I502&lt;&gt;""),IF($G502="D",-I502,+I502),0)</f>
        <v>82.412486900818138</v>
      </c>
    </row>
    <row r="503" spans="1:16" x14ac:dyDescent="0.2">
      <c r="A503" s="6">
        <v>273</v>
      </c>
      <c r="B503" s="6" t="s">
        <v>17</v>
      </c>
      <c r="C503" s="7" t="s">
        <v>51</v>
      </c>
      <c r="D503" s="8">
        <v>36831</v>
      </c>
      <c r="E503" s="8">
        <v>36836</v>
      </c>
      <c r="F503" t="s">
        <v>284</v>
      </c>
      <c r="G503" s="6" t="s">
        <v>23</v>
      </c>
      <c r="H503" s="6"/>
      <c r="I503" s="12">
        <v>6.7992261687885032</v>
      </c>
      <c r="J503" s="12">
        <f>J502+IF(AND($B503="B",$G503="D"),-I503,IF($B503="B",+I503,0))</f>
        <v>-6345.5185709747293</v>
      </c>
      <c r="K503" s="12">
        <f>K502+IF(AND($B503="B",$E503&lt;&gt;""),IF($G503="D",-I503,+I503),0)</f>
        <v>-6345.5185709747293</v>
      </c>
      <c r="L503" s="6" t="str">
        <f>IF(C503="","",G503&amp;" "&amp;VLOOKUP(C503,$X$1:$Y$49,2))</f>
        <v>D 21</v>
      </c>
      <c r="M503" s="10" t="e">
        <f>M502+IF(AND(B503="C",E503&lt;&gt;""),IF(G503="D",-#REF!,+#REF!),0)</f>
        <v>#REF!</v>
      </c>
      <c r="N503">
        <f>IF(D503,MONTH(D503),"")</f>
        <v>11</v>
      </c>
      <c r="O503">
        <f>IF(D503,YEAR(D503),"")</f>
        <v>2000</v>
      </c>
      <c r="P503" s="12">
        <f>P502+IF(AND($B503="C",I503&lt;&gt;""),IF($G503="D",-I503,+I503),0)</f>
        <v>82.412486900818138</v>
      </c>
    </row>
    <row r="504" spans="1:16" x14ac:dyDescent="0.2">
      <c r="A504" s="6">
        <v>273</v>
      </c>
      <c r="B504" s="6" t="s">
        <v>17</v>
      </c>
      <c r="C504" s="7" t="s">
        <v>56</v>
      </c>
      <c r="D504" s="8">
        <v>36831</v>
      </c>
      <c r="E504" s="8">
        <v>36836</v>
      </c>
      <c r="F504" t="s">
        <v>284</v>
      </c>
      <c r="G504" s="6" t="s">
        <v>23</v>
      </c>
      <c r="H504" s="6"/>
      <c r="I504" s="12">
        <v>209.57928644712993</v>
      </c>
      <c r="J504" s="12">
        <f>J503+IF(AND($B504="B",$G504="D"),-I504,IF($B504="B",+I504,0))</f>
        <v>-6555.0978574218589</v>
      </c>
      <c r="K504" s="12">
        <f>K503+IF(AND($B504="B",$E504&lt;&gt;""),IF($G504="D",-I504,+I504),0)</f>
        <v>-6555.0978574218589</v>
      </c>
      <c r="L504" s="6" t="str">
        <f>IF(C504="","",G504&amp;" "&amp;VLOOKUP(C504,$X$1:$Y$49,2))</f>
        <v>D 14</v>
      </c>
      <c r="M504" s="10" t="e">
        <f>M503+IF(AND(B504="C",E504&lt;&gt;""),IF(G504="D",-#REF!,+#REF!),0)</f>
        <v>#REF!</v>
      </c>
      <c r="N504">
        <f>IF(D504,MONTH(D504),"")</f>
        <v>11</v>
      </c>
      <c r="O504">
        <f>IF(D504,YEAR(D504),"")</f>
        <v>2000</v>
      </c>
      <c r="P504" s="12">
        <f>P503+IF(AND($B504="C",I504&lt;&gt;""),IF($G504="D",-I504,+I504),0)</f>
        <v>82.412486900818138</v>
      </c>
    </row>
    <row r="505" spans="1:16" x14ac:dyDescent="0.2">
      <c r="A505" s="6">
        <v>273</v>
      </c>
      <c r="B505" s="6" t="s">
        <v>17</v>
      </c>
      <c r="C505" s="7" t="s">
        <v>26</v>
      </c>
      <c r="D505" s="8">
        <v>36831</v>
      </c>
      <c r="E505" s="8">
        <v>36836</v>
      </c>
      <c r="F505" t="s">
        <v>284</v>
      </c>
      <c r="G505" s="6" t="s">
        <v>23</v>
      </c>
      <c r="H505" s="6"/>
      <c r="I505" s="12">
        <v>48.154071074780816</v>
      </c>
      <c r="J505" s="12">
        <f>J504+IF(AND($B505="B",$G505="D"),-I505,IF($B505="B",+I505,0))</f>
        <v>-6603.2519284966393</v>
      </c>
      <c r="K505" s="12">
        <f>K504+IF(AND($B505="B",$E505&lt;&gt;""),IF($G505="D",-I505,+I505),0)</f>
        <v>-6603.2519284966393</v>
      </c>
      <c r="L505" s="6" t="str">
        <f>IF(C505="","",G505&amp;" "&amp;VLOOKUP(C505,$X$1:$Y$49,2))</f>
        <v>D 6</v>
      </c>
      <c r="M505" s="10" t="e">
        <f>M504+IF(AND(B505="C",E505&lt;&gt;""),IF(G505="D",-#REF!,+#REF!),0)</f>
        <v>#REF!</v>
      </c>
      <c r="N505">
        <f>IF(D505,MONTH(D505),"")</f>
        <v>11</v>
      </c>
      <c r="O505">
        <f>IF(D505,YEAR(D505),"")</f>
        <v>2000</v>
      </c>
      <c r="P505" s="12">
        <f>P504+IF(AND($B505="C",I505&lt;&gt;""),IF($G505="D",-I505,+I505),0)</f>
        <v>82.412486900818138</v>
      </c>
    </row>
    <row r="506" spans="1:16" x14ac:dyDescent="0.2">
      <c r="A506" s="6">
        <v>287</v>
      </c>
      <c r="B506" s="6" t="s">
        <v>17</v>
      </c>
      <c r="C506" s="7" t="s">
        <v>21</v>
      </c>
      <c r="D506" s="8">
        <v>36832</v>
      </c>
      <c r="E506" s="8">
        <v>36832</v>
      </c>
      <c r="F506" t="s">
        <v>284</v>
      </c>
      <c r="G506" s="6" t="s">
        <v>23</v>
      </c>
      <c r="H506" s="6"/>
      <c r="I506" s="12">
        <v>12.19592137899283</v>
      </c>
      <c r="J506" s="12">
        <f>J505+IF(AND($B506="B",$G506="D"),-I506,IF($B506="B",+I506,0))</f>
        <v>-6615.4478498756325</v>
      </c>
      <c r="K506" s="12">
        <f>K505+IF(AND($B506="B",$E506&lt;&gt;""),IF($G506="D",-I506,+I506),0)</f>
        <v>-6615.4478498756325</v>
      </c>
      <c r="L506" s="6" t="str">
        <f>IF(C506="","",G506&amp;" "&amp;VLOOKUP(C506,$X$1:$Y$49,2))</f>
        <v>D 28</v>
      </c>
      <c r="M506" s="10" t="e">
        <f>M505+IF(AND(B506="C",E506&lt;&gt;""),IF(G506="D",-#REF!,+#REF!),0)</f>
        <v>#REF!</v>
      </c>
      <c r="N506">
        <f>IF(D506,MONTH(D506),"")</f>
        <v>11</v>
      </c>
      <c r="O506">
        <f>IF(D506,YEAR(D506),"")</f>
        <v>2000</v>
      </c>
      <c r="P506" s="12">
        <f>P505+IF(AND($B506="C",I506&lt;&gt;""),IF($G506="D",-I506,+I506),0)</f>
        <v>82.412486900818138</v>
      </c>
    </row>
    <row r="507" spans="1:16" x14ac:dyDescent="0.2">
      <c r="A507" s="6">
        <v>287</v>
      </c>
      <c r="B507" s="6" t="s">
        <v>17</v>
      </c>
      <c r="C507" s="7" t="s">
        <v>26</v>
      </c>
      <c r="D507" s="8">
        <v>36832</v>
      </c>
      <c r="E507" s="8">
        <v>36832</v>
      </c>
      <c r="F507" t="s">
        <v>284</v>
      </c>
      <c r="G507" s="6" t="s">
        <v>23</v>
      </c>
      <c r="H507" s="6"/>
      <c r="I507" s="12">
        <v>2.3904005902825949</v>
      </c>
      <c r="J507" s="12">
        <f>J506+IF(AND($B507="B",$G507="D"),-I507,IF($B507="B",+I507,0))</f>
        <v>-6617.8382504659148</v>
      </c>
      <c r="K507" s="12">
        <f>K506+IF(AND($B507="B",$E507&lt;&gt;""),IF($G507="D",-I507,+I507),0)</f>
        <v>-6617.8382504659148</v>
      </c>
      <c r="L507" s="6" t="str">
        <f>IF(C507="","",G507&amp;" "&amp;VLOOKUP(C507,$X$1:$Y$49,2))</f>
        <v>D 6</v>
      </c>
      <c r="M507" s="10" t="e">
        <f>M506+IF(AND(B507="C",E507&lt;&gt;""),IF(G507="D",-#REF!,+#REF!),0)</f>
        <v>#REF!</v>
      </c>
      <c r="N507">
        <f>IF(D507,MONTH(D507),"")</f>
        <v>11</v>
      </c>
      <c r="O507">
        <f>IF(D507,YEAR(D507),"")</f>
        <v>2000</v>
      </c>
      <c r="P507" s="12">
        <f>P506+IF(AND($B507="C",I507&lt;&gt;""),IF($G507="D",-I507,+I507),0)</f>
        <v>82.412486900818138</v>
      </c>
    </row>
    <row r="508" spans="1:16" x14ac:dyDescent="0.2">
      <c r="A508" s="6">
        <v>282</v>
      </c>
      <c r="B508" s="6" t="s">
        <v>17</v>
      </c>
      <c r="C508" s="7" t="s">
        <v>54</v>
      </c>
      <c r="D508" s="8">
        <v>36834</v>
      </c>
      <c r="E508" s="8">
        <v>36839</v>
      </c>
      <c r="F508" t="s">
        <v>284</v>
      </c>
      <c r="G508" s="6" t="s">
        <v>19</v>
      </c>
      <c r="H508" s="6"/>
      <c r="I508" s="12">
        <v>182.93882068489245</v>
      </c>
      <c r="J508" s="12">
        <f>J507+IF(AND($B508="B",$G508="D"),-I508,IF($B508="B",+I508,0))</f>
        <v>-6434.8994297810223</v>
      </c>
      <c r="K508" s="12">
        <f>K507+IF(AND($B508="B",$E508&lt;&gt;""),IF($G508="D",-I508,+I508),0)</f>
        <v>-6434.8994297810223</v>
      </c>
      <c r="L508" s="6" t="str">
        <f>IF(C508="","",G508&amp;" "&amp;VLOOKUP(C508,$X$1:$Y$49,2))</f>
        <v>R 6</v>
      </c>
      <c r="M508" s="10" t="e">
        <f>M507+IF(AND(B508="C",E508&lt;&gt;""),IF(G508="D",-#REF!,+#REF!),0)</f>
        <v>#REF!</v>
      </c>
      <c r="N508">
        <f>IF(D508,MONTH(D508),"")</f>
        <v>11</v>
      </c>
      <c r="O508">
        <f>IF(D508,YEAR(D508),"")</f>
        <v>2000</v>
      </c>
      <c r="P508" s="12">
        <f>P507+IF(AND($B508="C",I508&lt;&gt;""),IF($G508="D",-I508,+I508),0)</f>
        <v>82.412486900818138</v>
      </c>
    </row>
    <row r="509" spans="1:16" x14ac:dyDescent="0.2">
      <c r="A509" s="6">
        <v>282</v>
      </c>
      <c r="B509" s="6" t="s">
        <v>17</v>
      </c>
      <c r="C509" s="7" t="s">
        <v>62</v>
      </c>
      <c r="D509" s="8">
        <v>36834</v>
      </c>
      <c r="E509" s="8">
        <v>36839</v>
      </c>
      <c r="F509" t="s">
        <v>284</v>
      </c>
      <c r="G509" s="6" t="s">
        <v>19</v>
      </c>
      <c r="H509" s="6"/>
      <c r="I509" s="12">
        <v>35.856008854238922</v>
      </c>
      <c r="J509" s="12">
        <f>J508+IF(AND($B509="B",$G509="D"),-I509,IF($B509="B",+I509,0))</f>
        <v>-6399.0434209267833</v>
      </c>
      <c r="K509" s="12">
        <f>K508+IF(AND($B509="B",$E509&lt;&gt;""),IF($G509="D",-I509,+I509),0)</f>
        <v>-6399.0434209267833</v>
      </c>
      <c r="L509" s="6" t="str">
        <f>IF(C509="","",G509&amp;" "&amp;VLOOKUP(C509,$X$1:$Y$49,2))</f>
        <v>R 5</v>
      </c>
      <c r="M509" s="10" t="e">
        <f>M508+IF(AND(B509="C",E509&lt;&gt;""),IF(G509="D",-#REF!,+#REF!),0)</f>
        <v>#REF!</v>
      </c>
      <c r="N509">
        <f>IF(D509,MONTH(D509),"")</f>
        <v>11</v>
      </c>
      <c r="O509">
        <f>IF(D509,YEAR(D509),"")</f>
        <v>2000</v>
      </c>
      <c r="P509" s="12">
        <f>P508+IF(AND($B509="C",I509&lt;&gt;""),IF($G509="D",-I509,+I509),0)</f>
        <v>82.412486900818138</v>
      </c>
    </row>
    <row r="510" spans="1:16" x14ac:dyDescent="0.2">
      <c r="A510" s="6">
        <v>277</v>
      </c>
      <c r="B510" s="6" t="s">
        <v>17</v>
      </c>
      <c r="C510" s="7" t="s">
        <v>54</v>
      </c>
      <c r="D510" s="8">
        <v>36844</v>
      </c>
      <c r="E510" s="8">
        <v>36831</v>
      </c>
      <c r="F510" t="s">
        <v>284</v>
      </c>
      <c r="G510" s="6" t="s">
        <v>19</v>
      </c>
      <c r="H510" s="6"/>
      <c r="I510" s="12">
        <v>548.81646205467734</v>
      </c>
      <c r="J510" s="12">
        <f>J509+IF(AND($B510="B",$G510="D"),-I510,IF($B510="B",+I510,0))</f>
        <v>-5850.2269588721056</v>
      </c>
      <c r="K510" s="12">
        <f>K509+IF(AND($B510="B",$E510&lt;&gt;""),IF($G510="D",-I510,+I510),0)</f>
        <v>-5850.2269588721056</v>
      </c>
      <c r="L510" s="6" t="str">
        <f>IF(C510="","",G510&amp;" "&amp;VLOOKUP(C510,$X$1:$Y$49,2))</f>
        <v>R 6</v>
      </c>
      <c r="M510" s="10" t="e">
        <f>M509+IF(AND(B510="C",E510&lt;&gt;""),IF(G510="D",-#REF!,+#REF!),0)</f>
        <v>#REF!</v>
      </c>
      <c r="N510">
        <f>IF(D510,MONTH(D510),"")</f>
        <v>11</v>
      </c>
      <c r="O510">
        <f>IF(D510,YEAR(D510),"")</f>
        <v>2000</v>
      </c>
      <c r="P510" s="12">
        <f>P509+IF(AND($B510="C",I510&lt;&gt;""),IF($G510="D",-I510,+I510),0)</f>
        <v>82.412486900818138</v>
      </c>
    </row>
    <row r="511" spans="1:16" x14ac:dyDescent="0.2">
      <c r="A511" s="6">
        <v>277</v>
      </c>
      <c r="B511" s="6" t="s">
        <v>17</v>
      </c>
      <c r="C511" s="7" t="s">
        <v>62</v>
      </c>
      <c r="D511" s="8">
        <v>36844</v>
      </c>
      <c r="E511" s="8">
        <v>36831</v>
      </c>
      <c r="F511" t="s">
        <v>284</v>
      </c>
      <c r="G511" s="6" t="s">
        <v>19</v>
      </c>
      <c r="H511" s="6"/>
      <c r="I511" s="12">
        <v>107.56802656271677</v>
      </c>
      <c r="J511" s="12">
        <f>J510+IF(AND($B511="B",$G511="D"),-I511,IF($B511="B",+I511,0))</f>
        <v>-5742.6589323093885</v>
      </c>
      <c r="K511" s="12">
        <f>K510+IF(AND($B511="B",$E511&lt;&gt;""),IF($G511="D",-I511,+I511),0)</f>
        <v>-5742.6589323093885</v>
      </c>
      <c r="L511" s="6" t="str">
        <f>IF(C511="","",G511&amp;" "&amp;VLOOKUP(C511,$X$1:$Y$49,2))</f>
        <v>R 5</v>
      </c>
      <c r="M511" s="10" t="e">
        <f>M510+IF(AND(B511="C",E511&lt;&gt;""),IF(G511="D",-#REF!,+#REF!),0)</f>
        <v>#REF!</v>
      </c>
      <c r="N511">
        <f>IF(D511,MONTH(D511),"")</f>
        <v>11</v>
      </c>
      <c r="O511">
        <f>IF(D511,YEAR(D511),"")</f>
        <v>2000</v>
      </c>
      <c r="P511" s="12">
        <f>P510+IF(AND($B511="C",I511&lt;&gt;""),IF($G511="D",-I511,+I511),0)</f>
        <v>82.412486900818138</v>
      </c>
    </row>
    <row r="512" spans="1:16" x14ac:dyDescent="0.2">
      <c r="A512" s="6">
        <v>278</v>
      </c>
      <c r="B512" s="6" t="s">
        <v>17</v>
      </c>
      <c r="C512" s="7" t="s">
        <v>54</v>
      </c>
      <c r="D512" s="8">
        <v>36845</v>
      </c>
      <c r="E512" s="8">
        <v>36847</v>
      </c>
      <c r="F512" t="s">
        <v>284</v>
      </c>
      <c r="G512" s="6" t="s">
        <v>19</v>
      </c>
      <c r="H512" s="6"/>
      <c r="I512" s="12">
        <v>1661.694287887773</v>
      </c>
      <c r="J512" s="12">
        <f>J511+IF(AND($B512="B",$G512="D"),-I512,IF($B512="B",+I512,0))</f>
        <v>-4080.9646444216155</v>
      </c>
      <c r="K512" s="12">
        <f>K511+IF(AND($B512="B",$E512&lt;&gt;""),IF($G512="D",-I512,+I512),0)</f>
        <v>-4080.9646444216155</v>
      </c>
      <c r="L512" s="6" t="str">
        <f>IF(C512="","",G512&amp;" "&amp;VLOOKUP(C512,$X$1:$Y$49,2))</f>
        <v>R 6</v>
      </c>
      <c r="M512" s="10" t="e">
        <f>M511+IF(AND(B512="C",E512&lt;&gt;""),IF(G512="D",-#REF!,+#REF!),0)</f>
        <v>#REF!</v>
      </c>
      <c r="N512">
        <f>IF(D512,MONTH(D512),"")</f>
        <v>11</v>
      </c>
      <c r="O512">
        <f>IF(D512,YEAR(D512),"")</f>
        <v>2000</v>
      </c>
      <c r="P512" s="12">
        <f>P511+IF(AND($B512="C",I512&lt;&gt;""),IF($G512="D",-I512,+I512),0)</f>
        <v>82.412486900818138</v>
      </c>
    </row>
    <row r="513" spans="1:16" x14ac:dyDescent="0.2">
      <c r="A513" s="6">
        <v>278</v>
      </c>
      <c r="B513" s="6" t="s">
        <v>17</v>
      </c>
      <c r="C513" s="7" t="s">
        <v>62</v>
      </c>
      <c r="D513" s="8">
        <v>36845</v>
      </c>
      <c r="E513" s="8">
        <v>36847</v>
      </c>
      <c r="F513" t="s">
        <v>284</v>
      </c>
      <c r="G513" s="6" t="s">
        <v>19</v>
      </c>
      <c r="H513" s="6"/>
      <c r="I513" s="12">
        <v>325.69208042600354</v>
      </c>
      <c r="J513" s="12">
        <f>J512+IF(AND($B513="B",$G513="D"),-I513,IF($B513="B",+I513,0))</f>
        <v>-3755.272563995612</v>
      </c>
      <c r="K513" s="12">
        <f>K512+IF(AND($B513="B",$E513&lt;&gt;""),IF($G513="D",-I513,+I513),0)</f>
        <v>-3755.272563995612</v>
      </c>
      <c r="L513" s="6" t="str">
        <f>IF(C513="","",G513&amp;" "&amp;VLOOKUP(C513,$X$1:$Y$49,2))</f>
        <v>R 5</v>
      </c>
      <c r="M513" s="10" t="e">
        <f>M512+IF(AND(B513="C",E513&lt;&gt;""),IF(G513="D",-#REF!,+#REF!),0)</f>
        <v>#REF!</v>
      </c>
      <c r="N513">
        <f>IF(D513,MONTH(D513),"")</f>
        <v>11</v>
      </c>
      <c r="O513">
        <f>IF(D513,YEAR(D513),"")</f>
        <v>2000</v>
      </c>
      <c r="P513" s="12">
        <f>P512+IF(AND($B513="C",I513&lt;&gt;""),IF($G513="D",-I513,+I513),0)</f>
        <v>82.412486900818138</v>
      </c>
    </row>
    <row r="514" spans="1:16" x14ac:dyDescent="0.2">
      <c r="A514" s="6">
        <v>280</v>
      </c>
      <c r="B514" s="6" t="s">
        <v>17</v>
      </c>
      <c r="C514" s="7" t="s">
        <v>31</v>
      </c>
      <c r="D514" s="8">
        <v>36845</v>
      </c>
      <c r="E514" s="8">
        <v>36860</v>
      </c>
      <c r="F514" t="s">
        <v>284</v>
      </c>
      <c r="G514" s="6" t="s">
        <v>23</v>
      </c>
      <c r="H514" s="6"/>
      <c r="I514" s="12">
        <v>427.00359932129697</v>
      </c>
      <c r="J514" s="12">
        <f>J513+IF(AND($B514="B",$G514="D"),-I514,IF($B514="B",+I514,0))</f>
        <v>-4182.2761633169093</v>
      </c>
      <c r="K514" s="12">
        <f>K513+IF(AND($B514="B",$E514&lt;&gt;""),IF($G514="D",-I514,+I514),0)</f>
        <v>-4182.2761633169093</v>
      </c>
      <c r="L514" s="6" t="str">
        <f>IF(C514="","",G514&amp;" "&amp;VLOOKUP(C514,$X$1:$Y$49,2))</f>
        <v>D 22</v>
      </c>
      <c r="M514" s="10" t="e">
        <f>M513+IF(AND(B514="C",E514&lt;&gt;""),IF(G514="D",-#REF!,+#REF!),0)</f>
        <v>#REF!</v>
      </c>
      <c r="N514">
        <f>IF(D514,MONTH(D514),"")</f>
        <v>11</v>
      </c>
      <c r="O514">
        <f>IF(D514,YEAR(D514),"")</f>
        <v>2000</v>
      </c>
      <c r="P514" s="12">
        <f>P513+IF(AND($B514="C",I514&lt;&gt;""),IF($G514="D",-I514,+I514),0)</f>
        <v>82.412486900818138</v>
      </c>
    </row>
    <row r="515" spans="1:16" x14ac:dyDescent="0.2">
      <c r="A515" s="6">
        <v>280</v>
      </c>
      <c r="B515" s="6" t="s">
        <v>17</v>
      </c>
      <c r="C515" s="7" t="s">
        <v>26</v>
      </c>
      <c r="D515" s="8">
        <v>36845</v>
      </c>
      <c r="E515" s="8">
        <v>36860</v>
      </c>
      <c r="F515" t="s">
        <v>284</v>
      </c>
      <c r="G515" s="6" t="s">
        <v>23</v>
      </c>
      <c r="H515" s="6"/>
      <c r="I515" s="12">
        <v>50.474345117134199</v>
      </c>
      <c r="J515" s="12">
        <f>J514+IF(AND($B515="B",$G515="D"),-I515,IF($B515="B",+I515,0))</f>
        <v>-4232.7505084340437</v>
      </c>
      <c r="K515" s="12">
        <f>K514+IF(AND($B515="B",$E515&lt;&gt;""),IF($G515="D",-I515,+I515),0)</f>
        <v>-4232.7505084340437</v>
      </c>
      <c r="L515" s="6" t="str">
        <f>IF(C515="","",G515&amp;" "&amp;VLOOKUP(C515,$X$1:$Y$49,2))</f>
        <v>D 6</v>
      </c>
      <c r="M515" s="10" t="e">
        <f>M514+IF(AND(B515="C",E515&lt;&gt;""),IF(G515="D",-#REF!,+#REF!),0)</f>
        <v>#REF!</v>
      </c>
      <c r="N515">
        <f>IF(D515,MONTH(D515),"")</f>
        <v>11</v>
      </c>
      <c r="O515">
        <f>IF(D515,YEAR(D515),"")</f>
        <v>2000</v>
      </c>
      <c r="P515" s="12">
        <f>P514+IF(AND($B515="C",I515&lt;&gt;""),IF($G515="D",-I515,+I515),0)</f>
        <v>82.412486900818138</v>
      </c>
    </row>
    <row r="516" spans="1:16" x14ac:dyDescent="0.2">
      <c r="A516" s="6">
        <v>280</v>
      </c>
      <c r="B516" s="6" t="s">
        <v>17</v>
      </c>
      <c r="C516" s="7" t="s">
        <v>28</v>
      </c>
      <c r="D516" s="8">
        <v>36845</v>
      </c>
      <c r="E516" s="8">
        <v>36860</v>
      </c>
      <c r="F516" t="s">
        <v>284</v>
      </c>
      <c r="G516" s="6" t="s">
        <v>23</v>
      </c>
      <c r="H516" s="6"/>
      <c r="I516" s="12">
        <v>28.817437728387684</v>
      </c>
      <c r="J516" s="12">
        <f>J515+IF(AND($B516="B",$G516="D"),-I516,IF($B516="B",+I516,0))</f>
        <v>-4261.5679461624313</v>
      </c>
      <c r="K516" s="12">
        <f>K515+IF(AND($B516="B",$E516&lt;&gt;""),IF($G516="D",-I516,+I516),0)</f>
        <v>-4261.5679461624313</v>
      </c>
      <c r="L516" s="6" t="str">
        <f>IF(C516="","",G516&amp;" "&amp;VLOOKUP(C516,$X$1:$Y$49,2))</f>
        <v>D 25</v>
      </c>
      <c r="M516" s="10" t="e">
        <f>M515+IF(AND(B516="C",E516&lt;&gt;""),IF(G516="D",-#REF!,+#REF!),0)</f>
        <v>#REF!</v>
      </c>
      <c r="N516">
        <f>IF(D516,MONTH(D516),"")</f>
        <v>11</v>
      </c>
      <c r="O516">
        <f>IF(D516,YEAR(D516),"")</f>
        <v>2000</v>
      </c>
      <c r="P516" s="12">
        <f>P515+IF(AND($B516="C",I516&lt;&gt;""),IF($G516="D",-I516,+I516),0)</f>
        <v>82.412486900818138</v>
      </c>
    </row>
    <row r="517" spans="1:16" x14ac:dyDescent="0.2">
      <c r="A517" s="6">
        <v>280</v>
      </c>
      <c r="B517" s="6" t="s">
        <v>17</v>
      </c>
      <c r="C517" s="7" t="s">
        <v>49</v>
      </c>
      <c r="D517" s="8">
        <v>36845</v>
      </c>
      <c r="E517" s="8">
        <v>36860</v>
      </c>
      <c r="F517" t="s">
        <v>284</v>
      </c>
      <c r="G517" s="6" t="s">
        <v>23</v>
      </c>
      <c r="H517" s="6"/>
      <c r="I517" s="12">
        <v>13.613697239300746</v>
      </c>
      <c r="J517" s="12">
        <f>J516+IF(AND($B517="B",$G517="D"),-I517,IF($B517="B",+I517,0))</f>
        <v>-4275.1816434017319</v>
      </c>
      <c r="K517" s="12">
        <f>K516+IF(AND($B517="B",$E517&lt;&gt;""),IF($G517="D",-I517,+I517),0)</f>
        <v>-4275.1816434017319</v>
      </c>
      <c r="L517" s="6" t="str">
        <f>IF(C517="","",G517&amp;" "&amp;VLOOKUP(C517,$X$1:$Y$49,2))</f>
        <v>D 24</v>
      </c>
      <c r="M517" s="10" t="e">
        <f>M516+IF(AND(B517="C",E517&lt;&gt;""),IF(G517="D",-#REF!,+#REF!),0)</f>
        <v>#REF!</v>
      </c>
      <c r="N517">
        <f>IF(D517,MONTH(D517),"")</f>
        <v>11</v>
      </c>
      <c r="O517">
        <f>IF(D517,YEAR(D517),"")</f>
        <v>2000</v>
      </c>
      <c r="P517" s="12">
        <f>P516+IF(AND($B517="C",I517&lt;&gt;""),IF($G517="D",-I517,+I517),0)</f>
        <v>82.412486900818138</v>
      </c>
    </row>
    <row r="518" spans="1:16" x14ac:dyDescent="0.2">
      <c r="A518" s="6">
        <v>281</v>
      </c>
      <c r="B518" s="6" t="s">
        <v>17</v>
      </c>
      <c r="C518" s="7" t="s">
        <v>33</v>
      </c>
      <c r="D518" s="8">
        <v>36845</v>
      </c>
      <c r="E518" s="8">
        <v>36844</v>
      </c>
      <c r="F518" t="s">
        <v>284</v>
      </c>
      <c r="G518" s="6" t="s">
        <v>23</v>
      </c>
      <c r="H518" s="6"/>
      <c r="I518" s="12">
        <v>697.30180484391508</v>
      </c>
      <c r="J518" s="12">
        <f>J517+IF(AND($B518="B",$G518="D"),-I518,IF($B518="B",+I518,0))</f>
        <v>-4972.4834482456472</v>
      </c>
      <c r="K518" s="12">
        <f>K517+IF(AND($B518="B",$E518&lt;&gt;""),IF($G518="D",-I518,+I518),0)</f>
        <v>-4972.4834482456472</v>
      </c>
      <c r="L518" s="6" t="str">
        <f>IF(C518="","",G518&amp;" "&amp;VLOOKUP(C518,$X$1:$Y$49,2))</f>
        <v>D 23</v>
      </c>
      <c r="M518" s="10" t="e">
        <f>M517+IF(AND(B518="C",E518&lt;&gt;""),IF(G518="D",-#REF!,+#REF!),0)</f>
        <v>#REF!</v>
      </c>
      <c r="N518">
        <f>IF(D518,MONTH(D518),"")</f>
        <v>11</v>
      </c>
      <c r="O518">
        <f>IF(D518,YEAR(D518),"")</f>
        <v>2000</v>
      </c>
      <c r="P518" s="12">
        <f>P517+IF(AND($B518="C",I518&lt;&gt;""),IF($G518="D",-I518,+I518),0)</f>
        <v>82.412486900818138</v>
      </c>
    </row>
    <row r="519" spans="1:16" x14ac:dyDescent="0.2">
      <c r="A519" s="6">
        <v>305</v>
      </c>
      <c r="B519" s="6" t="s">
        <v>17</v>
      </c>
      <c r="C519" s="7" t="s">
        <v>28</v>
      </c>
      <c r="D519" s="8">
        <v>36845</v>
      </c>
      <c r="E519" s="8">
        <v>36900</v>
      </c>
      <c r="F519" t="s">
        <v>284</v>
      </c>
      <c r="G519" s="6" t="s">
        <v>23</v>
      </c>
      <c r="H519" s="14" t="s">
        <v>197</v>
      </c>
      <c r="I519" s="12">
        <v>64.028587239712365</v>
      </c>
      <c r="J519" s="12">
        <f>J518+IF(AND($B519="B",$G519="D"),-I519,IF($B519="B",+I519,0))</f>
        <v>-5036.5120354853598</v>
      </c>
      <c r="K519" s="12">
        <f>K518+IF(AND($B519="B",$E519&lt;&gt;""),IF($G519="D",-I519,+I519),0)</f>
        <v>-5036.5120354853598</v>
      </c>
      <c r="L519" s="6" t="str">
        <f>IF(C519="","",G519&amp;" "&amp;VLOOKUP(C519,$X$1:$Y$49,2))</f>
        <v>D 25</v>
      </c>
      <c r="M519" s="10" t="e">
        <f>M518+IF(AND(B519="C",E519&lt;&gt;""),IF(G519="D",-#REF!,+#REF!),0)</f>
        <v>#REF!</v>
      </c>
      <c r="N519">
        <f>IF(D519,MONTH(D519),"")</f>
        <v>11</v>
      </c>
      <c r="O519">
        <f>IF(D519,YEAR(D519),"")</f>
        <v>2000</v>
      </c>
      <c r="P519" s="12">
        <f>P518+IF(AND($B519="C",I519&lt;&gt;""),IF($G519="D",-I519,+I519),0)</f>
        <v>82.412486900818138</v>
      </c>
    </row>
    <row r="520" spans="1:16" x14ac:dyDescent="0.2">
      <c r="A520" s="6">
        <v>305</v>
      </c>
      <c r="B520" s="6" t="s">
        <v>17</v>
      </c>
      <c r="C520" s="7" t="s">
        <v>26</v>
      </c>
      <c r="D520" s="8">
        <v>36845</v>
      </c>
      <c r="E520" s="8">
        <v>36900</v>
      </c>
      <c r="F520" t="s">
        <v>284</v>
      </c>
      <c r="G520" s="6" t="s">
        <v>23</v>
      </c>
      <c r="H520" s="14" t="s">
        <v>197</v>
      </c>
      <c r="I520" s="12">
        <v>3.5215722981841799</v>
      </c>
      <c r="J520" s="12">
        <f>J519+IF(AND($B520="B",$G520="D"),-I520,IF($B520="B",+I520,0))</f>
        <v>-5040.0336077835436</v>
      </c>
      <c r="K520" s="12">
        <f>K519+IF(AND($B520="B",$E520&lt;&gt;""),IF($G520="D",-I520,+I520),0)</f>
        <v>-5040.0336077835436</v>
      </c>
      <c r="L520" s="6" t="str">
        <f>IF(C520="","",G520&amp;" "&amp;VLOOKUP(C520,$X$1:$Y$49,2))</f>
        <v>D 6</v>
      </c>
      <c r="M520" s="10" t="e">
        <f>M519+IF(AND(B520="C",E520&lt;&gt;""),IF(G520="D",-#REF!,+#REF!),0)</f>
        <v>#REF!</v>
      </c>
      <c r="N520">
        <f>IF(D520,MONTH(D520),"")</f>
        <v>11</v>
      </c>
      <c r="O520">
        <f>IF(D520,YEAR(D520),"")</f>
        <v>2000</v>
      </c>
      <c r="P520" s="12">
        <f>P519+IF(AND($B520="C",I520&lt;&gt;""),IF($G520="D",-I520,+I520),0)</f>
        <v>82.412486900818138</v>
      </c>
    </row>
    <row r="521" spans="1:16" x14ac:dyDescent="0.2">
      <c r="A521" s="6">
        <v>296</v>
      </c>
      <c r="B521" s="6" t="s">
        <v>17</v>
      </c>
      <c r="C521" s="7" t="s">
        <v>28</v>
      </c>
      <c r="D521" s="8">
        <v>36846</v>
      </c>
      <c r="E521" s="8">
        <v>36863</v>
      </c>
      <c r="F521" t="s">
        <v>284</v>
      </c>
      <c r="G521" s="6" t="s">
        <v>23</v>
      </c>
      <c r="I521" s="12">
        <v>56.070748539919542</v>
      </c>
      <c r="J521" s="12">
        <f>J520+IF(AND($B521="B",$G521="D"),-I521,IF($B521="B",+I521,0))</f>
        <v>-5096.1043563234634</v>
      </c>
      <c r="K521" s="12">
        <f>K520+IF(AND($B521="B",$E521&lt;&gt;""),IF($G521="D",-I521,+I521),0)</f>
        <v>-5096.1043563234634</v>
      </c>
      <c r="L521" s="6" t="str">
        <f>IF(C521="","",G521&amp;" "&amp;VLOOKUP(C521,$X$1:$Y$49,2))</f>
        <v>D 25</v>
      </c>
      <c r="M521" s="10" t="e">
        <f>M520+IF(AND(B521="C",E521&lt;&gt;""),IF(G521="D",-#REF!,+#REF!),0)</f>
        <v>#REF!</v>
      </c>
      <c r="N521">
        <f>IF(D521,MONTH(D521),"")</f>
        <v>11</v>
      </c>
      <c r="O521">
        <f>IF(D521,YEAR(D521),"")</f>
        <v>2000</v>
      </c>
      <c r="P521" s="12">
        <f>P520+IF(AND($B521="C",I521&lt;&gt;""),IF($G521="D",-I521,+I521),0)</f>
        <v>82.412486900818138</v>
      </c>
    </row>
    <row r="522" spans="1:16" x14ac:dyDescent="0.2">
      <c r="A522" s="6">
        <v>296</v>
      </c>
      <c r="B522" s="6" t="s">
        <v>17</v>
      </c>
      <c r="C522" s="7" t="s">
        <v>26</v>
      </c>
      <c r="D522" s="8">
        <v>36846</v>
      </c>
      <c r="E522" s="8">
        <v>36863</v>
      </c>
      <c r="F522" t="s">
        <v>284</v>
      </c>
      <c r="G522" s="6" t="s">
        <v>23</v>
      </c>
      <c r="H522" s="6"/>
      <c r="I522" s="12">
        <v>10.993098632989662</v>
      </c>
      <c r="J522" s="12">
        <f>J521+IF(AND($B522="B",$G522="D"),-I522,IF($B522="B",+I522,0))</f>
        <v>-5107.0974549564535</v>
      </c>
      <c r="K522" s="12">
        <f>K521+IF(AND($B522="B",$E522&lt;&gt;""),IF($G522="D",-I522,+I522),0)</f>
        <v>-5107.0974549564535</v>
      </c>
      <c r="L522" s="6" t="str">
        <f>IF(C522="","",G522&amp;" "&amp;VLOOKUP(C522,$X$1:$Y$49,2))</f>
        <v>D 6</v>
      </c>
      <c r="M522" s="10" t="e">
        <f>M521+IF(AND(B522="C",E522&lt;&gt;""),IF(G522="D",-#REF!,+#REF!),0)</f>
        <v>#REF!</v>
      </c>
      <c r="N522">
        <f>IF(D522,MONTH(D522),"")</f>
        <v>11</v>
      </c>
      <c r="O522">
        <f>IF(D522,YEAR(D522),"")</f>
        <v>2000</v>
      </c>
      <c r="P522" s="12">
        <f>P521+IF(AND($B522="C",I522&lt;&gt;""),IF($G522="D",-I522,+I522),0)</f>
        <v>82.412486900818138</v>
      </c>
    </row>
    <row r="523" spans="1:16" x14ac:dyDescent="0.2">
      <c r="A523" s="6">
        <v>279</v>
      </c>
      <c r="B523" s="6" t="s">
        <v>17</v>
      </c>
      <c r="C523" s="7" t="s">
        <v>54</v>
      </c>
      <c r="D523" s="8">
        <v>36848</v>
      </c>
      <c r="E523" s="8">
        <v>36853</v>
      </c>
      <c r="F523" t="s">
        <v>284</v>
      </c>
      <c r="G523" s="6" t="s">
        <v>19</v>
      </c>
      <c r="H523" s="6"/>
      <c r="I523" s="12">
        <v>5785.4402041597241</v>
      </c>
      <c r="J523" s="12">
        <f>J522+IF(AND($B523="B",$G523="D"),-I523,IF($B523="B",+I523,0))</f>
        <v>678.34274920327061</v>
      </c>
      <c r="K523" s="12">
        <f>K522+IF(AND($B523="B",$E523&lt;&gt;""),IF($G523="D",-I523,+I523),0)</f>
        <v>678.34274920327061</v>
      </c>
      <c r="L523" s="6" t="str">
        <f>IF(C523="","",G523&amp;" "&amp;VLOOKUP(C523,$X$1:$Y$49,2))</f>
        <v>R 6</v>
      </c>
      <c r="M523" s="10" t="e">
        <f>M522+IF(AND(B523="C",E523&lt;&gt;""),IF(G523="D",-#REF!,+#REF!),0)</f>
        <v>#REF!</v>
      </c>
      <c r="N523">
        <f>IF(D523,MONTH(D523),"")</f>
        <v>11</v>
      </c>
      <c r="O523">
        <f>IF(D523,YEAR(D523),"")</f>
        <v>2000</v>
      </c>
      <c r="P523" s="12">
        <f>P522+IF(AND($B523="C",I523&lt;&gt;""),IF($G523="D",-I523,+I523),0)</f>
        <v>82.412486900818138</v>
      </c>
    </row>
    <row r="524" spans="1:16" x14ac:dyDescent="0.2">
      <c r="A524" s="6">
        <v>279</v>
      </c>
      <c r="B524" s="6" t="s">
        <v>17</v>
      </c>
      <c r="C524" s="7" t="s">
        <v>62</v>
      </c>
      <c r="D524" s="8">
        <v>36848</v>
      </c>
      <c r="E524" s="8">
        <v>36853</v>
      </c>
      <c r="F524" t="s">
        <v>284</v>
      </c>
      <c r="G524" s="6" t="s">
        <v>19</v>
      </c>
      <c r="H524" s="6"/>
      <c r="I524" s="12">
        <v>1133.9462800153058</v>
      </c>
      <c r="J524" s="12">
        <f>J523+IF(AND($B524="B",$G524="D"),-I524,IF($B524="B",+I524,0))</f>
        <v>1812.2890292185764</v>
      </c>
      <c r="K524" s="12">
        <f>K523+IF(AND($B524="B",$E524&lt;&gt;""),IF($G524="D",-I524,+I524),0)</f>
        <v>1812.2890292185764</v>
      </c>
      <c r="L524" s="6" t="str">
        <f>IF(C524="","",G524&amp;" "&amp;VLOOKUP(C524,$X$1:$Y$49,2))</f>
        <v>R 5</v>
      </c>
      <c r="M524" s="10" t="e">
        <f>M523+IF(AND(B524="C",E524&lt;&gt;""),IF(G524="D",-#REF!,+#REF!),0)</f>
        <v>#REF!</v>
      </c>
      <c r="N524">
        <f>IF(D524,MONTH(D524),"")</f>
        <v>11</v>
      </c>
      <c r="O524">
        <f>IF(D524,YEAR(D524),"")</f>
        <v>2000</v>
      </c>
      <c r="P524" s="12">
        <f>P523+IF(AND($B524="C",I524&lt;&gt;""),IF($G524="D",-I524,+I524),0)</f>
        <v>82.412486900818138</v>
      </c>
    </row>
    <row r="525" spans="1:16" x14ac:dyDescent="0.2">
      <c r="A525" s="6">
        <v>297</v>
      </c>
      <c r="B525" s="6" t="s">
        <v>17</v>
      </c>
      <c r="C525" s="7" t="s">
        <v>54</v>
      </c>
      <c r="D525" s="8">
        <v>36852</v>
      </c>
      <c r="E525" s="8">
        <v>36859</v>
      </c>
      <c r="F525" t="s">
        <v>284</v>
      </c>
      <c r="G525" s="6" t="s">
        <v>19</v>
      </c>
      <c r="H525" s="6"/>
      <c r="I525" s="12">
        <v>1829.3882068489245</v>
      </c>
      <c r="J525" s="12">
        <f>J524+IF(AND($B525="B",$G525="D"),-I525,IF($B525="B",+I525,0))</f>
        <v>3641.6772360675009</v>
      </c>
      <c r="K525" s="12">
        <f>K524+IF(AND($B525="B",$E525&lt;&gt;""),IF($G525="D",-I525,+I525),0)</f>
        <v>3641.6772360675009</v>
      </c>
      <c r="L525" s="6" t="str">
        <f>IF(C525="","",G525&amp;" "&amp;VLOOKUP(C525,$X$1:$Y$49,2))</f>
        <v>R 6</v>
      </c>
      <c r="M525" s="10" t="e">
        <f>M524+IF(AND(B525="C",E525&lt;&gt;""),IF(G525="D",-#REF!,+#REF!),0)</f>
        <v>#REF!</v>
      </c>
      <c r="N525">
        <f>IF(D525,MONTH(D525),"")</f>
        <v>11</v>
      </c>
      <c r="O525">
        <f>IF(D525,YEAR(D525),"")</f>
        <v>2000</v>
      </c>
      <c r="P525" s="12">
        <f>P524+IF(AND($B525="C",I525&lt;&gt;""),IF($G525="D",-I525,+I525),0)</f>
        <v>82.412486900818138</v>
      </c>
    </row>
    <row r="526" spans="1:16" x14ac:dyDescent="0.2">
      <c r="A526" s="6">
        <v>297</v>
      </c>
      <c r="B526" s="6" t="s">
        <v>17</v>
      </c>
      <c r="C526" s="7" t="s">
        <v>62</v>
      </c>
      <c r="D526" s="8">
        <v>36852</v>
      </c>
      <c r="E526" s="8">
        <v>36859</v>
      </c>
      <c r="F526" t="s">
        <v>284</v>
      </c>
      <c r="G526" s="6" t="s">
        <v>19</v>
      </c>
      <c r="H526" s="6"/>
      <c r="I526" s="12">
        <v>358.56008854238922</v>
      </c>
      <c r="J526" s="12">
        <f>J525+IF(AND($B526="B",$G526="D"),-I526,IF($B526="B",+I526,0))</f>
        <v>4000.23732460989</v>
      </c>
      <c r="K526" s="12">
        <f>K525+IF(AND($B526="B",$E526&lt;&gt;""),IF($G526="D",-I526,+I526),0)</f>
        <v>4000.23732460989</v>
      </c>
      <c r="L526" s="6" t="str">
        <f>IF(C526="","",G526&amp;" "&amp;VLOOKUP(C526,$X$1:$Y$49,2))</f>
        <v>R 5</v>
      </c>
      <c r="M526" s="10" t="e">
        <f>M525+IF(AND(B526="C",E526&lt;&gt;""),IF(G526="D",-#REF!,+#REF!),0)</f>
        <v>#REF!</v>
      </c>
      <c r="N526">
        <f>IF(D526,MONTH(D526),"")</f>
        <v>11</v>
      </c>
      <c r="O526">
        <f>IF(D526,YEAR(D526),"")</f>
        <v>2000</v>
      </c>
      <c r="P526" s="12">
        <f>P525+IF(AND($B526="C",I526&lt;&gt;""),IF($G526="D",-I526,+I526),0)</f>
        <v>82.412486900818138</v>
      </c>
    </row>
    <row r="527" spans="1:16" x14ac:dyDescent="0.2">
      <c r="A527" s="6">
        <v>293</v>
      </c>
      <c r="B527" s="6" t="s">
        <v>17</v>
      </c>
      <c r="C527" s="7" t="s">
        <v>28</v>
      </c>
      <c r="D527" s="8">
        <v>36857</v>
      </c>
      <c r="E527" s="8">
        <v>36870</v>
      </c>
      <c r="F527" t="s">
        <v>284</v>
      </c>
      <c r="G527" s="6" t="s">
        <v>23</v>
      </c>
      <c r="H527" s="6"/>
      <c r="I527" s="12">
        <v>0.64485934291424596</v>
      </c>
      <c r="J527" s="12">
        <f>J526+IF(AND($B527="B",$G527="D"),-I527,IF($B527="B",+I527,0))</f>
        <v>3999.592465266976</v>
      </c>
      <c r="K527" s="12">
        <f>K526+IF(AND($B527="B",$E527&lt;&gt;""),IF($G527="D",-I527,+I527),0)</f>
        <v>3999.592465266976</v>
      </c>
      <c r="L527" s="6" t="str">
        <f>IF(C527="","",G527&amp;" "&amp;VLOOKUP(C527,$X$1:$Y$49,2))</f>
        <v>D 25</v>
      </c>
      <c r="M527" s="10" t="e">
        <f>M526+IF(AND(B527="C",E527&lt;&gt;""),IF(G527="D",-#REF!,+#REF!),0)</f>
        <v>#REF!</v>
      </c>
      <c r="N527">
        <f>IF(D527,MONTH(D527),"")</f>
        <v>11</v>
      </c>
      <c r="O527">
        <f>IF(D527,YEAR(D527),"")</f>
        <v>2000</v>
      </c>
      <c r="P527" s="12">
        <f>P526+IF(AND($B527="C",I527&lt;&gt;""),IF($G527="D",-I527,+I527),0)</f>
        <v>82.412486900818138</v>
      </c>
    </row>
    <row r="528" spans="1:16" x14ac:dyDescent="0.2">
      <c r="A528" s="6">
        <v>293</v>
      </c>
      <c r="B528" s="6" t="s">
        <v>17</v>
      </c>
      <c r="C528" s="7" t="s">
        <v>26</v>
      </c>
      <c r="D528" s="8">
        <v>36857</v>
      </c>
      <c r="E528" s="8">
        <v>36870</v>
      </c>
      <c r="F528" t="s">
        <v>284</v>
      </c>
      <c r="G528" s="6" t="s">
        <v>23</v>
      </c>
      <c r="H528" s="6"/>
      <c r="I528" s="12">
        <v>0.12653268430705061</v>
      </c>
      <c r="J528" s="12">
        <f>J527+IF(AND($B528="B",$G528="D"),-I528,IF($B528="B",+I528,0))</f>
        <v>3999.4659325826688</v>
      </c>
      <c r="K528" s="12">
        <f>K527+IF(AND($B528="B",$E528&lt;&gt;""),IF($G528="D",-I528,+I528),0)</f>
        <v>3999.4659325826688</v>
      </c>
      <c r="L528" s="6" t="str">
        <f>IF(C528="","",G528&amp;" "&amp;VLOOKUP(C528,$X$1:$Y$49,2))</f>
        <v>D 6</v>
      </c>
      <c r="M528" s="10" t="e">
        <f>M527+IF(AND(B528="C",E528&lt;&gt;""),IF(G528="D",-#REF!,+#REF!),0)</f>
        <v>#REF!</v>
      </c>
      <c r="N528">
        <f>IF(D528,MONTH(D528),"")</f>
        <v>11</v>
      </c>
      <c r="O528">
        <f>IF(D528,YEAR(D528),"")</f>
        <v>2000</v>
      </c>
      <c r="P528" s="12">
        <f>P527+IF(AND($B528="C",I528&lt;&gt;""),IF($G528="D",-I528,+I528),0)</f>
        <v>82.412486900818138</v>
      </c>
    </row>
    <row r="529" spans="1:16" x14ac:dyDescent="0.2">
      <c r="A529" s="6">
        <v>308</v>
      </c>
      <c r="B529" s="6" t="s">
        <v>40</v>
      </c>
      <c r="C529" s="7" t="s">
        <v>28</v>
      </c>
      <c r="D529" s="8">
        <v>36857</v>
      </c>
      <c r="E529" s="8">
        <v>36857</v>
      </c>
      <c r="F529" t="s">
        <v>284</v>
      </c>
      <c r="G529" s="6" t="s">
        <v>23</v>
      </c>
      <c r="H529" s="6"/>
      <c r="I529" s="12">
        <v>4.5734705171223116</v>
      </c>
      <c r="J529" s="12">
        <f>J528+IF(AND($B529="B",$G529="D"),-I529,IF($B529="B",+I529,0))</f>
        <v>3999.4659325826688</v>
      </c>
      <c r="K529" s="12">
        <f>K528+IF(AND($B529="B",$E529&lt;&gt;""),IF($G529="D",-I529,+I529),0)</f>
        <v>3999.4659325826688</v>
      </c>
      <c r="L529" s="6" t="str">
        <f>IF(C529="","",G529&amp;" "&amp;VLOOKUP(C529,$X$1:$Y$49,2))</f>
        <v>D 25</v>
      </c>
      <c r="M529" s="10" t="e">
        <f>M528+IF(AND(B529="C",E529&lt;&gt;""),IF(G529="D",-#REF!,+#REF!),0)</f>
        <v>#REF!</v>
      </c>
      <c r="N529">
        <f>IF(D529,MONTH(D529),"")</f>
        <v>11</v>
      </c>
      <c r="O529">
        <f>IF(D529,YEAR(D529),"")</f>
        <v>2000</v>
      </c>
      <c r="P529" s="12">
        <f>P528+IF(AND($B529="C",I529&lt;&gt;""),IF($G529="D",-I529,+I529),0)</f>
        <v>77.839016383695821</v>
      </c>
    </row>
    <row r="530" spans="1:16" x14ac:dyDescent="0.2">
      <c r="A530" s="6">
        <v>294</v>
      </c>
      <c r="B530" s="6" t="s">
        <v>17</v>
      </c>
      <c r="C530" s="7" t="s">
        <v>58</v>
      </c>
      <c r="D530" s="8">
        <v>36858</v>
      </c>
      <c r="E530" s="8">
        <v>36858</v>
      </c>
      <c r="F530" t="s">
        <v>284</v>
      </c>
      <c r="G530" s="6" t="s">
        <v>23</v>
      </c>
      <c r="H530" s="6"/>
      <c r="I530" s="12">
        <v>2286.7352585611557</v>
      </c>
      <c r="J530" s="12">
        <f>J529+IF(AND($B530="B",$G530="D"),-I530,IF($B530="B",+I530,0))</f>
        <v>1712.7306740215131</v>
      </c>
      <c r="K530" s="12">
        <f>K529+IF(AND($B530="B",$E530&lt;&gt;""),IF($G530="D",-I530,+I530),0)</f>
        <v>1712.7306740215131</v>
      </c>
      <c r="L530" s="6" t="str">
        <f>IF(C530="","",G530&amp;" "&amp;VLOOKUP(C530,$X$1:$Y$49,2))</f>
        <v>D 4</v>
      </c>
      <c r="M530" s="10" t="e">
        <f>M529+IF(AND(B530="C",E530&lt;&gt;""),IF(G530="D",-#REF!,+#REF!),0)</f>
        <v>#REF!</v>
      </c>
      <c r="N530">
        <f>IF(D530,MONTH(D530),"")</f>
        <v>11</v>
      </c>
      <c r="O530">
        <f>IF(D530,YEAR(D530),"")</f>
        <v>2000</v>
      </c>
      <c r="P530" s="12">
        <f>P529+IF(AND($B530="C",I530&lt;&gt;""),IF($G530="D",-I530,+I530),0)</f>
        <v>77.839016383695821</v>
      </c>
    </row>
    <row r="531" spans="1:16" x14ac:dyDescent="0.2">
      <c r="A531" s="6">
        <v>295</v>
      </c>
      <c r="B531" s="6" t="s">
        <v>17</v>
      </c>
      <c r="C531" s="7" t="s">
        <v>58</v>
      </c>
      <c r="D531" s="8">
        <v>36858</v>
      </c>
      <c r="E531" s="8">
        <v>36858</v>
      </c>
      <c r="F531" t="s">
        <v>284</v>
      </c>
      <c r="G531" s="6" t="s">
        <v>23</v>
      </c>
      <c r="H531" s="6"/>
      <c r="I531" s="12">
        <v>3048.9803447482077</v>
      </c>
      <c r="J531" s="12">
        <f>J530+IF(AND($B531="B",$G531="D"),-I531,IF($B531="B",+I531,0))</f>
        <v>-1336.2496707266946</v>
      </c>
      <c r="K531" s="12">
        <f>K530+IF(AND($B531="B",$E531&lt;&gt;""),IF($G531="D",-I531,+I531),0)</f>
        <v>-1336.2496707266946</v>
      </c>
      <c r="L531" s="6" t="str">
        <f>IF(C531="","",G531&amp;" "&amp;VLOOKUP(C531,$X$1:$Y$49,2))</f>
        <v>D 4</v>
      </c>
      <c r="M531" s="10" t="e">
        <f>M530+IF(AND(B531="C",E531&lt;&gt;""),IF(G531="D",-#REF!,+#REF!),0)</f>
        <v>#REF!</v>
      </c>
      <c r="N531">
        <f>IF(D531,MONTH(D531),"")</f>
        <v>11</v>
      </c>
      <c r="O531">
        <f>IF(D531,YEAR(D531),"")</f>
        <v>2000</v>
      </c>
      <c r="P531" s="12">
        <f>P530+IF(AND($B531="C",I531&lt;&gt;""),IF($G531="D",-I531,+I531),0)</f>
        <v>77.839016383695821</v>
      </c>
    </row>
    <row r="532" spans="1:16" x14ac:dyDescent="0.2">
      <c r="A532" s="6">
        <v>298</v>
      </c>
      <c r="B532" s="6" t="s">
        <v>17</v>
      </c>
      <c r="C532" s="7" t="s">
        <v>31</v>
      </c>
      <c r="D532" s="8">
        <v>36860</v>
      </c>
      <c r="E532" s="8">
        <v>36872</v>
      </c>
      <c r="F532" t="s">
        <v>284</v>
      </c>
      <c r="G532" s="6" t="s">
        <v>23</v>
      </c>
      <c r="H532" s="14" t="s">
        <v>195</v>
      </c>
      <c r="I532" s="12">
        <v>162.15087269439917</v>
      </c>
      <c r="J532" s="12">
        <f>J531+IF(AND($B532="B",$G532="D"),-I532,IF($B532="B",+I532,0))</f>
        <v>-1498.4005434210937</v>
      </c>
      <c r="K532" s="12">
        <f>K531+IF(AND($B532="B",$E532&lt;&gt;""),IF($G532="D",-I532,+I532),0)</f>
        <v>-1498.4005434210937</v>
      </c>
      <c r="L532" s="6" t="str">
        <f>IF(C532="","",G532&amp;" "&amp;VLOOKUP(C532,$X$1:$Y$49,2))</f>
        <v>D 22</v>
      </c>
      <c r="M532" s="10" t="e">
        <f>M531+IF(AND(B532="C",E532&lt;&gt;""),IF(G532="D",-#REF!,+#REF!),0)</f>
        <v>#REF!</v>
      </c>
      <c r="N532">
        <f>IF(D532,MONTH(D532),"")</f>
        <v>11</v>
      </c>
      <c r="O532">
        <f>IF(D532,YEAR(D532),"")</f>
        <v>2000</v>
      </c>
      <c r="P532" s="12">
        <f>P531+IF(AND($B532="C",I532&lt;&gt;""),IF($G532="D",-I532,+I532),0)</f>
        <v>77.839016383695821</v>
      </c>
    </row>
    <row r="533" spans="1:16" x14ac:dyDescent="0.2">
      <c r="A533" s="6">
        <v>298</v>
      </c>
      <c r="B533" s="6" t="s">
        <v>17</v>
      </c>
      <c r="C533" s="7" t="s">
        <v>50</v>
      </c>
      <c r="D533" s="8">
        <v>36860</v>
      </c>
      <c r="E533" s="8">
        <v>36872</v>
      </c>
      <c r="F533" t="s">
        <v>284</v>
      </c>
      <c r="G533" s="6" t="s">
        <v>23</v>
      </c>
      <c r="H533" s="14" t="s">
        <v>195</v>
      </c>
      <c r="I533" s="12">
        <v>1926.8651942886495</v>
      </c>
      <c r="J533" s="12">
        <f>J532+IF(AND($B533="B",$G533="D"),-I533,IF($B533="B",+I533,0))</f>
        <v>-3425.265737709743</v>
      </c>
      <c r="K533" s="12">
        <f>K532+IF(AND($B533="B",$E533&lt;&gt;""),IF($G533="D",-I533,+I533),0)</f>
        <v>-3425.265737709743</v>
      </c>
      <c r="L533" s="6" t="str">
        <f>IF(C533="","",G533&amp;" "&amp;VLOOKUP(C533,$X$1:$Y$49,2))</f>
        <v>D 9</v>
      </c>
      <c r="M533" s="10" t="e">
        <f>M532+IF(AND(B533="C",E533&lt;&gt;""),IF(G533="D",-#REF!,+#REF!),0)</f>
        <v>#REF!</v>
      </c>
      <c r="N533">
        <f>IF(D533,MONTH(D533),"")</f>
        <v>11</v>
      </c>
      <c r="O533">
        <f>IF(D533,YEAR(D533),"")</f>
        <v>2000</v>
      </c>
      <c r="P533" s="12">
        <f>P532+IF(AND($B533="C",I533&lt;&gt;""),IF($G533="D",-I533,+I533),0)</f>
        <v>77.839016383695821</v>
      </c>
    </row>
    <row r="534" spans="1:16" x14ac:dyDescent="0.2">
      <c r="A534" s="6">
        <v>298</v>
      </c>
      <c r="B534" s="6" t="s">
        <v>17</v>
      </c>
      <c r="C534" s="7" t="s">
        <v>26</v>
      </c>
      <c r="D534" s="8">
        <v>36860</v>
      </c>
      <c r="E534" s="8">
        <v>36872</v>
      </c>
      <c r="F534" t="s">
        <v>284</v>
      </c>
      <c r="G534" s="6" t="s">
        <v>23</v>
      </c>
      <c r="H534" s="6">
        <v>5967675</v>
      </c>
      <c r="I534" s="12">
        <v>22.388662671486092</v>
      </c>
      <c r="J534" s="12">
        <f>J533+IF(AND($B534="B",$G534="D"),-I534,IF($B534="B",+I534,0))</f>
        <v>-3447.6544003812292</v>
      </c>
      <c r="K534" s="12">
        <f>K533+IF(AND($B534="B",$E534&lt;&gt;""),IF($G534="D",-I534,+I534),0)</f>
        <v>-3447.6544003812292</v>
      </c>
      <c r="L534" s="6" t="str">
        <f>IF(C534="","",G534&amp;" "&amp;VLOOKUP(C534,$X$1:$Y$49,2))</f>
        <v>D 6</v>
      </c>
      <c r="M534" s="10" t="e">
        <f>M533+IF(AND(B534="C",E534&lt;&gt;""),IF(G534="D",-#REF!,+#REF!),0)</f>
        <v>#REF!</v>
      </c>
      <c r="N534">
        <f>IF(D534,MONTH(D534),"")</f>
        <v>11</v>
      </c>
      <c r="O534">
        <f>IF(D534,YEAR(D534),"")</f>
        <v>2000</v>
      </c>
      <c r="P534" s="12">
        <f>P533+IF(AND($B534="C",I534&lt;&gt;""),IF($G534="D",-I534,+I534),0)</f>
        <v>77.839016383695821</v>
      </c>
    </row>
    <row r="535" spans="1:16" x14ac:dyDescent="0.2">
      <c r="A535" s="6">
        <v>299</v>
      </c>
      <c r="B535" s="6" t="s">
        <v>17</v>
      </c>
      <c r="C535" s="7" t="s">
        <v>50</v>
      </c>
      <c r="D535" s="8">
        <v>36860</v>
      </c>
      <c r="E535" s="8">
        <v>36864</v>
      </c>
      <c r="F535" t="s">
        <v>284</v>
      </c>
      <c r="G535" s="6" t="s">
        <v>23</v>
      </c>
      <c r="H535" s="14" t="s">
        <v>196</v>
      </c>
      <c r="I535" s="12">
        <v>304.89803447482075</v>
      </c>
      <c r="J535" s="12">
        <f>J534+IF(AND($B535="B",$G535="D"),-I535,IF($B535="B",+I535,0))</f>
        <v>-3752.5524348560498</v>
      </c>
      <c r="K535" s="12">
        <f>K534+IF(AND($B535="B",$E535&lt;&gt;""),IF($G535="D",-I535,+I535),0)</f>
        <v>-3752.5524348560498</v>
      </c>
      <c r="L535" s="6" t="str">
        <f>IF(C535="","",G535&amp;" "&amp;VLOOKUP(C535,$X$1:$Y$49,2))</f>
        <v>D 9</v>
      </c>
      <c r="M535" s="10" t="e">
        <f>M534+IF(AND(B535="C",E535&lt;&gt;""),IF(G535="D",-#REF!,+#REF!),0)</f>
        <v>#REF!</v>
      </c>
      <c r="N535">
        <f>IF(D535,MONTH(D535),"")</f>
        <v>11</v>
      </c>
      <c r="O535">
        <f>IF(D535,YEAR(D535),"")</f>
        <v>2000</v>
      </c>
      <c r="P535" s="12">
        <f>P534+IF(AND($B535="C",I535&lt;&gt;""),IF($G535="D",-I535,+I535),0)</f>
        <v>77.839016383695821</v>
      </c>
    </row>
    <row r="536" spans="1:16" x14ac:dyDescent="0.2">
      <c r="A536" s="6">
        <v>300</v>
      </c>
      <c r="B536" s="6" t="s">
        <v>17</v>
      </c>
      <c r="C536" s="7" t="s">
        <v>54</v>
      </c>
      <c r="D536" s="8">
        <v>36860</v>
      </c>
      <c r="E536" s="8">
        <v>36865</v>
      </c>
      <c r="F536" t="s">
        <v>284</v>
      </c>
      <c r="G536" s="6" t="s">
        <v>19</v>
      </c>
      <c r="H536" s="6"/>
      <c r="I536" s="12">
        <v>7805.3896825554111</v>
      </c>
      <c r="J536" s="12">
        <f>J535+IF(AND($B536="B",$G536="D"),-I536,IF($B536="B",+I536,0))</f>
        <v>4052.8372476993613</v>
      </c>
      <c r="K536" s="12">
        <f>K535+IF(AND($B536="B",$E536&lt;&gt;""),IF($G536="D",-I536,+I536),0)</f>
        <v>4052.8372476993613</v>
      </c>
      <c r="L536" s="6" t="str">
        <f>IF(C536="","",G536&amp;" "&amp;VLOOKUP(C536,$X$1:$Y$49,2))</f>
        <v>R 6</v>
      </c>
      <c r="M536" s="10" t="e">
        <f>M535+IF(AND(B536="C",E536&lt;&gt;""),IF(G536="D",-#REF!,+#REF!),0)</f>
        <v>#REF!</v>
      </c>
      <c r="N536">
        <f>IF(D536,MONTH(D536),"")</f>
        <v>11</v>
      </c>
      <c r="O536">
        <f>IF(D536,YEAR(D536),"")</f>
        <v>2000</v>
      </c>
      <c r="P536" s="12">
        <f>P535+IF(AND($B536="C",I536&lt;&gt;""),IF($G536="D",-I536,+I536),0)</f>
        <v>77.839016383695821</v>
      </c>
    </row>
    <row r="537" spans="1:16" x14ac:dyDescent="0.2">
      <c r="A537" s="6">
        <v>300</v>
      </c>
      <c r="B537" s="6" t="s">
        <v>17</v>
      </c>
      <c r="C537" s="7" t="s">
        <v>62</v>
      </c>
      <c r="D537" s="8">
        <v>36860</v>
      </c>
      <c r="E537" s="8">
        <v>36865</v>
      </c>
      <c r="F537" t="s">
        <v>284</v>
      </c>
      <c r="G537" s="6" t="s">
        <v>19</v>
      </c>
      <c r="H537" s="6"/>
      <c r="I537" s="12">
        <v>1529.8563777808608</v>
      </c>
      <c r="J537" s="12">
        <f>J536+IF(AND($B537="B",$G537="D"),-I537,IF($B537="B",+I537,0))</f>
        <v>5582.6936254802222</v>
      </c>
      <c r="K537" s="12">
        <f>K536+IF(AND($B537="B",$E537&lt;&gt;""),IF($G537="D",-I537,+I537),0)</f>
        <v>5582.6936254802222</v>
      </c>
      <c r="L537" s="6" t="str">
        <f>IF(C537="","",G537&amp;" "&amp;VLOOKUP(C537,$X$1:$Y$49,2))</f>
        <v>R 5</v>
      </c>
      <c r="M537" s="10" t="e">
        <f>M536+IF(AND(B537="C",E537&lt;&gt;""),IF(G537="D",-#REF!,+#REF!),0)</f>
        <v>#REF!</v>
      </c>
      <c r="N537">
        <f>IF(D537,MONTH(D537),"")</f>
        <v>11</v>
      </c>
      <c r="O537">
        <f>IF(D537,YEAR(D537),"")</f>
        <v>2000</v>
      </c>
      <c r="P537" s="12">
        <f>P536+IF(AND($B537="C",I537&lt;&gt;""),IF($G537="D",-I537,+I537),0)</f>
        <v>77.839016383695821</v>
      </c>
    </row>
    <row r="538" spans="1:16" x14ac:dyDescent="0.2">
      <c r="A538" s="6">
        <v>307</v>
      </c>
      <c r="B538" s="6" t="s">
        <v>17</v>
      </c>
      <c r="C538" s="7" t="s">
        <v>26</v>
      </c>
      <c r="D538" s="8">
        <v>36860</v>
      </c>
      <c r="E538" s="8">
        <v>36860</v>
      </c>
      <c r="F538" t="s">
        <v>284</v>
      </c>
      <c r="G538" s="6" t="s">
        <v>23</v>
      </c>
      <c r="H538" s="6"/>
      <c r="I538" s="12">
        <v>435.65050757900286</v>
      </c>
      <c r="J538" s="12">
        <f>J537+IF(AND($B538="B",$G538="D"),-I538,IF($B538="B",+I538,0))</f>
        <v>5147.0431179012194</v>
      </c>
      <c r="K538" s="12">
        <f>K537+IF(AND($B538="B",$E538&lt;&gt;""),IF($G538="D",-I538,+I538),0)</f>
        <v>5147.0431179012194</v>
      </c>
      <c r="L538" s="6" t="str">
        <f>IF(C538="","",G538&amp;" "&amp;VLOOKUP(C538,$X$1:$Y$49,2))</f>
        <v>D 6</v>
      </c>
      <c r="M538" s="10" t="e">
        <f>M537+IF(AND(B538="C",E538&lt;&gt;""),IF(G538="D",-#REF!,+#REF!),0)</f>
        <v>#REF!</v>
      </c>
      <c r="N538">
        <f>IF(D538,MONTH(D538),"")</f>
        <v>11</v>
      </c>
      <c r="O538">
        <f>IF(D538,YEAR(D538),"")</f>
        <v>2000</v>
      </c>
      <c r="P538" s="12">
        <f>P537+IF(AND($B538="C",I538&lt;&gt;""),IF($G538="D",-I538,+I538),0)</f>
        <v>77.839016383695821</v>
      </c>
    </row>
    <row r="539" spans="1:16" x14ac:dyDescent="0.2">
      <c r="A539" s="6">
        <v>307</v>
      </c>
      <c r="B539" s="6" t="s">
        <v>17</v>
      </c>
      <c r="C539" s="7" t="s">
        <v>22</v>
      </c>
      <c r="D539" s="8">
        <v>36860</v>
      </c>
      <c r="E539" s="8">
        <v>36860</v>
      </c>
      <c r="F539" t="s">
        <v>284</v>
      </c>
      <c r="G539" s="6" t="s">
        <v>23</v>
      </c>
      <c r="H539" s="6"/>
      <c r="I539" s="12">
        <v>-435.65050757900286</v>
      </c>
      <c r="J539" s="12">
        <f>J538+IF(AND($B539="B",$G539="D"),-I539,IF($B539="B",+I539,0))</f>
        <v>5582.6936254802222</v>
      </c>
      <c r="K539" s="12">
        <f>K538+IF(AND($B539="B",$E539&lt;&gt;""),IF($G539="D",-I539,+I539),0)</f>
        <v>5582.6936254802222</v>
      </c>
      <c r="L539" s="6" t="str">
        <f>IF(C539="","",G539&amp;" "&amp;VLOOKUP(C539,$X$1:$Y$49,2))</f>
        <v>D 19</v>
      </c>
      <c r="M539" s="10" t="e">
        <f>M538+IF(AND(B539="C",E539&lt;&gt;""),IF(G539="D",-#REF!,+#REF!),0)</f>
        <v>#REF!</v>
      </c>
      <c r="N539">
        <f>IF(D539,MONTH(D539),"")</f>
        <v>11</v>
      </c>
      <c r="O539">
        <f>IF(D539,YEAR(D539),"")</f>
        <v>2000</v>
      </c>
      <c r="P539" s="12">
        <f>P538+IF(AND($B539="C",I539&lt;&gt;""),IF($G539="D",-I539,+I539),0)</f>
        <v>77.839016383695821</v>
      </c>
    </row>
    <row r="540" spans="1:16" x14ac:dyDescent="0.2">
      <c r="A540" s="6">
        <v>291</v>
      </c>
      <c r="B540" s="6" t="s">
        <v>17</v>
      </c>
      <c r="C540" s="7" t="s">
        <v>51</v>
      </c>
      <c r="D540" s="8">
        <v>36861</v>
      </c>
      <c r="E540" s="8">
        <v>36865</v>
      </c>
      <c r="F540" t="s">
        <v>284</v>
      </c>
      <c r="G540" s="6" t="s">
        <v>23</v>
      </c>
      <c r="H540" s="6"/>
      <c r="I540" s="12">
        <v>31.148383201947688</v>
      </c>
      <c r="J540" s="12">
        <f>J539+IF(AND($B540="B",$G540="D"),-I540,IF($B540="B",+I540,0))</f>
        <v>5551.5452422782746</v>
      </c>
      <c r="K540" s="12">
        <f>K539+IF(AND($B540="B",$E540&lt;&gt;""),IF($G540="D",-I540,+I540),0)</f>
        <v>5551.5452422782746</v>
      </c>
      <c r="L540" s="6" t="str">
        <f>IF(C540="","",G540&amp;" "&amp;VLOOKUP(C540,$X$1:$Y$49,2))</f>
        <v>D 21</v>
      </c>
      <c r="M540" s="10" t="e">
        <f>M539+IF(AND(B540="C",E540&lt;&gt;""),IF(G540="D",-#REF!,+#REF!),0)</f>
        <v>#REF!</v>
      </c>
      <c r="N540">
        <f>IF(D540,MONTH(D540),"")</f>
        <v>12</v>
      </c>
      <c r="O540">
        <f>IF(D540,YEAR(D540),"")</f>
        <v>2000</v>
      </c>
      <c r="P540" s="12">
        <f>P539+IF(AND($B540="C",I540&lt;&gt;""),IF($G540="D",-I540,+I540),0)</f>
        <v>77.839016383695821</v>
      </c>
    </row>
    <row r="541" spans="1:16" x14ac:dyDescent="0.2">
      <c r="A541" s="6">
        <v>291</v>
      </c>
      <c r="B541" s="6" t="s">
        <v>17</v>
      </c>
      <c r="C541" s="7" t="s">
        <v>51</v>
      </c>
      <c r="D541" s="8">
        <v>36861</v>
      </c>
      <c r="E541" s="8">
        <v>36865</v>
      </c>
      <c r="F541" t="s">
        <v>284</v>
      </c>
      <c r="G541" s="6" t="s">
        <v>23</v>
      </c>
      <c r="H541" s="6"/>
      <c r="I541" s="12">
        <v>4.7365909655663403</v>
      </c>
      <c r="J541" s="12">
        <f>J540+IF(AND($B541="B",$G541="D"),-I541,IF($B541="B",+I541,0))</f>
        <v>5546.8086513127082</v>
      </c>
      <c r="K541" s="12">
        <f>K540+IF(AND($B541="B",$E541&lt;&gt;""),IF($G541="D",-I541,+I541),0)</f>
        <v>5546.8086513127082</v>
      </c>
      <c r="L541" s="6" t="str">
        <f>IF(C541="","",G541&amp;" "&amp;VLOOKUP(C541,$X$1:$Y$49,2))</f>
        <v>D 21</v>
      </c>
      <c r="M541" s="10" t="e">
        <f>M540+IF(AND(B541="C",E541&lt;&gt;""),IF(G541="D",-#REF!,+#REF!),0)</f>
        <v>#REF!</v>
      </c>
      <c r="N541">
        <f>IF(D541,MONTH(D541),"")</f>
        <v>12</v>
      </c>
      <c r="O541">
        <f>IF(D541,YEAR(D541),"")</f>
        <v>2000</v>
      </c>
      <c r="P541" s="12">
        <f>P540+IF(AND($B541="C",I541&lt;&gt;""),IF($G541="D",-I541,+I541),0)</f>
        <v>77.839016383695821</v>
      </c>
    </row>
    <row r="542" spans="1:16" x14ac:dyDescent="0.2">
      <c r="A542" s="6">
        <v>291</v>
      </c>
      <c r="B542" s="6" t="s">
        <v>17</v>
      </c>
      <c r="C542" s="7" t="s">
        <v>56</v>
      </c>
      <c r="D542" s="8">
        <v>36861</v>
      </c>
      <c r="E542" s="8">
        <v>36865</v>
      </c>
      <c r="F542" t="s">
        <v>284</v>
      </c>
      <c r="G542" s="6" t="s">
        <v>23</v>
      </c>
      <c r="H542" s="6"/>
      <c r="I542" s="12">
        <v>147.00506283186246</v>
      </c>
      <c r="J542" s="12">
        <f>J541+IF(AND($B542="B",$G542="D"),-I542,IF($B542="B",+I542,0))</f>
        <v>5399.803588480846</v>
      </c>
      <c r="K542" s="12">
        <f>K541+IF(AND($B542="B",$E542&lt;&gt;""),IF($G542="D",-I542,+I542),0)</f>
        <v>5399.803588480846</v>
      </c>
      <c r="L542" s="6" t="str">
        <f>IF(C542="","",G542&amp;" "&amp;VLOOKUP(C542,$X$1:$Y$49,2))</f>
        <v>D 14</v>
      </c>
      <c r="M542" s="10" t="e">
        <f>M541+IF(AND(B542="C",E542&lt;&gt;""),IF(G542="D",-#REF!,+#REF!),0)</f>
        <v>#REF!</v>
      </c>
      <c r="N542">
        <f>IF(D542,MONTH(D542),"")</f>
        <v>12</v>
      </c>
      <c r="O542">
        <f>IF(D542,YEAR(D542),"")</f>
        <v>2000</v>
      </c>
      <c r="P542" s="12">
        <f>P541+IF(AND($B542="C",I542&lt;&gt;""),IF($G542="D",-I542,+I542),0)</f>
        <v>77.839016383695821</v>
      </c>
    </row>
    <row r="543" spans="1:16" x14ac:dyDescent="0.2">
      <c r="A543" s="6">
        <v>291</v>
      </c>
      <c r="B543" s="6" t="s">
        <v>17</v>
      </c>
      <c r="C543" s="7" t="s">
        <v>26</v>
      </c>
      <c r="D543" s="8">
        <v>36861</v>
      </c>
      <c r="E543" s="8">
        <v>36865</v>
      </c>
      <c r="F543" t="s">
        <v>284</v>
      </c>
      <c r="G543" s="6" t="s">
        <v>23</v>
      </c>
      <c r="H543" s="6"/>
      <c r="I543" s="12">
        <v>34.918447398228849</v>
      </c>
      <c r="J543" s="12">
        <f>J542+IF(AND($B543="B",$G543="D"),-I543,IF($B543="B",+I543,0))</f>
        <v>5364.8851410826173</v>
      </c>
      <c r="K543" s="12">
        <f>K542+IF(AND($B543="B",$E543&lt;&gt;""),IF($G543="D",-I543,+I543),0)</f>
        <v>5364.8851410826173</v>
      </c>
      <c r="L543" s="6" t="str">
        <f>IF(C543="","",G543&amp;" "&amp;VLOOKUP(C543,$X$1:$Y$49,2))</f>
        <v>D 6</v>
      </c>
      <c r="M543" s="10" t="e">
        <f>M542+IF(AND(B543="C",E543&lt;&gt;""),IF(G543="D",-#REF!,+#REF!),0)</f>
        <v>#REF!</v>
      </c>
      <c r="N543">
        <f>IF(D543,MONTH(D543),"")</f>
        <v>12</v>
      </c>
      <c r="O543">
        <f>IF(D543,YEAR(D543),"")</f>
        <v>2000</v>
      </c>
      <c r="P543" s="12">
        <f>P542+IF(AND($B543="C",I543&lt;&gt;""),IF($G543="D",-I543,+I543),0)</f>
        <v>77.839016383695821</v>
      </c>
    </row>
    <row r="544" spans="1:16" x14ac:dyDescent="0.2">
      <c r="A544" s="6">
        <v>292</v>
      </c>
      <c r="B544" s="6" t="s">
        <v>17</v>
      </c>
      <c r="C544" s="7" t="s">
        <v>51</v>
      </c>
      <c r="D544" s="8">
        <v>36861</v>
      </c>
      <c r="E544" s="8">
        <v>36865</v>
      </c>
      <c r="F544" t="s">
        <v>284</v>
      </c>
      <c r="G544" s="6" t="s">
        <v>23</v>
      </c>
      <c r="H544" s="6"/>
      <c r="I544" s="12">
        <v>36.102976262163523</v>
      </c>
      <c r="J544" s="12">
        <f>J543+IF(AND($B544="B",$G544="D"),-I544,IF($B544="B",+I544,0))</f>
        <v>5328.7821648204535</v>
      </c>
      <c r="K544" s="12">
        <f>K543+IF(AND($B544="B",$E544&lt;&gt;""),IF($G544="D",-I544,+I544),0)</f>
        <v>5328.7821648204535</v>
      </c>
      <c r="L544" s="6" t="str">
        <f>IF(C544="","",G544&amp;" "&amp;VLOOKUP(C544,$X$1:$Y$49,2))</f>
        <v>D 21</v>
      </c>
      <c r="M544" s="10" t="e">
        <f>M543+IF(AND(B544="C",E544&lt;&gt;""),IF(G544="D",-#REF!,+#REF!),0)</f>
        <v>#REF!</v>
      </c>
      <c r="N544">
        <f>IF(D544,MONTH(D544),"")</f>
        <v>12</v>
      </c>
      <c r="O544">
        <f>IF(D544,YEAR(D544),"")</f>
        <v>2000</v>
      </c>
      <c r="P544" s="12">
        <f>P543+IF(AND($B544="C",I544&lt;&gt;""),IF($G544="D",-I544,+I544),0)</f>
        <v>77.839016383695821</v>
      </c>
    </row>
    <row r="545" spans="1:16" x14ac:dyDescent="0.2">
      <c r="A545" s="6">
        <v>292</v>
      </c>
      <c r="B545" s="6" t="s">
        <v>17</v>
      </c>
      <c r="C545" s="7" t="s">
        <v>51</v>
      </c>
      <c r="D545" s="8">
        <v>36861</v>
      </c>
      <c r="E545" s="8">
        <v>36865</v>
      </c>
      <c r="F545" t="s">
        <v>284</v>
      </c>
      <c r="G545" s="6" t="s">
        <v>23</v>
      </c>
      <c r="H545" s="6"/>
      <c r="I545" s="12">
        <v>6.7992261687885032</v>
      </c>
      <c r="J545" s="12">
        <f>J544+IF(AND($B545="B",$G545="D"),-I545,IF($B545="B",+I545,0))</f>
        <v>5321.9829386516649</v>
      </c>
      <c r="K545" s="12">
        <f>K544+IF(AND($B545="B",$E545&lt;&gt;""),IF($G545="D",-I545,+I545),0)</f>
        <v>5321.9829386516649</v>
      </c>
      <c r="L545" s="6" t="str">
        <f>IF(C545="","",G545&amp;" "&amp;VLOOKUP(C545,$X$1:$Y$49,2))</f>
        <v>D 21</v>
      </c>
      <c r="M545" s="10" t="e">
        <f>M544+IF(AND(B545="C",E545&lt;&gt;""),IF(G545="D",-#REF!,+#REF!),0)</f>
        <v>#REF!</v>
      </c>
      <c r="N545">
        <f>IF(D545,MONTH(D545),"")</f>
        <v>12</v>
      </c>
      <c r="O545">
        <f>IF(D545,YEAR(D545),"")</f>
        <v>2000</v>
      </c>
      <c r="P545" s="12">
        <f>P544+IF(AND($B545="C",I545&lt;&gt;""),IF($G545="D",-I545,+I545),0)</f>
        <v>77.839016383695821</v>
      </c>
    </row>
    <row r="546" spans="1:16" x14ac:dyDescent="0.2">
      <c r="A546" s="6">
        <v>292</v>
      </c>
      <c r="B546" s="6" t="s">
        <v>17</v>
      </c>
      <c r="C546" s="7" t="s">
        <v>56</v>
      </c>
      <c r="D546" s="8">
        <v>36861</v>
      </c>
      <c r="E546" s="8">
        <v>36865</v>
      </c>
      <c r="F546" t="s">
        <v>284</v>
      </c>
      <c r="G546" s="6" t="s">
        <v>23</v>
      </c>
      <c r="H546" s="6"/>
      <c r="I546" s="12">
        <v>209.57928644712993</v>
      </c>
      <c r="J546" s="12">
        <f>J545+IF(AND($B546="B",$G546="D"),-I546,IF($B546="B",+I546,0))</f>
        <v>5112.4036522045353</v>
      </c>
      <c r="K546" s="12">
        <f>K545+IF(AND($B546="B",$E546&lt;&gt;""),IF($G546="D",-I546,+I546),0)</f>
        <v>5112.4036522045353</v>
      </c>
      <c r="L546" s="6" t="str">
        <f>IF(C546="","",G546&amp;" "&amp;VLOOKUP(C546,$X$1:$Y$49,2))</f>
        <v>D 14</v>
      </c>
      <c r="M546" s="10" t="e">
        <f>M545+IF(AND(B546="C",E546&lt;&gt;""),IF(G546="D",-#REF!,+#REF!),0)</f>
        <v>#REF!</v>
      </c>
      <c r="N546">
        <f>IF(D546,MONTH(D546),"")</f>
        <v>12</v>
      </c>
      <c r="O546">
        <f>IF(D546,YEAR(D546),"")</f>
        <v>2000</v>
      </c>
      <c r="P546" s="12">
        <f>P545+IF(AND($B546="C",I546&lt;&gt;""),IF($G546="D",-I546,+I546),0)</f>
        <v>77.839016383695821</v>
      </c>
    </row>
    <row r="547" spans="1:16" x14ac:dyDescent="0.2">
      <c r="A547" s="6">
        <v>292</v>
      </c>
      <c r="B547" s="6" t="s">
        <v>17</v>
      </c>
      <c r="C547" s="7" t="s">
        <v>26</v>
      </c>
      <c r="D547" s="8">
        <v>36861</v>
      </c>
      <c r="E547" s="8">
        <v>36865</v>
      </c>
      <c r="F547" t="s">
        <v>284</v>
      </c>
      <c r="G547" s="6" t="s">
        <v>23</v>
      </c>
      <c r="H547" s="6"/>
      <c r="I547" s="12">
        <v>48.154071074780816</v>
      </c>
      <c r="J547" s="12">
        <f>J546+IF(AND($B547="B",$G547="D"),-I547,IF($B547="B",+I547,0))</f>
        <v>5064.2495811297549</v>
      </c>
      <c r="K547" s="12">
        <f>K546+IF(AND($B547="B",$E547&lt;&gt;""),IF($G547="D",-I547,+I547),0)</f>
        <v>5064.2495811297549</v>
      </c>
      <c r="L547" s="6" t="str">
        <f>IF(C547="","",G547&amp;" "&amp;VLOOKUP(C547,$X$1:$Y$49,2))</f>
        <v>D 6</v>
      </c>
      <c r="M547" s="10" t="e">
        <f>M546+IF(AND(B547="C",E547&lt;&gt;""),IF(G547="D",-#REF!,+#REF!),0)</f>
        <v>#REF!</v>
      </c>
      <c r="N547">
        <f>IF(D547,MONTH(D547),"")</f>
        <v>12</v>
      </c>
      <c r="O547">
        <f>IF(D547,YEAR(D547),"")</f>
        <v>2000</v>
      </c>
      <c r="P547" s="12">
        <f>P546+IF(AND($B547="C",I547&lt;&gt;""),IF($G547="D",-I547,+I547),0)</f>
        <v>77.839016383695821</v>
      </c>
    </row>
    <row r="548" spans="1:16" x14ac:dyDescent="0.2">
      <c r="A548" s="6">
        <v>301</v>
      </c>
      <c r="B548" s="6" t="s">
        <v>17</v>
      </c>
      <c r="C548" s="7" t="s">
        <v>21</v>
      </c>
      <c r="D548" s="8">
        <v>36861</v>
      </c>
      <c r="E548" s="8">
        <v>36861</v>
      </c>
      <c r="F548" t="s">
        <v>284</v>
      </c>
      <c r="G548" s="6" t="s">
        <v>23</v>
      </c>
      <c r="H548" s="6"/>
      <c r="I548" s="12">
        <v>12.19592137899283</v>
      </c>
      <c r="J548" s="12">
        <f>J547+IF(AND($B548="B",$G548="D"),-I548,IF($B548="B",+I548,0))</f>
        <v>5052.0536597507617</v>
      </c>
      <c r="K548" s="12">
        <f>K547+IF(AND($B548="B",$E548&lt;&gt;""),IF($G548="D",-I548,+I548),0)</f>
        <v>5052.0536597507617</v>
      </c>
      <c r="L548" s="6" t="str">
        <f>IF(C548="","",G548&amp;" "&amp;VLOOKUP(C548,$X$1:$Y$49,2))</f>
        <v>D 28</v>
      </c>
      <c r="M548" s="10" t="e">
        <f>M547+IF(AND(B548="C",E548&lt;&gt;""),IF(G548="D",-#REF!,+#REF!),0)</f>
        <v>#REF!</v>
      </c>
      <c r="N548">
        <f>IF(D548,MONTH(D548),"")</f>
        <v>12</v>
      </c>
      <c r="O548">
        <f>IF(D548,YEAR(D548),"")</f>
        <v>2000</v>
      </c>
      <c r="P548" s="12">
        <f>P547+IF(AND($B548="C",I548&lt;&gt;""),IF($G548="D",-I548,+I548),0)</f>
        <v>77.839016383695821</v>
      </c>
    </row>
    <row r="549" spans="1:16" x14ac:dyDescent="0.2">
      <c r="A549" s="6">
        <v>301</v>
      </c>
      <c r="B549" s="6" t="s">
        <v>17</v>
      </c>
      <c r="C549" s="7" t="s">
        <v>26</v>
      </c>
      <c r="D549" s="8">
        <v>36861</v>
      </c>
      <c r="E549" s="8">
        <v>36861</v>
      </c>
      <c r="F549" t="s">
        <v>284</v>
      </c>
      <c r="G549" s="6" t="s">
        <v>23</v>
      </c>
      <c r="H549" s="6"/>
      <c r="I549" s="12">
        <v>2.3904005902825949</v>
      </c>
      <c r="J549" s="12">
        <f>J548+IF(AND($B549="B",$G549="D"),-I549,IF($B549="B",+I549,0))</f>
        <v>5049.6632591604794</v>
      </c>
      <c r="K549" s="12">
        <f>K548+IF(AND($B549="B",$E549&lt;&gt;""),IF($G549="D",-I549,+I549),0)</f>
        <v>5049.6632591604794</v>
      </c>
      <c r="L549" s="6" t="str">
        <f>IF(C549="","",G549&amp;" "&amp;VLOOKUP(C549,$X$1:$Y$49,2))</f>
        <v>D 6</v>
      </c>
      <c r="M549" s="10" t="e">
        <f>M548+IF(AND(B549="C",E549&lt;&gt;""),IF(G549="D",-#REF!,+#REF!),0)</f>
        <v>#REF!</v>
      </c>
      <c r="N549">
        <f>IF(D549,MONTH(D549),"")</f>
        <v>12</v>
      </c>
      <c r="O549">
        <f>IF(D549,YEAR(D549),"")</f>
        <v>2000</v>
      </c>
      <c r="P549" s="12">
        <f>P548+IF(AND($B549="C",I549&lt;&gt;""),IF($G549="D",-I549,+I549),0)</f>
        <v>77.839016383695821</v>
      </c>
    </row>
    <row r="550" spans="1:16" x14ac:dyDescent="0.2">
      <c r="A550" s="6">
        <v>302</v>
      </c>
      <c r="B550" s="6" t="s">
        <v>17</v>
      </c>
      <c r="C550" s="7" t="s">
        <v>58</v>
      </c>
      <c r="D550" s="8">
        <v>36864</v>
      </c>
      <c r="E550" s="8">
        <v>36861</v>
      </c>
      <c r="F550" t="s">
        <v>284</v>
      </c>
      <c r="G550" s="6" t="s">
        <v>23</v>
      </c>
      <c r="H550" s="6"/>
      <c r="I550" s="12">
        <v>152.44901723741037</v>
      </c>
      <c r="J550" s="12">
        <f>J549+IF(AND($B550="B",$G550="D"),-I550,IF($B550="B",+I550,0))</f>
        <v>4897.2142419230686</v>
      </c>
      <c r="K550" s="12">
        <f>K549+IF(AND($B550="B",$E550&lt;&gt;""),IF($G550="D",-I550,+I550),0)</f>
        <v>4897.2142419230686</v>
      </c>
      <c r="L550" s="6" t="str">
        <f>IF(C550="","",G550&amp;" "&amp;VLOOKUP(C550,$X$1:$Y$49,2))</f>
        <v>D 4</v>
      </c>
      <c r="M550" s="10" t="e">
        <f>M549+IF(AND(B550="C",E550&lt;&gt;""),IF(G550="D",-#REF!,+#REF!),0)</f>
        <v>#REF!</v>
      </c>
      <c r="N550">
        <f>IF(D550,MONTH(D550),"")</f>
        <v>12</v>
      </c>
      <c r="O550">
        <f>IF(D550,YEAR(D550),"")</f>
        <v>2000</v>
      </c>
      <c r="P550" s="12">
        <f>P549+IF(AND($B550="C",I550&lt;&gt;""),IF($G550="D",-I550,+I550),0)</f>
        <v>77.839016383695821</v>
      </c>
    </row>
    <row r="551" spans="1:16" x14ac:dyDescent="0.2">
      <c r="A551" s="6">
        <v>343</v>
      </c>
      <c r="B551" s="6" t="s">
        <v>17</v>
      </c>
      <c r="C551" s="7" t="s">
        <v>28</v>
      </c>
      <c r="D551" s="8">
        <v>36867</v>
      </c>
      <c r="E551" s="8">
        <v>36889</v>
      </c>
      <c r="F551" t="s">
        <v>284</v>
      </c>
      <c r="G551" s="6" t="s">
        <v>23</v>
      </c>
      <c r="H551" s="6"/>
      <c r="I551" s="12">
        <v>12.109244680229086</v>
      </c>
      <c r="J551" s="12">
        <f>J550+IF(AND($B551="B",$G551="D"),-I551,IF($B551="B",+I551,0))</f>
        <v>4885.1049972428391</v>
      </c>
      <c r="K551" s="12">
        <f>K550+IF(AND($B551="B",$E551&lt;&gt;""),IF($G551="D",-I551,+I551),0)</f>
        <v>4885.1049972428391</v>
      </c>
      <c r="L551" s="6" t="str">
        <f>IF(C551="","",G551&amp;" "&amp;VLOOKUP(C551,$X$1:$Y$49,2))</f>
        <v>D 25</v>
      </c>
      <c r="M551" s="10" t="e">
        <f>M550+IF(AND(B551="C",E551&lt;&gt;""),IF(G551="D",-#REF!,+#REF!),0)</f>
        <v>#REF!</v>
      </c>
      <c r="N551">
        <f>IF(D551,MONTH(D551),"")</f>
        <v>12</v>
      </c>
      <c r="O551">
        <f>IF(D551,YEAR(D551),"")</f>
        <v>2000</v>
      </c>
      <c r="P551" s="12">
        <f>P550+IF(AND($B551="C",I551&lt;&gt;""),IF($G551="D",-I551,+I551),0)</f>
        <v>77.839016383695821</v>
      </c>
    </row>
    <row r="552" spans="1:16" x14ac:dyDescent="0.2">
      <c r="A552" s="6">
        <v>343</v>
      </c>
      <c r="B552" s="6" t="s">
        <v>17</v>
      </c>
      <c r="C552" s="7" t="s">
        <v>26</v>
      </c>
      <c r="D552" s="8">
        <v>36867</v>
      </c>
      <c r="E552" s="8">
        <v>36889</v>
      </c>
      <c r="F552" t="s">
        <v>284</v>
      </c>
      <c r="G552" s="6" t="s">
        <v>23</v>
      </c>
      <c r="H552" s="6"/>
      <c r="I552" s="12">
        <v>2.3736311983864784</v>
      </c>
      <c r="J552" s="12">
        <f>J551+IF(AND($B552="B",$G552="D"),-I552,IF($B552="B",+I552,0))</f>
        <v>4882.7313660444524</v>
      </c>
      <c r="K552" s="12">
        <f>K551+IF(AND($B552="B",$E552&lt;&gt;""),IF($G552="D",-I552,+I552),0)</f>
        <v>4882.7313660444524</v>
      </c>
      <c r="L552" s="6" t="str">
        <f>IF(C552="","",G552&amp;" "&amp;VLOOKUP(C552,$X$1:$Y$49,2))</f>
        <v>D 6</v>
      </c>
      <c r="M552" s="10" t="e">
        <f>M551+IF(AND(B552="C",E552&lt;&gt;""),IF(G552="D",-#REF!,+#REF!),0)</f>
        <v>#REF!</v>
      </c>
      <c r="N552">
        <f>IF(D552,MONTH(D552),"")</f>
        <v>12</v>
      </c>
      <c r="O552">
        <f>IF(D552,YEAR(D552),"")</f>
        <v>2000</v>
      </c>
      <c r="P552" s="12">
        <f>P551+IF(AND($B552="C",I552&lt;&gt;""),IF($G552="D",-I552,+I552),0)</f>
        <v>77.839016383695821</v>
      </c>
    </row>
    <row r="553" spans="1:16" x14ac:dyDescent="0.2">
      <c r="A553" s="6">
        <v>344</v>
      </c>
      <c r="B553" s="6" t="s">
        <v>17</v>
      </c>
      <c r="C553" s="7" t="s">
        <v>28</v>
      </c>
      <c r="D553" s="8">
        <v>36867</v>
      </c>
      <c r="E553" s="8">
        <v>36889</v>
      </c>
      <c r="F553" t="s">
        <v>284</v>
      </c>
      <c r="G553" s="6" t="s">
        <v>23</v>
      </c>
      <c r="H553" s="6"/>
      <c r="I553" s="12">
        <v>11.859411842615939</v>
      </c>
      <c r="J553" s="12">
        <f>J552+IF(AND($B553="B",$G553="D"),-I553,IF($B553="B",+I553,0))</f>
        <v>4870.8719542018362</v>
      </c>
      <c r="K553" s="12">
        <f>K552+IF(AND($B553="B",$E553&lt;&gt;""),IF($G553="D",-I553,+I553),0)</f>
        <v>4870.8719542018362</v>
      </c>
      <c r="L553" s="6" t="str">
        <f>IF(C553="","",G553&amp;" "&amp;VLOOKUP(C553,$X$1:$Y$49,2))</f>
        <v>D 25</v>
      </c>
      <c r="M553" s="10" t="e">
        <f>M552+IF(AND(B553="C",E553&lt;&gt;""),IF(G553="D",-#REF!,+#REF!),0)</f>
        <v>#REF!</v>
      </c>
      <c r="N553">
        <f>IF(D553,MONTH(D553),"")</f>
        <v>12</v>
      </c>
      <c r="O553">
        <f>IF(D553,YEAR(D553),"")</f>
        <v>2000</v>
      </c>
      <c r="P553" s="12">
        <f>P552+IF(AND($B553="C",I553&lt;&gt;""),IF($G553="D",-I553,+I553),0)</f>
        <v>77.839016383695821</v>
      </c>
    </row>
    <row r="554" spans="1:16" x14ac:dyDescent="0.2">
      <c r="A554" s="6">
        <v>344</v>
      </c>
      <c r="B554" s="6" t="s">
        <v>17</v>
      </c>
      <c r="C554" s="7" t="s">
        <v>26</v>
      </c>
      <c r="D554" s="8">
        <v>36867</v>
      </c>
      <c r="E554" s="8">
        <v>36889</v>
      </c>
      <c r="F554" t="s">
        <v>284</v>
      </c>
      <c r="G554" s="6" t="s">
        <v>23</v>
      </c>
      <c r="H554" s="6"/>
      <c r="I554" s="12">
        <v>2.3248475128705084</v>
      </c>
      <c r="J554" s="12">
        <f>J553+IF(AND($B554="B",$G554="D"),-I554,IF($B554="B",+I554,0))</f>
        <v>4868.5471066889659</v>
      </c>
      <c r="K554" s="12">
        <f>K553+IF(AND($B554="B",$E554&lt;&gt;""),IF($G554="D",-I554,+I554),0)</f>
        <v>4868.5471066889659</v>
      </c>
      <c r="L554" s="6" t="str">
        <f>IF(C554="","",G554&amp;" "&amp;VLOOKUP(C554,$X$1:$Y$49,2))</f>
        <v>D 6</v>
      </c>
      <c r="M554" s="10" t="e">
        <f>M553+IF(AND(B554="C",E554&lt;&gt;""),IF(G554="D",-#REF!,+#REF!),0)</f>
        <v>#REF!</v>
      </c>
      <c r="N554">
        <f>IF(D554,MONTH(D554),"")</f>
        <v>12</v>
      </c>
      <c r="O554">
        <f>IF(D554,YEAR(D554),"")</f>
        <v>2000</v>
      </c>
      <c r="P554" s="12">
        <f>P553+IF(AND($B554="C",I554&lt;&gt;""),IF($G554="D",-I554,+I554),0)</f>
        <v>77.839016383695821</v>
      </c>
    </row>
    <row r="555" spans="1:16" x14ac:dyDescent="0.2">
      <c r="A555" s="6">
        <v>318</v>
      </c>
      <c r="B555" s="6" t="s">
        <v>17</v>
      </c>
      <c r="C555" s="7" t="s">
        <v>58</v>
      </c>
      <c r="D555" s="8">
        <v>36871</v>
      </c>
      <c r="E555" s="8">
        <v>36870</v>
      </c>
      <c r="F555" t="s">
        <v>284</v>
      </c>
      <c r="G555" s="6" t="s">
        <v>23</v>
      </c>
      <c r="H555" s="6"/>
      <c r="I555" s="12">
        <v>3048.9803447482077</v>
      </c>
      <c r="J555" s="12">
        <f>J554+IF(AND($B555="B",$G555="D"),-I555,IF($B555="B",+I555,0))</f>
        <v>1819.5667619407582</v>
      </c>
      <c r="K555" s="12">
        <f>K554+IF(AND($B555="B",$E555&lt;&gt;""),IF($G555="D",-I555,+I555),0)</f>
        <v>1819.5667619407582</v>
      </c>
      <c r="L555" s="6" t="str">
        <f>IF(C555="","",G555&amp;" "&amp;VLOOKUP(C555,$X$1:$Y$49,2))</f>
        <v>D 4</v>
      </c>
      <c r="M555" s="10" t="e">
        <f>M554+IF(AND(B555="C",E555&lt;&gt;""),IF(G555="D",-#REF!,+#REF!),0)</f>
        <v>#REF!</v>
      </c>
      <c r="N555">
        <f>IF(D555,MONTH(D555),"")</f>
        <v>12</v>
      </c>
      <c r="O555">
        <f>IF(D555,YEAR(D555),"")</f>
        <v>2000</v>
      </c>
      <c r="P555" s="12">
        <f>P554+IF(AND($B555="C",I555&lt;&gt;""),IF($G555="D",-I555,+I555),0)</f>
        <v>77.839016383695821</v>
      </c>
    </row>
    <row r="556" spans="1:16" x14ac:dyDescent="0.2">
      <c r="A556" s="6">
        <v>315</v>
      </c>
      <c r="B556" s="6" t="s">
        <v>17</v>
      </c>
      <c r="C556" s="7" t="s">
        <v>54</v>
      </c>
      <c r="D556" s="8">
        <v>36872</v>
      </c>
      <c r="E556" s="8">
        <v>36873</v>
      </c>
      <c r="F556" t="s">
        <v>284</v>
      </c>
      <c r="G556" s="6" t="s">
        <v>19</v>
      </c>
      <c r="H556" s="6"/>
      <c r="I556" s="12">
        <v>731.75528273956979</v>
      </c>
      <c r="J556" s="12">
        <f>J555+IF(AND($B556="B",$G556="D"),-I556,IF($B556="B",+I556,0))</f>
        <v>2551.322044680328</v>
      </c>
      <c r="K556" s="12">
        <f>K555+IF(AND($B556="B",$E556&lt;&gt;""),IF($G556="D",-I556,+I556),0)</f>
        <v>2551.322044680328</v>
      </c>
      <c r="L556" s="6" t="str">
        <f>IF(C556="","",G556&amp;" "&amp;VLOOKUP(C556,$X$1:$Y$49,2))</f>
        <v>R 6</v>
      </c>
      <c r="M556" s="10" t="e">
        <f>M555+IF(AND(B556="C",E556&lt;&gt;""),IF(G556="D",-#REF!,+#REF!),0)</f>
        <v>#REF!</v>
      </c>
      <c r="N556">
        <f>IF(D556,MONTH(D556),"")</f>
        <v>12</v>
      </c>
      <c r="O556">
        <f>IF(D556,YEAR(D556),"")</f>
        <v>2000</v>
      </c>
      <c r="P556" s="12">
        <f>P555+IF(AND($B556="C",I556&lt;&gt;""),IF($G556="D",-I556,+I556),0)</f>
        <v>77.839016383695821</v>
      </c>
    </row>
    <row r="557" spans="1:16" x14ac:dyDescent="0.2">
      <c r="A557" s="6">
        <v>315</v>
      </c>
      <c r="B557" s="6" t="s">
        <v>17</v>
      </c>
      <c r="C557" s="7" t="s">
        <v>62</v>
      </c>
      <c r="D557" s="8">
        <v>36872</v>
      </c>
      <c r="E557" s="8">
        <v>36873</v>
      </c>
      <c r="F557" t="s">
        <v>284</v>
      </c>
      <c r="G557" s="6" t="s">
        <v>19</v>
      </c>
      <c r="H557" s="6"/>
      <c r="I557" s="12">
        <v>143.42403541695569</v>
      </c>
      <c r="J557" s="12">
        <f>J556+IF(AND($B557="B",$G557="D"),-I557,IF($B557="B",+I557,0))</f>
        <v>2694.7460800972835</v>
      </c>
      <c r="K557" s="12">
        <f>K556+IF(AND($B557="B",$E557&lt;&gt;""),IF($G557="D",-I557,+I557),0)</f>
        <v>2694.7460800972835</v>
      </c>
      <c r="L557" s="6" t="str">
        <f>IF(C557="","",G557&amp;" "&amp;VLOOKUP(C557,$X$1:$Y$49,2))</f>
        <v>R 5</v>
      </c>
      <c r="M557" s="10" t="e">
        <f>M556+IF(AND(B557="C",E557&lt;&gt;""),IF(G557="D",-#REF!,+#REF!),0)</f>
        <v>#REF!</v>
      </c>
      <c r="N557">
        <f>IF(D557,MONTH(D557),"")</f>
        <v>12</v>
      </c>
      <c r="O557">
        <f>IF(D557,YEAR(D557),"")</f>
        <v>2000</v>
      </c>
      <c r="P557" s="12">
        <f>P556+IF(AND($B557="C",I557&lt;&gt;""),IF($G557="D",-I557,+I557),0)</f>
        <v>77.839016383695821</v>
      </c>
    </row>
    <row r="558" spans="1:16" x14ac:dyDescent="0.2">
      <c r="A558" s="6">
        <v>307</v>
      </c>
      <c r="B558" s="6" t="s">
        <v>17</v>
      </c>
      <c r="C558" s="7" t="s">
        <v>22</v>
      </c>
      <c r="D558" s="8">
        <v>36874</v>
      </c>
      <c r="E558" s="8">
        <v>36861</v>
      </c>
      <c r="F558" t="s">
        <v>284</v>
      </c>
      <c r="G558" s="6" t="s">
        <v>23</v>
      </c>
      <c r="H558" s="6">
        <v>1476970</v>
      </c>
      <c r="I558" s="12">
        <v>638.15158615579981</v>
      </c>
      <c r="J558" s="12">
        <f>J557+IF(AND($B558="B",$G558="D"),-I558,IF($B558="B",+I558,0))</f>
        <v>2056.594493941484</v>
      </c>
      <c r="K558" s="12">
        <f>K557+IF(AND($B558="B",$E558&lt;&gt;""),IF($G558="D",-I558,+I558),0)</f>
        <v>2056.594493941484</v>
      </c>
      <c r="L558" s="6" t="str">
        <f>IF(C558="","",G558&amp;" "&amp;VLOOKUP(C558,$X$1:$Y$49,2))</f>
        <v>D 19</v>
      </c>
      <c r="M558" s="10" t="e">
        <f>M557+IF(AND(B558="C",E558&lt;&gt;""),IF(G558="D",-#REF!,+#REF!),0)</f>
        <v>#REF!</v>
      </c>
      <c r="N558">
        <f>IF(D558,MONTH(D558),"")</f>
        <v>12</v>
      </c>
      <c r="O558">
        <f>IF(D558,YEAR(D558),"")</f>
        <v>2000</v>
      </c>
      <c r="P558" s="12">
        <f>P557+IF(AND($B558="C",I558&lt;&gt;""),IF($G558="D",-I558,+I558),0)</f>
        <v>77.839016383695821</v>
      </c>
    </row>
    <row r="559" spans="1:16" x14ac:dyDescent="0.2">
      <c r="A559" s="6">
        <v>320</v>
      </c>
      <c r="B559" s="6" t="s">
        <v>17</v>
      </c>
      <c r="C559" s="7" t="s">
        <v>54</v>
      </c>
      <c r="D559" s="8">
        <v>36874</v>
      </c>
      <c r="E559" s="8">
        <v>36879</v>
      </c>
      <c r="F559" t="s">
        <v>284</v>
      </c>
      <c r="G559" s="6" t="s">
        <v>19</v>
      </c>
      <c r="H559" s="6"/>
      <c r="I559" s="12">
        <v>167.69391896115141</v>
      </c>
      <c r="J559" s="12">
        <f>J558+IF(AND($B559="B",$G559="D"),-I559,IF($B559="B",+I559,0))</f>
        <v>2224.2884129026352</v>
      </c>
      <c r="K559" s="12">
        <f>K558+IF(AND($B559="B",$E559&lt;&gt;""),IF($G559="D",-I559,+I559),0)</f>
        <v>2224.2884129026352</v>
      </c>
      <c r="L559" s="6" t="str">
        <f>IF(C559="","",G559&amp;" "&amp;VLOOKUP(C559,$X$1:$Y$49,2))</f>
        <v>R 6</v>
      </c>
      <c r="M559" s="10" t="e">
        <f>M558+IF(AND(B559="C",E559&lt;&gt;""),IF(G559="D",-#REF!,+#REF!),0)</f>
        <v>#REF!</v>
      </c>
      <c r="N559">
        <f>IF(D559,MONTH(D559),"")</f>
        <v>12</v>
      </c>
      <c r="O559">
        <f>IF(D559,YEAR(D559),"")</f>
        <v>2000</v>
      </c>
      <c r="P559" s="12">
        <f>P558+IF(AND($B559="C",I559&lt;&gt;""),IF($G559="D",-I559,+I559),0)</f>
        <v>77.839016383695821</v>
      </c>
    </row>
    <row r="560" spans="1:16" x14ac:dyDescent="0.2">
      <c r="A560" s="6">
        <v>320</v>
      </c>
      <c r="B560" s="6" t="s">
        <v>17</v>
      </c>
      <c r="C560" s="7" t="s">
        <v>62</v>
      </c>
      <c r="D560" s="8">
        <v>36874</v>
      </c>
      <c r="E560" s="8">
        <v>36879</v>
      </c>
      <c r="F560" t="s">
        <v>284</v>
      </c>
      <c r="G560" s="6" t="s">
        <v>19</v>
      </c>
      <c r="H560" s="6"/>
      <c r="I560" s="12">
        <v>32.868008116385674</v>
      </c>
      <c r="J560" s="12">
        <f>J559+IF(AND($B560="B",$G560="D"),-I560,IF($B560="B",+I560,0))</f>
        <v>2257.1564210190209</v>
      </c>
      <c r="K560" s="12">
        <f>K559+IF(AND($B560="B",$E560&lt;&gt;""),IF($G560="D",-I560,+I560),0)</f>
        <v>2257.1564210190209</v>
      </c>
      <c r="L560" s="6" t="str">
        <f>IF(C560="","",G560&amp;" "&amp;VLOOKUP(C560,$X$1:$Y$49,2))</f>
        <v>R 5</v>
      </c>
      <c r="M560" s="10" t="e">
        <f>M559+IF(AND(B560="C",E560&lt;&gt;""),IF(G560="D",-#REF!,+#REF!),0)</f>
        <v>#REF!</v>
      </c>
      <c r="N560">
        <f>IF(D560,MONTH(D560),"")</f>
        <v>12</v>
      </c>
      <c r="O560">
        <f>IF(D560,YEAR(D560),"")</f>
        <v>2000</v>
      </c>
      <c r="P560" s="12">
        <f>P559+IF(AND($B560="C",I560&lt;&gt;""),IF($G560="D",-I560,+I560),0)</f>
        <v>77.839016383695821</v>
      </c>
    </row>
    <row r="561" spans="1:16" x14ac:dyDescent="0.2">
      <c r="A561" s="6">
        <v>306</v>
      </c>
      <c r="B561" s="6" t="s">
        <v>17</v>
      </c>
      <c r="C561" s="7" t="s">
        <v>65</v>
      </c>
      <c r="D561" s="8">
        <v>36875</v>
      </c>
      <c r="E561" s="8">
        <v>36886</v>
      </c>
      <c r="F561" t="s">
        <v>284</v>
      </c>
      <c r="G561" s="6" t="s">
        <v>23</v>
      </c>
      <c r="H561" s="6"/>
      <c r="I561" s="12">
        <v>351.85233178394316</v>
      </c>
      <c r="J561" s="12">
        <f>J560+IF(AND($B561="B",$G561="D"),-I561,IF($B561="B",+I561,0))</f>
        <v>1905.3040892350778</v>
      </c>
      <c r="K561" s="12">
        <f>K560+IF(AND($B561="B",$E561&lt;&gt;""),IF($G561="D",-I561,+I561),0)</f>
        <v>1905.3040892350778</v>
      </c>
      <c r="L561" s="6" t="str">
        <f>IF(C561="","",G561&amp;" "&amp;VLOOKUP(C561,$X$1:$Y$49,2))</f>
        <v>D 12</v>
      </c>
      <c r="M561" s="10" t="e">
        <f>M560+IF(AND(B561="C",E561&lt;&gt;""),IF(G561="D",-#REF!,+#REF!),0)</f>
        <v>#REF!</v>
      </c>
      <c r="N561">
        <f>IF(D561,MONTH(D561),"")</f>
        <v>12</v>
      </c>
      <c r="O561">
        <f>IF(D561,YEAR(D561),"")</f>
        <v>2000</v>
      </c>
      <c r="P561" s="12">
        <f>P560+IF(AND($B561="C",I561&lt;&gt;""),IF($G561="D",-I561,+I561),0)</f>
        <v>77.839016383695821</v>
      </c>
    </row>
    <row r="562" spans="1:16" x14ac:dyDescent="0.2">
      <c r="A562" s="6">
        <v>342</v>
      </c>
      <c r="B562" s="6" t="s">
        <v>17</v>
      </c>
      <c r="C562" s="7" t="s">
        <v>31</v>
      </c>
      <c r="D562" s="8">
        <v>36875</v>
      </c>
      <c r="E562" s="8">
        <v>36889</v>
      </c>
      <c r="F562" t="s">
        <v>284</v>
      </c>
      <c r="G562" s="6" t="s">
        <v>23</v>
      </c>
      <c r="H562" s="6"/>
      <c r="I562" s="12">
        <v>519.74900793802033</v>
      </c>
      <c r="J562" s="12">
        <f>J561+IF(AND($B562="B",$G562="D"),-I562,IF($B562="B",+I562,0))</f>
        <v>1385.5550812970573</v>
      </c>
      <c r="K562" s="12">
        <f>K561+IF(AND($B562="B",$E562&lt;&gt;""),IF($G562="D",-I562,+I562),0)</f>
        <v>1385.5550812970573</v>
      </c>
      <c r="L562" s="6" t="str">
        <f>IF(C562="","",G562&amp;" "&amp;VLOOKUP(C562,$X$1:$Y$49,2))</f>
        <v>D 22</v>
      </c>
      <c r="M562" s="10" t="e">
        <f>M561+IF(AND(B562="C",E562&lt;&gt;""),IF(G562="D",-#REF!,+#REF!),0)</f>
        <v>#REF!</v>
      </c>
      <c r="N562">
        <f>IF(D562,MONTH(D562),"")</f>
        <v>12</v>
      </c>
      <c r="O562">
        <f>IF(D562,YEAR(D562),"")</f>
        <v>2000</v>
      </c>
      <c r="P562" s="12">
        <f>P561+IF(AND($B562="C",I562&lt;&gt;""),IF($G562="D",-I562,+I562),0)</f>
        <v>77.839016383695821</v>
      </c>
    </row>
    <row r="563" spans="1:16" x14ac:dyDescent="0.2">
      <c r="A563" s="6">
        <v>342</v>
      </c>
      <c r="B563" s="6" t="s">
        <v>17</v>
      </c>
      <c r="C563" s="7" t="s">
        <v>49</v>
      </c>
      <c r="D563" s="8">
        <v>36875</v>
      </c>
      <c r="E563" s="8">
        <v>36889</v>
      </c>
      <c r="F563" t="s">
        <v>284</v>
      </c>
      <c r="G563" s="6" t="s">
        <v>23</v>
      </c>
      <c r="H563" s="6"/>
      <c r="I563" s="12">
        <v>204.37162801829996</v>
      </c>
      <c r="J563" s="12">
        <f>J562+IF(AND($B563="B",$G563="D"),-I563,IF($B563="B",+I563,0))</f>
        <v>1181.1834532787573</v>
      </c>
      <c r="K563" s="12">
        <f>K562+IF(AND($B563="B",$E563&lt;&gt;""),IF($G563="D",-I563,+I563),0)</f>
        <v>1181.1834532787573</v>
      </c>
      <c r="L563" s="6" t="str">
        <f>IF(C563="","",G563&amp;" "&amp;VLOOKUP(C563,$X$1:$Y$49,2))</f>
        <v>D 24</v>
      </c>
      <c r="M563" s="10" t="e">
        <f>M562+IF(AND(B563="C",E563&lt;&gt;""),IF(G563="D",-#REF!,+#REF!),0)</f>
        <v>#REF!</v>
      </c>
      <c r="N563">
        <f>IF(D563,MONTH(D563),"")</f>
        <v>12</v>
      </c>
      <c r="O563">
        <f>IF(D563,YEAR(D563),"")</f>
        <v>2000</v>
      </c>
      <c r="P563" s="12">
        <f>P562+IF(AND($B563="C",I563&lt;&gt;""),IF($G563="D",-I563,+I563),0)</f>
        <v>77.839016383695821</v>
      </c>
    </row>
    <row r="564" spans="1:16" x14ac:dyDescent="0.2">
      <c r="A564" s="6">
        <v>342</v>
      </c>
      <c r="B564" s="6" t="s">
        <v>17</v>
      </c>
      <c r="C564" s="7" t="s">
        <v>26</v>
      </c>
      <c r="D564" s="8">
        <v>36875</v>
      </c>
      <c r="E564" s="8">
        <v>36889</v>
      </c>
      <c r="F564" t="s">
        <v>284</v>
      </c>
      <c r="G564" s="6" t="s">
        <v>23</v>
      </c>
      <c r="H564" s="6"/>
      <c r="I564" s="12">
        <v>73.47890181825943</v>
      </c>
      <c r="J564" s="12">
        <f>J563+IF(AND($B564="B",$G564="D"),-I564,IF($B564="B",+I564,0))</f>
        <v>1107.7045514604979</v>
      </c>
      <c r="K564" s="12">
        <f>K563+IF(AND($B564="B",$E564&lt;&gt;""),IF($G564="D",-I564,+I564),0)</f>
        <v>1107.7045514604979</v>
      </c>
      <c r="L564" s="6" t="str">
        <f>IF(C564="","",G564&amp;" "&amp;VLOOKUP(C564,$X$1:$Y$49,2))</f>
        <v>D 6</v>
      </c>
      <c r="M564" s="10" t="e">
        <f>M563+IF(AND(B564="C",E564&lt;&gt;""),IF(G564="D",-#REF!,+#REF!),0)</f>
        <v>#REF!</v>
      </c>
      <c r="N564">
        <f>IF(D564,MONTH(D564),"")</f>
        <v>12</v>
      </c>
      <c r="O564">
        <f>IF(D564,YEAR(D564),"")</f>
        <v>2000</v>
      </c>
      <c r="P564" s="12">
        <f>P563+IF(AND($B564="C",I564&lt;&gt;""),IF($G564="D",-I564,+I564),0)</f>
        <v>77.839016383695821</v>
      </c>
    </row>
    <row r="565" spans="1:16" x14ac:dyDescent="0.2">
      <c r="A565" s="6">
        <v>342</v>
      </c>
      <c r="B565" s="6" t="s">
        <v>17</v>
      </c>
      <c r="C565" s="7" t="s">
        <v>28</v>
      </c>
      <c r="D565" s="8">
        <v>36875</v>
      </c>
      <c r="E565" s="8">
        <v>36889</v>
      </c>
      <c r="F565" t="s">
        <v>284</v>
      </c>
      <c r="G565" s="6" t="s">
        <v>23</v>
      </c>
      <c r="H565" s="6"/>
      <c r="I565" s="12">
        <v>25.946822733807245</v>
      </c>
      <c r="J565" s="12">
        <f>J564+IF(AND($B565="B",$G565="D"),-I565,IF($B565="B",+I565,0))</f>
        <v>1081.7577287266906</v>
      </c>
      <c r="K565" s="12">
        <f>K564+IF(AND($B565="B",$E565&lt;&gt;""),IF($G565="D",-I565,+I565),0)</f>
        <v>1081.7577287266906</v>
      </c>
      <c r="L565" s="6" t="str">
        <f>IF(C565="","",G565&amp;" "&amp;VLOOKUP(C565,$X$1:$Y$49,2))</f>
        <v>D 25</v>
      </c>
      <c r="M565" s="10" t="e">
        <f>M564+IF(AND(B565="C",E565&lt;&gt;""),IF(G565="D",-#REF!,+#REF!),0)</f>
        <v>#REF!</v>
      </c>
      <c r="N565">
        <f>IF(D565,MONTH(D565),"")</f>
        <v>12</v>
      </c>
      <c r="O565">
        <f>IF(D565,YEAR(D565),"")</f>
        <v>2000</v>
      </c>
      <c r="P565" s="12">
        <f>P564+IF(AND($B565="C",I565&lt;&gt;""),IF($G565="D",-I565,+I565),0)</f>
        <v>77.839016383695821</v>
      </c>
    </row>
    <row r="566" spans="1:16" x14ac:dyDescent="0.2">
      <c r="A566" s="6">
        <v>304</v>
      </c>
      <c r="B566" s="6" t="s">
        <v>17</v>
      </c>
      <c r="C566" s="7" t="s">
        <v>28</v>
      </c>
      <c r="D566" s="8">
        <v>36876</v>
      </c>
      <c r="E566" s="8">
        <v>36894</v>
      </c>
      <c r="F566" t="s">
        <v>284</v>
      </c>
      <c r="G566" s="6" t="s">
        <v>23</v>
      </c>
      <c r="H566" s="6"/>
      <c r="I566" s="12">
        <v>54.030980689282991</v>
      </c>
      <c r="J566" s="12">
        <f>J565+IF(AND($B566="B",$G566="D"),-I566,IF($B566="B",+I566,0))</f>
        <v>1027.7267480374076</v>
      </c>
      <c r="K566" s="12">
        <f>K565+IF(AND($B566="B",$E566&lt;&gt;""),IF($G566="D",-I566,+I566),0)</f>
        <v>1027.7267480374076</v>
      </c>
      <c r="L566" s="6" t="str">
        <f>IF(C566="","",G566&amp;" "&amp;VLOOKUP(C566,$X$1:$Y$49,2))</f>
        <v>D 25</v>
      </c>
      <c r="M566" s="10" t="e">
        <f>M565+IF(AND(B566="C",E566&lt;&gt;""),IF(G566="D",-#REF!,+#REF!),0)</f>
        <v>#REF!</v>
      </c>
      <c r="N566">
        <f>IF(D566,MONTH(D566),"")</f>
        <v>12</v>
      </c>
      <c r="O566">
        <f>IF(D566,YEAR(D566),"")</f>
        <v>2000</v>
      </c>
      <c r="P566" s="12">
        <f>P565+IF(AND($B566="C",I566&lt;&gt;""),IF($G566="D",-I566,+I566),0)</f>
        <v>77.839016383695821</v>
      </c>
    </row>
    <row r="567" spans="1:16" x14ac:dyDescent="0.2">
      <c r="A567" s="6">
        <v>304</v>
      </c>
      <c r="B567" s="6" t="s">
        <v>17</v>
      </c>
      <c r="C567" s="7" t="s">
        <v>26</v>
      </c>
      <c r="D567" s="8">
        <v>36876</v>
      </c>
      <c r="E567" s="8">
        <v>36894</v>
      </c>
      <c r="F567" t="s">
        <v>284</v>
      </c>
      <c r="G567" s="6" t="s">
        <v>23</v>
      </c>
      <c r="H567" s="6"/>
      <c r="I567" s="12">
        <v>10.593682207827646</v>
      </c>
      <c r="J567" s="12">
        <f>J566+IF(AND($B567="B",$G567="D"),-I567,IF($B567="B",+I567,0))</f>
        <v>1017.1330658295799</v>
      </c>
      <c r="K567" s="12">
        <f>K566+IF(AND($B567="B",$E567&lt;&gt;""),IF($G567="D",-I567,+I567),0)</f>
        <v>1017.1330658295799</v>
      </c>
      <c r="L567" s="6" t="str">
        <f>IF(C567="","",G567&amp;" "&amp;VLOOKUP(C567,$X$1:$Y$49,2))</f>
        <v>D 6</v>
      </c>
      <c r="M567" s="10" t="e">
        <f>M566+IF(AND(B567="C",E567&lt;&gt;""),IF(G567="D",-#REF!,+#REF!),0)</f>
        <v>#REF!</v>
      </c>
      <c r="N567">
        <f>IF(D567,MONTH(D567),"")</f>
        <v>12</v>
      </c>
      <c r="O567">
        <f>IF(D567,YEAR(D567),"")</f>
        <v>2000</v>
      </c>
      <c r="P567" s="12">
        <f>P566+IF(AND($B567="C",I567&lt;&gt;""),IF($G567="D",-I567,+I567),0)</f>
        <v>77.839016383695821</v>
      </c>
    </row>
    <row r="568" spans="1:16" x14ac:dyDescent="0.2">
      <c r="A568" s="6">
        <v>309</v>
      </c>
      <c r="B568" s="6" t="s">
        <v>17</v>
      </c>
      <c r="C568" s="7" t="s">
        <v>28</v>
      </c>
      <c r="D568" s="8">
        <v>36878</v>
      </c>
      <c r="E568" s="8">
        <v>36884</v>
      </c>
      <c r="F568" t="s">
        <v>284</v>
      </c>
      <c r="G568" s="6" t="s">
        <v>23</v>
      </c>
      <c r="H568" s="14" t="s">
        <v>201</v>
      </c>
      <c r="I568" s="12">
        <v>28.507966223395741</v>
      </c>
      <c r="J568" s="12">
        <f>J567+IF(AND($B568="B",$G568="D"),-I568,IF($B568="B",+I568,0))</f>
        <v>988.62509960618411</v>
      </c>
      <c r="K568" s="12">
        <f>K567+IF(AND($B568="B",$E568&lt;&gt;""),IF($G568="D",-I568,+I568),0)</f>
        <v>988.62509960618411</v>
      </c>
      <c r="L568" s="6" t="str">
        <f>IF(C568="","",G568&amp;" "&amp;VLOOKUP(C568,$X$1:$Y$49,2))</f>
        <v>D 25</v>
      </c>
      <c r="M568" s="10" t="e">
        <f>M567+IF(AND(B568="C",E568&lt;&gt;""),IF(G568="D",-#REF!,+#REF!),0)</f>
        <v>#REF!</v>
      </c>
      <c r="N568">
        <f>IF(D568,MONTH(D568),"")</f>
        <v>12</v>
      </c>
      <c r="O568">
        <f>IF(D568,YEAR(D568),"")</f>
        <v>2000</v>
      </c>
      <c r="P568" s="12">
        <f>P567+IF(AND($B568="C",I568&lt;&gt;""),IF($G568="D",-I568,+I568),0)</f>
        <v>77.839016383695821</v>
      </c>
    </row>
    <row r="569" spans="1:16" x14ac:dyDescent="0.2">
      <c r="A569" s="6">
        <v>319</v>
      </c>
      <c r="B569" s="6" t="s">
        <v>17</v>
      </c>
      <c r="C569" s="7" t="s">
        <v>58</v>
      </c>
      <c r="D569" s="8">
        <v>36878</v>
      </c>
      <c r="E569" s="8">
        <v>36877</v>
      </c>
      <c r="F569" t="s">
        <v>284</v>
      </c>
      <c r="G569" s="6" t="s">
        <v>23</v>
      </c>
      <c r="H569" s="6"/>
      <c r="I569" s="12">
        <v>45.734705171223112</v>
      </c>
      <c r="J569" s="12">
        <f>J568+IF(AND($B569="B",$G569="D"),-I569,IF($B569="B",+I569,0))</f>
        <v>942.89039443496097</v>
      </c>
      <c r="K569" s="12">
        <f>K568+IF(AND($B569="B",$E569&lt;&gt;""),IF($G569="D",-I569,+I569),0)</f>
        <v>942.89039443496097</v>
      </c>
      <c r="L569" s="6" t="str">
        <f>IF(C569="","",G569&amp;" "&amp;VLOOKUP(C569,$X$1:$Y$49,2))</f>
        <v>D 4</v>
      </c>
      <c r="M569" s="10" t="e">
        <f>M568+IF(AND(B569="C",E569&lt;&gt;""),IF(G569="D",-#REF!,+#REF!),0)</f>
        <v>#REF!</v>
      </c>
      <c r="N569">
        <f>IF(D569,MONTH(D569),"")</f>
        <v>12</v>
      </c>
      <c r="O569">
        <f>IF(D569,YEAR(D569),"")</f>
        <v>2000</v>
      </c>
      <c r="P569" s="12">
        <f>P568+IF(AND($B569="C",I569&lt;&gt;""),IF($G569="D",-I569,+I569),0)</f>
        <v>77.839016383695821</v>
      </c>
    </row>
    <row r="570" spans="1:16" x14ac:dyDescent="0.2">
      <c r="A570" s="6">
        <v>316</v>
      </c>
      <c r="B570" s="6" t="s">
        <v>17</v>
      </c>
      <c r="C570" s="7" t="s">
        <v>54</v>
      </c>
      <c r="D570" s="8">
        <v>36879</v>
      </c>
      <c r="E570" s="8">
        <v>36880</v>
      </c>
      <c r="F570" t="s">
        <v>284</v>
      </c>
      <c r="G570" s="6" t="s">
        <v>19</v>
      </c>
      <c r="H570" s="6"/>
      <c r="I570" s="12">
        <v>731.75528273956979</v>
      </c>
      <c r="J570" s="12">
        <f>J569+IF(AND($B570="B",$G570="D"),-I570,IF($B570="B",+I570,0))</f>
        <v>1674.6456771745306</v>
      </c>
      <c r="K570" s="12">
        <f>K569+IF(AND($B570="B",$E570&lt;&gt;""),IF($G570="D",-I570,+I570),0)</f>
        <v>1674.6456771745306</v>
      </c>
      <c r="L570" s="6" t="str">
        <f>IF(C570="","",G570&amp;" "&amp;VLOOKUP(C570,$X$1:$Y$49,2))</f>
        <v>R 6</v>
      </c>
      <c r="M570" s="10" t="e">
        <f>M569+IF(AND(B570="C",E570&lt;&gt;""),IF(G570="D",-#REF!,+#REF!),0)</f>
        <v>#REF!</v>
      </c>
      <c r="N570">
        <f>IF(D570,MONTH(D570),"")</f>
        <v>12</v>
      </c>
      <c r="O570">
        <f>IF(D570,YEAR(D570),"")</f>
        <v>2000</v>
      </c>
      <c r="P570" s="12">
        <f>P569+IF(AND($B570="C",I570&lt;&gt;""),IF($G570="D",-I570,+I570),0)</f>
        <v>77.839016383695821</v>
      </c>
    </row>
    <row r="571" spans="1:16" x14ac:dyDescent="0.2">
      <c r="A571" s="6">
        <v>316</v>
      </c>
      <c r="B571" s="6" t="s">
        <v>17</v>
      </c>
      <c r="C571" s="7" t="s">
        <v>62</v>
      </c>
      <c r="D571" s="8">
        <v>36879</v>
      </c>
      <c r="E571" s="8">
        <v>36880</v>
      </c>
      <c r="F571" t="s">
        <v>284</v>
      </c>
      <c r="G571" s="6" t="s">
        <v>19</v>
      </c>
      <c r="H571" s="6"/>
      <c r="I571" s="12">
        <v>143.42403541695569</v>
      </c>
      <c r="J571" s="12">
        <f>J570+IF(AND($B571="B",$G571="D"),-I571,IF($B571="B",+I571,0))</f>
        <v>1818.0697125914862</v>
      </c>
      <c r="K571" s="12">
        <f>K570+IF(AND($B571="B",$E571&lt;&gt;""),IF($G571="D",-I571,+I571),0)</f>
        <v>1818.0697125914862</v>
      </c>
      <c r="L571" s="6" t="str">
        <f>IF(C571="","",G571&amp;" "&amp;VLOOKUP(C571,$X$1:$Y$49,2))</f>
        <v>R 5</v>
      </c>
      <c r="M571" s="10" t="e">
        <f>M570+IF(AND(B571="C",E571&lt;&gt;""),IF(G571="D",-#REF!,+#REF!),0)</f>
        <v>#REF!</v>
      </c>
      <c r="N571">
        <f>IF(D571,MONTH(D571),"")</f>
        <v>12</v>
      </c>
      <c r="O571">
        <f>IF(D571,YEAR(D571),"")</f>
        <v>2000</v>
      </c>
      <c r="P571" s="12">
        <f>P570+IF(AND($B571="C",I571&lt;&gt;""),IF($G571="D",-I571,+I571),0)</f>
        <v>77.839016383695821</v>
      </c>
    </row>
    <row r="572" spans="1:16" x14ac:dyDescent="0.2">
      <c r="A572" s="6">
        <v>334</v>
      </c>
      <c r="B572" s="6" t="s">
        <v>40</v>
      </c>
      <c r="C572" s="7" t="s">
        <v>49</v>
      </c>
      <c r="D572" s="8">
        <v>36879</v>
      </c>
      <c r="E572" s="8">
        <v>36879</v>
      </c>
      <c r="F572" t="s">
        <v>284</v>
      </c>
      <c r="G572" s="6" t="s">
        <v>23</v>
      </c>
      <c r="H572" s="6"/>
      <c r="I572" s="12">
        <v>24.39184275798566</v>
      </c>
      <c r="J572" s="12">
        <f>J571+IF(AND($B572="B",$G572="D"),-I572,IF($B572="B",+I572,0))</f>
        <v>1818.0697125914862</v>
      </c>
      <c r="K572" s="12">
        <f>K571+IF(AND($B572="B",$E572&lt;&gt;""),IF($G572="D",-I572,+I572),0)</f>
        <v>1818.0697125914862</v>
      </c>
      <c r="L572" s="6" t="str">
        <f>IF(C572="","",G572&amp;" "&amp;VLOOKUP(C572,$X$1:$Y$49,2))</f>
        <v>D 24</v>
      </c>
      <c r="M572" s="10" t="e">
        <f>M571+IF(AND(B572="C",E572&lt;&gt;""),IF(G572="D",-#REF!,+#REF!),0)</f>
        <v>#REF!</v>
      </c>
      <c r="N572">
        <f>IF(D572,MONTH(D572),"")</f>
        <v>12</v>
      </c>
      <c r="O572">
        <f>IF(D572,YEAR(D572),"")</f>
        <v>2000</v>
      </c>
      <c r="P572" s="12">
        <f>P571+IF(AND($B572="C",I572&lt;&gt;""),IF($G572="D",-I572,+I572),0)</f>
        <v>53.447173625710164</v>
      </c>
    </row>
    <row r="573" spans="1:16" x14ac:dyDescent="0.2">
      <c r="A573" s="6">
        <v>317</v>
      </c>
      <c r="B573" s="6" t="s">
        <v>17</v>
      </c>
      <c r="C573" s="7" t="s">
        <v>58</v>
      </c>
      <c r="D573" s="8">
        <v>36881</v>
      </c>
      <c r="E573" s="8">
        <v>36880</v>
      </c>
      <c r="F573" t="s">
        <v>284</v>
      </c>
      <c r="G573" s="6" t="s">
        <v>23</v>
      </c>
      <c r="H573" s="6"/>
      <c r="I573" s="12">
        <v>152.44901723741037</v>
      </c>
      <c r="J573" s="12">
        <f>J572+IF(AND($B573="B",$G573="D"),-I573,IF($B573="B",+I573,0))</f>
        <v>1665.6206953540759</v>
      </c>
      <c r="K573" s="12">
        <f>K572+IF(AND($B573="B",$E573&lt;&gt;""),IF($G573="D",-I573,+I573),0)</f>
        <v>1665.6206953540759</v>
      </c>
      <c r="L573" s="6" t="str">
        <f>IF(C573="","",G573&amp;" "&amp;VLOOKUP(C573,$X$1:$Y$49,2))</f>
        <v>D 4</v>
      </c>
      <c r="M573" s="10" t="e">
        <f>M572+IF(AND(B573="C",E573&lt;&gt;""),IF(G573="D",-#REF!,+#REF!),0)</f>
        <v>#REF!</v>
      </c>
      <c r="N573">
        <f>IF(D573,MONTH(D573),"")</f>
        <v>12</v>
      </c>
      <c r="O573">
        <f>IF(D573,YEAR(D573),"")</f>
        <v>2000</v>
      </c>
      <c r="P573" s="12">
        <f>P572+IF(AND($B573="C",I573&lt;&gt;""),IF($G573="D",-I573,+I573),0)</f>
        <v>53.447173625710164</v>
      </c>
    </row>
    <row r="574" spans="1:16" x14ac:dyDescent="0.2">
      <c r="A574" s="6">
        <v>314</v>
      </c>
      <c r="B574" s="6" t="s">
        <v>17</v>
      </c>
      <c r="C574" s="7" t="s">
        <v>28</v>
      </c>
      <c r="D574" s="8">
        <v>36882</v>
      </c>
      <c r="E574" s="8">
        <v>36902</v>
      </c>
      <c r="F574" t="s">
        <v>284</v>
      </c>
      <c r="G574" s="6" t="s">
        <v>23</v>
      </c>
      <c r="H574" s="6"/>
      <c r="I574" s="12">
        <v>37.642711336261371</v>
      </c>
      <c r="J574" s="12">
        <f>J573+IF(AND($B574="B",$G574="D"),-I574,IF($B574="B",+I574,0))</f>
        <v>1627.9779840178146</v>
      </c>
      <c r="K574" s="12">
        <f>K573+IF(AND($B574="B",$E574&lt;&gt;""),IF($G574="D",-I574,+I574),0)</f>
        <v>1627.9779840178146</v>
      </c>
      <c r="L574" s="6" t="str">
        <f>IF(C574="","",G574&amp;" "&amp;VLOOKUP(C574,$X$1:$Y$49,2))</f>
        <v>D 25</v>
      </c>
      <c r="M574" s="10" t="e">
        <f>M573+IF(AND(B574="C",E574&lt;&gt;""),IF(G574="D",-#REF!,+#REF!),0)</f>
        <v>#REF!</v>
      </c>
      <c r="N574">
        <f>IF(D574,MONTH(D574),"")</f>
        <v>12</v>
      </c>
      <c r="O574">
        <f>IF(D574,YEAR(D574),"")</f>
        <v>2000</v>
      </c>
      <c r="P574" s="12">
        <f>P573+IF(AND($B574="C",I574&lt;&gt;""),IF($G574="D",-I574,+I574),0)</f>
        <v>53.447173625710164</v>
      </c>
    </row>
    <row r="575" spans="1:16" x14ac:dyDescent="0.2">
      <c r="A575" s="6">
        <v>314</v>
      </c>
      <c r="B575" s="6" t="s">
        <v>17</v>
      </c>
      <c r="C575" s="7" t="s">
        <v>26</v>
      </c>
      <c r="D575" s="8">
        <v>36882</v>
      </c>
      <c r="E575" s="8">
        <v>36902</v>
      </c>
      <c r="F575" t="s">
        <v>284</v>
      </c>
      <c r="G575" s="6" t="s">
        <v>23</v>
      </c>
      <c r="H575" s="6"/>
      <c r="I575" s="12">
        <v>7.378532434290662</v>
      </c>
      <c r="J575" s="12">
        <f>J574+IF(AND($B575="B",$G575="D"),-I575,IF($B575="B",+I575,0))</f>
        <v>1620.5994515835239</v>
      </c>
      <c r="K575" s="12">
        <f>K574+IF(AND($B575="B",$E575&lt;&gt;""),IF($G575="D",-I575,+I575),0)</f>
        <v>1620.5994515835239</v>
      </c>
      <c r="L575" s="6" t="str">
        <f>IF(C575="","",G575&amp;" "&amp;VLOOKUP(C575,$X$1:$Y$49,2))</f>
        <v>D 6</v>
      </c>
      <c r="M575" s="10" t="e">
        <f>M574+IF(AND(B575="C",E575&lt;&gt;""),IF(G575="D",-#REF!,+#REF!),0)</f>
        <v>#REF!</v>
      </c>
      <c r="N575">
        <f>IF(D575,MONTH(D575),"")</f>
        <v>12</v>
      </c>
      <c r="O575">
        <f>IF(D575,YEAR(D575),"")</f>
        <v>2000</v>
      </c>
      <c r="P575" s="12">
        <f>P574+IF(AND($B575="C",I575&lt;&gt;""),IF($G575="D",-I575,+I575),0)</f>
        <v>53.447173625710164</v>
      </c>
    </row>
    <row r="576" spans="1:16" x14ac:dyDescent="0.2">
      <c r="A576" s="6">
        <v>238</v>
      </c>
      <c r="B576" s="6" t="s">
        <v>17</v>
      </c>
      <c r="C576" s="7" t="s">
        <v>33</v>
      </c>
      <c r="D576" s="8">
        <v>36884</v>
      </c>
      <c r="E576" s="8">
        <v>36885</v>
      </c>
      <c r="F576" t="s">
        <v>284</v>
      </c>
      <c r="G576" s="6" t="s">
        <v>23</v>
      </c>
      <c r="H576" s="6" t="s">
        <v>92</v>
      </c>
      <c r="I576" s="12">
        <v>150.16228197884922</v>
      </c>
      <c r="J576" s="12">
        <f>J575+IF(AND($B576="B",$G576="D"),-I576,IF($B576="B",+I576,0))</f>
        <v>1470.4371696046746</v>
      </c>
      <c r="K576" s="12">
        <f>K575+IF(AND($B576="B",$E576&lt;&gt;""),IF($G576="D",-I576,+I576),0)</f>
        <v>1470.4371696046746</v>
      </c>
      <c r="L576" s="6" t="str">
        <f>IF(C576="","",G576&amp;" "&amp;VLOOKUP(C576,$X$1:$Y$49,2))</f>
        <v>D 23</v>
      </c>
      <c r="M576" s="10" t="e">
        <f>M575+IF(AND(B576="C",E576&lt;&gt;""),IF(G576="D",-#REF!,+#REF!),0)</f>
        <v>#REF!</v>
      </c>
      <c r="N576">
        <f>IF(D576,MONTH(D576),"")</f>
        <v>12</v>
      </c>
      <c r="O576">
        <f>IF(D576,YEAR(D576),"")</f>
        <v>2000</v>
      </c>
      <c r="P576" s="12">
        <f>P575+IF(AND($B576="C",I576&lt;&gt;""),IF($G576="D",-I576,+I576),0)</f>
        <v>53.447173625710164</v>
      </c>
    </row>
    <row r="577" spans="1:16" x14ac:dyDescent="0.2">
      <c r="A577" s="6">
        <v>310</v>
      </c>
      <c r="B577" s="6" t="s">
        <v>17</v>
      </c>
      <c r="C577" s="7" t="s">
        <v>58</v>
      </c>
      <c r="D577" s="8">
        <v>36885</v>
      </c>
      <c r="E577" s="8">
        <v>36886</v>
      </c>
      <c r="F577" t="s">
        <v>284</v>
      </c>
      <c r="G577" s="6" t="s">
        <v>23</v>
      </c>
      <c r="H577" s="14" t="s">
        <v>202</v>
      </c>
      <c r="I577" s="12">
        <v>152.44901723741037</v>
      </c>
      <c r="J577" s="12">
        <f>J576+IF(AND($B577="B",$G577="D"),-I577,IF($B577="B",+I577,0))</f>
        <v>1317.9881523672643</v>
      </c>
      <c r="K577" s="12">
        <f>K576+IF(AND($B577="B",$E577&lt;&gt;""),IF($G577="D",-I577,+I577),0)</f>
        <v>1317.9881523672643</v>
      </c>
      <c r="L577" s="6" t="str">
        <f>IF(C577="","",G577&amp;" "&amp;VLOOKUP(C577,$X$1:$Y$49,2))</f>
        <v>D 4</v>
      </c>
      <c r="M577" s="10" t="e">
        <f>M576+IF(AND(B577="C",E577&lt;&gt;""),IF(G577="D",-#REF!,+#REF!),0)</f>
        <v>#REF!</v>
      </c>
      <c r="N577">
        <f>IF(D577,MONTH(D577),"")</f>
        <v>12</v>
      </c>
      <c r="O577">
        <f>IF(D577,YEAR(D577),"")</f>
        <v>2000</v>
      </c>
      <c r="P577" s="12">
        <f>P576+IF(AND($B577="C",I577&lt;&gt;""),IF($G577="D",-I577,+I577),0)</f>
        <v>53.447173625710164</v>
      </c>
    </row>
    <row r="578" spans="1:16" x14ac:dyDescent="0.2">
      <c r="A578" s="6">
        <v>311</v>
      </c>
      <c r="B578" s="6" t="s">
        <v>17</v>
      </c>
      <c r="C578" s="7" t="s">
        <v>22</v>
      </c>
      <c r="D578" s="8">
        <v>36886</v>
      </c>
      <c r="E578" s="8">
        <v>36897</v>
      </c>
      <c r="F578" t="s">
        <v>284</v>
      </c>
      <c r="G578" s="6" t="s">
        <v>23</v>
      </c>
      <c r="H578" s="14" t="s">
        <v>203</v>
      </c>
      <c r="I578" s="12">
        <v>130.01461986075307</v>
      </c>
      <c r="J578" s="12">
        <f>J577+IF(AND($B578="B",$G578="D"),-I578,IF($B578="B",+I578,0))</f>
        <v>1187.9735325065112</v>
      </c>
      <c r="K578" s="12">
        <f>K577+IF(AND($B578="B",$E578&lt;&gt;""),IF($G578="D",-I578,+I578),0)</f>
        <v>1187.9735325065112</v>
      </c>
      <c r="L578" s="6" t="str">
        <f>IF(C578="","",G578&amp;" "&amp;VLOOKUP(C578,$X$1:$Y$49,2))</f>
        <v>D 19</v>
      </c>
      <c r="M578" s="10" t="e">
        <f>M577+IF(AND(B578="C",E578&lt;&gt;""),IF(G578="D",-#REF!,+#REF!),0)</f>
        <v>#REF!</v>
      </c>
      <c r="N578">
        <f>IF(D578,MONTH(D578),"")</f>
        <v>12</v>
      </c>
      <c r="O578">
        <f>IF(D578,YEAR(D578),"")</f>
        <v>2000</v>
      </c>
      <c r="P578" s="12">
        <f>P577+IF(AND($B578="C",I578&lt;&gt;""),IF($G578="D",-I578,+I578),0)</f>
        <v>53.447173625710164</v>
      </c>
    </row>
    <row r="579" spans="1:16" x14ac:dyDescent="0.2">
      <c r="A579" s="6">
        <v>311</v>
      </c>
      <c r="B579" s="6" t="s">
        <v>17</v>
      </c>
      <c r="C579" s="7" t="s">
        <v>26</v>
      </c>
      <c r="D579" s="8">
        <v>36886</v>
      </c>
      <c r="E579" s="8">
        <v>36897</v>
      </c>
      <c r="F579" t="s">
        <v>284</v>
      </c>
      <c r="G579" s="6" t="s">
        <v>23</v>
      </c>
      <c r="H579" s="14" t="s">
        <v>203</v>
      </c>
      <c r="I579" s="12">
        <v>25.483377721405517</v>
      </c>
      <c r="J579" s="12">
        <f>J578+IF(AND($B579="B",$G579="D"),-I579,IF($B579="B",+I579,0))</f>
        <v>1162.4901547851057</v>
      </c>
      <c r="K579" s="12">
        <f>K578+IF(AND($B579="B",$E579&lt;&gt;""),IF($G579="D",-I579,+I579),0)</f>
        <v>1162.4901547851057</v>
      </c>
      <c r="L579" s="6" t="str">
        <f>IF(C579="","",G579&amp;" "&amp;VLOOKUP(C579,$X$1:$Y$49,2))</f>
        <v>D 6</v>
      </c>
      <c r="M579" s="10" t="e">
        <f>M578+IF(AND(B579="C",E579&lt;&gt;""),IF(G579="D",-#REF!,+#REF!),0)</f>
        <v>#REF!</v>
      </c>
      <c r="N579">
        <f>IF(D579,MONTH(D579),"")</f>
        <v>12</v>
      </c>
      <c r="O579">
        <f>IF(D579,YEAR(D579),"")</f>
        <v>2000</v>
      </c>
      <c r="P579" s="12">
        <f>P578+IF(AND($B579="C",I579&lt;&gt;""),IF($G579="D",-I579,+I579),0)</f>
        <v>53.447173625710164</v>
      </c>
    </row>
    <row r="580" spans="1:16" x14ac:dyDescent="0.2">
      <c r="A580" s="6">
        <v>336</v>
      </c>
      <c r="B580" s="6" t="s">
        <v>17</v>
      </c>
      <c r="C580" s="7" t="s">
        <v>21</v>
      </c>
      <c r="D580" s="8">
        <v>36886</v>
      </c>
      <c r="E580" s="8">
        <v>36888</v>
      </c>
      <c r="F580" t="s">
        <v>284</v>
      </c>
      <c r="G580" s="6" t="s">
        <v>23</v>
      </c>
      <c r="H580" s="6"/>
      <c r="I580" s="12">
        <v>25.95202333573307</v>
      </c>
      <c r="J580" s="12">
        <f>J579+IF(AND($B580="B",$G580="D"),-I580,IF($B580="B",+I580,0))</f>
        <v>1136.5381314493727</v>
      </c>
      <c r="K580" s="12">
        <f>K579+IF(AND($B580="B",$E580&lt;&gt;""),IF($G580="D",-I580,+I580),0)</f>
        <v>1136.5381314493727</v>
      </c>
      <c r="L580" s="6" t="str">
        <f>IF(C580="","",G580&amp;" "&amp;VLOOKUP(C580,$X$1:$Y$49,2))</f>
        <v>D 28</v>
      </c>
      <c r="M580" s="10" t="e">
        <f>M579+IF(AND(B580="C",E580&lt;&gt;""),IF(G580="D",-#REF!,+#REF!),0)</f>
        <v>#REF!</v>
      </c>
      <c r="N580">
        <f>IF(D580,MONTH(D580),"")</f>
        <v>12</v>
      </c>
      <c r="O580">
        <f>IF(D580,YEAR(D580),"")</f>
        <v>2000</v>
      </c>
      <c r="P580" s="12">
        <f>P579+IF(AND($B580="C",I580&lt;&gt;""),IF($G580="D",-I580,+I580),0)</f>
        <v>53.447173625710164</v>
      </c>
    </row>
    <row r="581" spans="1:16" x14ac:dyDescent="0.2">
      <c r="A581" s="6">
        <v>336</v>
      </c>
      <c r="B581" s="6" t="s">
        <v>17</v>
      </c>
      <c r="C581" s="7" t="s">
        <v>26</v>
      </c>
      <c r="D581" s="8">
        <v>36886</v>
      </c>
      <c r="E581" s="8">
        <v>36888</v>
      </c>
      <c r="F581" t="s">
        <v>284</v>
      </c>
      <c r="G581" s="6" t="s">
        <v>23</v>
      </c>
      <c r="H581" s="6"/>
      <c r="I581" s="12">
        <v>5.0864736560475761</v>
      </c>
      <c r="J581" s="12">
        <f>J580+IF(AND($B581="B",$G581="D"),-I581,IF($B581="B",+I581,0))</f>
        <v>1131.4516577933252</v>
      </c>
      <c r="K581" s="12">
        <f>K580+IF(AND($B581="B",$E581&lt;&gt;""),IF($G581="D",-I581,+I581),0)</f>
        <v>1131.4516577933252</v>
      </c>
      <c r="L581" s="6" t="str">
        <f>IF(C581="","",G581&amp;" "&amp;VLOOKUP(C581,$X$1:$Y$49,2))</f>
        <v>D 6</v>
      </c>
      <c r="M581" s="10" t="e">
        <f>M580+IF(AND(B581="C",E581&lt;&gt;""),IF(G581="D",-#REF!,+#REF!),0)</f>
        <v>#REF!</v>
      </c>
      <c r="N581">
        <f>IF(D581,MONTH(D581),"")</f>
        <v>12</v>
      </c>
      <c r="O581">
        <f>IF(D581,YEAR(D581),"")</f>
        <v>2000</v>
      </c>
      <c r="P581" s="12">
        <f>P580+IF(AND($B581="C",I581&lt;&gt;""),IF($G581="D",-I581,+I581),0)</f>
        <v>53.447173625710164</v>
      </c>
    </row>
    <row r="582" spans="1:16" x14ac:dyDescent="0.2">
      <c r="A582" s="6">
        <v>312</v>
      </c>
      <c r="B582" s="6" t="s">
        <v>17</v>
      </c>
      <c r="C582" s="7" t="s">
        <v>31</v>
      </c>
      <c r="D582" s="8">
        <v>36889</v>
      </c>
      <c r="E582" s="8">
        <v>36894</v>
      </c>
      <c r="F582" t="s">
        <v>284</v>
      </c>
      <c r="G582" s="6" t="s">
        <v>23</v>
      </c>
      <c r="H582" s="14" t="s">
        <v>204</v>
      </c>
      <c r="I582" s="12">
        <v>159.59735165567258</v>
      </c>
      <c r="J582" s="12">
        <f>J581+IF(AND($B582="B",$G582="D"),-I582,IF($B582="B",+I582,0))</f>
        <v>971.85430613765266</v>
      </c>
      <c r="K582" s="12">
        <f>K581+IF(AND($B582="B",$E582&lt;&gt;""),IF($G582="D",-I582,+I582),0)</f>
        <v>971.85430613765266</v>
      </c>
      <c r="L582" s="6" t="str">
        <f>IF(C582="","",G582&amp;" "&amp;VLOOKUP(C582,$X$1:$Y$49,2))</f>
        <v>D 22</v>
      </c>
      <c r="M582" s="10" t="e">
        <f>M581+IF(AND(B582="C",E582&lt;&gt;""),IF(G582="D",-#REF!,+#REF!),0)</f>
        <v>#REF!</v>
      </c>
      <c r="N582">
        <f>IF(D582,MONTH(D582),"")</f>
        <v>12</v>
      </c>
      <c r="O582">
        <f>IF(D582,YEAR(D582),"")</f>
        <v>2000</v>
      </c>
      <c r="P582" s="12">
        <f>P581+IF(AND($B582="C",I582&lt;&gt;""),IF($G582="D",-I582,+I582),0)</f>
        <v>53.447173625710164</v>
      </c>
    </row>
    <row r="583" spans="1:16" x14ac:dyDescent="0.2">
      <c r="A583" s="6">
        <v>312</v>
      </c>
      <c r="B583" s="6" t="s">
        <v>17</v>
      </c>
      <c r="C583" s="7" t="s">
        <v>50</v>
      </c>
      <c r="D583" s="8">
        <v>36889</v>
      </c>
      <c r="E583" s="8">
        <v>36894</v>
      </c>
      <c r="F583" t="s">
        <v>284</v>
      </c>
      <c r="G583" s="6" t="s">
        <v>23</v>
      </c>
      <c r="H583" s="14" t="s">
        <v>204</v>
      </c>
      <c r="I583" s="12">
        <v>1926.8656329606972</v>
      </c>
      <c r="J583" s="12">
        <f>J582+IF(AND($B583="B",$G583="D"),-I583,IF($B583="B",+I583,0))</f>
        <v>-955.01132682304456</v>
      </c>
      <c r="K583" s="12">
        <f>K582+IF(AND($B583="B",$E583&lt;&gt;""),IF($G583="D",-I583,+I583),0)</f>
        <v>-955.01132682304456</v>
      </c>
      <c r="L583" s="6" t="str">
        <f>IF(C583="","",G583&amp;" "&amp;VLOOKUP(C583,$X$1:$Y$49,2))</f>
        <v>D 9</v>
      </c>
      <c r="M583" s="10" t="e">
        <f>M582+IF(AND(B583="C",E583&lt;&gt;""),IF(G583="D",-#REF!,+#REF!),0)</f>
        <v>#REF!</v>
      </c>
      <c r="N583">
        <f>IF(D583,MONTH(D583),"")</f>
        <v>12</v>
      </c>
      <c r="O583">
        <f>IF(D583,YEAR(D583),"")</f>
        <v>2000</v>
      </c>
      <c r="P583" s="12">
        <f>P582+IF(AND($B583="C",I583&lt;&gt;""),IF($G583="D",-I583,+I583),0)</f>
        <v>53.447173625710164</v>
      </c>
    </row>
    <row r="584" spans="1:16" x14ac:dyDescent="0.2">
      <c r="A584" s="6">
        <v>312</v>
      </c>
      <c r="B584" s="6" t="s">
        <v>17</v>
      </c>
      <c r="C584" s="7" t="s">
        <v>26</v>
      </c>
      <c r="D584" s="8">
        <v>36889</v>
      </c>
      <c r="E584" s="8">
        <v>36894</v>
      </c>
      <c r="F584" t="s">
        <v>284</v>
      </c>
      <c r="G584" s="6" t="s">
        <v>23</v>
      </c>
      <c r="H584" s="14" t="s">
        <v>204</v>
      </c>
      <c r="I584" s="12">
        <v>19.530243598284645</v>
      </c>
      <c r="J584" s="12">
        <f>J583+IF(AND($B584="B",$G584="D"),-I584,IF($B584="B",+I584,0))</f>
        <v>-974.5415704213292</v>
      </c>
      <c r="K584" s="12">
        <f>K583+IF(AND($B584="B",$E584&lt;&gt;""),IF($G584="D",-I584,+I584),0)</f>
        <v>-974.5415704213292</v>
      </c>
      <c r="L584" s="6" t="str">
        <f>IF(C584="","",G584&amp;" "&amp;VLOOKUP(C584,$X$1:$Y$49,2))</f>
        <v>D 6</v>
      </c>
      <c r="M584" s="10" t="e">
        <f>M583+IF(AND(B584="C",E584&lt;&gt;""),IF(G584="D",-#REF!,+#REF!),0)</f>
        <v>#REF!</v>
      </c>
      <c r="N584">
        <f>IF(D584,MONTH(D584),"")</f>
        <v>12</v>
      </c>
      <c r="O584">
        <f>IF(D584,YEAR(D584),"")</f>
        <v>2000</v>
      </c>
      <c r="P584" s="12">
        <f>P583+IF(AND($B584="C",I584&lt;&gt;""),IF($G584="D",-I584,+I584),0)</f>
        <v>53.447173625710164</v>
      </c>
    </row>
    <row r="585" spans="1:16" x14ac:dyDescent="0.2">
      <c r="A585" s="6">
        <v>313</v>
      </c>
      <c r="B585" s="6" t="s">
        <v>17</v>
      </c>
      <c r="C585" s="7" t="s">
        <v>31</v>
      </c>
      <c r="D585" s="8">
        <v>36889</v>
      </c>
      <c r="E585" s="8">
        <v>36893</v>
      </c>
      <c r="F585" t="s">
        <v>284</v>
      </c>
      <c r="G585" s="6" t="s">
        <v>23</v>
      </c>
      <c r="H585" s="14" t="s">
        <v>205</v>
      </c>
      <c r="I585" s="12">
        <v>68.602057756834668</v>
      </c>
      <c r="J585" s="12">
        <f>J584+IF(AND($B585="B",$G585="D"),-I585,IF($B585="B",+I585,0))</f>
        <v>-1043.1436281781639</v>
      </c>
      <c r="K585" s="12">
        <f>K584+IF(AND($B585="B",$E585&lt;&gt;""),IF($G585="D",-I585,+I585),0)</f>
        <v>-1043.1436281781639</v>
      </c>
      <c r="L585" s="6" t="str">
        <f>IF(C585="","",G585&amp;" "&amp;VLOOKUP(C585,$X$1:$Y$49,2))</f>
        <v>D 22</v>
      </c>
      <c r="M585" s="10" t="e">
        <f>M584+IF(AND(B585="C",E585&lt;&gt;""),IF(G585="D",-#REF!,+#REF!),0)</f>
        <v>#REF!</v>
      </c>
      <c r="N585">
        <f>IF(D585,MONTH(D585),"")</f>
        <v>12</v>
      </c>
      <c r="O585">
        <f>IF(D585,YEAR(D585),"")</f>
        <v>2000</v>
      </c>
      <c r="P585" s="12">
        <f>P584+IF(AND($B585="C",I585&lt;&gt;""),IF($G585="D",-I585,+I585),0)</f>
        <v>53.447173625710164</v>
      </c>
    </row>
    <row r="586" spans="1:16" x14ac:dyDescent="0.2">
      <c r="A586" s="6">
        <v>313</v>
      </c>
      <c r="B586" s="6" t="s">
        <v>17</v>
      </c>
      <c r="C586" s="7" t="s">
        <v>50</v>
      </c>
      <c r="D586" s="8">
        <v>36889</v>
      </c>
      <c r="E586" s="8">
        <v>36893</v>
      </c>
      <c r="F586" t="s">
        <v>284</v>
      </c>
      <c r="G586" s="6" t="s">
        <v>23</v>
      </c>
      <c r="H586" s="14" t="s">
        <v>205</v>
      </c>
      <c r="I586" s="12">
        <v>171.05541979123632</v>
      </c>
      <c r="J586" s="12">
        <f>J585+IF(AND($B586="B",$G586="D"),-I586,IF($B586="B",+I586,0))</f>
        <v>-1214.1990479694002</v>
      </c>
      <c r="K586" s="12">
        <f>K585+IF(AND($B586="B",$E586&lt;&gt;""),IF($G586="D",-I586,+I586),0)</f>
        <v>-1214.1990479694002</v>
      </c>
      <c r="L586" s="6" t="str">
        <f>IF(C586="","",G586&amp;" "&amp;VLOOKUP(C586,$X$1:$Y$49,2))</f>
        <v>D 9</v>
      </c>
      <c r="M586" s="10" t="e">
        <f>M585+IF(AND(B586="C",E586&lt;&gt;""),IF(G586="D",-#REF!,+#REF!),0)</f>
        <v>#REF!</v>
      </c>
      <c r="N586">
        <f>IF(D586,MONTH(D586),"")</f>
        <v>12</v>
      </c>
      <c r="O586">
        <f>IF(D586,YEAR(D586),"")</f>
        <v>2000</v>
      </c>
      <c r="P586" s="12">
        <f>P585+IF(AND($B586="C",I586&lt;&gt;""),IF($G586="D",-I586,+I586),0)</f>
        <v>53.447173625710164</v>
      </c>
    </row>
    <row r="587" spans="1:16" x14ac:dyDescent="0.2">
      <c r="A587" s="6">
        <v>339</v>
      </c>
      <c r="B587" s="6" t="s">
        <v>17</v>
      </c>
      <c r="C587" s="7" t="s">
        <v>58</v>
      </c>
      <c r="D587" s="8">
        <v>36889</v>
      </c>
      <c r="E587" s="8">
        <v>36888</v>
      </c>
      <c r="F587" t="s">
        <v>284</v>
      </c>
      <c r="G587" s="6" t="s">
        <v>23</v>
      </c>
      <c r="H587" s="6"/>
      <c r="I587" s="12">
        <v>2065.3899569636424</v>
      </c>
      <c r="J587" s="12">
        <f>J586+IF(AND($B587="B",$G587="D"),-I587,IF($B587="B",+I587,0))</f>
        <v>-3279.5890049330428</v>
      </c>
      <c r="K587" s="12">
        <f>K586+IF(AND($B587="B",$E587&lt;&gt;""),IF($G587="D",-I587,+I587),0)</f>
        <v>-3279.5890049330428</v>
      </c>
      <c r="L587" s="6" t="str">
        <f>IF(C587="","",G587&amp;" "&amp;VLOOKUP(C587,$X$1:$Y$49,2))</f>
        <v>D 4</v>
      </c>
      <c r="M587" s="10" t="e">
        <f>M586+IF(AND(B587="C",E587&lt;&gt;""),IF(G587="D",-#REF!,+#REF!),0)</f>
        <v>#REF!</v>
      </c>
      <c r="N587">
        <f>IF(D587,MONTH(D587),"")</f>
        <v>12</v>
      </c>
      <c r="O587">
        <f>IF(D587,YEAR(D587),"")</f>
        <v>2000</v>
      </c>
      <c r="P587" s="12">
        <f>P586+IF(AND($B587="C",I587&lt;&gt;""),IF($G587="D",-I587,+I587),0)</f>
        <v>53.447173625710164</v>
      </c>
    </row>
    <row r="588" spans="1:16" x14ac:dyDescent="0.2">
      <c r="A588" s="6">
        <v>337</v>
      </c>
      <c r="B588" s="6" t="s">
        <v>17</v>
      </c>
      <c r="C588" s="7" t="s">
        <v>21</v>
      </c>
      <c r="D588" s="8">
        <v>36891</v>
      </c>
      <c r="E588" s="8">
        <v>36891</v>
      </c>
      <c r="F588" t="s">
        <v>284</v>
      </c>
      <c r="G588" s="6" t="s">
        <v>23</v>
      </c>
      <c r="H588" s="6"/>
      <c r="I588" s="12">
        <v>22.403907573209832</v>
      </c>
      <c r="J588" s="12">
        <f>J587+IF(AND($B588="B",$G588="D"),-I588,IF($B588="B",+I588,0))</f>
        <v>-3301.9929125062527</v>
      </c>
      <c r="K588" s="12">
        <f>K587+IF(AND($B588="B",$E588&lt;&gt;""),IF($G588="D",-I588,+I588),0)</f>
        <v>-3301.9929125062527</v>
      </c>
      <c r="L588" s="6" t="str">
        <f>IF(C588="","",G588&amp;" "&amp;VLOOKUP(C588,$X$1:$Y$49,2))</f>
        <v>D 28</v>
      </c>
      <c r="M588" s="10" t="e">
        <f>M587+IF(AND(B588="C",E588&lt;&gt;""),IF(G588="D",-#REF!,+#REF!),0)</f>
        <v>#REF!</v>
      </c>
      <c r="N588">
        <f>IF(D588,MONTH(D588),"")</f>
        <v>12</v>
      </c>
      <c r="O588">
        <f>IF(D588,YEAR(D588),"")</f>
        <v>2000</v>
      </c>
      <c r="P588" s="12">
        <f>P587+IF(AND($B588="C",I588&lt;&gt;""),IF($G588="D",-I588,+I588),0)</f>
        <v>53.447173625710164</v>
      </c>
    </row>
    <row r="589" spans="1:16" x14ac:dyDescent="0.2">
      <c r="A589" s="6">
        <v>337</v>
      </c>
      <c r="B589" s="6" t="s">
        <v>17</v>
      </c>
      <c r="C589" s="7" t="s">
        <v>26</v>
      </c>
      <c r="D589" s="8">
        <v>36891</v>
      </c>
      <c r="E589" s="8">
        <v>36891</v>
      </c>
      <c r="F589" t="s">
        <v>284</v>
      </c>
      <c r="G589" s="6" t="s">
        <v>23</v>
      </c>
      <c r="H589" s="6"/>
      <c r="I589" s="12">
        <v>0.29575109344057615</v>
      </c>
      <c r="J589" s="12">
        <f>J588+IF(AND($B589="B",$G589="D"),-I589,IF($B589="B",+I589,0))</f>
        <v>-3302.2886635996933</v>
      </c>
      <c r="K589" s="12">
        <f>K588+IF(AND($B589="B",$E589&lt;&gt;""),IF($G589="D",-I589,+I589),0)</f>
        <v>-3302.2886635996933</v>
      </c>
      <c r="L589" s="6" t="str">
        <f>IF(C589="","",G589&amp;" "&amp;VLOOKUP(C589,$X$1:$Y$49,2))</f>
        <v>D 6</v>
      </c>
      <c r="M589" s="10" t="e">
        <f>M588+IF(AND(B589="C",E589&lt;&gt;""),IF(G589="D",-#REF!,+#REF!),0)</f>
        <v>#REF!</v>
      </c>
      <c r="N589">
        <f>IF(D589,MONTH(D589),"")</f>
        <v>12</v>
      </c>
      <c r="O589">
        <f>IF(D589,YEAR(D589),"")</f>
        <v>2000</v>
      </c>
      <c r="P589" s="12">
        <f>P588+IF(AND($B589="C",I589&lt;&gt;""),IF($G589="D",-I589,+I589),0)</f>
        <v>53.447173625710164</v>
      </c>
    </row>
    <row r="590" spans="1:16" x14ac:dyDescent="0.2">
      <c r="A590" s="6">
        <v>370</v>
      </c>
      <c r="B590" s="6" t="s">
        <v>17</v>
      </c>
      <c r="C590" s="7" t="s">
        <v>58</v>
      </c>
      <c r="D590" s="8">
        <v>36892</v>
      </c>
      <c r="E590" s="8">
        <v>36892</v>
      </c>
      <c r="F590" t="s">
        <v>284</v>
      </c>
      <c r="G590" s="6" t="s">
        <v>23</v>
      </c>
      <c r="H590" s="6"/>
      <c r="I590" s="12">
        <v>25.699855325882645</v>
      </c>
      <c r="J590" s="12">
        <f>J589+IF(AND($B590="B",$G590="D"),-I590,IF($B590="B",+I590,0))</f>
        <v>-3327.988518925576</v>
      </c>
      <c r="K590" s="12">
        <f>K589+IF(AND($B590="B",$E590&lt;&gt;""),IF($G590="D",-I590,+I590),0)</f>
        <v>-3327.988518925576</v>
      </c>
      <c r="L590" s="6" t="str">
        <f>IF(C590="","",G590&amp;" "&amp;VLOOKUP(C590,$X$1:$Y$49,2))</f>
        <v>D 4</v>
      </c>
      <c r="M590" s="10" t="e">
        <f>M589+IF(AND(B590="C",E590&lt;&gt;""),IF(G590="D",-#REF!,+#REF!),0)</f>
        <v>#REF!</v>
      </c>
      <c r="N590">
        <f>IF(D590,MONTH(D590),"")</f>
        <v>1</v>
      </c>
      <c r="O590">
        <f>IF(D590,YEAR(D590),"")</f>
        <v>2001</v>
      </c>
      <c r="P590" s="12">
        <f>P589+IF(AND($B590="C",I590&lt;&gt;""),IF($G590="D",-I590,+I590),0)</f>
        <v>53.447173625710164</v>
      </c>
    </row>
    <row r="591" spans="1:16" x14ac:dyDescent="0.2">
      <c r="A591" s="6">
        <v>322</v>
      </c>
      <c r="B591" s="6" t="s">
        <v>17</v>
      </c>
      <c r="C591" s="7" t="s">
        <v>51</v>
      </c>
      <c r="D591" s="8">
        <v>36893</v>
      </c>
      <c r="E591" s="8">
        <v>36895</v>
      </c>
      <c r="F591" t="s">
        <v>284</v>
      </c>
      <c r="G591" s="6" t="s">
        <v>23</v>
      </c>
      <c r="H591" s="6"/>
      <c r="I591" s="12">
        <v>31.148383201947688</v>
      </c>
      <c r="J591" s="12">
        <f>J590+IF(AND($B591="B",$G591="D"),-I591,IF($B591="B",+I591,0))</f>
        <v>-3359.1369021275236</v>
      </c>
      <c r="K591" s="12">
        <f>K590+IF(AND($B591="B",$E591&lt;&gt;""),IF($G591="D",-I591,+I591),0)</f>
        <v>-3359.1369021275236</v>
      </c>
      <c r="L591" s="6" t="str">
        <f>IF(C591="","",G591&amp;" "&amp;VLOOKUP(C591,$X$1:$Y$49,2))</f>
        <v>D 21</v>
      </c>
      <c r="M591" s="10" t="e">
        <f>M590+IF(AND(B591="C",E591&lt;&gt;""),IF(G591="D",-#REF!,+#REF!),0)</f>
        <v>#REF!</v>
      </c>
      <c r="N591">
        <f>IF(D591,MONTH(D591),"")</f>
        <v>1</v>
      </c>
      <c r="O591">
        <f>IF(D591,YEAR(D591),"")</f>
        <v>2001</v>
      </c>
      <c r="P591" s="12">
        <f>P590+IF(AND($B591="C",I591&lt;&gt;""),IF($G591="D",-I591,+I591),0)</f>
        <v>53.447173625710164</v>
      </c>
    </row>
    <row r="592" spans="1:16" x14ac:dyDescent="0.2">
      <c r="A592" s="6">
        <v>322</v>
      </c>
      <c r="B592" s="6" t="s">
        <v>17</v>
      </c>
      <c r="C592" s="7" t="s">
        <v>51</v>
      </c>
      <c r="D592" s="8">
        <v>36893</v>
      </c>
      <c r="E592" s="8">
        <v>36895</v>
      </c>
      <c r="F592" t="s">
        <v>284</v>
      </c>
      <c r="G592" s="6" t="s">
        <v>23</v>
      </c>
      <c r="H592" s="6"/>
      <c r="I592" s="12">
        <v>4.7365909655663403</v>
      </c>
      <c r="J592" s="12">
        <f>J591+IF(AND($B592="B",$G592="D"),-I592,IF($B592="B",+I592,0))</f>
        <v>-3363.87349309309</v>
      </c>
      <c r="K592" s="12">
        <f>K591+IF(AND($B592="B",$E592&lt;&gt;""),IF($G592="D",-I592,+I592),0)</f>
        <v>-3363.87349309309</v>
      </c>
      <c r="L592" s="6" t="str">
        <f>IF(C592="","",G592&amp;" "&amp;VLOOKUP(C592,$X$1:$Y$49,2))</f>
        <v>D 21</v>
      </c>
      <c r="M592" s="10" t="e">
        <f>M591+IF(AND(B592="C",E592&lt;&gt;""),IF(G592="D",-#REF!,+#REF!),0)</f>
        <v>#REF!</v>
      </c>
      <c r="N592">
        <f>IF(D592,MONTH(D592),"")</f>
        <v>1</v>
      </c>
      <c r="O592">
        <f>IF(D592,YEAR(D592),"")</f>
        <v>2001</v>
      </c>
      <c r="P592" s="12">
        <f>P591+IF(AND($B592="C",I592&lt;&gt;""),IF($G592="D",-I592,+I592),0)</f>
        <v>53.447173625710164</v>
      </c>
    </row>
    <row r="593" spans="1:16" x14ac:dyDescent="0.2">
      <c r="A593" s="6">
        <v>322</v>
      </c>
      <c r="B593" s="6" t="s">
        <v>17</v>
      </c>
      <c r="C593" s="7" t="s">
        <v>56</v>
      </c>
      <c r="D593" s="8">
        <v>36893</v>
      </c>
      <c r="E593" s="8">
        <v>36895</v>
      </c>
      <c r="F593" t="s">
        <v>284</v>
      </c>
      <c r="G593" s="6" t="s">
        <v>23</v>
      </c>
      <c r="H593" s="6"/>
      <c r="I593" s="12">
        <v>147.00506283186246</v>
      </c>
      <c r="J593" s="12">
        <f>J592+IF(AND($B593="B",$G593="D"),-I593,IF($B593="B",+I593,0))</f>
        <v>-3510.8785559249527</v>
      </c>
      <c r="K593" s="12">
        <f>K592+IF(AND($B593="B",$E593&lt;&gt;""),IF($G593="D",-I593,+I593),0)</f>
        <v>-3510.8785559249527</v>
      </c>
      <c r="L593" s="6" t="str">
        <f>IF(C593="","",G593&amp;" "&amp;VLOOKUP(C593,$X$1:$Y$49,2))</f>
        <v>D 14</v>
      </c>
      <c r="M593" s="10" t="e">
        <f>M592+IF(AND(B593="C",E593&lt;&gt;""),IF(G593="D",-#REF!,+#REF!),0)</f>
        <v>#REF!</v>
      </c>
      <c r="N593">
        <f>IF(D593,MONTH(D593),"")</f>
        <v>1</v>
      </c>
      <c r="O593">
        <f>IF(D593,YEAR(D593),"")</f>
        <v>2001</v>
      </c>
      <c r="P593" s="12">
        <f>P592+IF(AND($B593="C",I593&lt;&gt;""),IF($G593="D",-I593,+I593),0)</f>
        <v>53.447173625710164</v>
      </c>
    </row>
    <row r="594" spans="1:16" x14ac:dyDescent="0.2">
      <c r="A594" s="6">
        <v>322</v>
      </c>
      <c r="B594" s="6" t="s">
        <v>17</v>
      </c>
      <c r="C594" s="7" t="s">
        <v>26</v>
      </c>
      <c r="D594" s="8">
        <v>36893</v>
      </c>
      <c r="E594" s="8">
        <v>36895</v>
      </c>
      <c r="F594" t="s">
        <v>284</v>
      </c>
      <c r="G594" s="6" t="s">
        <v>23</v>
      </c>
      <c r="H594" s="6"/>
      <c r="I594" s="12">
        <v>34.918447398228849</v>
      </c>
      <c r="J594" s="12">
        <f>J593+IF(AND($B594="B",$G594="D"),-I594,IF($B594="B",+I594,0))</f>
        <v>-3545.7970033231813</v>
      </c>
      <c r="K594" s="12">
        <f>K593+IF(AND($B594="B",$E594&lt;&gt;""),IF($G594="D",-I594,+I594),0)</f>
        <v>-3545.7970033231813</v>
      </c>
      <c r="L594" s="6" t="str">
        <f>IF(C594="","",G594&amp;" "&amp;VLOOKUP(C594,$X$1:$Y$49,2))</f>
        <v>D 6</v>
      </c>
      <c r="M594" s="10" t="e">
        <f>M593+IF(AND(B594="C",E594&lt;&gt;""),IF(G594="D",-#REF!,+#REF!),0)</f>
        <v>#REF!</v>
      </c>
      <c r="N594">
        <f>IF(D594,MONTH(D594),"")</f>
        <v>1</v>
      </c>
      <c r="O594">
        <f>IF(D594,YEAR(D594),"")</f>
        <v>2001</v>
      </c>
      <c r="P594" s="12">
        <f>P593+IF(AND($B594="C",I594&lt;&gt;""),IF($G594="D",-I594,+I594),0)</f>
        <v>53.447173625710164</v>
      </c>
    </row>
    <row r="595" spans="1:16" x14ac:dyDescent="0.2">
      <c r="A595" s="6">
        <v>323</v>
      </c>
      <c r="B595" s="6" t="s">
        <v>17</v>
      </c>
      <c r="C595" s="7" t="s">
        <v>51</v>
      </c>
      <c r="D595" s="8">
        <v>36893</v>
      </c>
      <c r="E595" s="8">
        <v>36895</v>
      </c>
      <c r="F595" t="s">
        <v>284</v>
      </c>
      <c r="G595" s="6" t="s">
        <v>23</v>
      </c>
      <c r="H595" s="6"/>
      <c r="I595" s="12">
        <v>36.102976262163523</v>
      </c>
      <c r="J595" s="12">
        <f>J594+IF(AND($B595="B",$G595="D"),-I595,IF($B595="B",+I595,0))</f>
        <v>-3581.8999795853447</v>
      </c>
      <c r="K595" s="12">
        <f>K594+IF(AND($B595="B",$E595&lt;&gt;""),IF($G595="D",-I595,+I595),0)</f>
        <v>-3581.8999795853447</v>
      </c>
      <c r="L595" s="6" t="str">
        <f>IF(C595="","",G595&amp;" "&amp;VLOOKUP(C595,$X$1:$Y$49,2))</f>
        <v>D 21</v>
      </c>
      <c r="M595" s="10" t="e">
        <f>M594+IF(AND(B595="C",E595&lt;&gt;""),IF(G595="D",-#REF!,+#REF!),0)</f>
        <v>#REF!</v>
      </c>
      <c r="N595">
        <f>IF(D595,MONTH(D595),"")</f>
        <v>1</v>
      </c>
      <c r="O595">
        <f>IF(D595,YEAR(D595),"")</f>
        <v>2001</v>
      </c>
      <c r="P595" s="12">
        <f>P594+IF(AND($B595="C",I595&lt;&gt;""),IF($G595="D",-I595,+I595),0)</f>
        <v>53.447173625710164</v>
      </c>
    </row>
    <row r="596" spans="1:16" x14ac:dyDescent="0.2">
      <c r="A596" s="6">
        <v>323</v>
      </c>
      <c r="B596" s="6" t="s">
        <v>17</v>
      </c>
      <c r="C596" s="7" t="s">
        <v>51</v>
      </c>
      <c r="D596" s="8">
        <v>36893</v>
      </c>
      <c r="E596" s="8">
        <v>36895</v>
      </c>
      <c r="F596" t="s">
        <v>284</v>
      </c>
      <c r="G596" s="6" t="s">
        <v>23</v>
      </c>
      <c r="H596" s="6"/>
      <c r="I596" s="12">
        <v>6.7992261687885032</v>
      </c>
      <c r="J596" s="12">
        <f>J595+IF(AND($B596="B",$G596="D"),-I596,IF($B596="B",+I596,0))</f>
        <v>-3588.6992057541333</v>
      </c>
      <c r="K596" s="12">
        <f>K595+IF(AND($B596="B",$E596&lt;&gt;""),IF($G596="D",-I596,+I596),0)</f>
        <v>-3588.6992057541333</v>
      </c>
      <c r="L596" s="6" t="str">
        <f>IF(C596="","",G596&amp;" "&amp;VLOOKUP(C596,$X$1:$Y$49,2))</f>
        <v>D 21</v>
      </c>
      <c r="M596" s="10" t="e">
        <f>M595+IF(AND(B596="C",E596&lt;&gt;""),IF(G596="D",-#REF!,+#REF!),0)</f>
        <v>#REF!</v>
      </c>
      <c r="N596">
        <f>IF(D596,MONTH(D596),"")</f>
        <v>1</v>
      </c>
      <c r="O596">
        <f>IF(D596,YEAR(D596),"")</f>
        <v>2001</v>
      </c>
      <c r="P596" s="12">
        <f>P595+IF(AND($B596="C",I596&lt;&gt;""),IF($G596="D",-I596,+I596),0)</f>
        <v>53.447173625710164</v>
      </c>
    </row>
    <row r="597" spans="1:16" x14ac:dyDescent="0.2">
      <c r="A597" s="6">
        <v>323</v>
      </c>
      <c r="B597" s="6" t="s">
        <v>17</v>
      </c>
      <c r="C597" s="7" t="s">
        <v>56</v>
      </c>
      <c r="D597" s="8">
        <v>36893</v>
      </c>
      <c r="E597" s="8">
        <v>36895</v>
      </c>
      <c r="F597" t="s">
        <v>284</v>
      </c>
      <c r="G597" s="6" t="s">
        <v>23</v>
      </c>
      <c r="H597" s="6"/>
      <c r="I597" s="12">
        <v>209.57928644712993</v>
      </c>
      <c r="J597" s="12">
        <f>J596+IF(AND($B597="B",$G597="D"),-I597,IF($B597="B",+I597,0))</f>
        <v>-3798.2784922012634</v>
      </c>
      <c r="K597" s="12">
        <f>K596+IF(AND($B597="B",$E597&lt;&gt;""),IF($G597="D",-I597,+I597),0)</f>
        <v>-3798.2784922012634</v>
      </c>
      <c r="L597" s="6" t="str">
        <f>IF(C597="","",G597&amp;" "&amp;VLOOKUP(C597,$X$1:$Y$49,2))</f>
        <v>D 14</v>
      </c>
      <c r="M597" s="10" t="e">
        <f>M596+IF(AND(B597="C",E597&lt;&gt;""),IF(G597="D",-#REF!,+#REF!),0)</f>
        <v>#REF!</v>
      </c>
      <c r="N597">
        <f>IF(D597,MONTH(D597),"")</f>
        <v>1</v>
      </c>
      <c r="O597">
        <f>IF(D597,YEAR(D597),"")</f>
        <v>2001</v>
      </c>
      <c r="P597" s="12">
        <f>P596+IF(AND($B597="C",I597&lt;&gt;""),IF($G597="D",-I597,+I597),0)</f>
        <v>53.447173625710164</v>
      </c>
    </row>
    <row r="598" spans="1:16" x14ac:dyDescent="0.2">
      <c r="A598" s="6">
        <v>323</v>
      </c>
      <c r="B598" s="6" t="s">
        <v>17</v>
      </c>
      <c r="C598" s="7" t="s">
        <v>26</v>
      </c>
      <c r="D598" s="8">
        <v>36893</v>
      </c>
      <c r="E598" s="8">
        <v>36895</v>
      </c>
      <c r="F598" t="s">
        <v>284</v>
      </c>
      <c r="G598" s="6" t="s">
        <v>23</v>
      </c>
      <c r="H598" s="6"/>
      <c r="I598" s="12">
        <v>48.154071074780816</v>
      </c>
      <c r="J598" s="12">
        <f>J597+IF(AND($B598="B",$G598="D"),-I598,IF($B598="B",+I598,0))</f>
        <v>-3846.4325632760442</v>
      </c>
      <c r="K598" s="12">
        <f>K597+IF(AND($B598="B",$E598&lt;&gt;""),IF($G598="D",-I598,+I598),0)</f>
        <v>-3846.4325632760442</v>
      </c>
      <c r="L598" s="6" t="str">
        <f>IF(C598="","",G598&amp;" "&amp;VLOOKUP(C598,$X$1:$Y$49,2))</f>
        <v>D 6</v>
      </c>
      <c r="M598" s="10" t="e">
        <f>M597+IF(AND(B598="C",E598&lt;&gt;""),IF(G598="D",-#REF!,+#REF!),0)</f>
        <v>#REF!</v>
      </c>
      <c r="N598">
        <f>IF(D598,MONTH(D598),"")</f>
        <v>1</v>
      </c>
      <c r="O598">
        <f>IF(D598,YEAR(D598),"")</f>
        <v>2001</v>
      </c>
      <c r="P598" s="12">
        <f>P597+IF(AND($B598="C",I598&lt;&gt;""),IF($G598="D",-I598,+I598),0)</f>
        <v>53.447173625710164</v>
      </c>
    </row>
    <row r="599" spans="1:16" x14ac:dyDescent="0.2">
      <c r="A599" s="6">
        <v>345</v>
      </c>
      <c r="B599" s="6" t="s">
        <v>17</v>
      </c>
      <c r="C599" s="7" t="s">
        <v>21</v>
      </c>
      <c r="D599" s="8">
        <v>36893</v>
      </c>
      <c r="E599" s="8">
        <v>36893</v>
      </c>
      <c r="F599" t="s">
        <v>284</v>
      </c>
      <c r="G599" s="6" t="s">
        <v>23</v>
      </c>
      <c r="H599" s="6"/>
      <c r="I599" s="12">
        <v>12.19592137899283</v>
      </c>
      <c r="J599" s="12">
        <f>J598+IF(AND($B599="B",$G599="D"),-I599,IF($B599="B",+I599,0))</f>
        <v>-3858.628484655037</v>
      </c>
      <c r="K599" s="12">
        <f>K598+IF(AND($B599="B",$E599&lt;&gt;""),IF($G599="D",-I599,+I599),0)</f>
        <v>-3858.628484655037</v>
      </c>
      <c r="L599" s="6" t="str">
        <f>IF(C599="","",G599&amp;" "&amp;VLOOKUP(C599,$X$1:$Y$49,2))</f>
        <v>D 28</v>
      </c>
      <c r="M599" s="10" t="e">
        <f>M598+IF(AND(B599="C",E599&lt;&gt;""),IF(G599="D",-#REF!,+#REF!),0)</f>
        <v>#REF!</v>
      </c>
      <c r="N599">
        <f>IF(D599,MONTH(D599),"")</f>
        <v>1</v>
      </c>
      <c r="O599">
        <f>IF(D599,YEAR(D599),"")</f>
        <v>2001</v>
      </c>
      <c r="P599" s="12">
        <f>P598+IF(AND($B599="C",I599&lt;&gt;""),IF($G599="D",-I599,+I599),0)</f>
        <v>53.447173625710164</v>
      </c>
    </row>
    <row r="600" spans="1:16" x14ac:dyDescent="0.2">
      <c r="A600" s="6">
        <v>345</v>
      </c>
      <c r="B600" s="6" t="s">
        <v>17</v>
      </c>
      <c r="C600" s="7" t="s">
        <v>26</v>
      </c>
      <c r="D600" s="8">
        <v>36893</v>
      </c>
      <c r="E600" s="8">
        <v>36893</v>
      </c>
      <c r="F600" t="s">
        <v>284</v>
      </c>
      <c r="G600" s="6" t="s">
        <v>23</v>
      </c>
      <c r="H600" s="6"/>
      <c r="I600" s="12">
        <v>2.3904005902825949</v>
      </c>
      <c r="J600" s="12">
        <f>J599+IF(AND($B600="B",$G600="D"),-I600,IF($B600="B",+I600,0))</f>
        <v>-3861.0188852453198</v>
      </c>
      <c r="K600" s="12">
        <f>K599+IF(AND($B600="B",$E600&lt;&gt;""),IF($G600="D",-I600,+I600),0)</f>
        <v>-3861.0188852453198</v>
      </c>
      <c r="L600" s="6" t="str">
        <f>IF(C600="","",G600&amp;" "&amp;VLOOKUP(C600,$X$1:$Y$49,2))</f>
        <v>D 6</v>
      </c>
      <c r="M600" s="10" t="e">
        <f>M599+IF(AND(B600="C",E600&lt;&gt;""),IF(G600="D",-#REF!,+#REF!),0)</f>
        <v>#REF!</v>
      </c>
      <c r="N600">
        <f>IF(D600,MONTH(D600),"")</f>
        <v>1</v>
      </c>
      <c r="O600">
        <f>IF(D600,YEAR(D600),"")</f>
        <v>2001</v>
      </c>
      <c r="P600" s="12">
        <f>P599+IF(AND($B600="C",I600&lt;&gt;""),IF($G600="D",-I600,+I600),0)</f>
        <v>53.447173625710164</v>
      </c>
    </row>
    <row r="601" spans="1:16" x14ac:dyDescent="0.2">
      <c r="A601" s="6">
        <v>346</v>
      </c>
      <c r="B601" s="6" t="s">
        <v>17</v>
      </c>
      <c r="C601" s="7" t="s">
        <v>21</v>
      </c>
      <c r="D601" s="8">
        <v>36894</v>
      </c>
      <c r="E601" s="8">
        <v>36892</v>
      </c>
      <c r="F601" t="s">
        <v>284</v>
      </c>
      <c r="G601" s="6" t="s">
        <v>23</v>
      </c>
      <c r="H601" s="6"/>
      <c r="I601" s="12">
        <v>55.483819823555507</v>
      </c>
      <c r="J601" s="12">
        <f>J600+IF(AND($B601="B",$G601="D"),-I601,IF($B601="B",+I601,0))</f>
        <v>-3916.5027050688755</v>
      </c>
      <c r="K601" s="12">
        <f>K600+IF(AND($B601="B",$E601&lt;&gt;""),IF($G601="D",-I601,+I601),0)</f>
        <v>-3916.5027050688755</v>
      </c>
      <c r="L601" s="6" t="str">
        <f>IF(C601="","",G601&amp;" "&amp;VLOOKUP(C601,$X$1:$Y$49,2))</f>
        <v>D 28</v>
      </c>
      <c r="M601" s="10" t="e">
        <f>M600+IF(AND(B601="C",E601&lt;&gt;""),IF(G601="D",-#REF!,+#REF!),0)</f>
        <v>#REF!</v>
      </c>
      <c r="N601">
        <f>IF(D601,MONTH(D601),"")</f>
        <v>1</v>
      </c>
      <c r="O601">
        <f>IF(D601,YEAR(D601),"")</f>
        <v>2001</v>
      </c>
      <c r="P601" s="12">
        <f>P600+IF(AND($B601="C",I601&lt;&gt;""),IF($G601="D",-I601,+I601),0)</f>
        <v>53.447173625710164</v>
      </c>
    </row>
    <row r="602" spans="1:16" x14ac:dyDescent="0.2">
      <c r="A602" s="6">
        <v>346</v>
      </c>
      <c r="B602" s="6" t="s">
        <v>17</v>
      </c>
      <c r="C602" s="7" t="s">
        <v>26</v>
      </c>
      <c r="D602" s="8">
        <v>36894</v>
      </c>
      <c r="E602" s="8">
        <v>36892</v>
      </c>
      <c r="F602" t="s">
        <v>284</v>
      </c>
      <c r="G602" s="6" t="s">
        <v>23</v>
      </c>
      <c r="H602" s="6"/>
      <c r="I602" s="12">
        <v>10.034194314566351</v>
      </c>
      <c r="J602" s="12">
        <f>J601+IF(AND($B602="B",$G602="D"),-I602,IF($B602="B",+I602,0))</f>
        <v>-3926.5368993834418</v>
      </c>
      <c r="K602" s="12">
        <f>K601+IF(AND($B602="B",$E602&lt;&gt;""),IF($G602="D",-I602,+I602),0)</f>
        <v>-3926.5368993834418</v>
      </c>
      <c r="L602" s="6" t="str">
        <f>IF(C602="","",G602&amp;" "&amp;VLOOKUP(C602,$X$1:$Y$49,2))</f>
        <v>D 6</v>
      </c>
      <c r="M602" s="10" t="e">
        <f>M601+IF(AND(B602="C",E602&lt;&gt;""),IF(G602="D",-#REF!,+#REF!),0)</f>
        <v>#REF!</v>
      </c>
      <c r="N602">
        <f>IF(D602,MONTH(D602),"")</f>
        <v>1</v>
      </c>
      <c r="O602">
        <f>IF(D602,YEAR(D602),"")</f>
        <v>2001</v>
      </c>
      <c r="P602" s="12">
        <f>P601+IF(AND($B602="C",I602&lt;&gt;""),IF($G602="D",-I602,+I602),0)</f>
        <v>53.447173625710164</v>
      </c>
    </row>
    <row r="603" spans="1:16" x14ac:dyDescent="0.2">
      <c r="A603" s="6">
        <v>325</v>
      </c>
      <c r="B603" s="6" t="s">
        <v>17</v>
      </c>
      <c r="C603" s="7" t="s">
        <v>54</v>
      </c>
      <c r="D603" s="8">
        <v>36895</v>
      </c>
      <c r="E603" s="8">
        <v>36901</v>
      </c>
      <c r="F603" t="s">
        <v>284</v>
      </c>
      <c r="G603" s="6" t="s">
        <v>19</v>
      </c>
      <c r="H603" s="6"/>
      <c r="I603" s="12">
        <v>2103.7964378762631</v>
      </c>
      <c r="J603" s="12">
        <f>J602+IF(AND($B603="B",$G603="D"),-I603,IF($B603="B",+I603,0))</f>
        <v>-1822.7404615071787</v>
      </c>
      <c r="K603" s="12">
        <f>K602+IF(AND($B603="B",$E603&lt;&gt;""),IF($G603="D",-I603,+I603),0)</f>
        <v>-1822.7404615071787</v>
      </c>
      <c r="L603" s="6" t="str">
        <f>IF(C603="","",G603&amp;" "&amp;VLOOKUP(C603,$X$1:$Y$49,2))</f>
        <v>R 6</v>
      </c>
      <c r="M603" s="10" t="e">
        <f>M602+IF(AND(B603="C",E603&lt;&gt;""),IF(G603="D",-#REF!,+#REF!),0)</f>
        <v>#REF!</v>
      </c>
      <c r="N603">
        <f>IF(D603,MONTH(D603),"")</f>
        <v>1</v>
      </c>
      <c r="O603">
        <f>IF(D603,YEAR(D603),"")</f>
        <v>2001</v>
      </c>
      <c r="P603" s="12">
        <f>P602+IF(AND($B603="C",I603&lt;&gt;""),IF($G603="D",-I603,+I603),0)</f>
        <v>53.447173625710164</v>
      </c>
    </row>
    <row r="604" spans="1:16" x14ac:dyDescent="0.2">
      <c r="A604" s="6">
        <v>325</v>
      </c>
      <c r="B604" s="6" t="s">
        <v>17</v>
      </c>
      <c r="C604" s="7" t="s">
        <v>62</v>
      </c>
      <c r="D604" s="8">
        <v>36895</v>
      </c>
      <c r="E604" s="8">
        <v>36901</v>
      </c>
      <c r="F604" t="s">
        <v>284</v>
      </c>
      <c r="G604" s="6" t="s">
        <v>19</v>
      </c>
      <c r="H604" s="6"/>
      <c r="I604" s="12">
        <v>412.34410182374762</v>
      </c>
      <c r="J604" s="12">
        <f>J603+IF(AND($B604="B",$G604="D"),-I604,IF($B604="B",+I604,0))</f>
        <v>-1410.396359683431</v>
      </c>
      <c r="K604" s="12">
        <f>K603+IF(AND($B604="B",$E604&lt;&gt;""),IF($G604="D",-I604,+I604),0)</f>
        <v>-1410.396359683431</v>
      </c>
      <c r="L604" s="6" t="str">
        <f>IF(C604="","",G604&amp;" "&amp;VLOOKUP(C604,$X$1:$Y$49,2))</f>
        <v>R 5</v>
      </c>
      <c r="M604" s="10" t="e">
        <f>M603+IF(AND(B604="C",E604&lt;&gt;""),IF(G604="D",-#REF!,+#REF!),0)</f>
        <v>#REF!</v>
      </c>
      <c r="N604">
        <f>IF(D604,MONTH(D604),"")</f>
        <v>1</v>
      </c>
      <c r="O604">
        <f>IF(D604,YEAR(D604),"")</f>
        <v>2001</v>
      </c>
      <c r="P604" s="12">
        <f>P603+IF(AND($B604="C",I604&lt;&gt;""),IF($G604="D",-I604,+I604),0)</f>
        <v>53.447173625710164</v>
      </c>
    </row>
    <row r="605" spans="1:16" x14ac:dyDescent="0.2">
      <c r="A605" s="6">
        <v>324</v>
      </c>
      <c r="B605" s="6" t="s">
        <v>17</v>
      </c>
      <c r="C605" s="7" t="s">
        <v>54</v>
      </c>
      <c r="D605" s="8">
        <v>36896</v>
      </c>
      <c r="E605" s="8">
        <v>36901</v>
      </c>
      <c r="F605" t="s">
        <v>284</v>
      </c>
      <c r="G605" s="6" t="s">
        <v>19</v>
      </c>
      <c r="H605" s="6"/>
      <c r="I605" s="12">
        <v>278.98170154446098</v>
      </c>
      <c r="J605" s="12">
        <f>J604+IF(AND($B605="B",$G605="D"),-I605,IF($B605="B",+I605,0))</f>
        <v>-1131.41465813897</v>
      </c>
      <c r="K605" s="12">
        <f>K604+IF(AND($B605="B",$E605&lt;&gt;""),IF($G605="D",-I605,+I605),0)</f>
        <v>-1131.41465813897</v>
      </c>
      <c r="L605" s="6" t="str">
        <f>IF(C605="","",G605&amp;" "&amp;VLOOKUP(C605,$X$1:$Y$49,2))</f>
        <v>R 6</v>
      </c>
      <c r="M605" s="10" t="e">
        <f>M604+IF(AND(B605="C",E605&lt;&gt;""),IF(G605="D",-#REF!,+#REF!),0)</f>
        <v>#REF!</v>
      </c>
      <c r="N605">
        <f>IF(D605,MONTH(D605),"")</f>
        <v>1</v>
      </c>
      <c r="O605">
        <f>IF(D605,YEAR(D605),"")</f>
        <v>2001</v>
      </c>
      <c r="P605" s="12">
        <f>P604+IF(AND($B605="C",I605&lt;&gt;""),IF($G605="D",-I605,+I605),0)</f>
        <v>53.447173625710164</v>
      </c>
    </row>
    <row r="606" spans="1:16" x14ac:dyDescent="0.2">
      <c r="A606" s="6">
        <v>324</v>
      </c>
      <c r="B606" s="6" t="s">
        <v>17</v>
      </c>
      <c r="C606" s="7" t="s">
        <v>62</v>
      </c>
      <c r="D606" s="8">
        <v>36896</v>
      </c>
      <c r="E606" s="8">
        <v>36901</v>
      </c>
      <c r="F606" t="s">
        <v>284</v>
      </c>
      <c r="G606" s="6" t="s">
        <v>19</v>
      </c>
      <c r="H606" s="6"/>
      <c r="I606" s="12">
        <v>54.680413502714359</v>
      </c>
      <c r="J606" s="12">
        <f>J605+IF(AND($B606="B",$G606="D"),-I606,IF($B606="B",+I606,0))</f>
        <v>-1076.7342446362557</v>
      </c>
      <c r="K606" s="12">
        <f>K605+IF(AND($B606="B",$E606&lt;&gt;""),IF($G606="D",-I606,+I606),0)</f>
        <v>-1076.7342446362557</v>
      </c>
      <c r="L606" s="6" t="str">
        <f>IF(C606="","",G606&amp;" "&amp;VLOOKUP(C606,$X$1:$Y$49,2))</f>
        <v>R 5</v>
      </c>
      <c r="M606" s="10" t="e">
        <f>M605+IF(AND(B606="C",E606&lt;&gt;""),IF(G606="D",-#REF!,+#REF!),0)</f>
        <v>#REF!</v>
      </c>
      <c r="N606">
        <f>IF(D606,MONTH(D606),"")</f>
        <v>1</v>
      </c>
      <c r="O606">
        <f>IF(D606,YEAR(D606),"")</f>
        <v>2001</v>
      </c>
      <c r="P606" s="12">
        <f>P605+IF(AND($B606="C",I606&lt;&gt;""),IF($G606="D",-I606,+I606),0)</f>
        <v>53.447173625710164</v>
      </c>
    </row>
    <row r="607" spans="1:16" x14ac:dyDescent="0.2">
      <c r="A607" s="6">
        <v>338</v>
      </c>
      <c r="B607" s="6" t="s">
        <v>17</v>
      </c>
      <c r="C607" s="7" t="s">
        <v>28</v>
      </c>
      <c r="D607" s="8">
        <v>36896</v>
      </c>
      <c r="E607" s="8">
        <v>36915</v>
      </c>
      <c r="F607" t="s">
        <v>284</v>
      </c>
      <c r="G607" s="6" t="s">
        <v>23</v>
      </c>
      <c r="H607" s="6"/>
      <c r="I607" s="12">
        <v>15.758654911831112</v>
      </c>
      <c r="J607" s="12">
        <f>J606+IF(AND($B607="B",$G607="D"),-I607,IF($B607="B",+I607,0))</f>
        <v>-1092.4928995480868</v>
      </c>
      <c r="K607" s="12">
        <f>K606+IF(AND($B607="B",$E607&lt;&gt;""),IF($G607="D",-I607,+I607),0)</f>
        <v>-1092.4928995480868</v>
      </c>
      <c r="L607" s="6" t="str">
        <f>IF(C607="","",G607&amp;" "&amp;VLOOKUP(C607,$X$1:$Y$49,2))</f>
        <v>D 25</v>
      </c>
      <c r="M607" s="10" t="e">
        <f>M606+IF(AND(B607="C",E607&lt;&gt;""),IF(G607="D",-#REF!,+#REF!),0)</f>
        <v>#REF!</v>
      </c>
      <c r="N607">
        <f>IF(D607,MONTH(D607),"")</f>
        <v>1</v>
      </c>
      <c r="O607">
        <f>IF(D607,YEAR(D607),"")</f>
        <v>2001</v>
      </c>
      <c r="P607" s="12">
        <f>P606+IF(AND($B607="C",I607&lt;&gt;""),IF($G607="D",-I607,+I607),0)</f>
        <v>53.447173625710164</v>
      </c>
    </row>
    <row r="608" spans="1:16" x14ac:dyDescent="0.2">
      <c r="A608" s="6">
        <v>338</v>
      </c>
      <c r="B608" s="6" t="s">
        <v>17</v>
      </c>
      <c r="C608" s="7" t="s">
        <v>26</v>
      </c>
      <c r="D608" s="8">
        <v>36896</v>
      </c>
      <c r="E608" s="8">
        <v>36915</v>
      </c>
      <c r="F608" t="s">
        <v>284</v>
      </c>
      <c r="G608" s="6" t="s">
        <v>23</v>
      </c>
      <c r="H608" s="6"/>
      <c r="I608" s="12">
        <v>3.0886170892299347</v>
      </c>
      <c r="J608" s="12">
        <f>J607+IF(AND($B608="B",$G608="D"),-I608,IF($B608="B",+I608,0))</f>
        <v>-1095.5815166373168</v>
      </c>
      <c r="K608" s="12">
        <f>K607+IF(AND($B608="B",$E608&lt;&gt;""),IF($G608="D",-I608,+I608),0)</f>
        <v>-1095.5815166373168</v>
      </c>
      <c r="L608" s="6" t="str">
        <f>IF(C608="","",G608&amp;" "&amp;VLOOKUP(C608,$X$1:$Y$49,2))</f>
        <v>D 6</v>
      </c>
      <c r="M608" s="10" t="e">
        <f>M607+IF(AND(B608="C",E608&lt;&gt;""),IF(G608="D",-#REF!,+#REF!),0)</f>
        <v>#REF!</v>
      </c>
      <c r="N608">
        <f>IF(D608,MONTH(D608),"")</f>
        <v>1</v>
      </c>
      <c r="O608">
        <f>IF(D608,YEAR(D608),"")</f>
        <v>2001</v>
      </c>
      <c r="P608" s="12">
        <f>P607+IF(AND($B608="C",I608&lt;&gt;""),IF($G608="D",-I608,+I608),0)</f>
        <v>53.447173625710164</v>
      </c>
    </row>
    <row r="609" spans="1:16" x14ac:dyDescent="0.2">
      <c r="A609" s="6">
        <v>380</v>
      </c>
      <c r="B609" s="6" t="s">
        <v>17</v>
      </c>
      <c r="C609" s="7" t="s">
        <v>28</v>
      </c>
      <c r="D609" s="8">
        <v>36896</v>
      </c>
      <c r="E609" s="8">
        <v>36976</v>
      </c>
      <c r="F609" t="s">
        <v>284</v>
      </c>
      <c r="G609" s="6" t="s">
        <v>23</v>
      </c>
      <c r="H609" s="16"/>
      <c r="I609" s="12">
        <v>14.08628919273672</v>
      </c>
      <c r="J609" s="12">
        <f>J608+IF(AND($B609="B",$G609="D"),-I609,IF($B609="B",+I609,0))</f>
        <v>-1109.6678058300536</v>
      </c>
      <c r="K609" s="12">
        <f>K608+IF(AND($B609="B",$E609&lt;&gt;""),IF($G609="D",-I609,+I609),0)</f>
        <v>-1109.6678058300536</v>
      </c>
      <c r="L609" s="6" t="str">
        <f>IF(C609="","",G609&amp;" "&amp;VLOOKUP(C609,$X$1:$Y$49,2))</f>
        <v>D 25</v>
      </c>
      <c r="M609" s="10" t="e">
        <f>M608+IF(AND(B609="C",E609&lt;&gt;""),IF(G609="D",-#REF!,+#REF!),0)</f>
        <v>#REF!</v>
      </c>
      <c r="N609">
        <f>IF(D609,MONTH(D609),"")</f>
        <v>1</v>
      </c>
      <c r="O609">
        <f>IF(D609,YEAR(D609),"")</f>
        <v>2001</v>
      </c>
      <c r="P609" s="12">
        <f>P608+IF(AND($B609="C",I609&lt;&gt;""),IF($G609="D",-I609,+I609),0)</f>
        <v>53.447173625710164</v>
      </c>
    </row>
    <row r="610" spans="1:16" x14ac:dyDescent="0.2">
      <c r="A610" s="6">
        <v>380</v>
      </c>
      <c r="B610" s="6" t="s">
        <v>17</v>
      </c>
      <c r="C610" s="7" t="s">
        <v>26</v>
      </c>
      <c r="D610" s="8">
        <v>36896</v>
      </c>
      <c r="E610" s="8">
        <v>36976</v>
      </c>
      <c r="F610" t="s">
        <v>284</v>
      </c>
      <c r="G610" s="6" t="s">
        <v>23</v>
      </c>
      <c r="H610" s="6"/>
      <c r="I610" s="12">
        <v>2.7608517021695018</v>
      </c>
      <c r="J610" s="12">
        <f>J609+IF(AND($B610="B",$G610="D"),-I610,IF($B610="B",+I610,0))</f>
        <v>-1112.428657532223</v>
      </c>
      <c r="K610" s="12">
        <f>K609+IF(AND($B610="B",$E610&lt;&gt;""),IF($G610="D",-I610,+I610),0)</f>
        <v>-1112.428657532223</v>
      </c>
      <c r="L610" s="6" t="str">
        <f>IF(C610="","",G610&amp;" "&amp;VLOOKUP(C610,$X$1:$Y$49,2))</f>
        <v>D 6</v>
      </c>
      <c r="M610" s="10" t="e">
        <f>M609+IF(AND(B610="C",E610&lt;&gt;""),IF(G610="D",-#REF!,+#REF!),0)</f>
        <v>#REF!</v>
      </c>
      <c r="N610">
        <f>IF(D610,MONTH(D610),"")</f>
        <v>1</v>
      </c>
      <c r="O610">
        <f>IF(D610,YEAR(D610),"")</f>
        <v>2001</v>
      </c>
      <c r="P610" s="12">
        <f>P609+IF(AND($B610="C",I610&lt;&gt;""),IF($G610="D",-I610,+I610),0)</f>
        <v>53.447173625710164</v>
      </c>
    </row>
    <row r="611" spans="1:16" x14ac:dyDescent="0.2">
      <c r="A611" s="6">
        <v>303</v>
      </c>
      <c r="B611" s="6" t="s">
        <v>17</v>
      </c>
      <c r="C611" s="7" t="s">
        <v>33</v>
      </c>
      <c r="D611" s="8">
        <v>36901</v>
      </c>
      <c r="E611" s="8">
        <v>36900</v>
      </c>
      <c r="F611" t="s">
        <v>284</v>
      </c>
      <c r="G611" s="6" t="s">
        <v>23</v>
      </c>
      <c r="H611" s="6"/>
      <c r="I611" s="12">
        <v>304.13578938863373</v>
      </c>
      <c r="J611" s="12">
        <f>J610+IF(AND($B611="B",$G611="D"),-I611,IF($B611="B",+I611,0))</f>
        <v>-1416.5644469208569</v>
      </c>
      <c r="K611" s="12">
        <f>K610+IF(AND($B611="B",$E611&lt;&gt;""),IF($G611="D",-I611,+I611),0)</f>
        <v>-1416.5644469208569</v>
      </c>
      <c r="L611" s="6" t="str">
        <f>IF(C611="","",G611&amp;" "&amp;VLOOKUP(C611,$X$1:$Y$49,2))</f>
        <v>D 23</v>
      </c>
      <c r="M611" s="10" t="e">
        <f>M610+IF(AND(B611="C",E611&lt;&gt;""),IF(G611="D",-#REF!,+#REF!),0)</f>
        <v>#REF!</v>
      </c>
      <c r="N611">
        <f>IF(D611,MONTH(D611),"")</f>
        <v>1</v>
      </c>
      <c r="O611">
        <f>IF(D611,YEAR(D611),"")</f>
        <v>2001</v>
      </c>
      <c r="P611" s="12">
        <f>P610+IF(AND($B611="C",I611&lt;&gt;""),IF($G611="D",-I611,+I611),0)</f>
        <v>53.447173625710164</v>
      </c>
    </row>
    <row r="612" spans="1:16" x14ac:dyDescent="0.2">
      <c r="A612" s="6">
        <v>321</v>
      </c>
      <c r="B612" s="6" t="s">
        <v>17</v>
      </c>
      <c r="C612" s="7" t="s">
        <v>33</v>
      </c>
      <c r="D612" s="8">
        <v>36901</v>
      </c>
      <c r="E612" s="8">
        <v>36900</v>
      </c>
      <c r="F612" t="s">
        <v>284</v>
      </c>
      <c r="G612" s="6" t="s">
        <v>23</v>
      </c>
      <c r="H612" s="6"/>
      <c r="I612" s="12">
        <v>183.3961677366047</v>
      </c>
      <c r="J612" s="12">
        <f>J611+IF(AND($B612="B",$G612="D"),-I612,IF($B612="B",+I612,0))</f>
        <v>-1599.9606146574615</v>
      </c>
      <c r="K612" s="12">
        <f>K611+IF(AND($B612="B",$E612&lt;&gt;""),IF($G612="D",-I612,+I612),0)</f>
        <v>-1599.9606146574615</v>
      </c>
      <c r="L612" s="6" t="str">
        <f>IF(C612="","",G612&amp;" "&amp;VLOOKUP(C612,$X$1:$Y$49,2))</f>
        <v>D 23</v>
      </c>
      <c r="M612" s="10" t="e">
        <f>M611+IF(AND(B612="C",E612&lt;&gt;""),IF(G612="D",-#REF!,+#REF!),0)</f>
        <v>#REF!</v>
      </c>
      <c r="N612">
        <f>IF(D612,MONTH(D612),"")</f>
        <v>1</v>
      </c>
      <c r="O612">
        <f>IF(D612,YEAR(D612),"")</f>
        <v>2001</v>
      </c>
      <c r="P612" s="12">
        <f>P611+IF(AND($B612="C",I612&lt;&gt;""),IF($G612="D",-I612,+I612),0)</f>
        <v>53.447173625710164</v>
      </c>
    </row>
    <row r="613" spans="1:16" x14ac:dyDescent="0.2">
      <c r="A613" s="6">
        <v>326</v>
      </c>
      <c r="B613" s="6" t="s">
        <v>17</v>
      </c>
      <c r="C613" s="7" t="s">
        <v>54</v>
      </c>
      <c r="D613" s="8">
        <v>36902</v>
      </c>
      <c r="E613" s="8">
        <v>36906</v>
      </c>
      <c r="F613" t="s">
        <v>284</v>
      </c>
      <c r="G613" s="6" t="s">
        <v>19</v>
      </c>
      <c r="H613" s="6"/>
      <c r="I613" s="12">
        <v>4893.6134533208733</v>
      </c>
      <c r="J613" s="12">
        <f>J612+IF(AND($B613="B",$G613="D"),-I613,IF($B613="B",+I613,0))</f>
        <v>3293.6528386634118</v>
      </c>
      <c r="K613" s="12">
        <f>K612+IF(AND($B613="B",$E613&lt;&gt;""),IF($G613="D",-I613,+I613),0)</f>
        <v>3293.6528386634118</v>
      </c>
      <c r="L613" s="6" t="str">
        <f>IF(C613="","",G613&amp;" "&amp;VLOOKUP(C613,$X$1:$Y$49,2))</f>
        <v>R 6</v>
      </c>
      <c r="M613" s="10" t="e">
        <f>M612+IF(AND(B613="C",E613&lt;&gt;""),IF(G613="D",-#REF!,+#REF!),0)</f>
        <v>#REF!</v>
      </c>
      <c r="N613">
        <f>IF(D613,MONTH(D613),"")</f>
        <v>1</v>
      </c>
      <c r="O613">
        <f>IF(D613,YEAR(D613),"")</f>
        <v>2001</v>
      </c>
      <c r="P613" s="12">
        <f>P612+IF(AND($B613="C",I613&lt;&gt;""),IF($G613="D",-I613,+I613),0)</f>
        <v>53.447173625710164</v>
      </c>
    </row>
    <row r="614" spans="1:16" x14ac:dyDescent="0.2">
      <c r="A614" s="6">
        <v>326</v>
      </c>
      <c r="B614" s="6" t="s">
        <v>17</v>
      </c>
      <c r="C614" s="7" t="s">
        <v>62</v>
      </c>
      <c r="D614" s="8">
        <v>36902</v>
      </c>
      <c r="E614" s="8">
        <v>36906</v>
      </c>
      <c r="F614" t="s">
        <v>284</v>
      </c>
      <c r="G614" s="6" t="s">
        <v>19</v>
      </c>
      <c r="H614" s="6"/>
      <c r="I614" s="12">
        <v>959.14823685089118</v>
      </c>
      <c r="J614" s="12">
        <f>J613+IF(AND($B614="B",$G614="D"),-I614,IF($B614="B",+I614,0))</f>
        <v>4252.8010755143032</v>
      </c>
      <c r="K614" s="12">
        <f>K613+IF(AND($B614="B",$E614&lt;&gt;""),IF($G614="D",-I614,+I614),0)</f>
        <v>4252.8010755143032</v>
      </c>
      <c r="L614" s="6" t="str">
        <f>IF(C614="","",G614&amp;" "&amp;VLOOKUP(C614,$X$1:$Y$49,2))</f>
        <v>R 5</v>
      </c>
      <c r="M614" s="10" t="e">
        <f>M613+IF(AND(B614="C",E614&lt;&gt;""),IF(G614="D",-#REF!,+#REF!),0)</f>
        <v>#REF!</v>
      </c>
      <c r="N614">
        <f>IF(D614,MONTH(D614),"")</f>
        <v>1</v>
      </c>
      <c r="O614">
        <f>IF(D614,YEAR(D614),"")</f>
        <v>2001</v>
      </c>
      <c r="P614" s="12">
        <f>P613+IF(AND($B614="C",I614&lt;&gt;""),IF($G614="D",-I614,+I614),0)</f>
        <v>53.447173625710164</v>
      </c>
    </row>
    <row r="615" spans="1:16" x14ac:dyDescent="0.2">
      <c r="A615" s="6">
        <v>328</v>
      </c>
      <c r="B615" s="6" t="s">
        <v>17</v>
      </c>
      <c r="C615" s="7" t="s">
        <v>54</v>
      </c>
      <c r="D615" s="8">
        <v>36903</v>
      </c>
      <c r="E615" s="8">
        <v>36904</v>
      </c>
      <c r="F615" t="s">
        <v>284</v>
      </c>
      <c r="G615" s="6" t="s">
        <v>19</v>
      </c>
      <c r="H615" s="6"/>
      <c r="I615" s="12">
        <v>2195.2658482187098</v>
      </c>
      <c r="J615" s="12">
        <f>J614+IF(AND($B615="B",$G615="D"),-I615,IF($B615="B",+I615,0))</f>
        <v>6448.066923733013</v>
      </c>
      <c r="K615" s="12">
        <f>K614+IF(AND($B615="B",$E615&lt;&gt;""),IF($G615="D",-I615,+I615),0)</f>
        <v>6448.066923733013</v>
      </c>
      <c r="L615" s="6" t="str">
        <f>IF(C615="","",G615&amp;" "&amp;VLOOKUP(C615,$X$1:$Y$49,2))</f>
        <v>R 6</v>
      </c>
      <c r="M615" s="10" t="e">
        <f>M614+IF(AND(B615="C",E615&lt;&gt;""),IF(G615="D",-#REF!,+#REF!),0)</f>
        <v>#REF!</v>
      </c>
      <c r="N615">
        <f>IF(D615,MONTH(D615),"")</f>
        <v>1</v>
      </c>
      <c r="O615">
        <f>IF(D615,YEAR(D615),"")</f>
        <v>2001</v>
      </c>
      <c r="P615" s="12">
        <f>P614+IF(AND($B615="C",I615&lt;&gt;""),IF($G615="D",-I615,+I615),0)</f>
        <v>53.447173625710164</v>
      </c>
    </row>
    <row r="616" spans="1:16" x14ac:dyDescent="0.2">
      <c r="A616" s="6">
        <v>328</v>
      </c>
      <c r="B616" s="6" t="s">
        <v>17</v>
      </c>
      <c r="C616" s="7" t="s">
        <v>62</v>
      </c>
      <c r="D616" s="8">
        <v>36903</v>
      </c>
      <c r="E616" s="8">
        <v>36904</v>
      </c>
      <c r="F616" t="s">
        <v>284</v>
      </c>
      <c r="G616" s="6" t="s">
        <v>19</v>
      </c>
      <c r="H616" s="6"/>
      <c r="I616" s="12">
        <v>430.27210625086707</v>
      </c>
      <c r="J616" s="12">
        <f>J615+IF(AND($B616="B",$G616="D"),-I616,IF($B616="B",+I616,0))</f>
        <v>6878.3390299838802</v>
      </c>
      <c r="K616" s="12">
        <f>K615+IF(AND($B616="B",$E616&lt;&gt;""),IF($G616="D",-I616,+I616),0)</f>
        <v>6878.3390299838802</v>
      </c>
      <c r="L616" s="6" t="str">
        <f>IF(C616="","",G616&amp;" "&amp;VLOOKUP(C616,$X$1:$Y$49,2))</f>
        <v>R 5</v>
      </c>
      <c r="M616" s="10" t="e">
        <f>M615+IF(AND(B616="C",E616&lt;&gt;""),IF(G616="D",-#REF!,+#REF!),0)</f>
        <v>#REF!</v>
      </c>
      <c r="N616">
        <f>IF(D616,MONTH(D616),"")</f>
        <v>1</v>
      </c>
      <c r="O616">
        <f>IF(D616,YEAR(D616),"")</f>
        <v>2001</v>
      </c>
      <c r="P616" s="12">
        <f>P615+IF(AND($B616="C",I616&lt;&gt;""),IF($G616="D",-I616,+I616),0)</f>
        <v>53.447173625710164</v>
      </c>
    </row>
    <row r="617" spans="1:16" x14ac:dyDescent="0.2">
      <c r="A617" s="6">
        <v>335</v>
      </c>
      <c r="B617" s="6" t="s">
        <v>17</v>
      </c>
      <c r="C617" s="7" t="s">
        <v>44</v>
      </c>
      <c r="D617" s="8">
        <v>36903</v>
      </c>
      <c r="E617" s="8">
        <v>36902</v>
      </c>
      <c r="F617" t="s">
        <v>284</v>
      </c>
      <c r="G617" s="6" t="s">
        <v>23</v>
      </c>
      <c r="H617" s="6"/>
      <c r="I617" s="12">
        <v>91.469410342446224</v>
      </c>
      <c r="J617" s="12">
        <f>J616+IF(AND($B617="B",$G617="D"),-I617,IF($B617="B",+I617,0))</f>
        <v>6786.8696196414339</v>
      </c>
      <c r="K617" s="12">
        <f>K616+IF(AND($B617="B",$E617&lt;&gt;""),IF($G617="D",-I617,+I617),0)</f>
        <v>6786.8696196414339</v>
      </c>
      <c r="L617" s="6" t="str">
        <f>IF(C617="","",G617&amp;" "&amp;VLOOKUP(C617,$X$1:$Y$49,2))</f>
        <v>D 5</v>
      </c>
      <c r="M617" s="10" t="e">
        <f>M616+IF(AND(B617="C",E617&lt;&gt;""),IF(G617="D",-#REF!,+#REF!),0)</f>
        <v>#REF!</v>
      </c>
      <c r="N617">
        <f>IF(D617,MONTH(D617),"")</f>
        <v>1</v>
      </c>
      <c r="O617">
        <f>IF(D617,YEAR(D617),"")</f>
        <v>2001</v>
      </c>
      <c r="P617" s="12">
        <f>P616+IF(AND($B617="C",I617&lt;&gt;""),IF($G617="D",-I617,+I617),0)</f>
        <v>53.447173625710164</v>
      </c>
    </row>
    <row r="618" spans="1:16" x14ac:dyDescent="0.2">
      <c r="A618" s="6">
        <v>335</v>
      </c>
      <c r="B618" s="6" t="s">
        <v>40</v>
      </c>
      <c r="C618" s="7" t="s">
        <v>41</v>
      </c>
      <c r="D618" s="8">
        <v>36903</v>
      </c>
      <c r="E618" s="8">
        <v>36903</v>
      </c>
      <c r="F618" t="s">
        <v>284</v>
      </c>
      <c r="G618" s="6" t="s">
        <v>19</v>
      </c>
      <c r="H618" s="6"/>
      <c r="I618" s="12">
        <v>91.469410342446224</v>
      </c>
      <c r="J618" s="12">
        <f>J617+IF(AND($B618="B",$G618="D"),-I618,IF($B618="B",+I618,0))</f>
        <v>6786.8696196414339</v>
      </c>
      <c r="K618" s="12">
        <f>K617+IF(AND($B618="B",$E618&lt;&gt;""),IF($G618="D",-I618,+I618),0)</f>
        <v>6786.8696196414339</v>
      </c>
      <c r="L618" s="6" t="str">
        <f>IF(C618="","",G618&amp;" "&amp;VLOOKUP(C618,$X$1:$Y$49,2))</f>
        <v>R 4</v>
      </c>
      <c r="M618" s="10" t="e">
        <f>M617+IF(AND(B618="C",E618&lt;&gt;""),IF(G618="D",-#REF!,+#REF!),0)</f>
        <v>#REF!</v>
      </c>
      <c r="N618">
        <f>IF(D618,MONTH(D618),"")</f>
        <v>1</v>
      </c>
      <c r="O618">
        <f>IF(D618,YEAR(D618),"")</f>
        <v>2001</v>
      </c>
      <c r="P618" s="12">
        <f>P617+IF(AND($B618="C",I618&lt;&gt;""),IF($G618="D",-I618,+I618),0)</f>
        <v>144.91658396815637</v>
      </c>
    </row>
    <row r="619" spans="1:16" x14ac:dyDescent="0.2">
      <c r="A619" s="6">
        <v>327</v>
      </c>
      <c r="B619" s="6" t="s">
        <v>17</v>
      </c>
      <c r="C619" s="7" t="s">
        <v>54</v>
      </c>
      <c r="D619" s="8">
        <v>36904</v>
      </c>
      <c r="E619" s="8">
        <v>36909</v>
      </c>
      <c r="F619" t="s">
        <v>284</v>
      </c>
      <c r="G619" s="6" t="s">
        <v>19</v>
      </c>
      <c r="H619" s="6"/>
      <c r="I619" s="12">
        <v>1875.1229120201476</v>
      </c>
      <c r="J619" s="12">
        <f>J618+IF(AND($B619="B",$G619="D"),-I619,IF($B619="B",+I619,0))</f>
        <v>8661.9925316615809</v>
      </c>
      <c r="K619" s="12">
        <f>K618+IF(AND($B619="B",$E619&lt;&gt;""),IF($G619="D",-I619,+I619),0)</f>
        <v>8661.9925316615809</v>
      </c>
      <c r="L619" s="6" t="str">
        <f>IF(C619="","",G619&amp;" "&amp;VLOOKUP(C619,$X$1:$Y$49,2))</f>
        <v>R 6</v>
      </c>
      <c r="M619" s="10" t="e">
        <f>M618+IF(AND(B619="C",E619&lt;&gt;""),IF(G619="D",-#REF!,+#REF!),0)</f>
        <v>#REF!</v>
      </c>
      <c r="N619">
        <f>IF(D619,MONTH(D619),"")</f>
        <v>1</v>
      </c>
      <c r="O619">
        <f>IF(D619,YEAR(D619),"")</f>
        <v>2001</v>
      </c>
      <c r="P619" s="12">
        <f>P618+IF(AND($B619="C",I619&lt;&gt;""),IF($G619="D",-I619,+I619),0)</f>
        <v>144.91658396815637</v>
      </c>
    </row>
    <row r="620" spans="1:16" x14ac:dyDescent="0.2">
      <c r="A620" s="6">
        <v>327</v>
      </c>
      <c r="B620" s="6" t="s">
        <v>17</v>
      </c>
      <c r="C620" s="7" t="s">
        <v>62</v>
      </c>
      <c r="D620" s="8">
        <v>36904</v>
      </c>
      <c r="E620" s="8">
        <v>36909</v>
      </c>
      <c r="F620" t="s">
        <v>284</v>
      </c>
      <c r="G620" s="6" t="s">
        <v>19</v>
      </c>
      <c r="H620" s="6"/>
      <c r="I620" s="12">
        <v>367.52409075594898</v>
      </c>
      <c r="J620" s="12">
        <f>J619+IF(AND($B620="B",$G620="D"),-I620,IF($B620="B",+I620,0))</f>
        <v>9029.51662241753</v>
      </c>
      <c r="K620" s="12">
        <f>K619+IF(AND($B620="B",$E620&lt;&gt;""),IF($G620="D",-I620,+I620),0)</f>
        <v>9029.51662241753</v>
      </c>
      <c r="L620" s="6" t="str">
        <f>IF(C620="","",G620&amp;" "&amp;VLOOKUP(C620,$X$1:$Y$49,2))</f>
        <v>R 5</v>
      </c>
      <c r="M620" s="10" t="e">
        <f>M619+IF(AND(B620="C",E620&lt;&gt;""),IF(G620="D",-#REF!,+#REF!),0)</f>
        <v>#REF!</v>
      </c>
      <c r="N620">
        <f>IF(D620,MONTH(D620),"")</f>
        <v>1</v>
      </c>
      <c r="O620">
        <f>IF(D620,YEAR(D620),"")</f>
        <v>2001</v>
      </c>
      <c r="P620" s="12">
        <f>P619+IF(AND($B620="C",I620&lt;&gt;""),IF($G620="D",-I620,+I620),0)</f>
        <v>144.91658396815637</v>
      </c>
    </row>
    <row r="621" spans="1:16" x14ac:dyDescent="0.2">
      <c r="A621" s="6">
        <v>329</v>
      </c>
      <c r="B621" s="6" t="s">
        <v>17</v>
      </c>
      <c r="C621" s="7" t="s">
        <v>36</v>
      </c>
      <c r="D621" s="8">
        <v>36906</v>
      </c>
      <c r="E621" s="8">
        <v>36918</v>
      </c>
      <c r="F621" t="s">
        <v>284</v>
      </c>
      <c r="G621" s="6" t="s">
        <v>23</v>
      </c>
      <c r="H621" s="14" t="s">
        <v>206</v>
      </c>
      <c r="I621" s="12">
        <v>646.38383308662003</v>
      </c>
      <c r="J621" s="12">
        <f>J620+IF(AND($B621="B",$G621="D"),-I621,IF($B621="B",+I621,0))</f>
        <v>8383.1327893309099</v>
      </c>
      <c r="K621" s="12">
        <f>K620+IF(AND($B621="B",$E621&lt;&gt;""),IF($G621="D",-I621,+I621),0)</f>
        <v>8383.1327893309099</v>
      </c>
      <c r="L621" s="6" t="str">
        <f>IF(C621="","",G621&amp;" "&amp;VLOOKUP(C621,$X$1:$Y$49,2))</f>
        <v>D 10</v>
      </c>
      <c r="M621" s="10" t="e">
        <f>M620+IF(AND(B621="C",E621&lt;&gt;""),IF(G621="D",-#REF!,+#REF!),0)</f>
        <v>#REF!</v>
      </c>
      <c r="N621">
        <f>IF(D621,MONTH(D621),"")</f>
        <v>1</v>
      </c>
      <c r="O621">
        <f>IF(D621,YEAR(D621),"")</f>
        <v>2001</v>
      </c>
      <c r="P621" s="12">
        <f>P620+IF(AND($B621="C",I621&lt;&gt;""),IF($G621="D",-I621,+I621),0)</f>
        <v>144.91658396815637</v>
      </c>
    </row>
    <row r="622" spans="1:16" x14ac:dyDescent="0.2">
      <c r="A622" s="6">
        <v>330</v>
      </c>
      <c r="B622" s="6" t="s">
        <v>17</v>
      </c>
      <c r="C622" s="7" t="s">
        <v>36</v>
      </c>
      <c r="D622" s="8">
        <v>36906</v>
      </c>
      <c r="E622" s="8">
        <v>36905</v>
      </c>
      <c r="F622" t="s">
        <v>284</v>
      </c>
      <c r="G622" s="6" t="s">
        <v>23</v>
      </c>
      <c r="H622" s="14" t="s">
        <v>207</v>
      </c>
      <c r="I622" s="12">
        <v>3456.4765678238055</v>
      </c>
      <c r="J622" s="12">
        <f>J621+IF(AND($B622="B",$G622="D"),-I622,IF($B622="B",+I622,0))</f>
        <v>4926.6562215071044</v>
      </c>
      <c r="K622" s="12">
        <f>K621+IF(AND($B622="B",$E622&lt;&gt;""),IF($G622="D",-I622,+I622),0)</f>
        <v>4926.6562215071044</v>
      </c>
      <c r="L622" s="6" t="str">
        <f>IF(C622="","",G622&amp;" "&amp;VLOOKUP(C622,$X$1:$Y$49,2))</f>
        <v>D 10</v>
      </c>
      <c r="M622" s="10" t="e">
        <f>M621+IF(AND(B622="C",E622&lt;&gt;""),IF(G622="D",-#REF!,+#REF!),0)</f>
        <v>#REF!</v>
      </c>
      <c r="N622">
        <f>IF(D622,MONTH(D622),"")</f>
        <v>1</v>
      </c>
      <c r="O622">
        <f>IF(D622,YEAR(D622),"")</f>
        <v>2001</v>
      </c>
      <c r="P622" s="12">
        <f>P621+IF(AND($B622="C",I622&lt;&gt;""),IF($G622="D",-I622,+I622),0)</f>
        <v>144.91658396815637</v>
      </c>
    </row>
    <row r="623" spans="1:16" x14ac:dyDescent="0.2">
      <c r="A623" s="6">
        <v>331</v>
      </c>
      <c r="B623" s="6" t="s">
        <v>17</v>
      </c>
      <c r="C623" s="7" t="s">
        <v>36</v>
      </c>
      <c r="D623" s="8">
        <v>36906</v>
      </c>
      <c r="E623" s="8">
        <v>36905</v>
      </c>
      <c r="F623" t="s">
        <v>284</v>
      </c>
      <c r="G623" s="6" t="s">
        <v>23</v>
      </c>
      <c r="H623" s="14" t="s">
        <v>208</v>
      </c>
      <c r="I623" s="12">
        <v>61.284504929438974</v>
      </c>
      <c r="J623" s="12">
        <f>J622+IF(AND($B623="B",$G623="D"),-I623,IF($B623="B",+I623,0))</f>
        <v>4865.3717165776652</v>
      </c>
      <c r="K623" s="12">
        <f>K622+IF(AND($B623="B",$E623&lt;&gt;""),IF($G623="D",-I623,+I623),0)</f>
        <v>4865.3717165776652</v>
      </c>
      <c r="L623" s="6" t="str">
        <f>IF(C623="","",G623&amp;" "&amp;VLOOKUP(C623,$X$1:$Y$49,2))</f>
        <v>D 10</v>
      </c>
      <c r="M623" s="10" t="e">
        <f>M622+IF(AND(B623="C",E623&lt;&gt;""),IF(G623="D",-#REF!,+#REF!),0)</f>
        <v>#REF!</v>
      </c>
      <c r="N623">
        <f>IF(D623,MONTH(D623),"")</f>
        <v>1</v>
      </c>
      <c r="O623">
        <f>IF(D623,YEAR(D623),"")</f>
        <v>2001</v>
      </c>
      <c r="P623" s="12">
        <f>P622+IF(AND($B623="C",I623&lt;&gt;""),IF($G623="D",-I623,+I623),0)</f>
        <v>144.91658396815637</v>
      </c>
    </row>
    <row r="624" spans="1:16" x14ac:dyDescent="0.2">
      <c r="A624" s="6">
        <v>332</v>
      </c>
      <c r="B624" s="6" t="s">
        <v>17</v>
      </c>
      <c r="C624" s="7" t="s">
        <v>36</v>
      </c>
      <c r="D624" s="8">
        <v>36906</v>
      </c>
      <c r="E624" s="8">
        <v>36906</v>
      </c>
      <c r="F624" t="s">
        <v>284</v>
      </c>
      <c r="G624" s="6" t="s">
        <v>23</v>
      </c>
      <c r="H624" s="14" t="s">
        <v>209</v>
      </c>
      <c r="I624" s="12">
        <v>714.2236457572676</v>
      </c>
      <c r="J624" s="12">
        <f>J623+IF(AND($B624="B",$G624="D"),-I624,IF($B624="B",+I624,0))</f>
        <v>4151.1480708203981</v>
      </c>
      <c r="K624" s="12">
        <f>K623+IF(AND($B624="B",$E624&lt;&gt;""),IF($G624="D",-I624,+I624),0)</f>
        <v>4151.1480708203981</v>
      </c>
      <c r="L624" s="6" t="str">
        <f>IF(C624="","",G624&amp;" "&amp;VLOOKUP(C624,$X$1:$Y$49,2))</f>
        <v>D 10</v>
      </c>
      <c r="M624" s="10" t="e">
        <f>M623+IF(AND(B624="C",E624&lt;&gt;""),IF(G624="D",-#REF!,+#REF!),0)</f>
        <v>#REF!</v>
      </c>
      <c r="N624">
        <f>IF(D624,MONTH(D624),"")</f>
        <v>1</v>
      </c>
      <c r="O624">
        <f>IF(D624,YEAR(D624),"")</f>
        <v>2001</v>
      </c>
      <c r="P624" s="12">
        <f>P623+IF(AND($B624="C",I624&lt;&gt;""),IF($G624="D",-I624,+I624),0)</f>
        <v>144.91658396815637</v>
      </c>
    </row>
    <row r="625" spans="1:18" x14ac:dyDescent="0.2">
      <c r="A625" s="6">
        <v>340</v>
      </c>
      <c r="B625" s="6" t="s">
        <v>17</v>
      </c>
      <c r="C625" s="7" t="s">
        <v>45</v>
      </c>
      <c r="D625" s="8">
        <v>36906</v>
      </c>
      <c r="E625" s="8">
        <v>36914</v>
      </c>
      <c r="F625" t="s">
        <v>284</v>
      </c>
      <c r="G625" s="6" t="s">
        <v>23</v>
      </c>
      <c r="H625" s="14" t="s">
        <v>210</v>
      </c>
      <c r="I625" s="12">
        <v>1342.923392844348</v>
      </c>
      <c r="J625" s="12">
        <f>J624+IF(AND($B625="B",$G625="D"),-I625,IF($B625="B",+I625,0))</f>
        <v>2808.2246779760499</v>
      </c>
      <c r="K625" s="12">
        <f>K624+IF(AND($B625="B",$E625&lt;&gt;""),IF($G625="D",-I625,+I625),0)</f>
        <v>2808.2246779760499</v>
      </c>
      <c r="L625" s="6" t="str">
        <f>IF(C625="","",G625&amp;" "&amp;VLOOKUP(C625,$X$1:$Y$49,2))</f>
        <v>D 7</v>
      </c>
      <c r="M625" s="10" t="e">
        <f>M624+IF(AND(B625="C",E625&lt;&gt;""),IF(G625="D",-#REF!,+#REF!),0)</f>
        <v>#REF!</v>
      </c>
      <c r="N625">
        <f>IF(D625,MONTH(D625),"")</f>
        <v>1</v>
      </c>
      <c r="O625">
        <f>IF(D625,YEAR(D625),"")</f>
        <v>2001</v>
      </c>
      <c r="P625" s="12">
        <f>P624+IF(AND($B625="C",I625&lt;&gt;""),IF($G625="D",-I625,+I625),0)</f>
        <v>144.91658396815637</v>
      </c>
    </row>
    <row r="626" spans="1:18" x14ac:dyDescent="0.2">
      <c r="A626" s="6">
        <v>340</v>
      </c>
      <c r="B626" s="6" t="s">
        <v>17</v>
      </c>
      <c r="C626" s="7" t="s">
        <v>26</v>
      </c>
      <c r="D626" s="8">
        <v>36906</v>
      </c>
      <c r="E626" s="8">
        <v>36914</v>
      </c>
      <c r="F626" t="s">
        <v>284</v>
      </c>
      <c r="G626" s="6" t="s">
        <v>23</v>
      </c>
      <c r="H626" s="14" t="s">
        <v>210</v>
      </c>
      <c r="I626" s="12">
        <v>263.21298499749224</v>
      </c>
      <c r="J626" s="12">
        <f>J625+IF(AND($B626="B",$G626="D"),-I626,IF($B626="B",+I626,0))</f>
        <v>2545.0116929785577</v>
      </c>
      <c r="K626" s="12">
        <f>K625+IF(AND($B626="B",$E626&lt;&gt;""),IF($G626="D",-I626,+I626),0)</f>
        <v>2545.0116929785577</v>
      </c>
      <c r="L626" s="6" t="str">
        <f>IF(C626="","",G626&amp;" "&amp;VLOOKUP(C626,$X$1:$Y$49,2))</f>
        <v>D 6</v>
      </c>
      <c r="M626" s="10" t="e">
        <f>M625+IF(AND(B626="C",E626&lt;&gt;""),IF(G626="D",-#REF!,+#REF!),0)</f>
        <v>#REF!</v>
      </c>
      <c r="N626">
        <f>IF(D626,MONTH(D626),"")</f>
        <v>1</v>
      </c>
      <c r="O626">
        <f>IF(D626,YEAR(D626),"")</f>
        <v>2001</v>
      </c>
      <c r="P626" s="12">
        <f>P625+IF(AND($B626="C",I626&lt;&gt;""),IF($G626="D",-I626,+I626),0)</f>
        <v>144.91658396815637</v>
      </c>
    </row>
    <row r="627" spans="1:18" x14ac:dyDescent="0.2">
      <c r="A627" s="6">
        <v>353</v>
      </c>
      <c r="B627" s="6" t="s">
        <v>17</v>
      </c>
      <c r="C627" s="7" t="s">
        <v>67</v>
      </c>
      <c r="D627" s="8">
        <v>36906</v>
      </c>
      <c r="E627" s="8">
        <v>36907</v>
      </c>
      <c r="F627" t="s">
        <v>284</v>
      </c>
      <c r="G627" s="6" t="s">
        <v>23</v>
      </c>
      <c r="H627" s="14" t="s">
        <v>211</v>
      </c>
      <c r="I627" s="12">
        <v>3901.0179020880942</v>
      </c>
      <c r="J627" s="12">
        <f>J626+IF(AND($B627="B",$G627="D"),-I627,IF($B627="B",+I627,0))</f>
        <v>-1356.0062091095365</v>
      </c>
      <c r="K627" s="12">
        <f>K626+IF(AND($B627="B",$E627&lt;&gt;""),IF($G627="D",-I627,+I627),0)</f>
        <v>-1356.0062091095365</v>
      </c>
      <c r="L627" s="6" t="str">
        <f>IF(C627="","",G627&amp;" "&amp;VLOOKUP(C627,$X$1:$Y$49,2))</f>
        <v>D 11</v>
      </c>
      <c r="M627" s="10" t="e">
        <f>M626+IF(AND(B627="C",E627&lt;&gt;""),IF(G627="D",-#REF!,+#REF!),0)</f>
        <v>#REF!</v>
      </c>
      <c r="N627">
        <f>IF(D627,MONTH(D627),"")</f>
        <v>1</v>
      </c>
      <c r="O627">
        <f>IF(D627,YEAR(D627),"")</f>
        <v>2001</v>
      </c>
      <c r="P627" s="12">
        <f>P626+IF(AND($B627="C",I627&lt;&gt;""),IF($G627="D",-I627,+I627),0)</f>
        <v>144.91658396815637</v>
      </c>
    </row>
    <row r="628" spans="1:18" x14ac:dyDescent="0.2">
      <c r="A628" s="6">
        <v>372</v>
      </c>
      <c r="B628" s="6" t="s">
        <v>17</v>
      </c>
      <c r="C628" s="7" t="s">
        <v>31</v>
      </c>
      <c r="D628" s="8">
        <v>36906</v>
      </c>
      <c r="E628" s="8">
        <v>36922</v>
      </c>
      <c r="F628" t="s">
        <v>284</v>
      </c>
      <c r="G628" s="6" t="s">
        <v>23</v>
      </c>
      <c r="H628" s="6"/>
      <c r="I628" s="12">
        <v>703.10401443997102</v>
      </c>
      <c r="J628" s="12">
        <f>J627+IF(AND($B628="B",$G628="D"),-I628,IF($B628="B",+I628,0))</f>
        <v>-2059.1102235495073</v>
      </c>
      <c r="K628" s="12">
        <f>K627+IF(AND($B628="B",$E628&lt;&gt;""),IF($G628="D",-I628,+I628),0)</f>
        <v>-2059.1102235495073</v>
      </c>
      <c r="L628" s="6" t="str">
        <f>IF(C628="","",G628&amp;" "&amp;VLOOKUP(C628,$X$1:$Y$49,2))</f>
        <v>D 22</v>
      </c>
      <c r="M628" s="10" t="e">
        <f>M627+IF(AND(B628="C",E628&lt;&gt;""),IF(G628="D",-#REF!,+#REF!),0)</f>
        <v>#REF!</v>
      </c>
      <c r="N628">
        <f>IF(D628,MONTH(D628),"")</f>
        <v>1</v>
      </c>
      <c r="O628">
        <f>IF(D628,YEAR(D628),"")</f>
        <v>2001</v>
      </c>
      <c r="P628" s="12">
        <f>P627+IF(AND($B628="C",I628&lt;&gt;""),IF($G628="D",-I628,+I628),0)</f>
        <v>144.91658396815637</v>
      </c>
    </row>
    <row r="629" spans="1:18" x14ac:dyDescent="0.2">
      <c r="A629" s="6">
        <v>372</v>
      </c>
      <c r="B629" s="6" t="s">
        <v>17</v>
      </c>
      <c r="C629" s="7" t="s">
        <v>28</v>
      </c>
      <c r="D629" s="8">
        <v>36906</v>
      </c>
      <c r="E629" s="8">
        <v>36922</v>
      </c>
      <c r="F629" t="s">
        <v>284</v>
      </c>
      <c r="G629" s="6" t="s">
        <v>23</v>
      </c>
      <c r="H629" s="6"/>
      <c r="I629" s="12">
        <v>115.75911225888284</v>
      </c>
      <c r="J629" s="12">
        <f>J628+IF(AND($B629="B",$G629="D"),-I629,IF($B629="B",+I629,0))</f>
        <v>-2174.8693358083901</v>
      </c>
      <c r="K629" s="12">
        <f>K628+IF(AND($B629="B",$E629&lt;&gt;""),IF($G629="D",-I629,+I629),0)</f>
        <v>-2174.8693358083901</v>
      </c>
      <c r="L629" s="6" t="str">
        <f>IF(C629="","",G629&amp;" "&amp;VLOOKUP(C629,$X$1:$Y$49,2))</f>
        <v>D 25</v>
      </c>
      <c r="M629" s="10" t="e">
        <f>M628+IF(AND(B629="C",E629&lt;&gt;""),IF(G629="D",-#REF!,+#REF!),0)</f>
        <v>#REF!</v>
      </c>
      <c r="N629">
        <f>IF(D629,MONTH(D629),"")</f>
        <v>1</v>
      </c>
      <c r="O629">
        <f>IF(D629,YEAR(D629),"")</f>
        <v>2001</v>
      </c>
      <c r="P629" s="12">
        <f>P628+IF(AND($B629="C",I629&lt;&gt;""),IF($G629="D",-I629,+I629),0)</f>
        <v>144.91658396815637</v>
      </c>
    </row>
    <row r="630" spans="1:18" x14ac:dyDescent="0.2">
      <c r="A630" s="6">
        <v>372</v>
      </c>
      <c r="B630" s="6" t="s">
        <v>17</v>
      </c>
      <c r="C630" s="7" t="s">
        <v>49</v>
      </c>
      <c r="D630" s="8">
        <v>36906</v>
      </c>
      <c r="E630" s="8">
        <v>36922</v>
      </c>
      <c r="F630" t="s">
        <v>284</v>
      </c>
      <c r="G630" s="6" t="s">
        <v>23</v>
      </c>
      <c r="H630" s="6"/>
      <c r="I630" s="12">
        <v>67.737671829098559</v>
      </c>
      <c r="J630" s="12">
        <f>J629+IF(AND($B630="B",$G630="D"),-I630,IF($B630="B",+I630,0))</f>
        <v>-2242.6070076374886</v>
      </c>
      <c r="K630" s="12">
        <f>K629+IF(AND($B630="B",$E630&lt;&gt;""),IF($G630="D",-I630,+I630),0)</f>
        <v>-2242.6070076374886</v>
      </c>
      <c r="L630" s="6" t="str">
        <f>IF(C630="","",G630&amp;" "&amp;VLOOKUP(C630,$X$1:$Y$49,2))</f>
        <v>D 24</v>
      </c>
      <c r="M630" s="10" t="e">
        <f>M629+IF(AND(B630="C",E630&lt;&gt;""),IF(G630="D",-#REF!,+#REF!),0)</f>
        <v>#REF!</v>
      </c>
      <c r="N630">
        <f>IF(D630,MONTH(D630),"")</f>
        <v>1</v>
      </c>
      <c r="O630">
        <f>IF(D630,YEAR(D630),"")</f>
        <v>2001</v>
      </c>
      <c r="P630" s="12">
        <f>P629+IF(AND($B630="C",I630&lt;&gt;""),IF($G630="D",-I630,+I630),0)</f>
        <v>144.91658396815637</v>
      </c>
      <c r="R630" s="17"/>
    </row>
    <row r="631" spans="1:18" x14ac:dyDescent="0.2">
      <c r="A631" s="6">
        <v>372</v>
      </c>
      <c r="B631" s="6" t="s">
        <v>17</v>
      </c>
      <c r="C631" s="7" t="s">
        <v>26</v>
      </c>
      <c r="D631" s="8">
        <v>36906</v>
      </c>
      <c r="E631" s="8">
        <v>36922</v>
      </c>
      <c r="F631" t="s">
        <v>284</v>
      </c>
      <c r="G631" s="6" t="s">
        <v>23</v>
      </c>
      <c r="H631" s="6"/>
      <c r="I631" s="12">
        <v>44.54865181711606</v>
      </c>
      <c r="J631" s="12">
        <f>J630+IF(AND($B631="B",$G631="D"),-I631,IF($B631="B",+I631,0))</f>
        <v>-2287.1556594546046</v>
      </c>
      <c r="K631" s="12">
        <f>K630+IF(AND($B631="B",$E631&lt;&gt;""),IF($G631="D",-I631,+I631),0)</f>
        <v>-2287.1556594546046</v>
      </c>
      <c r="L631" s="6" t="str">
        <f>IF(C631="","",G631&amp;" "&amp;VLOOKUP(C631,$X$1:$Y$49,2))</f>
        <v>D 6</v>
      </c>
      <c r="M631" s="10" t="e">
        <f>M630+IF(AND(B631="C",E631&lt;&gt;""),IF(G631="D",-#REF!,+#REF!),0)</f>
        <v>#REF!</v>
      </c>
      <c r="N631">
        <f>IF(D631,MONTH(D631),"")</f>
        <v>1</v>
      </c>
      <c r="O631">
        <f>IF(D631,YEAR(D631),"")</f>
        <v>2001</v>
      </c>
      <c r="P631" s="12">
        <f>P630+IF(AND($B631="C",I631&lt;&gt;""),IF($G631="D",-I631,+I631),0)</f>
        <v>144.91658396815637</v>
      </c>
    </row>
    <row r="632" spans="1:18" x14ac:dyDescent="0.2">
      <c r="A632" s="6">
        <v>348</v>
      </c>
      <c r="B632" s="6" t="s">
        <v>17</v>
      </c>
      <c r="C632" s="7" t="s">
        <v>28</v>
      </c>
      <c r="D632" s="8">
        <v>36907</v>
      </c>
      <c r="E632" s="8">
        <v>36922</v>
      </c>
      <c r="F632" t="s">
        <v>284</v>
      </c>
      <c r="G632" s="6" t="s">
        <v>23</v>
      </c>
      <c r="H632" s="6"/>
      <c r="I632" s="12">
        <v>51.082616695911469</v>
      </c>
      <c r="J632" s="12">
        <f>J631+IF(AND($B632="B",$G632="D"),-I632,IF($B632="B",+I632,0))</f>
        <v>-2338.238276150516</v>
      </c>
      <c r="K632" s="12">
        <f>K631+IF(AND($B632="B",$E632&lt;&gt;""),IF($G632="D",-I632,+I632),0)</f>
        <v>-2338.238276150516</v>
      </c>
      <c r="L632" s="6" t="str">
        <f>IF(C632="","",G632&amp;" "&amp;VLOOKUP(C632,$X$1:$Y$49,2))</f>
        <v>D 25</v>
      </c>
      <c r="M632" s="10" t="e">
        <f>M631+IF(AND(B632="C",E632&lt;&gt;""),IF(G632="D",-#REF!,+#REF!),0)</f>
        <v>#REF!</v>
      </c>
      <c r="N632">
        <f>IF(D632,MONTH(D632),"")</f>
        <v>1</v>
      </c>
      <c r="O632">
        <f>IF(D632,YEAR(D632),"")</f>
        <v>2001</v>
      </c>
      <c r="P632" s="12">
        <f>P631+IF(AND($B632="C",I632&lt;&gt;""),IF($G632="D",-I632,+I632),0)</f>
        <v>144.91658396815637</v>
      </c>
    </row>
    <row r="633" spans="1:18" x14ac:dyDescent="0.2">
      <c r="A633" s="6">
        <v>348</v>
      </c>
      <c r="B633" s="6" t="s">
        <v>17</v>
      </c>
      <c r="C633" s="7" t="s">
        <v>26</v>
      </c>
      <c r="D633" s="8">
        <v>36907</v>
      </c>
      <c r="E633" s="8">
        <v>36922</v>
      </c>
      <c r="F633" t="s">
        <v>284</v>
      </c>
      <c r="G633" s="6" t="s">
        <v>23</v>
      </c>
      <c r="H633" s="6"/>
      <c r="I633" s="12">
        <v>10.014375942325488</v>
      </c>
      <c r="J633" s="12">
        <f>J632+IF(AND($B633="B",$G633="D"),-I633,IF($B633="B",+I633,0))</f>
        <v>-2348.2526520928413</v>
      </c>
      <c r="K633" s="12">
        <f>K632+IF(AND($B633="B",$E633&lt;&gt;""),IF($G633="D",-I633,+I633),0)</f>
        <v>-2348.2526520928413</v>
      </c>
      <c r="L633" s="6" t="str">
        <f>IF(C633="","",G633&amp;" "&amp;VLOOKUP(C633,$X$1:$Y$49,2))</f>
        <v>D 6</v>
      </c>
      <c r="M633" s="10" t="e">
        <f>M632+IF(AND(B633="C",E633&lt;&gt;""),IF(G633="D",-#REF!,+#REF!),0)</f>
        <v>#REF!</v>
      </c>
      <c r="N633">
        <f>IF(D633,MONTH(D633),"")</f>
        <v>1</v>
      </c>
      <c r="O633">
        <f>IF(D633,YEAR(D633),"")</f>
        <v>2001</v>
      </c>
      <c r="P633" s="12">
        <f>P632+IF(AND($B633="C",I633&lt;&gt;""),IF($G633="D",-I633,+I633),0)</f>
        <v>144.91658396815637</v>
      </c>
    </row>
    <row r="634" spans="1:18" x14ac:dyDescent="0.2">
      <c r="A634" s="6">
        <v>369</v>
      </c>
      <c r="B634" s="6" t="s">
        <v>40</v>
      </c>
      <c r="C634" s="7" t="s">
        <v>41</v>
      </c>
      <c r="D634" s="8">
        <v>36910</v>
      </c>
      <c r="E634" s="8">
        <v>36909</v>
      </c>
      <c r="F634" t="s">
        <v>284</v>
      </c>
      <c r="G634" s="6" t="s">
        <v>19</v>
      </c>
      <c r="H634" s="6"/>
      <c r="I634" s="12">
        <v>99.759587899816609</v>
      </c>
      <c r="J634" s="12">
        <f>J633+IF(AND($B634="B",$G634="D"),-I634,IF($B634="B",+I634,0))</f>
        <v>-2348.2526520928413</v>
      </c>
      <c r="K634" s="12">
        <f>K633+IF(AND($B634="B",$E634&lt;&gt;""),IF($G634="D",-I634,+I634),0)</f>
        <v>-2348.2526520928413</v>
      </c>
      <c r="L634" s="6" t="str">
        <f>IF(C634="","",G634&amp;" "&amp;VLOOKUP(C634,$X$1:$Y$49,2))</f>
        <v>R 4</v>
      </c>
      <c r="M634" s="10" t="e">
        <f>M633+IF(AND(B634="C",E634&lt;&gt;""),IF(G634="D",-#REF!,+#REF!),0)</f>
        <v>#REF!</v>
      </c>
      <c r="N634">
        <f>IF(D634,MONTH(D634),"")</f>
        <v>1</v>
      </c>
      <c r="O634">
        <f>IF(D634,YEAR(D634),"")</f>
        <v>2001</v>
      </c>
      <c r="P634" s="12">
        <f>P633+IF(AND($B634="C",I634&lt;&gt;""),IF($G634="D",-I634,+I634),0)</f>
        <v>244.67617186797298</v>
      </c>
    </row>
    <row r="635" spans="1:18" x14ac:dyDescent="0.2">
      <c r="A635" s="6">
        <v>369</v>
      </c>
      <c r="B635" s="6" t="s">
        <v>17</v>
      </c>
      <c r="C635" s="7" t="s">
        <v>53</v>
      </c>
      <c r="D635" s="8">
        <v>36910</v>
      </c>
      <c r="E635" s="8">
        <v>36909</v>
      </c>
      <c r="F635" t="s">
        <v>284</v>
      </c>
      <c r="G635" s="6" t="s">
        <v>23</v>
      </c>
      <c r="H635" s="6"/>
      <c r="I635" s="12">
        <v>4.8448297678049022</v>
      </c>
      <c r="J635" s="12">
        <f>J634+IF(AND($B635="B",$G635="D"),-I635,IF($B635="B",+I635,0))</f>
        <v>-2353.0974818606464</v>
      </c>
      <c r="K635" s="12">
        <f>K634+IF(AND($B635="B",$E635&lt;&gt;""),IF($G635="D",-I635,+I635),0)</f>
        <v>-2353.0974818606464</v>
      </c>
      <c r="L635" s="6" t="str">
        <f>IF(C635="","",G635&amp;" "&amp;VLOOKUP(C635,$X$1:$Y$49,2))</f>
        <v>D 29</v>
      </c>
      <c r="M635" s="10" t="e">
        <f>M634+IF(AND(B635="C",E635&lt;&gt;""),IF(G635="D",-#REF!,+#REF!),0)</f>
        <v>#REF!</v>
      </c>
      <c r="N635">
        <f>IF(D635,MONTH(D635),"")</f>
        <v>1</v>
      </c>
      <c r="O635">
        <f>IF(D635,YEAR(D635),"")</f>
        <v>2001</v>
      </c>
      <c r="P635" s="12">
        <f>P634+IF(AND($B635="C",I635&lt;&gt;""),IF($G635="D",-I635,+I635),0)</f>
        <v>244.67617186797298</v>
      </c>
    </row>
    <row r="636" spans="1:18" x14ac:dyDescent="0.2">
      <c r="A636" s="6">
        <v>369</v>
      </c>
      <c r="B636" s="6" t="s">
        <v>17</v>
      </c>
      <c r="C636" s="7" t="s">
        <v>44</v>
      </c>
      <c r="D636" s="8">
        <v>36910</v>
      </c>
      <c r="E636" s="8">
        <v>36909</v>
      </c>
      <c r="F636" t="s">
        <v>284</v>
      </c>
      <c r="G636" s="6" t="s">
        <v>23</v>
      </c>
      <c r="H636" s="6"/>
      <c r="I636" s="12">
        <v>99.759587899816609</v>
      </c>
      <c r="J636" s="12">
        <f>J635+IF(AND($B636="B",$G636="D"),-I636,IF($B636="B",+I636,0))</f>
        <v>-2452.8570697604632</v>
      </c>
      <c r="K636" s="12">
        <f>K635+IF(AND($B636="B",$E636&lt;&gt;""),IF($G636="D",-I636,+I636),0)</f>
        <v>-2452.8570697604632</v>
      </c>
      <c r="L636" s="6" t="str">
        <f>IF(C636="","",G636&amp;" "&amp;VLOOKUP(C636,$X$1:$Y$49,2))</f>
        <v>D 5</v>
      </c>
      <c r="M636" s="10" t="e">
        <f>M635+IF(AND(B636="C",E636&lt;&gt;""),IF(G636="D",-#REF!,+#REF!),0)</f>
        <v>#REF!</v>
      </c>
      <c r="N636">
        <f>IF(D636,MONTH(D636),"")</f>
        <v>1</v>
      </c>
      <c r="O636">
        <f>IF(D636,YEAR(D636),"")</f>
        <v>2001</v>
      </c>
      <c r="P636" s="12">
        <f>P635+IF(AND($B636="C",I636&lt;&gt;""),IF($G636="D",-I636,+I636),0)</f>
        <v>244.67617186797298</v>
      </c>
    </row>
    <row r="637" spans="1:18" x14ac:dyDescent="0.2">
      <c r="A637" s="6">
        <v>333</v>
      </c>
      <c r="B637" s="6" t="s">
        <v>17</v>
      </c>
      <c r="C637" s="7" t="s">
        <v>33</v>
      </c>
      <c r="D637" s="8">
        <v>36911</v>
      </c>
      <c r="E637" s="8">
        <v>36912</v>
      </c>
      <c r="F637" t="s">
        <v>284</v>
      </c>
      <c r="G637" s="6" t="s">
        <v>23</v>
      </c>
      <c r="H637" s="6"/>
      <c r="I637" s="12">
        <v>368.01192761110866</v>
      </c>
      <c r="J637" s="12">
        <f>J636+IF(AND($B637="B",$G637="D"),-I637,IF($B637="B",+I637,0))</f>
        <v>-2820.8689973715718</v>
      </c>
      <c r="K637" s="12">
        <f>K636+IF(AND($B637="B",$E637&lt;&gt;""),IF($G637="D",-I637,+I637),0)</f>
        <v>-2820.8689973715718</v>
      </c>
      <c r="L637" s="6" t="str">
        <f>IF(C637="","",G637&amp;" "&amp;VLOOKUP(C637,$X$1:$Y$49,2))</f>
        <v>D 23</v>
      </c>
      <c r="M637" s="10" t="e">
        <f>M636+IF(AND(B637="C",E637&lt;&gt;""),IF(G637="D",-#REF!,+#REF!),0)</f>
        <v>#REF!</v>
      </c>
      <c r="N637">
        <f>IF(D637,MONTH(D637),"")</f>
        <v>1</v>
      </c>
      <c r="O637">
        <f>IF(D637,YEAR(D637),"")</f>
        <v>2001</v>
      </c>
      <c r="P637" s="12">
        <f>P636+IF(AND($B637="C",I637&lt;&gt;""),IF($G637="D",-I637,+I637),0)</f>
        <v>244.67617186797298</v>
      </c>
    </row>
    <row r="638" spans="1:18" x14ac:dyDescent="0.2">
      <c r="A638" s="6">
        <v>357</v>
      </c>
      <c r="B638" s="6" t="s">
        <v>17</v>
      </c>
      <c r="C638" s="7" t="s">
        <v>58</v>
      </c>
      <c r="D638" s="8">
        <v>36915</v>
      </c>
      <c r="E638" s="8">
        <v>36914</v>
      </c>
      <c r="F638" t="s">
        <v>284</v>
      </c>
      <c r="G638" s="6" t="s">
        <v>23</v>
      </c>
      <c r="I638" s="12">
        <v>2286.7352585611557</v>
      </c>
      <c r="J638" s="12">
        <f>J637+IF(AND($B638="B",$G638="D"),-I638,IF($B638="B",+I638,0))</f>
        <v>-5107.604255932727</v>
      </c>
      <c r="K638" s="12">
        <f>K637+IF(AND($B638="B",$E638&lt;&gt;""),IF($G638="D",-I638,+I638),0)</f>
        <v>-5107.604255932727</v>
      </c>
      <c r="L638" s="6" t="str">
        <f>IF(C638="","",G638&amp;" "&amp;VLOOKUP(C638,$X$1:$Y$49,2))</f>
        <v>D 4</v>
      </c>
      <c r="M638" s="10" t="e">
        <f>M637+IF(AND(B638="C",E638&lt;&gt;""),IF(G638="D",-#REF!,+#REF!),0)</f>
        <v>#REF!</v>
      </c>
      <c r="N638">
        <f>IF(D638,MONTH(D638),"")</f>
        <v>1</v>
      </c>
      <c r="O638">
        <f>IF(D638,YEAR(D638),"")</f>
        <v>2001</v>
      </c>
      <c r="P638" s="12">
        <f>P637+IF(AND($B638="C",I638&lt;&gt;""),IF($G638="D",-I638,+I638),0)</f>
        <v>244.67617186797298</v>
      </c>
    </row>
    <row r="639" spans="1:18" x14ac:dyDescent="0.2">
      <c r="A639" s="6">
        <v>307</v>
      </c>
      <c r="B639" s="6" t="s">
        <v>17</v>
      </c>
      <c r="C639" s="7" t="s">
        <v>22</v>
      </c>
      <c r="D639" s="8">
        <v>36918</v>
      </c>
      <c r="E639" s="8">
        <v>36950</v>
      </c>
      <c r="F639" t="s">
        <v>284</v>
      </c>
      <c r="G639" s="6" t="s">
        <v>23</v>
      </c>
      <c r="H639" s="14" t="s">
        <v>198</v>
      </c>
      <c r="I639" s="12">
        <v>457.34705171223112</v>
      </c>
      <c r="J639" s="12">
        <f>J638+IF(AND($B639="B",$G639="D"),-I639,IF($B639="B",+I639,0))</f>
        <v>-5564.9513076449584</v>
      </c>
      <c r="K639" s="12">
        <f>K638+IF(AND($B639="B",$E639&lt;&gt;""),IF($G639="D",-I639,+I639),0)</f>
        <v>-5564.9513076449584</v>
      </c>
      <c r="L639" s="6" t="str">
        <f>IF(C639="","",G639&amp;" "&amp;VLOOKUP(C639,$X$1:$Y$49,2))</f>
        <v>D 19</v>
      </c>
      <c r="M639" s="10" t="e">
        <f>M638+IF(AND(B639="C",E639&lt;&gt;""),IF(G639="D",-#REF!,+#REF!),0)</f>
        <v>#REF!</v>
      </c>
      <c r="N639">
        <f>IF(D639,MONTH(D639),"")</f>
        <v>1</v>
      </c>
      <c r="O639">
        <f>IF(D639,YEAR(D639),"")</f>
        <v>2001</v>
      </c>
      <c r="P639" s="12">
        <f>P638+IF(AND($B639="C",I639&lt;&gt;""),IF($G639="D",-I639,+I639),0)</f>
        <v>244.67617186797298</v>
      </c>
    </row>
    <row r="640" spans="1:18" x14ac:dyDescent="0.2">
      <c r="A640" s="6">
        <v>307</v>
      </c>
      <c r="B640" s="6" t="s">
        <v>17</v>
      </c>
      <c r="C640" s="7" t="s">
        <v>22</v>
      </c>
      <c r="D640" s="8">
        <v>36918</v>
      </c>
      <c r="E640" s="8">
        <v>37009</v>
      </c>
      <c r="F640" t="s">
        <v>284</v>
      </c>
      <c r="G640" s="6" t="s">
        <v>23</v>
      </c>
      <c r="H640" s="14" t="s">
        <v>199</v>
      </c>
      <c r="I640" s="12">
        <v>524.0252028715297</v>
      </c>
      <c r="J640" s="12">
        <f>J639+IF(AND($B640="B",$G640="D"),-I640,IF($B640="B",+I640,0))</f>
        <v>-6088.9765105164879</v>
      </c>
      <c r="K640" s="12">
        <f>K639+IF(AND($B640="B",$E640&lt;&gt;""),IF($G640="D",-I640,+I640),0)</f>
        <v>-6088.9765105164879</v>
      </c>
      <c r="L640" s="6" t="str">
        <f>IF(C640="","",G640&amp;" "&amp;VLOOKUP(C640,$X$1:$Y$49,2))</f>
        <v>D 19</v>
      </c>
      <c r="M640" s="10" t="e">
        <f>M639+IF(AND(B640="C",E640&lt;&gt;""),IF(G640="D",-#REF!,+#REF!),0)</f>
        <v>#REF!</v>
      </c>
      <c r="N640">
        <f>IF(D640,MONTH(D640),"")</f>
        <v>1</v>
      </c>
      <c r="O640">
        <f>IF(D640,YEAR(D640),"")</f>
        <v>2001</v>
      </c>
      <c r="P640" s="12">
        <f>P639+IF(AND($B640="C",I640&lt;&gt;""),IF($G640="D",-I640,+I640),0)</f>
        <v>244.67617186797298</v>
      </c>
    </row>
    <row r="641" spans="1:16" x14ac:dyDescent="0.2">
      <c r="A641" s="6">
        <v>307</v>
      </c>
      <c r="B641" s="6" t="s">
        <v>17</v>
      </c>
      <c r="C641" s="7" t="s">
        <v>22</v>
      </c>
      <c r="D641" s="8">
        <v>36918</v>
      </c>
      <c r="E641" s="8">
        <v>37072</v>
      </c>
      <c r="F641" t="s">
        <v>284</v>
      </c>
      <c r="G641" s="6" t="s">
        <v>23</v>
      </c>
      <c r="H641" s="14" t="s">
        <v>200</v>
      </c>
      <c r="I641" s="12">
        <v>457.39278641740242</v>
      </c>
      <c r="J641" s="12">
        <f>J640+IF(AND($B641="B",$G641="D"),-I641,IF($B641="B",+I641,0))</f>
        <v>-6546.3692969338899</v>
      </c>
      <c r="K641" s="12">
        <f>K640+IF(AND($B641="B",$E641&lt;&gt;""),IF($G641="D",-I641,+I641),0)</f>
        <v>-6546.3692969338899</v>
      </c>
      <c r="L641" s="6" t="str">
        <f>IF(C641="","",G641&amp;" "&amp;VLOOKUP(C641,$X$1:$Y$49,2))</f>
        <v>D 19</v>
      </c>
      <c r="M641" s="10" t="e">
        <f>M640+IF(AND(B641="C",E641&lt;&gt;""),IF(G641="D",-#REF!,+#REF!),0)</f>
        <v>#REF!</v>
      </c>
      <c r="N641">
        <f>IF(D641,MONTH(D641),"")</f>
        <v>1</v>
      </c>
      <c r="O641">
        <f>IF(D641,YEAR(D641),"")</f>
        <v>2001</v>
      </c>
      <c r="P641" s="12">
        <f>P640+IF(AND($B641="C",I641&lt;&gt;""),IF($G641="D",-I641,+I641),0)</f>
        <v>244.67617186797298</v>
      </c>
    </row>
    <row r="642" spans="1:16" x14ac:dyDescent="0.2">
      <c r="A642" s="6">
        <v>352</v>
      </c>
      <c r="B642" s="6" t="s">
        <v>17</v>
      </c>
      <c r="C642" s="7" t="s">
        <v>18</v>
      </c>
      <c r="D642" s="8">
        <v>36920</v>
      </c>
      <c r="E642" s="8">
        <v>36922</v>
      </c>
      <c r="F642" t="s">
        <v>284</v>
      </c>
      <c r="G642" s="6" t="s">
        <v>19</v>
      </c>
      <c r="H642" s="6"/>
      <c r="I642" s="12">
        <v>1662.5007431889592</v>
      </c>
      <c r="J642" s="12">
        <f>J641+IF(AND($B642="B",$G642="D"),-I642,IF($B642="B",+I642,0))</f>
        <v>-4883.868553744931</v>
      </c>
      <c r="K642" s="12">
        <f>K641+IF(AND($B642="B",$E642&lt;&gt;""),IF($G642="D",-I642,+I642),0)</f>
        <v>-4883.868553744931</v>
      </c>
      <c r="L642" s="6" t="str">
        <f>IF(C642="","",G642&amp;" "&amp;VLOOKUP(C642,$X$1:$Y$49,2))</f>
        <v>R 8</v>
      </c>
      <c r="M642" s="10" t="e">
        <f>M641+IF(AND(B642="C",E642&lt;&gt;""),IF(G642="D",-#REF!,+#REF!),0)</f>
        <v>#REF!</v>
      </c>
      <c r="N642">
        <f>IF(D642,MONTH(D642),"")</f>
        <v>1</v>
      </c>
      <c r="O642">
        <f>IF(D642,YEAR(D642),"")</f>
        <v>2001</v>
      </c>
      <c r="P642" s="12">
        <f>P641+IF(AND($B642="C",I642&lt;&gt;""),IF($G642="D",-I642,+I642),0)</f>
        <v>244.67617186797298</v>
      </c>
    </row>
    <row r="643" spans="1:16" x14ac:dyDescent="0.2">
      <c r="A643" s="6">
        <v>354</v>
      </c>
      <c r="B643" s="6" t="s">
        <v>17</v>
      </c>
      <c r="C643" s="7" t="s">
        <v>31</v>
      </c>
      <c r="D643" s="8">
        <v>36922</v>
      </c>
      <c r="E643" s="8">
        <v>36927</v>
      </c>
      <c r="F643" t="s">
        <v>284</v>
      </c>
      <c r="G643" s="6" t="s">
        <v>23</v>
      </c>
      <c r="H643" s="14" t="s">
        <v>212</v>
      </c>
      <c r="I643" s="12">
        <v>84.815010740033273</v>
      </c>
      <c r="J643" s="12">
        <f>J642+IF(AND($B643="B",$G643="D"),-I643,IF($B643="B",+I643,0))</f>
        <v>-4968.6835644849643</v>
      </c>
      <c r="K643" s="12">
        <f>K642+IF(AND($B643="B",$E643&lt;&gt;""),IF($G643="D",-I643,+I643),0)</f>
        <v>-4968.6835644849643</v>
      </c>
      <c r="L643" s="6" t="str">
        <f>IF(C643="","",G643&amp;" "&amp;VLOOKUP(C643,$X$1:$Y$49,2))</f>
        <v>D 22</v>
      </c>
      <c r="M643" s="10" t="e">
        <f>M642+IF(AND(B643="C",E643&lt;&gt;""),IF(G643="D",-#REF!,+#REF!),0)</f>
        <v>#REF!</v>
      </c>
      <c r="N643">
        <f>IF(D643,MONTH(D643),"")</f>
        <v>1</v>
      </c>
      <c r="O643">
        <f>IF(D643,YEAR(D643),"")</f>
        <v>2001</v>
      </c>
      <c r="P643" s="12">
        <f>P642+IF(AND($B643="C",I643&lt;&gt;""),IF($G643="D",-I643,+I643),0)</f>
        <v>244.67617186797298</v>
      </c>
    </row>
    <row r="644" spans="1:16" x14ac:dyDescent="0.2">
      <c r="A644" s="6">
        <v>354</v>
      </c>
      <c r="B644" s="6" t="s">
        <v>17</v>
      </c>
      <c r="C644" s="7" t="s">
        <v>50</v>
      </c>
      <c r="D644" s="8">
        <v>36922</v>
      </c>
      <c r="E644" s="8">
        <v>36927</v>
      </c>
      <c r="F644" t="s">
        <v>284</v>
      </c>
      <c r="G644" s="6" t="s">
        <v>23</v>
      </c>
      <c r="H644" s="14" t="s">
        <v>212</v>
      </c>
      <c r="I644" s="12">
        <v>1847.3832888436286</v>
      </c>
      <c r="J644" s="12">
        <f>J643+IF(AND($B644="B",$G644="D"),-I644,IF($B644="B",+I644,0))</f>
        <v>-6816.0668533285934</v>
      </c>
      <c r="K644" s="12">
        <f>K643+IF(AND($B644="B",$E644&lt;&gt;""),IF($G644="D",-I644,+I644),0)</f>
        <v>-6816.0668533285934</v>
      </c>
      <c r="L644" s="6" t="str">
        <f>IF(C644="","",G644&amp;" "&amp;VLOOKUP(C644,$X$1:$Y$49,2))</f>
        <v>D 9</v>
      </c>
      <c r="M644" s="10" t="e">
        <f>M643+IF(AND(B644="C",E644&lt;&gt;""),IF(G644="D",-#REF!,+#REF!),0)</f>
        <v>#REF!</v>
      </c>
      <c r="N644">
        <f>IF(D644,MONTH(D644),"")</f>
        <v>1</v>
      </c>
      <c r="O644">
        <f>IF(D644,YEAR(D644),"")</f>
        <v>2001</v>
      </c>
      <c r="P644" s="12">
        <f>P643+IF(AND($B644="C",I644&lt;&gt;""),IF($G644="D",-I644,+I644),0)</f>
        <v>244.67617186797298</v>
      </c>
    </row>
    <row r="645" spans="1:16" x14ac:dyDescent="0.2">
      <c r="A645" s="6">
        <v>355</v>
      </c>
      <c r="B645" s="6" t="s">
        <v>17</v>
      </c>
      <c r="C645" s="7" t="s">
        <v>31</v>
      </c>
      <c r="D645" s="8">
        <v>36922</v>
      </c>
      <c r="E645" s="8">
        <v>36926</v>
      </c>
      <c r="F645" t="s">
        <v>284</v>
      </c>
      <c r="G645" s="6" t="s">
        <v>23</v>
      </c>
      <c r="H645" s="14" t="s">
        <v>213</v>
      </c>
      <c r="I645" s="12">
        <v>251.54087844172713</v>
      </c>
      <c r="J645" s="12">
        <f>J644+IF(AND($B645="B",$G645="D"),-I645,IF($B645="B",+I645,0))</f>
        <v>-7067.6077317703202</v>
      </c>
      <c r="K645" s="12">
        <f>K644+IF(AND($B645="B",$E645&lt;&gt;""),IF($G645="D",-I645,+I645),0)</f>
        <v>-7067.6077317703202</v>
      </c>
      <c r="L645" s="6" t="str">
        <f>IF(C645="","",G645&amp;" "&amp;VLOOKUP(C645,$X$1:$Y$49,2))</f>
        <v>D 22</v>
      </c>
      <c r="M645" s="10" t="e">
        <f>M644+IF(AND(B645="C",E645&lt;&gt;""),IF(G645="D",-#REF!,+#REF!),0)</f>
        <v>#REF!</v>
      </c>
      <c r="N645">
        <f>IF(D645,MONTH(D645),"")</f>
        <v>1</v>
      </c>
      <c r="O645">
        <f>IF(D645,YEAR(D645),"")</f>
        <v>2001</v>
      </c>
      <c r="P645" s="12">
        <f>P644+IF(AND($B645="C",I645&lt;&gt;""),IF($G645="D",-I645,+I645),0)</f>
        <v>244.67617186797298</v>
      </c>
    </row>
    <row r="646" spans="1:16" x14ac:dyDescent="0.2">
      <c r="A646" s="6">
        <v>355</v>
      </c>
      <c r="B646" s="6" t="s">
        <v>17</v>
      </c>
      <c r="C646" s="7" t="s">
        <v>50</v>
      </c>
      <c r="D646" s="8">
        <v>36922</v>
      </c>
      <c r="E646" s="8">
        <v>36926</v>
      </c>
      <c r="F646" t="s">
        <v>284</v>
      </c>
      <c r="G646" s="6" t="s">
        <v>23</v>
      </c>
      <c r="H646" s="14" t="s">
        <v>213</v>
      </c>
      <c r="I646" s="12">
        <v>965.37577920503929</v>
      </c>
      <c r="J646" s="12">
        <f>J645+IF(AND($B646="B",$G646="D"),-I646,IF($B646="B",+I646,0))</f>
        <v>-8032.9835109753594</v>
      </c>
      <c r="K646" s="12">
        <f>K645+IF(AND($B646="B",$E646&lt;&gt;""),IF($G646="D",-I646,+I646),0)</f>
        <v>-8032.9835109753594</v>
      </c>
      <c r="L646" s="6" t="str">
        <f>IF(C646="","",G646&amp;" "&amp;VLOOKUP(C646,$X$1:$Y$49,2))</f>
        <v>D 9</v>
      </c>
      <c r="M646" s="10" t="e">
        <f>M645+IF(AND(B646="C",E646&lt;&gt;""),IF(G646="D",-#REF!,+#REF!),0)</f>
        <v>#REF!</v>
      </c>
      <c r="N646">
        <f>IF(D646,MONTH(D646),"")</f>
        <v>1</v>
      </c>
      <c r="O646">
        <f>IF(D646,YEAR(D646),"")</f>
        <v>2001</v>
      </c>
      <c r="P646" s="12">
        <f>P645+IF(AND($B646="C",I646&lt;&gt;""),IF($G646="D",-I646,+I646),0)</f>
        <v>244.67617186797298</v>
      </c>
    </row>
    <row r="647" spans="1:16" x14ac:dyDescent="0.2">
      <c r="A647" s="6">
        <v>356</v>
      </c>
      <c r="B647" s="6" t="s">
        <v>17</v>
      </c>
      <c r="C647" s="7" t="s">
        <v>50</v>
      </c>
      <c r="D647" s="8">
        <v>36922</v>
      </c>
      <c r="E647" s="8">
        <v>36932</v>
      </c>
      <c r="F647" t="s">
        <v>284</v>
      </c>
      <c r="G647" s="6" t="s">
        <v>23</v>
      </c>
      <c r="H647" s="14" t="s">
        <v>214</v>
      </c>
      <c r="I647" s="12">
        <v>304.89803447482075</v>
      </c>
      <c r="J647" s="12">
        <f>J646+IF(AND($B647="B",$G647="D"),-I647,IF($B647="B",+I647,0))</f>
        <v>-8337.8815454501801</v>
      </c>
      <c r="K647" s="12">
        <f>K646+IF(AND($B647="B",$E647&lt;&gt;""),IF($G647="D",-I647,+I647),0)</f>
        <v>-8337.8815454501801</v>
      </c>
      <c r="L647" s="6" t="str">
        <f>IF(C647="","",G647&amp;" "&amp;VLOOKUP(C647,$X$1:$Y$49,2))</f>
        <v>D 9</v>
      </c>
      <c r="M647" s="10" t="e">
        <f>M646+IF(AND(B647="C",E647&lt;&gt;""),IF(G647="D",-#REF!,+#REF!),0)</f>
        <v>#REF!</v>
      </c>
      <c r="N647">
        <f>IF(D647,MONTH(D647),"")</f>
        <v>1</v>
      </c>
      <c r="O647">
        <f>IF(D647,YEAR(D647),"")</f>
        <v>2001</v>
      </c>
      <c r="P647" s="12">
        <f>P646+IF(AND($B647="C",I647&lt;&gt;""),IF($G647="D",-I647,+I647),0)</f>
        <v>244.67617186797298</v>
      </c>
    </row>
    <row r="648" spans="1:16" x14ac:dyDescent="0.2">
      <c r="A648" s="6">
        <v>349</v>
      </c>
      <c r="B648" s="6" t="s">
        <v>17</v>
      </c>
      <c r="C648" s="7" t="s">
        <v>51</v>
      </c>
      <c r="D648" s="8">
        <v>36923</v>
      </c>
      <c r="E648" s="8">
        <v>36926</v>
      </c>
      <c r="F648" t="s">
        <v>284</v>
      </c>
      <c r="G648" s="6" t="s">
        <v>23</v>
      </c>
      <c r="H648" s="6"/>
      <c r="I648" s="12">
        <v>31.148383201947688</v>
      </c>
      <c r="J648" s="12">
        <f>J647+IF(AND($B648="B",$G648="D"),-I648,IF($B648="B",+I648,0))</f>
        <v>-8369.0299286521276</v>
      </c>
      <c r="K648" s="12">
        <f>K647+IF(AND($B648="B",$E648&lt;&gt;""),IF($G648="D",-I648,+I648),0)</f>
        <v>-8369.0299286521276</v>
      </c>
      <c r="L648" s="6" t="str">
        <f>IF(C648="","",G648&amp;" "&amp;VLOOKUP(C648,$X$1:$Y$49,2))</f>
        <v>D 21</v>
      </c>
      <c r="M648" s="10" t="e">
        <f>M647+IF(AND(B648="C",E648&lt;&gt;""),IF(G648="D",-#REF!,+#REF!),0)</f>
        <v>#REF!</v>
      </c>
      <c r="N648">
        <f>IF(D648,MONTH(D648),"")</f>
        <v>2</v>
      </c>
      <c r="O648">
        <f>IF(D648,YEAR(D648),"")</f>
        <v>2001</v>
      </c>
      <c r="P648" s="12">
        <f>P647+IF(AND($B648="C",I648&lt;&gt;""),IF($G648="D",-I648,+I648),0)</f>
        <v>244.67617186797298</v>
      </c>
    </row>
    <row r="649" spans="1:16" x14ac:dyDescent="0.2">
      <c r="A649" s="6">
        <v>349</v>
      </c>
      <c r="B649" s="6" t="s">
        <v>17</v>
      </c>
      <c r="C649" s="7" t="s">
        <v>51</v>
      </c>
      <c r="D649" s="8">
        <v>36923</v>
      </c>
      <c r="E649" s="8">
        <v>36926</v>
      </c>
      <c r="F649" t="s">
        <v>284</v>
      </c>
      <c r="G649" s="6" t="s">
        <v>23</v>
      </c>
      <c r="H649" s="6"/>
      <c r="I649" s="12">
        <v>4.7365909655663403</v>
      </c>
      <c r="J649" s="12">
        <f>J648+IF(AND($B649="B",$G649="D"),-I649,IF($B649="B",+I649,0))</f>
        <v>-8373.7665196176931</v>
      </c>
      <c r="K649" s="12">
        <f>K648+IF(AND($B649="B",$E649&lt;&gt;""),IF($G649="D",-I649,+I649),0)</f>
        <v>-8373.7665196176931</v>
      </c>
      <c r="L649" s="6" t="str">
        <f>IF(C649="","",G649&amp;" "&amp;VLOOKUP(C649,$X$1:$Y$49,2))</f>
        <v>D 21</v>
      </c>
      <c r="M649" s="10" t="e">
        <f>M648+IF(AND(B649="C",E649&lt;&gt;""),IF(G649="D",-#REF!,+#REF!),0)</f>
        <v>#REF!</v>
      </c>
      <c r="N649">
        <f>IF(D649,MONTH(D649),"")</f>
        <v>2</v>
      </c>
      <c r="O649">
        <f>IF(D649,YEAR(D649),"")</f>
        <v>2001</v>
      </c>
      <c r="P649" s="12">
        <f>P648+IF(AND($B649="C",I649&lt;&gt;""),IF($G649="D",-I649,+I649),0)</f>
        <v>244.67617186797298</v>
      </c>
    </row>
    <row r="650" spans="1:16" x14ac:dyDescent="0.2">
      <c r="A650" s="6">
        <v>349</v>
      </c>
      <c r="B650" s="6" t="s">
        <v>17</v>
      </c>
      <c r="C650" s="7" t="s">
        <v>56</v>
      </c>
      <c r="D650" s="8">
        <v>36923</v>
      </c>
      <c r="E650" s="8">
        <v>36926</v>
      </c>
      <c r="F650" t="s">
        <v>284</v>
      </c>
      <c r="G650" s="6" t="s">
        <v>23</v>
      </c>
      <c r="H650" s="6"/>
      <c r="I650" s="12">
        <v>147.00506283186246</v>
      </c>
      <c r="J650" s="12">
        <f>J649+IF(AND($B650="B",$G650="D"),-I650,IF($B650="B",+I650,0))</f>
        <v>-8520.7715824495554</v>
      </c>
      <c r="K650" s="12">
        <f>K649+IF(AND($B650="B",$E650&lt;&gt;""),IF($G650="D",-I650,+I650),0)</f>
        <v>-8520.7715824495554</v>
      </c>
      <c r="L650" s="6" t="str">
        <f>IF(C650="","",G650&amp;" "&amp;VLOOKUP(C650,$X$1:$Y$49,2))</f>
        <v>D 14</v>
      </c>
      <c r="M650" s="10" t="e">
        <f>M649+IF(AND(B650="C",E650&lt;&gt;""),IF(G650="D",-#REF!,+#REF!),0)</f>
        <v>#REF!</v>
      </c>
      <c r="N650">
        <f>IF(D650,MONTH(D650),"")</f>
        <v>2</v>
      </c>
      <c r="O650">
        <f>IF(D650,YEAR(D650),"")</f>
        <v>2001</v>
      </c>
      <c r="P650" s="12">
        <f>P649+IF(AND($B650="C",I650&lt;&gt;""),IF($G650="D",-I650,+I650),0)</f>
        <v>244.67617186797298</v>
      </c>
    </row>
    <row r="651" spans="1:16" x14ac:dyDescent="0.2">
      <c r="A651" s="6">
        <v>349</v>
      </c>
      <c r="B651" s="6" t="s">
        <v>17</v>
      </c>
      <c r="C651" s="7" t="s">
        <v>26</v>
      </c>
      <c r="D651" s="8">
        <v>36923</v>
      </c>
      <c r="E651" s="8">
        <v>36926</v>
      </c>
      <c r="F651" t="s">
        <v>284</v>
      </c>
      <c r="G651" s="6" t="s">
        <v>23</v>
      </c>
      <c r="H651" s="6"/>
      <c r="I651" s="12">
        <v>34.918447398228849</v>
      </c>
      <c r="J651" s="12">
        <f>J650+IF(AND($B651="B",$G651="D"),-I651,IF($B651="B",+I651,0))</f>
        <v>-8555.6900298477849</v>
      </c>
      <c r="K651" s="12">
        <f>K650+IF(AND($B651="B",$E651&lt;&gt;""),IF($G651="D",-I651,+I651),0)</f>
        <v>-8555.6900298477849</v>
      </c>
      <c r="L651" s="6" t="str">
        <f>IF(C651="","",G651&amp;" "&amp;VLOOKUP(C651,$X$1:$Y$49,2))</f>
        <v>D 6</v>
      </c>
      <c r="M651" s="10" t="e">
        <f>M650+IF(AND(B651="C",E651&lt;&gt;""),IF(G651="D",-#REF!,+#REF!),0)</f>
        <v>#REF!</v>
      </c>
      <c r="N651">
        <f>IF(D651,MONTH(D651),"")</f>
        <v>2</v>
      </c>
      <c r="O651">
        <f>IF(D651,YEAR(D651),"")</f>
        <v>2001</v>
      </c>
      <c r="P651" s="12">
        <f>P650+IF(AND($B651="C",I651&lt;&gt;""),IF($G651="D",-I651,+I651),0)</f>
        <v>244.67617186797298</v>
      </c>
    </row>
    <row r="652" spans="1:16" x14ac:dyDescent="0.2">
      <c r="A652" s="6">
        <v>350</v>
      </c>
      <c r="B652" s="6" t="s">
        <v>17</v>
      </c>
      <c r="C652" s="7" t="s">
        <v>51</v>
      </c>
      <c r="D652" s="8">
        <v>36923</v>
      </c>
      <c r="E652" s="8">
        <v>36926</v>
      </c>
      <c r="F652" t="s">
        <v>284</v>
      </c>
      <c r="G652" s="6" t="s">
        <v>23</v>
      </c>
      <c r="H652" s="6"/>
      <c r="I652" s="12">
        <v>36.102976262163523</v>
      </c>
      <c r="J652" s="12">
        <f>J651+IF(AND($B652="B",$G652="D"),-I652,IF($B652="B",+I652,0))</f>
        <v>-8591.7930061099487</v>
      </c>
      <c r="K652" s="12">
        <f>K651+IF(AND($B652="B",$E652&lt;&gt;""),IF($G652="D",-I652,+I652),0)</f>
        <v>-8591.7930061099487</v>
      </c>
      <c r="L652" s="6" t="str">
        <f>IF(C652="","",G652&amp;" "&amp;VLOOKUP(C652,$X$1:$Y$49,2))</f>
        <v>D 21</v>
      </c>
      <c r="M652" s="10" t="e">
        <f>M651+IF(AND(B652="C",E652&lt;&gt;""),IF(G652="D",-#REF!,+#REF!),0)</f>
        <v>#REF!</v>
      </c>
      <c r="N652">
        <f>IF(D652,MONTH(D652),"")</f>
        <v>2</v>
      </c>
      <c r="O652">
        <f>IF(D652,YEAR(D652),"")</f>
        <v>2001</v>
      </c>
      <c r="P652" s="12">
        <f>P651+IF(AND($B652="C",I652&lt;&gt;""),IF($G652="D",-I652,+I652),0)</f>
        <v>244.67617186797298</v>
      </c>
    </row>
    <row r="653" spans="1:16" x14ac:dyDescent="0.2">
      <c r="A653" s="6">
        <v>350</v>
      </c>
      <c r="B653" s="6" t="s">
        <v>17</v>
      </c>
      <c r="C653" s="7" t="s">
        <v>51</v>
      </c>
      <c r="D653" s="8">
        <v>36923</v>
      </c>
      <c r="E653" s="8">
        <v>36926</v>
      </c>
      <c r="F653" t="s">
        <v>284</v>
      </c>
      <c r="G653" s="6" t="s">
        <v>23</v>
      </c>
      <c r="H653" s="6"/>
      <c r="I653" s="12">
        <v>6.7992261687885032</v>
      </c>
      <c r="J653" s="12">
        <f>J652+IF(AND($B653="B",$G653="D"),-I653,IF($B653="B",+I653,0))</f>
        <v>-8598.5922322787374</v>
      </c>
      <c r="K653" s="12">
        <f>K652+IF(AND($B653="B",$E653&lt;&gt;""),IF($G653="D",-I653,+I653),0)</f>
        <v>-8598.5922322787374</v>
      </c>
      <c r="L653" s="6" t="str">
        <f>IF(C653="","",G653&amp;" "&amp;VLOOKUP(C653,$X$1:$Y$49,2))</f>
        <v>D 21</v>
      </c>
      <c r="M653" s="10" t="e">
        <f>M652+IF(AND(B653="C",E653&lt;&gt;""),IF(G653="D",-#REF!,+#REF!),0)</f>
        <v>#REF!</v>
      </c>
      <c r="N653">
        <f>IF(D653,MONTH(D653),"")</f>
        <v>2</v>
      </c>
      <c r="O653">
        <f>IF(D653,YEAR(D653),"")</f>
        <v>2001</v>
      </c>
      <c r="P653" s="12">
        <f>P652+IF(AND($B653="C",I653&lt;&gt;""),IF($G653="D",-I653,+I653),0)</f>
        <v>244.67617186797298</v>
      </c>
    </row>
    <row r="654" spans="1:16" x14ac:dyDescent="0.2">
      <c r="A654" s="6">
        <v>350</v>
      </c>
      <c r="B654" s="6" t="s">
        <v>17</v>
      </c>
      <c r="C654" s="7" t="s">
        <v>56</v>
      </c>
      <c r="D654" s="8">
        <v>36923</v>
      </c>
      <c r="E654" s="8">
        <v>36926</v>
      </c>
      <c r="F654" t="s">
        <v>284</v>
      </c>
      <c r="G654" s="6" t="s">
        <v>23</v>
      </c>
      <c r="H654" s="6"/>
      <c r="I654" s="12">
        <v>209.57928644712993</v>
      </c>
      <c r="J654" s="12">
        <f>J653+IF(AND($B654="B",$G654="D"),-I654,IF($B654="B",+I654,0))</f>
        <v>-8808.1715187258669</v>
      </c>
      <c r="K654" s="12">
        <f>K653+IF(AND($B654="B",$E654&lt;&gt;""),IF($G654="D",-I654,+I654),0)</f>
        <v>-8808.1715187258669</v>
      </c>
      <c r="L654" s="6" t="str">
        <f>IF(C654="","",G654&amp;" "&amp;VLOOKUP(C654,$X$1:$Y$49,2))</f>
        <v>D 14</v>
      </c>
      <c r="M654" s="10" t="e">
        <f>M653+IF(AND(B654="C",E654&lt;&gt;""),IF(G654="D",-#REF!,+#REF!),0)</f>
        <v>#REF!</v>
      </c>
      <c r="N654">
        <f>IF(D654,MONTH(D654),"")</f>
        <v>2</v>
      </c>
      <c r="O654">
        <f>IF(D654,YEAR(D654),"")</f>
        <v>2001</v>
      </c>
      <c r="P654" s="12">
        <f>P653+IF(AND($B654="C",I654&lt;&gt;""),IF($G654="D",-I654,+I654),0)</f>
        <v>244.67617186797298</v>
      </c>
    </row>
    <row r="655" spans="1:16" x14ac:dyDescent="0.2">
      <c r="A655" s="6">
        <v>350</v>
      </c>
      <c r="B655" s="6" t="s">
        <v>17</v>
      </c>
      <c r="C655" s="7" t="s">
        <v>26</v>
      </c>
      <c r="D655" s="8">
        <v>36923</v>
      </c>
      <c r="E655" s="8">
        <v>36926</v>
      </c>
      <c r="F655" t="s">
        <v>284</v>
      </c>
      <c r="G655" s="6" t="s">
        <v>23</v>
      </c>
      <c r="H655" s="6"/>
      <c r="I655" s="12">
        <v>48.154071074780816</v>
      </c>
      <c r="J655" s="12">
        <f>J654+IF(AND($B655="B",$G655="D"),-I655,IF($B655="B",+I655,0))</f>
        <v>-8856.3255898006482</v>
      </c>
      <c r="K655" s="12">
        <f>K654+IF(AND($B655="B",$E655&lt;&gt;""),IF($G655="D",-I655,+I655),0)</f>
        <v>-8856.3255898006482</v>
      </c>
      <c r="L655" s="6" t="str">
        <f>IF(C655="","",G655&amp;" "&amp;VLOOKUP(C655,$X$1:$Y$49,2))</f>
        <v>D 6</v>
      </c>
      <c r="M655" s="10" t="e">
        <f>M654+IF(AND(B655="C",E655&lt;&gt;""),IF(G655="D",-#REF!,+#REF!),0)</f>
        <v>#REF!</v>
      </c>
      <c r="N655">
        <f>IF(D655,MONTH(D655),"")</f>
        <v>2</v>
      </c>
      <c r="O655">
        <f>IF(D655,YEAR(D655),"")</f>
        <v>2001</v>
      </c>
      <c r="P655" s="12">
        <f>P654+IF(AND($B655="C",I655&lt;&gt;""),IF($G655="D",-I655,+I655),0)</f>
        <v>244.67617186797298</v>
      </c>
    </row>
    <row r="656" spans="1:16" x14ac:dyDescent="0.2">
      <c r="A656" s="6">
        <v>371</v>
      </c>
      <c r="B656" s="6" t="s">
        <v>17</v>
      </c>
      <c r="C656" s="7" t="s">
        <v>53</v>
      </c>
      <c r="D656" s="8">
        <v>36923</v>
      </c>
      <c r="E656" s="8">
        <v>36923</v>
      </c>
      <c r="F656" t="s">
        <v>284</v>
      </c>
      <c r="G656" s="6" t="s">
        <v>23</v>
      </c>
      <c r="H656" s="6"/>
      <c r="I656" s="12">
        <v>14.586321969275426</v>
      </c>
      <c r="J656" s="12">
        <f>J655+IF(AND($B656="B",$G656="D"),-I656,IF($B656="B",+I656,0))</f>
        <v>-8870.9119117699229</v>
      </c>
      <c r="K656" s="12">
        <f>K655+IF(AND($B656="B",$E656&lt;&gt;""),IF($G656="D",-I656,+I656),0)</f>
        <v>-8870.9119117699229</v>
      </c>
      <c r="L656" s="6" t="str">
        <f>IF(C656="","",G656&amp;" "&amp;VLOOKUP(C656,$X$1:$Y$49,2))</f>
        <v>D 29</v>
      </c>
      <c r="M656" s="10" t="e">
        <f>M655+IF(AND(B656="C",E656&lt;&gt;""),IF(G656="D",-#REF!,+#REF!),0)</f>
        <v>#REF!</v>
      </c>
      <c r="N656">
        <f>IF(D656,MONTH(D656),"")</f>
        <v>2</v>
      </c>
      <c r="O656">
        <f>IF(D656,YEAR(D656),"")</f>
        <v>2001</v>
      </c>
      <c r="P656" s="12">
        <f>P655+IF(AND($B656="C",I656&lt;&gt;""),IF($G656="D",-I656,+I656),0)</f>
        <v>244.67617186797298</v>
      </c>
    </row>
    <row r="657" spans="1:16" x14ac:dyDescent="0.2">
      <c r="A657" s="6">
        <v>347</v>
      </c>
      <c r="B657" s="6" t="s">
        <v>17</v>
      </c>
      <c r="C657" s="7" t="s">
        <v>58</v>
      </c>
      <c r="D657" s="8">
        <v>36924</v>
      </c>
      <c r="E657" s="8">
        <v>36924</v>
      </c>
      <c r="F657" t="s">
        <v>284</v>
      </c>
      <c r="G657" s="6" t="s">
        <v>23</v>
      </c>
      <c r="H657" s="6"/>
      <c r="I657" s="12">
        <v>0</v>
      </c>
      <c r="J657" s="12">
        <f>J656+IF(AND($B657="B",$G657="D"),-I657,IF($B657="B",+I657,0))</f>
        <v>-8870.9119117699229</v>
      </c>
      <c r="K657" s="12">
        <f>K656+IF(AND($B657="B",$E657&lt;&gt;""),IF($G657="D",-I657,+I657),0)</f>
        <v>-8870.9119117699229</v>
      </c>
      <c r="L657" s="6" t="str">
        <f>IF(C657="","",G657&amp;" "&amp;VLOOKUP(C657,$X$1:$Y$49,2))</f>
        <v>D 4</v>
      </c>
      <c r="M657" s="10" t="e">
        <f>M656+IF(AND(B657="C",E657&lt;&gt;""),IF(G657="D",-#REF!,+#REF!),0)</f>
        <v>#REF!</v>
      </c>
      <c r="N657">
        <f>IF(D657,MONTH(D657),"")</f>
        <v>2</v>
      </c>
      <c r="O657">
        <f>IF(D657,YEAR(D657),"")</f>
        <v>2001</v>
      </c>
      <c r="P657" s="12">
        <f>P656+IF(AND($B657="C",I657&lt;&gt;""),IF($G657="D",-I657,+I657),0)</f>
        <v>244.67617186797298</v>
      </c>
    </row>
    <row r="658" spans="1:16" x14ac:dyDescent="0.2">
      <c r="A658" s="6">
        <v>351</v>
      </c>
      <c r="B658" s="6" t="s">
        <v>17</v>
      </c>
      <c r="C658" s="7" t="s">
        <v>54</v>
      </c>
      <c r="D658" s="8">
        <v>36924</v>
      </c>
      <c r="E658" s="8">
        <v>36927</v>
      </c>
      <c r="F658" t="s">
        <v>284</v>
      </c>
      <c r="G658" s="6" t="s">
        <v>19</v>
      </c>
      <c r="H658" s="6"/>
      <c r="I658" s="12">
        <v>7660.5631161798719</v>
      </c>
      <c r="J658" s="12">
        <f>J657+IF(AND($B658="B",$G658="D"),-I658,IF($B658="B",+I658,0))</f>
        <v>-1210.3487955900509</v>
      </c>
      <c r="K658" s="12">
        <f>K657+IF(AND($B658="B",$E658&lt;&gt;""),IF($G658="D",-I658,+I658),0)</f>
        <v>-1210.3487955900509</v>
      </c>
      <c r="L658" s="6" t="str">
        <f>IF(C658="","",G658&amp;" "&amp;VLOOKUP(C658,$X$1:$Y$49,2))</f>
        <v>R 6</v>
      </c>
      <c r="M658" s="10" t="e">
        <f>M657+IF(AND(B658="C",E658&lt;&gt;""),IF(G658="D",-#REF!,+#REF!),0)</f>
        <v>#REF!</v>
      </c>
      <c r="N658">
        <f>IF(D658,MONTH(D658),"")</f>
        <v>2</v>
      </c>
      <c r="O658">
        <f>IF(D658,YEAR(D658),"")</f>
        <v>2001</v>
      </c>
      <c r="P658" s="12">
        <f>P657+IF(AND($B658="C",I658&lt;&gt;""),IF($G658="D",-I658,+I658),0)</f>
        <v>244.67617186797298</v>
      </c>
    </row>
    <row r="659" spans="1:16" x14ac:dyDescent="0.2">
      <c r="A659" s="6">
        <v>351</v>
      </c>
      <c r="B659" s="6" t="s">
        <v>17</v>
      </c>
      <c r="C659" s="7" t="s">
        <v>62</v>
      </c>
      <c r="D659" s="8">
        <v>36924</v>
      </c>
      <c r="E659" s="8">
        <v>36927</v>
      </c>
      <c r="F659" t="s">
        <v>284</v>
      </c>
      <c r="G659" s="6" t="s">
        <v>19</v>
      </c>
      <c r="H659" s="6"/>
      <c r="I659" s="12">
        <v>1501.4703707712549</v>
      </c>
      <c r="J659" s="12">
        <f>J658+IF(AND($B659="B",$G659="D"),-I659,IF($B659="B",+I659,0))</f>
        <v>291.12157518120398</v>
      </c>
      <c r="K659" s="12">
        <f>K658+IF(AND($B659="B",$E659&lt;&gt;""),IF($G659="D",-I659,+I659),0)</f>
        <v>291.12157518120398</v>
      </c>
      <c r="L659" s="6" t="str">
        <f>IF(C659="","",G659&amp;" "&amp;VLOOKUP(C659,$X$1:$Y$49,2))</f>
        <v>R 5</v>
      </c>
      <c r="M659" s="10" t="e">
        <f>M658+IF(AND(B659="C",E659&lt;&gt;""),IF(G659="D",-#REF!,+#REF!),0)</f>
        <v>#REF!</v>
      </c>
      <c r="N659">
        <f>IF(D659,MONTH(D659),"")</f>
        <v>2</v>
      </c>
      <c r="O659">
        <f>IF(D659,YEAR(D659),"")</f>
        <v>2001</v>
      </c>
      <c r="P659" s="12">
        <f>P658+IF(AND($B659="C",I659&lt;&gt;""),IF($G659="D",-I659,+I659),0)</f>
        <v>244.67617186797298</v>
      </c>
    </row>
    <row r="660" spans="1:16" x14ac:dyDescent="0.2">
      <c r="A660" s="6">
        <v>364</v>
      </c>
      <c r="B660" s="6" t="s">
        <v>17</v>
      </c>
      <c r="C660" s="7" t="s">
        <v>28</v>
      </c>
      <c r="D660" s="8">
        <v>36927</v>
      </c>
      <c r="E660" s="8">
        <v>36967</v>
      </c>
      <c r="F660" t="s">
        <v>284</v>
      </c>
      <c r="G660" s="6" t="s">
        <v>23</v>
      </c>
      <c r="H660" s="14" t="s">
        <v>218</v>
      </c>
      <c r="I660" s="12">
        <v>109.76329241093548</v>
      </c>
      <c r="J660" s="12">
        <f>J659+IF(AND($B660="B",$G660="D"),-I660,IF($B660="B",+I660,0))</f>
        <v>181.35828277026849</v>
      </c>
      <c r="K660" s="12">
        <f>K659+IF(AND($B660="B",$E660&lt;&gt;""),IF($G660="D",-I660,+I660),0)</f>
        <v>181.35828277026849</v>
      </c>
      <c r="L660" s="6" t="str">
        <f>IF(C660="","",G660&amp;" "&amp;VLOOKUP(C660,$X$1:$Y$49,2))</f>
        <v>D 25</v>
      </c>
      <c r="M660" s="10" t="e">
        <f>M659+IF(AND(B660="C",E660&lt;&gt;""),IF(G660="D",-#REF!,+#REF!),0)</f>
        <v>#REF!</v>
      </c>
      <c r="N660">
        <f>IF(D660,MONTH(D660),"")</f>
        <v>2</v>
      </c>
      <c r="O660">
        <f>IF(D660,YEAR(D660),"")</f>
        <v>2001</v>
      </c>
      <c r="P660" s="12">
        <f>P659+IF(AND($B660="C",I660&lt;&gt;""),IF($G660="D",-I660,+I660),0)</f>
        <v>244.67617186797298</v>
      </c>
    </row>
    <row r="661" spans="1:16" x14ac:dyDescent="0.2">
      <c r="A661" s="6">
        <v>364</v>
      </c>
      <c r="B661" s="6" t="s">
        <v>17</v>
      </c>
      <c r="C661" s="7" t="s">
        <v>26</v>
      </c>
      <c r="D661" s="8">
        <v>36927</v>
      </c>
      <c r="E661" s="8">
        <v>36967</v>
      </c>
      <c r="F661" t="s">
        <v>284</v>
      </c>
      <c r="G661" s="6" t="s">
        <v>23</v>
      </c>
      <c r="H661" s="14" t="s">
        <v>218</v>
      </c>
      <c r="I661" s="12">
        <v>6.0369810826014509</v>
      </c>
      <c r="J661" s="12">
        <f>J660+IF(AND($B661="B",$G661="D"),-I661,IF($B661="B",+I661,0))</f>
        <v>175.32130168766705</v>
      </c>
      <c r="K661" s="12">
        <f>K660+IF(AND($B661="B",$E661&lt;&gt;""),IF($G661="D",-I661,+I661),0)</f>
        <v>175.32130168766705</v>
      </c>
      <c r="L661" s="6" t="str">
        <f>IF(C661="","",G661&amp;" "&amp;VLOOKUP(C661,$X$1:$Y$49,2))</f>
        <v>D 6</v>
      </c>
      <c r="M661" s="10" t="e">
        <f>M660+IF(AND(B661="C",E661&lt;&gt;""),IF(G661="D",-#REF!,+#REF!),0)</f>
        <v>#REF!</v>
      </c>
      <c r="N661">
        <f>IF(D661,MONTH(D661),"")</f>
        <v>2</v>
      </c>
      <c r="O661">
        <f>IF(D661,YEAR(D661),"")</f>
        <v>2001</v>
      </c>
      <c r="P661" s="12">
        <f>P660+IF(AND($B661="C",I661&lt;&gt;""),IF($G661="D",-I661,+I661),0)</f>
        <v>244.67617186797298</v>
      </c>
    </row>
    <row r="662" spans="1:16" x14ac:dyDescent="0.2">
      <c r="A662" s="6">
        <v>368</v>
      </c>
      <c r="B662" s="6" t="s">
        <v>17</v>
      </c>
      <c r="C662" s="7" t="s">
        <v>58</v>
      </c>
      <c r="D662" s="8">
        <v>36932</v>
      </c>
      <c r="E662" s="8">
        <v>36933</v>
      </c>
      <c r="F662" t="s">
        <v>284</v>
      </c>
      <c r="G662" s="6" t="s">
        <v>23</v>
      </c>
      <c r="H662" s="6" t="s">
        <v>219</v>
      </c>
      <c r="I662" s="12">
        <v>1524.4901723741038</v>
      </c>
      <c r="J662" s="12">
        <f>J661+IF(AND($B662="B",$G662="D"),-I662,IF($B662="B",+I662,0))</f>
        <v>-1349.1688706864368</v>
      </c>
      <c r="K662" s="12">
        <f>K661+IF(AND($B662="B",$E662&lt;&gt;""),IF($G662="D",-I662,+I662),0)</f>
        <v>-1349.1688706864368</v>
      </c>
      <c r="L662" s="6" t="str">
        <f>IF(C662="","",G662&amp;" "&amp;VLOOKUP(C662,$X$1:$Y$49,2))</f>
        <v>D 4</v>
      </c>
      <c r="M662" s="10" t="e">
        <f>M661+IF(AND(B662="C",E662&lt;&gt;""),IF(G662="D",-#REF!,+#REF!),0)</f>
        <v>#REF!</v>
      </c>
      <c r="N662">
        <f>IF(D662,MONTH(D662),"")</f>
        <v>2</v>
      </c>
      <c r="O662">
        <f>IF(D662,YEAR(D662),"")</f>
        <v>2001</v>
      </c>
      <c r="P662" s="12">
        <f>P661+IF(AND($B662="C",I662&lt;&gt;""),IF($G662="D",-I662,+I662),0)</f>
        <v>244.67617186797298</v>
      </c>
    </row>
    <row r="663" spans="1:16" x14ac:dyDescent="0.2">
      <c r="A663" s="6">
        <v>373</v>
      </c>
      <c r="B663" s="6" t="s">
        <v>17</v>
      </c>
      <c r="C663" s="7" t="s">
        <v>26</v>
      </c>
      <c r="D663" s="8">
        <v>36937</v>
      </c>
      <c r="E663" s="8">
        <v>36937</v>
      </c>
      <c r="F663" t="s">
        <v>284</v>
      </c>
      <c r="G663" s="6" t="s">
        <v>23</v>
      </c>
      <c r="H663" s="6"/>
      <c r="I663" s="12">
        <v>-14.940003689266218</v>
      </c>
      <c r="J663" s="12">
        <f>J662+IF(AND($B663="B",$G663="D"),-I663,IF($B663="B",+I663,0))</f>
        <v>-1334.2288669971706</v>
      </c>
      <c r="K663" s="12">
        <f>K662+IF(AND($B663="B",$E663&lt;&gt;""),IF($G663="D",-I663,+I663),0)</f>
        <v>-1334.2288669971706</v>
      </c>
      <c r="L663" s="6" t="str">
        <f>IF(C663="","",G663&amp;" "&amp;VLOOKUP(C663,$X$1:$Y$49,2))</f>
        <v>D 6</v>
      </c>
      <c r="M663" s="10" t="e">
        <f>M662+IF(AND(B663="C",E663&lt;&gt;""),IF(G663="D",-#REF!,+#REF!),0)</f>
        <v>#REF!</v>
      </c>
      <c r="N663">
        <f>IF(D663,MONTH(D663),"")</f>
        <v>2</v>
      </c>
      <c r="O663">
        <f>IF(D663,YEAR(D663),"")</f>
        <v>2001</v>
      </c>
      <c r="P663" s="12">
        <f>P662+IF(AND($B663="C",I663&lt;&gt;""),IF($G663="D",-I663,+I663),0)</f>
        <v>244.67617186797298</v>
      </c>
    </row>
    <row r="664" spans="1:16" x14ac:dyDescent="0.2">
      <c r="A664" s="6">
        <v>373</v>
      </c>
      <c r="B664" s="6" t="s">
        <v>17</v>
      </c>
      <c r="C664" s="7" t="s">
        <v>53</v>
      </c>
      <c r="D664" s="8">
        <v>36937</v>
      </c>
      <c r="E664" s="8">
        <v>36937</v>
      </c>
      <c r="F664" t="s">
        <v>284</v>
      </c>
      <c r="G664" s="6" t="s">
        <v>23</v>
      </c>
      <c r="H664" s="6"/>
      <c r="I664" s="12">
        <v>-76.224508618705187</v>
      </c>
      <c r="J664" s="12">
        <f>J663+IF(AND($B664="B",$G664="D"),-I664,IF($B664="B",+I664,0))</f>
        <v>-1258.0043583784654</v>
      </c>
      <c r="K664" s="12">
        <f>K663+IF(AND($B664="B",$E664&lt;&gt;""),IF($G664="D",-I664,+I664),0)</f>
        <v>-1258.0043583784654</v>
      </c>
      <c r="L664" s="6" t="str">
        <f>IF(C664="","",G664&amp;" "&amp;VLOOKUP(C664,$X$1:$Y$49,2))</f>
        <v>D 29</v>
      </c>
      <c r="M664" s="10" t="e">
        <f>M663+IF(AND(B664="C",E664&lt;&gt;""),IF(G664="D",-#REF!,+#REF!),0)</f>
        <v>#REF!</v>
      </c>
      <c r="N664">
        <f>IF(D664,MONTH(D664),"")</f>
        <v>2</v>
      </c>
      <c r="O664">
        <f>IF(D664,YEAR(D664),"")</f>
        <v>2001</v>
      </c>
      <c r="P664" s="12">
        <f>P663+IF(AND($B664="C",I664&lt;&gt;""),IF($G664="D",-I664,+I664),0)</f>
        <v>244.67617186797298</v>
      </c>
    </row>
    <row r="665" spans="1:16" x14ac:dyDescent="0.2">
      <c r="A665" s="6">
        <v>378</v>
      </c>
      <c r="B665" s="6" t="s">
        <v>17</v>
      </c>
      <c r="C665" s="7" t="s">
        <v>31</v>
      </c>
      <c r="D665" s="8">
        <v>36937</v>
      </c>
      <c r="E665" s="8">
        <v>36950</v>
      </c>
      <c r="F665" t="s">
        <v>284</v>
      </c>
      <c r="G665" s="6" t="s">
        <v>23</v>
      </c>
      <c r="H665" s="6"/>
      <c r="I665" s="12">
        <v>245.79355049187674</v>
      </c>
      <c r="J665" s="12">
        <f>J664+IF(AND($B665="B",$G665="D"),-I665,IF($B665="B",+I665,0))</f>
        <v>-1503.7979088703421</v>
      </c>
      <c r="K665" s="12">
        <f>K664+IF(AND($B665="B",$E665&lt;&gt;""),IF($G665="D",-I665,+I665),0)</f>
        <v>-1503.7979088703421</v>
      </c>
      <c r="L665" s="6" t="str">
        <f>IF(C665="","",G665&amp;" "&amp;VLOOKUP(C665,$X$1:$Y$49,2))</f>
        <v>D 22</v>
      </c>
      <c r="M665" s="10" t="e">
        <f>M664+IF(AND(B665="C",E665&lt;&gt;""),IF(G665="D",-#REF!,+#REF!),0)</f>
        <v>#REF!</v>
      </c>
      <c r="N665">
        <f>IF(D665,MONTH(D665),"")</f>
        <v>2</v>
      </c>
      <c r="O665">
        <f>IF(D665,YEAR(D665),"")</f>
        <v>2001</v>
      </c>
      <c r="P665" s="12">
        <f>P664+IF(AND($B665="C",I665&lt;&gt;""),IF($G665="D",-I665,+I665),0)</f>
        <v>244.67617186797298</v>
      </c>
    </row>
    <row r="666" spans="1:16" x14ac:dyDescent="0.2">
      <c r="A666" s="6">
        <v>378</v>
      </c>
      <c r="B666" s="6" t="s">
        <v>17</v>
      </c>
      <c r="C666" s="7" t="s">
        <v>49</v>
      </c>
      <c r="D666" s="8">
        <v>36937</v>
      </c>
      <c r="E666" s="8">
        <v>36950</v>
      </c>
      <c r="F666" t="s">
        <v>284</v>
      </c>
      <c r="G666" s="6" t="s">
        <v>23</v>
      </c>
      <c r="H666" s="6"/>
      <c r="I666" s="12">
        <v>67.990737197712662</v>
      </c>
      <c r="J666" s="12">
        <f>J665+IF(AND($B666="B",$G666="D"),-I666,IF($B666="B",+I666,0))</f>
        <v>-1571.7886460680547</v>
      </c>
      <c r="K666" s="12">
        <f>K665+IF(AND($B666="B",$E666&lt;&gt;""),IF($G666="D",-I666,+I666),0)</f>
        <v>-1571.7886460680547</v>
      </c>
      <c r="L666" s="6" t="str">
        <f>IF(C666="","",G666&amp;" "&amp;VLOOKUP(C666,$X$1:$Y$49,2))</f>
        <v>D 24</v>
      </c>
      <c r="M666" s="10" t="e">
        <f>M665+IF(AND(B666="C",E666&lt;&gt;""),IF(G666="D",-#REF!,+#REF!),0)</f>
        <v>#REF!</v>
      </c>
      <c r="N666">
        <f>IF(D666,MONTH(D666),"")</f>
        <v>2</v>
      </c>
      <c r="O666">
        <f>IF(D666,YEAR(D666),"")</f>
        <v>2001</v>
      </c>
      <c r="P666" s="12">
        <f>P665+IF(AND($B666="C",I666&lt;&gt;""),IF($G666="D",-I666,+I666),0)</f>
        <v>244.67617186797298</v>
      </c>
    </row>
    <row r="667" spans="1:16" x14ac:dyDescent="0.2">
      <c r="A667" s="6">
        <v>378</v>
      </c>
      <c r="B667" s="6" t="s">
        <v>17</v>
      </c>
      <c r="C667" s="7" t="s">
        <v>26</v>
      </c>
      <c r="D667" s="8">
        <v>36937</v>
      </c>
      <c r="E667" s="8">
        <v>36950</v>
      </c>
      <c r="F667" t="s">
        <v>284</v>
      </c>
      <c r="G667" s="6" t="s">
        <v>23</v>
      </c>
      <c r="H667" s="6"/>
      <c r="I667" s="12">
        <v>37.19146224523864</v>
      </c>
      <c r="J667" s="12">
        <f>J666+IF(AND($B667="B",$G667="D"),-I667,IF($B667="B",+I667,0))</f>
        <v>-1608.9801083132934</v>
      </c>
      <c r="K667" s="12">
        <f>K666+IF(AND($B667="B",$E667&lt;&gt;""),IF($G667="D",-I667,+I667),0)</f>
        <v>-1608.9801083132934</v>
      </c>
      <c r="L667" s="6" t="str">
        <f>IF(C667="","",G667&amp;" "&amp;VLOOKUP(C667,$X$1:$Y$49,2))</f>
        <v>D 6</v>
      </c>
      <c r="M667" s="10" t="e">
        <f>M666+IF(AND(B667="C",E667&lt;&gt;""),IF(G667="D",-#REF!,+#REF!),0)</f>
        <v>#REF!</v>
      </c>
      <c r="N667">
        <f>IF(D667,MONTH(D667),"")</f>
        <v>2</v>
      </c>
      <c r="O667">
        <f>IF(D667,YEAR(D667),"")</f>
        <v>2001</v>
      </c>
      <c r="P667" s="12">
        <f>P666+IF(AND($B667="C",I667&lt;&gt;""),IF($G667="D",-I667,+I667),0)</f>
        <v>244.67617186797298</v>
      </c>
    </row>
    <row r="668" spans="1:16" x14ac:dyDescent="0.2">
      <c r="A668" s="6">
        <v>362</v>
      </c>
      <c r="B668" s="6" t="s">
        <v>17</v>
      </c>
      <c r="C668" s="7" t="s">
        <v>28</v>
      </c>
      <c r="D668" s="8">
        <v>36938</v>
      </c>
      <c r="E668" s="8">
        <v>36955</v>
      </c>
      <c r="F668" t="s">
        <v>284</v>
      </c>
      <c r="G668" s="6" t="s">
        <v>23</v>
      </c>
      <c r="H668" s="6"/>
      <c r="I668" s="12">
        <v>81.256850677712109</v>
      </c>
      <c r="J668" s="12">
        <f>J667+IF(AND($B668="B",$G668="D"),-I668,IF($B668="B",+I668,0))</f>
        <v>-1690.2369589910054</v>
      </c>
      <c r="K668" s="12">
        <f>K667+IF(AND($B668="B",$E668&lt;&gt;""),IF($G668="D",-I668,+I668),0)</f>
        <v>-1690.2369589910054</v>
      </c>
      <c r="L668" s="6" t="str">
        <f>IF(C668="","",G668&amp;" "&amp;VLOOKUP(C668,$X$1:$Y$49,2))</f>
        <v>D 25</v>
      </c>
      <c r="M668" s="10" t="e">
        <f>M667+IF(AND(B668="C",E668&lt;&gt;""),IF(G668="D",-#REF!,+#REF!),0)</f>
        <v>#REF!</v>
      </c>
      <c r="N668">
        <f>IF(D668,MONTH(D668),"")</f>
        <v>2</v>
      </c>
      <c r="O668">
        <f>IF(D668,YEAR(D668),"")</f>
        <v>2001</v>
      </c>
      <c r="P668" s="12">
        <f>P667+IF(AND($B668="C",I668&lt;&gt;""),IF($G668="D",-I668,+I668),0)</f>
        <v>244.67617186797298</v>
      </c>
    </row>
    <row r="669" spans="1:16" x14ac:dyDescent="0.2">
      <c r="A669" s="6">
        <v>362</v>
      </c>
      <c r="B669" s="6" t="s">
        <v>17</v>
      </c>
      <c r="C669" s="7" t="s">
        <v>26</v>
      </c>
      <c r="D669" s="8">
        <v>36938</v>
      </c>
      <c r="E669" s="8">
        <v>36955</v>
      </c>
      <c r="F669" t="s">
        <v>284</v>
      </c>
      <c r="G669" s="6" t="s">
        <v>23</v>
      </c>
      <c r="H669" s="6"/>
      <c r="I669" s="12">
        <v>15.927873320964638</v>
      </c>
      <c r="J669" s="12">
        <f>J668+IF(AND($B669="B",$G669="D"),-I669,IF($B669="B",+I669,0))</f>
        <v>-1706.16483231197</v>
      </c>
      <c r="K669" s="12">
        <f>K668+IF(AND($B669="B",$E669&lt;&gt;""),IF($G669="D",-I669,+I669),0)</f>
        <v>-1706.16483231197</v>
      </c>
      <c r="L669" s="6" t="str">
        <f>IF(C669="","",G669&amp;" "&amp;VLOOKUP(C669,$X$1:$Y$49,2))</f>
        <v>D 6</v>
      </c>
      <c r="M669" s="10" t="e">
        <f>M668+IF(AND(B669="C",E669&lt;&gt;""),IF(G669="D",-#REF!,+#REF!),0)</f>
        <v>#REF!</v>
      </c>
      <c r="N669">
        <f>IF(D669,MONTH(D669),"")</f>
        <v>2</v>
      </c>
      <c r="O669">
        <f>IF(D669,YEAR(D669),"")</f>
        <v>2001</v>
      </c>
      <c r="P669" s="12">
        <f>P668+IF(AND($B669="C",I669&lt;&gt;""),IF($G669="D",-I669,+I669),0)</f>
        <v>244.67617186797298</v>
      </c>
    </row>
    <row r="670" spans="1:16" x14ac:dyDescent="0.2">
      <c r="A670" s="6">
        <v>374</v>
      </c>
      <c r="B670" s="6" t="s">
        <v>17</v>
      </c>
      <c r="C670" s="7" t="s">
        <v>58</v>
      </c>
      <c r="D670" s="8">
        <v>36938</v>
      </c>
      <c r="E670" s="8">
        <v>36938</v>
      </c>
      <c r="F670" t="s">
        <v>284</v>
      </c>
      <c r="G670" s="6" t="s">
        <v>23</v>
      </c>
      <c r="H670" s="6"/>
      <c r="I670" s="12">
        <v>949.99977132647416</v>
      </c>
      <c r="J670" s="12">
        <f>J669+IF(AND($B670="B",$G670="D"),-I670,IF($B670="B",+I670,0))</f>
        <v>-2656.1646036384441</v>
      </c>
      <c r="K670" s="12">
        <f>K669+IF(AND($B670="B",$E670&lt;&gt;""),IF($G670="D",-I670,+I670),0)</f>
        <v>-2656.1646036384441</v>
      </c>
      <c r="L670" s="6" t="str">
        <f>IF(C670="","",G670&amp;" "&amp;VLOOKUP(C670,$X$1:$Y$49,2))</f>
        <v>D 4</v>
      </c>
      <c r="M670" s="10" t="e">
        <f>M669+IF(AND(B670="C",E670&lt;&gt;""),IF(G670="D",-#REF!,+#REF!),0)</f>
        <v>#REF!</v>
      </c>
      <c r="N670">
        <f>IF(D670,MONTH(D670),"")</f>
        <v>2</v>
      </c>
      <c r="O670">
        <f>IF(D670,YEAR(D670),"")</f>
        <v>2001</v>
      </c>
      <c r="P670" s="12">
        <f>P669+IF(AND($B670="C",I670&lt;&gt;""),IF($G670="D",-I670,+I670),0)</f>
        <v>244.67617186797298</v>
      </c>
    </row>
    <row r="671" spans="1:16" x14ac:dyDescent="0.2">
      <c r="A671" s="6">
        <v>333</v>
      </c>
      <c r="B671" s="6" t="s">
        <v>17</v>
      </c>
      <c r="C671" s="7" t="s">
        <v>33</v>
      </c>
      <c r="D671" s="8">
        <v>36942</v>
      </c>
      <c r="E671" s="8">
        <v>36942</v>
      </c>
      <c r="F671" t="s">
        <v>284</v>
      </c>
      <c r="G671" s="6" t="s">
        <v>23</v>
      </c>
      <c r="H671" s="6"/>
      <c r="I671" s="12">
        <v>408.41091717902242</v>
      </c>
      <c r="J671" s="12">
        <f>J670+IF(AND($B671="B",$G671="D"),-I671,IF($B671="B",+I671,0))</f>
        <v>-3064.5755208174664</v>
      </c>
      <c r="K671" s="12">
        <f>K670+IF(AND($B671="B",$E671&lt;&gt;""),IF($G671="D",-I671,+I671),0)</f>
        <v>-3064.5755208174664</v>
      </c>
      <c r="L671" s="6" t="str">
        <f>IF(C671="","",G671&amp;" "&amp;VLOOKUP(C671,$X$1:$Y$49,2))</f>
        <v>D 23</v>
      </c>
      <c r="M671" s="10" t="e">
        <f>M670+IF(AND(B671="C",E671&lt;&gt;""),IF(G671="D",-#REF!,+#REF!),0)</f>
        <v>#REF!</v>
      </c>
      <c r="N671">
        <f>IF(D671,MONTH(D671),"")</f>
        <v>2</v>
      </c>
      <c r="O671">
        <f>IF(D671,YEAR(D671),"")</f>
        <v>2001</v>
      </c>
      <c r="P671" s="12">
        <f>P670+IF(AND($B671="C",I671&lt;&gt;""),IF($G671="D",-I671,+I671),0)</f>
        <v>244.67617186797298</v>
      </c>
    </row>
    <row r="672" spans="1:16" x14ac:dyDescent="0.2">
      <c r="A672" s="6">
        <v>361</v>
      </c>
      <c r="B672" s="6" t="s">
        <v>17</v>
      </c>
      <c r="C672" s="7" t="s">
        <v>28</v>
      </c>
      <c r="D672" s="8">
        <v>36944</v>
      </c>
      <c r="E672" s="8">
        <v>36964</v>
      </c>
      <c r="F672" t="s">
        <v>284</v>
      </c>
      <c r="G672" s="6" t="s">
        <v>23</v>
      </c>
      <c r="I672" s="12">
        <v>32.89239995914366</v>
      </c>
      <c r="J672" s="12">
        <f>J671+IF(AND($B672="B",$G672="D"),-I672,IF($B672="B",+I672,0))</f>
        <v>-3097.4679207766103</v>
      </c>
      <c r="K672" s="12">
        <f>K671+IF(AND($B672="B",$E672&lt;&gt;""),IF($G672="D",-I672,+I672),0)</f>
        <v>-3097.4679207766103</v>
      </c>
      <c r="L672" s="6" t="str">
        <f>IF(C672="","",G672&amp;" "&amp;VLOOKUP(C672,$X$1:$Y$49,2))</f>
        <v>D 25</v>
      </c>
      <c r="M672" s="10" t="e">
        <f>M671+IF(AND(B672="C",E672&lt;&gt;""),IF(G672="D",-#REF!,+#REF!),0)</f>
        <v>#REF!</v>
      </c>
      <c r="N672">
        <f>IF(D672,MONTH(D672),"")</f>
        <v>2</v>
      </c>
      <c r="O672">
        <f>IF(D672,YEAR(D672),"")</f>
        <v>2001</v>
      </c>
      <c r="P672" s="12">
        <f>P671+IF(AND($B672="C",I672&lt;&gt;""),IF($G672="D",-I672,+I672),0)</f>
        <v>244.67617186797298</v>
      </c>
    </row>
    <row r="673" spans="1:16" x14ac:dyDescent="0.2">
      <c r="A673" s="6">
        <v>361</v>
      </c>
      <c r="B673" s="6" t="s">
        <v>17</v>
      </c>
      <c r="C673" s="7" t="s">
        <v>26</v>
      </c>
      <c r="D673" s="8">
        <v>36944</v>
      </c>
      <c r="E673" s="8">
        <v>36964</v>
      </c>
      <c r="F673" t="s">
        <v>284</v>
      </c>
      <c r="G673" s="6" t="s">
        <v>23</v>
      </c>
      <c r="H673" s="6"/>
      <c r="I673" s="12">
        <v>6.4470689389700846</v>
      </c>
      <c r="J673" s="12">
        <f>J672+IF(AND($B673="B",$G673="D"),-I673,IF($B673="B",+I673,0))</f>
        <v>-3103.9149897155803</v>
      </c>
      <c r="K673" s="12">
        <f>K672+IF(AND($B673="B",$E673&lt;&gt;""),IF($G673="D",-I673,+I673),0)</f>
        <v>-3103.9149897155803</v>
      </c>
      <c r="L673" s="6" t="str">
        <f>IF(C673="","",G673&amp;" "&amp;VLOOKUP(C673,$X$1:$Y$49,2))</f>
        <v>D 6</v>
      </c>
      <c r="M673" s="10" t="e">
        <f>M672+IF(AND(B673="C",E673&lt;&gt;""),IF(G673="D",-#REF!,+#REF!),0)</f>
        <v>#REF!</v>
      </c>
      <c r="N673">
        <f>IF(D673,MONTH(D673),"")</f>
        <v>2</v>
      </c>
      <c r="O673">
        <f>IF(D673,YEAR(D673),"")</f>
        <v>2001</v>
      </c>
      <c r="P673" s="12">
        <f>P672+IF(AND($B673="C",I673&lt;&gt;""),IF($G673="D",-I673,+I673),0)</f>
        <v>244.67617186797298</v>
      </c>
    </row>
    <row r="674" spans="1:16" x14ac:dyDescent="0.2">
      <c r="A674" s="6">
        <v>367</v>
      </c>
      <c r="B674" s="6" t="s">
        <v>17</v>
      </c>
      <c r="C674" s="7" t="s">
        <v>51</v>
      </c>
      <c r="D674" s="8">
        <v>36946</v>
      </c>
      <c r="E674" s="8">
        <v>36947</v>
      </c>
      <c r="F674" t="s">
        <v>284</v>
      </c>
      <c r="G674" s="6" t="s">
        <v>23</v>
      </c>
      <c r="H674" s="6"/>
      <c r="I674" s="12">
        <v>247.42475497631705</v>
      </c>
      <c r="J674" s="12">
        <f>J673+IF(AND($B674="B",$G674="D"),-I674,IF($B674="B",+I674,0))</f>
        <v>-3351.3397446918975</v>
      </c>
      <c r="K674" s="12">
        <f>K673+IF(AND($B674="B",$E674&lt;&gt;""),IF($G674="D",-I674,+I674),0)</f>
        <v>-3351.3397446918975</v>
      </c>
      <c r="L674" s="6" t="str">
        <f>IF(C674="","",G674&amp;" "&amp;VLOOKUP(C674,$X$1:$Y$49,2))</f>
        <v>D 21</v>
      </c>
      <c r="M674" s="10" t="e">
        <f>M673+IF(AND(B674="C",E674&lt;&gt;""),IF(G674="D",-#REF!,+#REF!),0)</f>
        <v>#REF!</v>
      </c>
      <c r="N674">
        <f>IF(D674,MONTH(D674),"")</f>
        <v>2</v>
      </c>
      <c r="O674">
        <f>IF(D674,YEAR(D674),"")</f>
        <v>2001</v>
      </c>
      <c r="P674" s="12">
        <f>P673+IF(AND($B674="C",I674&lt;&gt;""),IF($G674="D",-I674,+I674),0)</f>
        <v>244.67617186797298</v>
      </c>
    </row>
    <row r="675" spans="1:16" x14ac:dyDescent="0.2">
      <c r="A675" s="6">
        <v>698</v>
      </c>
      <c r="B675" s="6" t="s">
        <v>17</v>
      </c>
      <c r="C675" t="s">
        <v>58</v>
      </c>
      <c r="D675" s="8">
        <v>36948</v>
      </c>
      <c r="E675" s="8">
        <v>37313</v>
      </c>
      <c r="F675" t="s">
        <v>284</v>
      </c>
      <c r="G675" s="6" t="s">
        <v>23</v>
      </c>
      <c r="H675" s="6"/>
      <c r="I675" s="12">
        <v>1500</v>
      </c>
      <c r="J675" s="12">
        <f>J674+IF(AND($B675="B",$G675="D"),-I675,IF($B675="B",+I675,0))</f>
        <v>-4851.3397446918971</v>
      </c>
      <c r="K675" s="12">
        <f>K674+IF(AND($B675="B",$E675&lt;&gt;""),IF($G675="D",-I675,+I675),0)</f>
        <v>-4851.3397446918971</v>
      </c>
      <c r="L675" s="6" t="str">
        <f>IF(C675="","",G675&amp;" "&amp;VLOOKUP(C675,$X$1:$Y$49,2))</f>
        <v>D 4</v>
      </c>
      <c r="M675" s="10" t="e">
        <f>M674+IF(AND(B675="C",E675&lt;&gt;""),IF(G675="D",-#REF!,+#REF!),0)</f>
        <v>#REF!</v>
      </c>
      <c r="N675">
        <f>IF(D675,MONTH(D675),"")</f>
        <v>2</v>
      </c>
      <c r="O675">
        <f>IF(D675,YEAR(D675),"")</f>
        <v>2001</v>
      </c>
      <c r="P675" s="12">
        <f>P674+IF(AND($B675="C",I675&lt;&gt;""),IF($G675="D",-I675,+I675),0)</f>
        <v>244.67617186797298</v>
      </c>
    </row>
    <row r="676" spans="1:16" x14ac:dyDescent="0.2">
      <c r="A676" s="6">
        <v>358</v>
      </c>
      <c r="B676" s="6" t="s">
        <v>17</v>
      </c>
      <c r="C676" s="7" t="s">
        <v>31</v>
      </c>
      <c r="D676" s="8">
        <v>36950</v>
      </c>
      <c r="E676" s="8">
        <v>36954</v>
      </c>
      <c r="F676" t="s">
        <v>284</v>
      </c>
      <c r="G676" s="6" t="s">
        <v>23</v>
      </c>
      <c r="H676" s="14" t="s">
        <v>215</v>
      </c>
      <c r="I676" s="12">
        <v>101.75209655510956</v>
      </c>
      <c r="J676" s="12">
        <f>J675+IF(AND($B676="B",$G676="D"),-I676,IF($B676="B",+I676,0))</f>
        <v>-4953.0918412470064</v>
      </c>
      <c r="K676" s="12">
        <f>K675+IF(AND($B676="B",$E676&lt;&gt;""),IF($G676="D",-I676,+I676),0)</f>
        <v>-4953.0918412470064</v>
      </c>
      <c r="L676" s="6" t="str">
        <f>IF(C676="","",G676&amp;" "&amp;VLOOKUP(C676,$X$1:$Y$49,2))</f>
        <v>D 22</v>
      </c>
      <c r="M676" s="10" t="e">
        <f>M675+IF(AND(B676="C",E676&lt;&gt;""),IF(G676="D",-#REF!,+#REF!),0)</f>
        <v>#REF!</v>
      </c>
      <c r="N676">
        <f>IF(D676,MONTH(D676),"")</f>
        <v>2</v>
      </c>
      <c r="O676">
        <f>IF(D676,YEAR(D676),"")</f>
        <v>2001</v>
      </c>
      <c r="P676" s="12">
        <f>P675+IF(AND($B676="C",I676&lt;&gt;""),IF($G676="D",-I676,+I676),0)</f>
        <v>244.67617186797298</v>
      </c>
    </row>
    <row r="677" spans="1:16" x14ac:dyDescent="0.2">
      <c r="A677" s="6">
        <v>358</v>
      </c>
      <c r="B677" s="6" t="s">
        <v>17</v>
      </c>
      <c r="C677" s="7" t="s">
        <v>50</v>
      </c>
      <c r="D677" s="8">
        <v>36950</v>
      </c>
      <c r="E677" s="8">
        <v>36954</v>
      </c>
      <c r="F677" t="s">
        <v>284</v>
      </c>
      <c r="G677" s="6" t="s">
        <v>23</v>
      </c>
      <c r="H677" s="14" t="s">
        <v>215</v>
      </c>
      <c r="I677" s="12">
        <v>2052.6482681029397</v>
      </c>
      <c r="J677" s="12">
        <f>J676+IF(AND($B677="B",$G677="D"),-I677,IF($B677="B",+I677,0))</f>
        <v>-7005.7401093499466</v>
      </c>
      <c r="K677" s="12">
        <f>K676+IF(AND($B677="B",$E677&lt;&gt;""),IF($G677="D",-I677,+I677),0)</f>
        <v>-7005.7401093499466</v>
      </c>
      <c r="L677" s="6" t="str">
        <f>IF(C677="","",G677&amp;" "&amp;VLOOKUP(C677,$X$1:$Y$49,2))</f>
        <v>D 9</v>
      </c>
      <c r="M677" s="10" t="e">
        <f>M676+IF(AND(B677="C",E677&lt;&gt;""),IF(G677="D",-#REF!,+#REF!),0)</f>
        <v>#REF!</v>
      </c>
      <c r="N677">
        <f>IF(D677,MONTH(D677),"")</f>
        <v>2</v>
      </c>
      <c r="O677">
        <f>IF(D677,YEAR(D677),"")</f>
        <v>2001</v>
      </c>
      <c r="P677" s="12">
        <f>P676+IF(AND($B677="C",I677&lt;&gt;""),IF($G677="D",-I677,+I677),0)</f>
        <v>244.67617186797298</v>
      </c>
    </row>
    <row r="678" spans="1:16" x14ac:dyDescent="0.2">
      <c r="A678" s="6">
        <v>359</v>
      </c>
      <c r="B678" s="6" t="s">
        <v>17</v>
      </c>
      <c r="C678" s="7" t="s">
        <v>31</v>
      </c>
      <c r="D678" s="8">
        <v>36950</v>
      </c>
      <c r="E678" s="8">
        <v>36953</v>
      </c>
      <c r="F678" t="s">
        <v>284</v>
      </c>
      <c r="G678" s="6" t="s">
        <v>23</v>
      </c>
      <c r="H678" s="14" t="s">
        <v>216</v>
      </c>
      <c r="I678" s="12">
        <v>251.54087844172713</v>
      </c>
      <c r="J678" s="12">
        <f>J677+IF(AND($B678="B",$G678="D"),-I678,IF($B678="B",+I678,0))</f>
        <v>-7257.2809877916734</v>
      </c>
      <c r="K678" s="12">
        <f>K677+IF(AND($B678="B",$E678&lt;&gt;""),IF($G678="D",-I678,+I678),0)</f>
        <v>-7257.2809877916734</v>
      </c>
      <c r="L678" s="6" t="str">
        <f>IF(C678="","",G678&amp;" "&amp;VLOOKUP(C678,$X$1:$Y$49,2))</f>
        <v>D 22</v>
      </c>
      <c r="M678" s="10" t="e">
        <f>M677+IF(AND(B678="C",E678&lt;&gt;""),IF(G678="D",-#REF!,+#REF!),0)</f>
        <v>#REF!</v>
      </c>
      <c r="N678">
        <f>IF(D678,MONTH(D678),"")</f>
        <v>2</v>
      </c>
      <c r="O678">
        <f>IF(D678,YEAR(D678),"")</f>
        <v>2001</v>
      </c>
      <c r="P678" s="12">
        <f>P677+IF(AND($B678="C",I678&lt;&gt;""),IF($G678="D",-I678,+I678),0)</f>
        <v>244.67617186797298</v>
      </c>
    </row>
    <row r="679" spans="1:16" x14ac:dyDescent="0.2">
      <c r="A679" s="6">
        <v>359</v>
      </c>
      <c r="B679" s="6" t="s">
        <v>17</v>
      </c>
      <c r="C679" s="7" t="s">
        <v>50</v>
      </c>
      <c r="D679" s="8">
        <v>36950</v>
      </c>
      <c r="E679" s="8">
        <v>36953</v>
      </c>
      <c r="F679" t="s">
        <v>284</v>
      </c>
      <c r="G679" s="6" t="s">
        <v>23</v>
      </c>
      <c r="H679" s="14" t="s">
        <v>216</v>
      </c>
      <c r="I679" s="12">
        <v>1061.9125948804572</v>
      </c>
      <c r="J679" s="12">
        <f>J678+IF(AND($B679="B",$G679="D"),-I679,IF($B679="B",+I679,0))</f>
        <v>-8319.193582672131</v>
      </c>
      <c r="K679" s="12">
        <f>K678+IF(AND($B679="B",$E679&lt;&gt;""),IF($G679="D",-I679,+I679),0)</f>
        <v>-8319.193582672131</v>
      </c>
      <c r="L679" s="6" t="str">
        <f>IF(C679="","",G679&amp;" "&amp;VLOOKUP(C679,$X$1:$Y$49,2))</f>
        <v>D 9</v>
      </c>
      <c r="M679" s="10" t="e">
        <f>M678+IF(AND(B679="C",E679&lt;&gt;""),IF(G679="D",-#REF!,+#REF!),0)</f>
        <v>#REF!</v>
      </c>
      <c r="N679">
        <f>IF(D679,MONTH(D679),"")</f>
        <v>2</v>
      </c>
      <c r="O679">
        <f>IF(D679,YEAR(D679),"")</f>
        <v>2001</v>
      </c>
      <c r="P679" s="12">
        <f>P678+IF(AND($B679="C",I679&lt;&gt;""),IF($G679="D",-I679,+I679),0)</f>
        <v>244.67617186797298</v>
      </c>
    </row>
    <row r="680" spans="1:16" x14ac:dyDescent="0.2">
      <c r="A680" s="6">
        <v>2</v>
      </c>
      <c r="B680" s="6" t="s">
        <v>17</v>
      </c>
      <c r="C680" s="7" t="s">
        <v>18</v>
      </c>
      <c r="D680" s="8">
        <v>36951</v>
      </c>
      <c r="E680" s="8">
        <v>36482</v>
      </c>
      <c r="F680" t="s">
        <v>284</v>
      </c>
      <c r="G680" s="6" t="s">
        <v>19</v>
      </c>
      <c r="H680" s="6" t="s">
        <v>20</v>
      </c>
      <c r="I680" s="12">
        <v>4116.1234654100799</v>
      </c>
      <c r="J680" s="12">
        <f>J679+IF(AND($B680="B",$G680="D"),-I680,IF($B680="B",+I680,0))</f>
        <v>-4203.0701172620511</v>
      </c>
      <c r="K680" s="12">
        <f>K679+IF(AND($B680="B",$E680&lt;&gt;""),IF($G680="D",-I680,+I680),0)</f>
        <v>-4203.0701172620511</v>
      </c>
      <c r="L680" s="6" t="str">
        <f>IF(C680="","",G680&amp;" "&amp;VLOOKUP(C680,$X$1:$Y$49,2))</f>
        <v>R 8</v>
      </c>
      <c r="M680" s="10" t="e">
        <f>M679+IF(AND($B680="C",E680&lt;&gt;""),IF($G680="D",-#REF!,+#REF!),0)</f>
        <v>#REF!</v>
      </c>
      <c r="N680">
        <f>IF(D680,MONTH(D680),"")</f>
        <v>3</v>
      </c>
      <c r="O680">
        <f>IF(D680,YEAR(D680),"")</f>
        <v>2001</v>
      </c>
      <c r="P680" s="12">
        <f>P679+IF(AND($B680="C",I680&lt;&gt;""),IF($G680="D",-I680,+I680),0)</f>
        <v>244.67617186797298</v>
      </c>
    </row>
    <row r="681" spans="1:16" x14ac:dyDescent="0.2">
      <c r="A681" s="6">
        <v>365</v>
      </c>
      <c r="B681" s="6" t="s">
        <v>17</v>
      </c>
      <c r="C681" s="7" t="s">
        <v>51</v>
      </c>
      <c r="D681" s="8">
        <v>36951</v>
      </c>
      <c r="E681" s="8">
        <v>36954</v>
      </c>
      <c r="F681" t="s">
        <v>284</v>
      </c>
      <c r="G681" s="6" t="s">
        <v>23</v>
      </c>
      <c r="H681" s="6"/>
      <c r="I681" s="12">
        <v>31.148383201947688</v>
      </c>
      <c r="J681" s="12">
        <f>J680+IF(AND($B681="B",$G681="D"),-I681,IF($B681="B",+I681,0))</f>
        <v>-4234.2185004639987</v>
      </c>
      <c r="K681" s="12">
        <f>K680+IF(AND($B681="B",$E681&lt;&gt;""),IF($G681="D",-I681,+I681),0)</f>
        <v>-4234.2185004639987</v>
      </c>
      <c r="L681" s="6" t="str">
        <f>IF(C681="","",G681&amp;" "&amp;VLOOKUP(C681,$X$1:$Y$49,2))</f>
        <v>D 21</v>
      </c>
      <c r="M681" s="10" t="e">
        <f>M680+IF(AND(B681="C",E681&lt;&gt;""),IF(G681="D",-#REF!,+#REF!),0)</f>
        <v>#REF!</v>
      </c>
      <c r="N681">
        <f>IF(D681,MONTH(D681),"")</f>
        <v>3</v>
      </c>
      <c r="O681">
        <f>IF(D681,YEAR(D681),"")</f>
        <v>2001</v>
      </c>
      <c r="P681" s="12">
        <f>P680+IF(AND($B681="C",I681&lt;&gt;""),IF($G681="D",-I681,+I681),0)</f>
        <v>244.67617186797298</v>
      </c>
    </row>
    <row r="682" spans="1:16" x14ac:dyDescent="0.2">
      <c r="A682" s="6">
        <v>365</v>
      </c>
      <c r="B682" s="6" t="s">
        <v>17</v>
      </c>
      <c r="C682" s="7" t="s">
        <v>51</v>
      </c>
      <c r="D682" s="8">
        <v>36951</v>
      </c>
      <c r="E682" s="8">
        <v>36954</v>
      </c>
      <c r="F682" t="s">
        <v>284</v>
      </c>
      <c r="G682" s="6" t="s">
        <v>23</v>
      </c>
      <c r="H682" s="6"/>
      <c r="I682" s="12">
        <v>4.7365909655663403</v>
      </c>
      <c r="J682" s="12">
        <f>J681+IF(AND($B682="B",$G682="D"),-I682,IF($B682="B",+I682,0))</f>
        <v>-4238.9550914295651</v>
      </c>
      <c r="K682" s="12">
        <f>K681+IF(AND($B682="B",$E682&lt;&gt;""),IF($G682="D",-I682,+I682),0)</f>
        <v>-4238.9550914295651</v>
      </c>
      <c r="L682" s="6" t="str">
        <f>IF(C682="","",G682&amp;" "&amp;VLOOKUP(C682,$X$1:$Y$49,2))</f>
        <v>D 21</v>
      </c>
      <c r="M682" s="10" t="e">
        <f>M681+IF(AND(B682="C",E682&lt;&gt;""),IF(G682="D",-#REF!,+#REF!),0)</f>
        <v>#REF!</v>
      </c>
      <c r="N682">
        <f>IF(D682,MONTH(D682),"")</f>
        <v>3</v>
      </c>
      <c r="O682">
        <f>IF(D682,YEAR(D682),"")</f>
        <v>2001</v>
      </c>
      <c r="P682" s="12">
        <f>P681+IF(AND($B682="C",I682&lt;&gt;""),IF($G682="D",-I682,+I682),0)</f>
        <v>244.67617186797298</v>
      </c>
    </row>
    <row r="683" spans="1:16" x14ac:dyDescent="0.2">
      <c r="A683" s="6">
        <v>365</v>
      </c>
      <c r="B683" s="6" t="s">
        <v>17</v>
      </c>
      <c r="C683" s="7" t="s">
        <v>56</v>
      </c>
      <c r="D683" s="8">
        <v>36951</v>
      </c>
      <c r="E683" s="8">
        <v>36954</v>
      </c>
      <c r="F683" t="s">
        <v>284</v>
      </c>
      <c r="G683" s="6" t="s">
        <v>23</v>
      </c>
      <c r="H683" s="6"/>
      <c r="I683" s="12">
        <v>147.00506283186246</v>
      </c>
      <c r="J683" s="12">
        <f>J682+IF(AND($B683="B",$G683="D"),-I683,IF($B683="B",+I683,0))</f>
        <v>-4385.9601542614273</v>
      </c>
      <c r="K683" s="12">
        <f>K682+IF(AND($B683="B",$E683&lt;&gt;""),IF($G683="D",-I683,+I683),0)</f>
        <v>-4385.9601542614273</v>
      </c>
      <c r="L683" s="6" t="str">
        <f>IF(C683="","",G683&amp;" "&amp;VLOOKUP(C683,$X$1:$Y$49,2))</f>
        <v>D 14</v>
      </c>
      <c r="M683" s="10" t="e">
        <f>M682+IF(AND(B683="C",E683&lt;&gt;""),IF(G683="D",-#REF!,+#REF!),0)</f>
        <v>#REF!</v>
      </c>
      <c r="N683">
        <f>IF(D683,MONTH(D683),"")</f>
        <v>3</v>
      </c>
      <c r="O683">
        <f>IF(D683,YEAR(D683),"")</f>
        <v>2001</v>
      </c>
      <c r="P683" s="12">
        <f>P682+IF(AND($B683="C",I683&lt;&gt;""),IF($G683="D",-I683,+I683),0)</f>
        <v>244.67617186797298</v>
      </c>
    </row>
    <row r="684" spans="1:16" x14ac:dyDescent="0.2">
      <c r="A684" s="6">
        <v>365</v>
      </c>
      <c r="B684" s="6" t="s">
        <v>17</v>
      </c>
      <c r="C684" s="7" t="s">
        <v>26</v>
      </c>
      <c r="D684" s="8">
        <v>36951</v>
      </c>
      <c r="E684" s="8">
        <v>36954</v>
      </c>
      <c r="F684" t="s">
        <v>284</v>
      </c>
      <c r="G684" s="6" t="s">
        <v>23</v>
      </c>
      <c r="H684" s="6"/>
      <c r="I684" s="12">
        <v>34.918447398228849</v>
      </c>
      <c r="J684" s="12">
        <f>J683+IF(AND($B684="B",$G684="D"),-I684,IF($B684="B",+I684,0))</f>
        <v>-4420.8786016596559</v>
      </c>
      <c r="K684" s="12">
        <f>K683+IF(AND($B684="B",$E684&lt;&gt;""),IF($G684="D",-I684,+I684),0)</f>
        <v>-4420.8786016596559</v>
      </c>
      <c r="L684" s="6" t="str">
        <f>IF(C684="","",G684&amp;" "&amp;VLOOKUP(C684,$X$1:$Y$49,2))</f>
        <v>D 6</v>
      </c>
      <c r="M684" s="10" t="e">
        <f>M683+IF(AND(B684="C",E684&lt;&gt;""),IF(G684="D",-#REF!,+#REF!),0)</f>
        <v>#REF!</v>
      </c>
      <c r="N684">
        <f>IF(D684,MONTH(D684),"")</f>
        <v>3</v>
      </c>
      <c r="O684">
        <f>IF(D684,YEAR(D684),"")</f>
        <v>2001</v>
      </c>
      <c r="P684" s="12">
        <f>P683+IF(AND($B684="C",I684&lt;&gt;""),IF($G684="D",-I684,+I684),0)</f>
        <v>244.67617186797298</v>
      </c>
    </row>
    <row r="685" spans="1:16" x14ac:dyDescent="0.2">
      <c r="A685" s="6">
        <v>366</v>
      </c>
      <c r="B685" s="6" t="s">
        <v>17</v>
      </c>
      <c r="C685" s="7" t="s">
        <v>51</v>
      </c>
      <c r="D685" s="8">
        <v>36951</v>
      </c>
      <c r="E685" s="8">
        <v>36954</v>
      </c>
      <c r="F685" t="s">
        <v>284</v>
      </c>
      <c r="G685" s="6" t="s">
        <v>23</v>
      </c>
      <c r="H685" s="6"/>
      <c r="I685" s="12">
        <v>36.102976262163523</v>
      </c>
      <c r="J685" s="12">
        <f>J684+IF(AND($B685="B",$G685="D"),-I685,IF($B685="B",+I685,0))</f>
        <v>-4456.9815779218197</v>
      </c>
      <c r="K685" s="12">
        <f>K684+IF(AND($B685="B",$E685&lt;&gt;""),IF($G685="D",-I685,+I685),0)</f>
        <v>-4456.9815779218197</v>
      </c>
      <c r="L685" s="6" t="str">
        <f>IF(C685="","",G685&amp;" "&amp;VLOOKUP(C685,$X$1:$Y$49,2))</f>
        <v>D 21</v>
      </c>
      <c r="M685" s="10" t="e">
        <f>M684+IF(AND(B685="C",E685&lt;&gt;""),IF(G685="D",-#REF!,+#REF!),0)</f>
        <v>#REF!</v>
      </c>
      <c r="N685">
        <f>IF(D685,MONTH(D685),"")</f>
        <v>3</v>
      </c>
      <c r="O685">
        <f>IF(D685,YEAR(D685),"")</f>
        <v>2001</v>
      </c>
      <c r="P685" s="12">
        <f>P684+IF(AND($B685="C",I685&lt;&gt;""),IF($G685="D",-I685,+I685),0)</f>
        <v>244.67617186797298</v>
      </c>
    </row>
    <row r="686" spans="1:16" x14ac:dyDescent="0.2">
      <c r="A686" s="6">
        <v>366</v>
      </c>
      <c r="B686" s="6" t="s">
        <v>17</v>
      </c>
      <c r="C686" s="7" t="s">
        <v>51</v>
      </c>
      <c r="D686" s="8">
        <v>36951</v>
      </c>
      <c r="E686" s="8">
        <v>36954</v>
      </c>
      <c r="F686" t="s">
        <v>284</v>
      </c>
      <c r="G686" s="6" t="s">
        <v>23</v>
      </c>
      <c r="H686" s="6"/>
      <c r="I686" s="12">
        <v>6.7992261687885032</v>
      </c>
      <c r="J686" s="12">
        <f>J685+IF(AND($B686="B",$G686="D"),-I686,IF($B686="B",+I686,0))</f>
        <v>-4463.7808040906084</v>
      </c>
      <c r="K686" s="12">
        <f>K685+IF(AND($B686="B",$E686&lt;&gt;""),IF($G686="D",-I686,+I686),0)</f>
        <v>-4463.7808040906084</v>
      </c>
      <c r="L686" s="6" t="str">
        <f>IF(C686="","",G686&amp;" "&amp;VLOOKUP(C686,$X$1:$Y$49,2))</f>
        <v>D 21</v>
      </c>
      <c r="M686" s="10" t="e">
        <f>M685+IF(AND(B686="C",E686&lt;&gt;""),IF(G686="D",-#REF!,+#REF!),0)</f>
        <v>#REF!</v>
      </c>
      <c r="N686">
        <f>IF(D686,MONTH(D686),"")</f>
        <v>3</v>
      </c>
      <c r="O686">
        <f>IF(D686,YEAR(D686),"")</f>
        <v>2001</v>
      </c>
      <c r="P686" s="12">
        <f>P685+IF(AND($B686="C",I686&lt;&gt;""),IF($G686="D",-I686,+I686),0)</f>
        <v>244.67617186797298</v>
      </c>
    </row>
    <row r="687" spans="1:16" x14ac:dyDescent="0.2">
      <c r="A687" s="6">
        <v>366</v>
      </c>
      <c r="B687" s="6" t="s">
        <v>17</v>
      </c>
      <c r="C687" s="7" t="s">
        <v>56</v>
      </c>
      <c r="D687" s="8">
        <v>36951</v>
      </c>
      <c r="E687" s="8">
        <v>36954</v>
      </c>
      <c r="F687" t="s">
        <v>284</v>
      </c>
      <c r="G687" s="6" t="s">
        <v>23</v>
      </c>
      <c r="H687" s="6"/>
      <c r="I687" s="12">
        <v>209.57928644712993</v>
      </c>
      <c r="J687" s="12">
        <f>J686+IF(AND($B687="B",$G687="D"),-I687,IF($B687="B",+I687,0))</f>
        <v>-4673.360090537738</v>
      </c>
      <c r="K687" s="12">
        <f>K686+IF(AND($B687="B",$E687&lt;&gt;""),IF($G687="D",-I687,+I687),0)</f>
        <v>-4673.360090537738</v>
      </c>
      <c r="L687" s="6" t="str">
        <f>IF(C687="","",G687&amp;" "&amp;VLOOKUP(C687,$X$1:$Y$49,2))</f>
        <v>D 14</v>
      </c>
      <c r="M687" s="10" t="e">
        <f>M686+IF(AND(B687="C",E687&lt;&gt;""),IF(G687="D",-#REF!,+#REF!),0)</f>
        <v>#REF!</v>
      </c>
      <c r="N687">
        <f>IF(D687,MONTH(D687),"")</f>
        <v>3</v>
      </c>
      <c r="O687">
        <f>IF(D687,YEAR(D687),"")</f>
        <v>2001</v>
      </c>
      <c r="P687" s="12">
        <f>P686+IF(AND($B687="C",I687&lt;&gt;""),IF($G687="D",-I687,+I687),0)</f>
        <v>244.67617186797298</v>
      </c>
    </row>
    <row r="688" spans="1:16" x14ac:dyDescent="0.2">
      <c r="A688" s="6">
        <v>366</v>
      </c>
      <c r="B688" s="6" t="s">
        <v>17</v>
      </c>
      <c r="C688" s="7" t="s">
        <v>26</v>
      </c>
      <c r="D688" s="8">
        <v>36951</v>
      </c>
      <c r="E688" s="8">
        <v>36954</v>
      </c>
      <c r="F688" t="s">
        <v>284</v>
      </c>
      <c r="G688" s="6" t="s">
        <v>23</v>
      </c>
      <c r="H688" s="6"/>
      <c r="I688" s="12">
        <v>48.154071074780816</v>
      </c>
      <c r="J688" s="12">
        <f>J687+IF(AND($B688="B",$G688="D"),-I688,IF($B688="B",+I688,0))</f>
        <v>-4721.5141616125184</v>
      </c>
      <c r="K688" s="12">
        <f>K687+IF(AND($B688="B",$E688&lt;&gt;""),IF($G688="D",-I688,+I688),0)</f>
        <v>-4721.5141616125184</v>
      </c>
      <c r="L688" s="6" t="str">
        <f>IF(C688="","",G688&amp;" "&amp;VLOOKUP(C688,$X$1:$Y$49,2))</f>
        <v>D 6</v>
      </c>
      <c r="M688" s="10" t="e">
        <f>M687+IF(AND(B688="C",E688&lt;&gt;""),IF(G688="D",-#REF!,+#REF!),0)</f>
        <v>#REF!</v>
      </c>
      <c r="N688">
        <f>IF(D688,MONTH(D688),"")</f>
        <v>3</v>
      </c>
      <c r="O688">
        <f>IF(D688,YEAR(D688),"")</f>
        <v>2001</v>
      </c>
      <c r="P688" s="12">
        <f>P687+IF(AND($B688="C",I688&lt;&gt;""),IF($G688="D",-I688,+I688),0)</f>
        <v>244.67617186797298</v>
      </c>
    </row>
    <row r="689" spans="1:16" x14ac:dyDescent="0.2">
      <c r="A689" s="6">
        <v>375</v>
      </c>
      <c r="B689" s="6" t="s">
        <v>17</v>
      </c>
      <c r="C689" s="7" t="s">
        <v>21</v>
      </c>
      <c r="D689" s="8">
        <v>36951</v>
      </c>
      <c r="E689" s="8">
        <v>36951</v>
      </c>
      <c r="F689" t="s">
        <v>284</v>
      </c>
      <c r="G689" s="6" t="s">
        <v>23</v>
      </c>
      <c r="H689" s="6"/>
      <c r="I689" s="12">
        <v>12.19592137899283</v>
      </c>
      <c r="J689" s="12">
        <f>J688+IF(AND($B689="B",$G689="D"),-I689,IF($B689="B",+I689,0))</f>
        <v>-4733.7100829915116</v>
      </c>
      <c r="K689" s="12">
        <f>K688+IF(AND($B689="B",$E689&lt;&gt;""),IF($G689="D",-I689,+I689),0)</f>
        <v>-4733.7100829915116</v>
      </c>
      <c r="L689" s="6" t="str">
        <f>IF(C689="","",G689&amp;" "&amp;VLOOKUP(C689,$X$1:$Y$49,2))</f>
        <v>D 28</v>
      </c>
      <c r="M689" s="10" t="e">
        <f>M688+IF(AND(B689="C",E689&lt;&gt;""),IF(G689="D",-#REF!,+#REF!),0)</f>
        <v>#REF!</v>
      </c>
      <c r="N689">
        <f>IF(D689,MONTH(D689),"")</f>
        <v>3</v>
      </c>
      <c r="O689">
        <f>IF(D689,YEAR(D689),"")</f>
        <v>2001</v>
      </c>
      <c r="P689" s="12">
        <f>P688+IF(AND($B689="C",I689&lt;&gt;""),IF($G689="D",-I689,+I689),0)</f>
        <v>244.67617186797298</v>
      </c>
    </row>
    <row r="690" spans="1:16" x14ac:dyDescent="0.2">
      <c r="A690" s="6">
        <v>375</v>
      </c>
      <c r="B690" s="6" t="s">
        <v>17</v>
      </c>
      <c r="C690" s="7" t="s">
        <v>26</v>
      </c>
      <c r="D690" s="8">
        <v>36951</v>
      </c>
      <c r="E690" s="8">
        <v>36951</v>
      </c>
      <c r="F690" t="s">
        <v>284</v>
      </c>
      <c r="G690" s="6" t="s">
        <v>23</v>
      </c>
      <c r="H690" s="6"/>
      <c r="I690" s="12">
        <v>2.3904005902825949</v>
      </c>
      <c r="J690" s="12">
        <f>J689+IF(AND($B690="B",$G690="D"),-I690,IF($B690="B",+I690,0))</f>
        <v>-4736.1004835817939</v>
      </c>
      <c r="K690" s="12">
        <f>K689+IF(AND($B690="B",$E690&lt;&gt;""),IF($G690="D",-I690,+I690),0)</f>
        <v>-4736.1004835817939</v>
      </c>
      <c r="L690" s="6" t="str">
        <f>IF(C690="","",G690&amp;" "&amp;VLOOKUP(C690,$X$1:$Y$49,2))</f>
        <v>D 6</v>
      </c>
      <c r="M690" s="10" t="e">
        <f>M689+IF(AND(B690="C",E690&lt;&gt;""),IF(G690="D",-#REF!,+#REF!),0)</f>
        <v>#REF!</v>
      </c>
      <c r="N690">
        <f>IF(D690,MONTH(D690),"")</f>
        <v>3</v>
      </c>
      <c r="O690">
        <f>IF(D690,YEAR(D690),"")</f>
        <v>2001</v>
      </c>
      <c r="P690" s="12">
        <f>P689+IF(AND($B690="C",I690&lt;&gt;""),IF($G690="D",-I690,+I690),0)</f>
        <v>244.67617186797298</v>
      </c>
    </row>
    <row r="691" spans="1:16" x14ac:dyDescent="0.2">
      <c r="A691" s="6">
        <v>360</v>
      </c>
      <c r="B691" s="6" t="s">
        <v>17</v>
      </c>
      <c r="C691" s="7" t="s">
        <v>49</v>
      </c>
      <c r="D691" s="8">
        <v>36953</v>
      </c>
      <c r="E691" s="8">
        <v>36962</v>
      </c>
      <c r="F691" t="s">
        <v>284</v>
      </c>
      <c r="G691" s="6" t="s">
        <v>23</v>
      </c>
      <c r="H691" s="14" t="s">
        <v>217</v>
      </c>
      <c r="I691" s="12">
        <v>76.224508618705187</v>
      </c>
      <c r="J691" s="12">
        <f>J690+IF(AND($B691="B",$G691="D"),-I691,IF($B691="B",+I691,0))</f>
        <v>-4812.3249922004989</v>
      </c>
      <c r="K691" s="12">
        <f>K690+IF(AND($B691="B",$E691&lt;&gt;""),IF($G691="D",-I691,+I691),0)</f>
        <v>-4812.3249922004989</v>
      </c>
      <c r="L691" s="6" t="str">
        <f>IF(C691="","",G691&amp;" "&amp;VLOOKUP(C691,$X$1:$Y$49,2))</f>
        <v>D 24</v>
      </c>
      <c r="M691" s="10" t="e">
        <f>M690+IF(AND(B691="C",E691&lt;&gt;""),IF(G691="D",-#REF!,+#REF!),0)</f>
        <v>#REF!</v>
      </c>
      <c r="N691">
        <f>IF(D691,MONTH(D691),"")</f>
        <v>3</v>
      </c>
      <c r="O691">
        <f>IF(D691,YEAR(D691),"")</f>
        <v>2001</v>
      </c>
      <c r="P691" s="12">
        <f>P690+IF(AND($B691="C",I691&lt;&gt;""),IF($G691="D",-I691,+I691),0)</f>
        <v>244.67617186797298</v>
      </c>
    </row>
    <row r="692" spans="1:16" x14ac:dyDescent="0.2">
      <c r="A692" s="6">
        <v>360</v>
      </c>
      <c r="B692" s="6" t="s">
        <v>17</v>
      </c>
      <c r="C692" s="7" t="s">
        <v>26</v>
      </c>
      <c r="D692" s="8">
        <v>36953</v>
      </c>
      <c r="E692" s="8">
        <v>36962</v>
      </c>
      <c r="F692" t="s">
        <v>284</v>
      </c>
      <c r="G692" s="6" t="s">
        <v>23</v>
      </c>
      <c r="H692" s="14" t="s">
        <v>217</v>
      </c>
      <c r="I692" s="12">
        <v>14.940003689266218</v>
      </c>
      <c r="J692" s="12">
        <f>J691+IF(AND($B692="B",$G692="D"),-I692,IF($B692="B",+I692,0))</f>
        <v>-4827.2649958897655</v>
      </c>
      <c r="K692" s="12">
        <f>K691+IF(AND($B692="B",$E692&lt;&gt;""),IF($G692="D",-I692,+I692),0)</f>
        <v>-4827.2649958897655</v>
      </c>
      <c r="L692" s="6" t="str">
        <f>IF(C692="","",G692&amp;" "&amp;VLOOKUP(C692,$X$1:$Y$49,2))</f>
        <v>D 6</v>
      </c>
      <c r="M692" s="10" t="e">
        <f>M691+IF(AND(B692="C",E692&lt;&gt;""),IF(G692="D",-#REF!,+#REF!),0)</f>
        <v>#REF!</v>
      </c>
      <c r="N692">
        <f>IF(D692,MONTH(D692),"")</f>
        <v>3</v>
      </c>
      <c r="O692">
        <f>IF(D692,YEAR(D692),"")</f>
        <v>2001</v>
      </c>
      <c r="P692" s="12">
        <f>P691+IF(AND($B692="C",I692&lt;&gt;""),IF($G692="D",-I692,+I692),0)</f>
        <v>244.67617186797298</v>
      </c>
    </row>
    <row r="693" spans="1:16" x14ac:dyDescent="0.2">
      <c r="A693" s="6">
        <v>376</v>
      </c>
      <c r="B693" s="6" t="s">
        <v>17</v>
      </c>
      <c r="C693" s="7" t="s">
        <v>54</v>
      </c>
      <c r="D693" s="8">
        <v>36955</v>
      </c>
      <c r="E693" s="8">
        <v>36956</v>
      </c>
      <c r="F693" t="s">
        <v>284</v>
      </c>
      <c r="G693" s="6" t="s">
        <v>19</v>
      </c>
      <c r="H693" s="6"/>
      <c r="I693" s="12">
        <v>19119.860021414344</v>
      </c>
      <c r="J693" s="12">
        <f>J692+IF(AND($B693="B",$G693="D"),-I693,IF($B693="B",+I693,0))</f>
        <v>14292.595025524579</v>
      </c>
      <c r="K693" s="12">
        <f>K692+IF(AND($B693="B",$E693&lt;&gt;""),IF($G693="D",-I693,+I693),0)</f>
        <v>14292.595025524579</v>
      </c>
      <c r="L693" s="6" t="str">
        <f>IF(C693="","",G693&amp;" "&amp;VLOOKUP(C693,$X$1:$Y$49,2))</f>
        <v>R 6</v>
      </c>
      <c r="M693" s="10" t="e">
        <f>M692+IF(AND(B693="C",E693&lt;&gt;""),IF(G693="D",-#REF!,+#REF!),0)</f>
        <v>#REF!</v>
      </c>
      <c r="N693">
        <f>IF(D693,MONTH(D693),"")</f>
        <v>3</v>
      </c>
      <c r="O693">
        <f>IF(D693,YEAR(D693),"")</f>
        <v>2001</v>
      </c>
      <c r="P693" s="12">
        <f>P692+IF(AND($B693="C",I693&lt;&gt;""),IF($G693="D",-I693,+I693),0)</f>
        <v>244.67617186797298</v>
      </c>
    </row>
    <row r="694" spans="1:16" x14ac:dyDescent="0.2">
      <c r="A694" s="6">
        <v>376</v>
      </c>
      <c r="B694" s="6" t="s">
        <v>17</v>
      </c>
      <c r="C694" s="7" t="s">
        <v>62</v>
      </c>
      <c r="D694" s="8">
        <v>36955</v>
      </c>
      <c r="E694" s="8">
        <v>36956</v>
      </c>
      <c r="F694" t="s">
        <v>284</v>
      </c>
      <c r="G694" s="6" t="s">
        <v>19</v>
      </c>
      <c r="H694" s="6"/>
      <c r="I694" s="12">
        <v>3747.4925641972122</v>
      </c>
      <c r="J694" s="12">
        <f>J693+IF(AND($B694="B",$G694="D"),-I694,IF($B694="B",+I694,0))</f>
        <v>18040.087589721792</v>
      </c>
      <c r="K694" s="12">
        <f>K693+IF(AND($B694="B",$E694&lt;&gt;""),IF($G694="D",-I694,+I694),0)</f>
        <v>18040.087589721792</v>
      </c>
      <c r="L694" s="6" t="str">
        <f>IF(C694="","",G694&amp;" "&amp;VLOOKUP(C694,$X$1:$Y$49,2))</f>
        <v>R 5</v>
      </c>
      <c r="M694" s="10" t="e">
        <f>M693+IF(AND(B694="C",E694&lt;&gt;""),IF(G694="D",-#REF!,+#REF!),0)</f>
        <v>#REF!</v>
      </c>
      <c r="N694">
        <f>IF(D694,MONTH(D694),"")</f>
        <v>3</v>
      </c>
      <c r="O694">
        <f>IF(D694,YEAR(D694),"")</f>
        <v>2001</v>
      </c>
      <c r="P694" s="12">
        <f>P693+IF(AND($B694="C",I694&lt;&gt;""),IF($G694="D",-I694,+I694),0)</f>
        <v>244.67617186797298</v>
      </c>
    </row>
    <row r="695" spans="1:16" x14ac:dyDescent="0.2">
      <c r="A695" s="6">
        <v>406</v>
      </c>
      <c r="B695" s="6" t="s">
        <v>17</v>
      </c>
      <c r="C695" s="7" t="s">
        <v>28</v>
      </c>
      <c r="D695" s="8">
        <v>36957</v>
      </c>
      <c r="E695" s="8">
        <v>36980</v>
      </c>
      <c r="F695" t="s">
        <v>284</v>
      </c>
      <c r="G695" s="6" t="s">
        <v>23</v>
      </c>
      <c r="H695" s="6"/>
      <c r="I695" s="12">
        <v>11.471788547115132</v>
      </c>
      <c r="J695" s="12">
        <f>J694+IF(AND($B695="B",$G695="D"),-I695,IF($B695="B",+I695,0))</f>
        <v>18028.615801174677</v>
      </c>
      <c r="K695" s="12">
        <f>K694+IF(AND($B695="B",$E695&lt;&gt;""),IF($G695="D",-I695,+I695),0)</f>
        <v>18028.615801174677</v>
      </c>
      <c r="L695" s="6" t="str">
        <f>IF(C695="","",G695&amp;" "&amp;VLOOKUP(C695,$X$1:$Y$49,2))</f>
        <v>D 25</v>
      </c>
      <c r="M695" s="10" t="e">
        <f>M694+IF(AND(B695="C",E695&lt;&gt;""),IF(G695="D",-#REF!,+#REF!),0)</f>
        <v>#REF!</v>
      </c>
      <c r="N695">
        <f>IF(D695,MONTH(D695),"")</f>
        <v>3</v>
      </c>
      <c r="O695">
        <f>IF(D695,YEAR(D695),"")</f>
        <v>2001</v>
      </c>
      <c r="P695" s="12">
        <f>P694+IF(AND($B695="C",I695&lt;&gt;""),IF($G695="D",-I695,+I695),0)</f>
        <v>244.67617186797298</v>
      </c>
    </row>
    <row r="696" spans="1:16" x14ac:dyDescent="0.2">
      <c r="A696" s="6">
        <v>391</v>
      </c>
      <c r="B696" s="6" t="s">
        <v>17</v>
      </c>
      <c r="C696" s="7" t="s">
        <v>58</v>
      </c>
      <c r="D696" s="8">
        <v>36962</v>
      </c>
      <c r="E696" s="8">
        <v>36961</v>
      </c>
      <c r="F696" t="s">
        <v>284</v>
      </c>
      <c r="G696" s="6" t="s">
        <v>23</v>
      </c>
      <c r="H696" s="6"/>
      <c r="I696" s="12">
        <v>11433.676292805778</v>
      </c>
      <c r="J696" s="12">
        <f>J695+IF(AND($B696="B",$G696="D"),-I696,IF($B696="B",+I696,0))</f>
        <v>6594.9395083688996</v>
      </c>
      <c r="K696" s="12">
        <f>K695+IF(AND($B696="B",$E696&lt;&gt;""),IF($G696="D",-I696,+I696),0)</f>
        <v>6594.9395083688996</v>
      </c>
      <c r="L696" s="6" t="str">
        <f>IF(C696="","",G696&amp;" "&amp;VLOOKUP(C696,$X$1:$Y$49,2))</f>
        <v>D 4</v>
      </c>
      <c r="M696" s="10" t="e">
        <f>M695+IF(AND(B696="C",E696&lt;&gt;""),IF(G696="D",-#REF!,+#REF!),0)</f>
        <v>#REF!</v>
      </c>
      <c r="N696">
        <f>IF(D696,MONTH(D696),"")</f>
        <v>3</v>
      </c>
      <c r="O696">
        <f>IF(D696,YEAR(D696),"")</f>
        <v>2001</v>
      </c>
      <c r="P696" s="12">
        <f>P695+IF(AND($B696="C",I696&lt;&gt;""),IF($G696="D",-I696,+I696),0)</f>
        <v>244.67617186797298</v>
      </c>
    </row>
    <row r="697" spans="1:16" x14ac:dyDescent="0.2">
      <c r="A697" s="6">
        <v>396</v>
      </c>
      <c r="B697" s="6" t="s">
        <v>17</v>
      </c>
      <c r="C697" s="7" t="s">
        <v>58</v>
      </c>
      <c r="D697" s="8">
        <v>36962</v>
      </c>
      <c r="E697" s="8">
        <v>36979</v>
      </c>
      <c r="F697" t="s">
        <v>284</v>
      </c>
      <c r="G697" s="6" t="s">
        <v>23</v>
      </c>
      <c r="H697" s="6"/>
      <c r="I697" s="12">
        <v>8282.6801147026399</v>
      </c>
      <c r="J697" s="12">
        <f>J696+IF(AND($B697="B",$G697="D"),-I697,IF($B697="B",+I697,0))</f>
        <v>-1687.7406063337403</v>
      </c>
      <c r="K697" s="12">
        <f>K696+IF(AND($B697="B",$E697&lt;&gt;""),IF($G697="D",-I697,+I697),0)</f>
        <v>-1687.7406063337403</v>
      </c>
      <c r="L697" s="6" t="str">
        <f>IF(C697="","",G697&amp;" "&amp;VLOOKUP(C697,$X$1:$Y$49,2))</f>
        <v>D 4</v>
      </c>
      <c r="M697" s="10" t="e">
        <f>M696+IF(AND(B697="C",E697&lt;&gt;""),IF(G697="D",-#REF!,+#REF!),0)</f>
        <v>#REF!</v>
      </c>
      <c r="N697">
        <f>IF(D697,MONTH(D697),"")</f>
        <v>3</v>
      </c>
      <c r="O697">
        <f>IF(D697,YEAR(D697),"")</f>
        <v>2001</v>
      </c>
      <c r="P697" s="12">
        <f>P696+IF(AND($B697="C",I697&lt;&gt;""),IF($G697="D",-I697,+I697),0)</f>
        <v>244.67617186797298</v>
      </c>
    </row>
    <row r="698" spans="1:16" x14ac:dyDescent="0.2">
      <c r="A698" s="6">
        <v>392</v>
      </c>
      <c r="B698" s="6" t="s">
        <v>17</v>
      </c>
      <c r="C698" s="7" t="s">
        <v>58</v>
      </c>
      <c r="D698" s="8">
        <v>36964</v>
      </c>
      <c r="E698" s="8">
        <v>36963</v>
      </c>
      <c r="F698" t="s">
        <v>284</v>
      </c>
      <c r="G698" s="6" t="s">
        <v>23</v>
      </c>
      <c r="H698" s="6"/>
      <c r="I698" s="12">
        <v>3048.9803447482077</v>
      </c>
      <c r="J698" s="12">
        <f>J697+IF(AND($B698="B",$G698="D"),-I698,IF($B698="B",+I698,0))</f>
        <v>-4736.7209510819484</v>
      </c>
      <c r="K698" s="12">
        <f>K697+IF(AND($B698="B",$E698&lt;&gt;""),IF($G698="D",-I698,+I698),0)</f>
        <v>-4736.7209510819484</v>
      </c>
      <c r="L698" s="6" t="str">
        <f>IF(C698="","",G698&amp;" "&amp;VLOOKUP(C698,$X$1:$Y$49,2))</f>
        <v>D 4</v>
      </c>
      <c r="M698" s="10" t="e">
        <f>M697+IF(AND(B698="C",E698&lt;&gt;""),IF(G698="D",-#REF!,+#REF!),0)</f>
        <v>#REF!</v>
      </c>
      <c r="N698">
        <f>IF(D698,MONTH(D698),"")</f>
        <v>3</v>
      </c>
      <c r="O698">
        <f>IF(D698,YEAR(D698),"")</f>
        <v>2001</v>
      </c>
      <c r="P698" s="12">
        <f>P697+IF(AND($B698="C",I698&lt;&gt;""),IF($G698="D",-I698,+I698),0)</f>
        <v>244.67617186797298</v>
      </c>
    </row>
    <row r="699" spans="1:16" x14ac:dyDescent="0.2">
      <c r="A699" s="6">
        <v>406</v>
      </c>
      <c r="B699" s="6" t="s">
        <v>17</v>
      </c>
      <c r="C699" s="7" t="s">
        <v>31</v>
      </c>
      <c r="D699" s="8">
        <v>36965</v>
      </c>
      <c r="E699" s="8">
        <v>36980</v>
      </c>
      <c r="F699" t="s">
        <v>284</v>
      </c>
      <c r="G699" s="6" t="s">
        <v>23</v>
      </c>
      <c r="H699" s="6"/>
      <c r="I699" s="12">
        <v>269.03745215006472</v>
      </c>
      <c r="J699" s="12">
        <f>J698+IF(AND($B699="B",$G699="D"),-I699,IF($B699="B",+I699,0))</f>
        <v>-5005.7584032320128</v>
      </c>
      <c r="K699" s="12">
        <f>K698+IF(AND($B699="B",$E699&lt;&gt;""),IF($G699="D",-I699,+I699),0)</f>
        <v>-5005.7584032320128</v>
      </c>
      <c r="L699" s="6" t="str">
        <f>IF(C699="","",G699&amp;" "&amp;VLOOKUP(C699,$X$1:$Y$49,2))</f>
        <v>D 22</v>
      </c>
      <c r="M699" s="10" t="e">
        <f>M698+IF(AND(B699="C",E699&lt;&gt;""),IF(G699="D",-#REF!,+#REF!),0)</f>
        <v>#REF!</v>
      </c>
      <c r="N699">
        <f>IF(D699,MONTH(D699),"")</f>
        <v>3</v>
      </c>
      <c r="O699">
        <f>IF(D699,YEAR(D699),"")</f>
        <v>2001</v>
      </c>
      <c r="P699" s="12">
        <f>P698+IF(AND($B699="C",I699&lt;&gt;""),IF($G699="D",-I699,+I699),0)</f>
        <v>244.67617186797298</v>
      </c>
    </row>
    <row r="700" spans="1:16" x14ac:dyDescent="0.2">
      <c r="A700" s="6">
        <v>406</v>
      </c>
      <c r="B700" s="6" t="s">
        <v>17</v>
      </c>
      <c r="C700" s="7" t="s">
        <v>26</v>
      </c>
      <c r="D700" s="8">
        <v>36965</v>
      </c>
      <c r="E700" s="8">
        <v>36980</v>
      </c>
      <c r="F700" t="s">
        <v>284</v>
      </c>
      <c r="G700" s="6" t="s">
        <v>23</v>
      </c>
      <c r="H700" s="6"/>
      <c r="I700" s="12">
        <v>24.861385731076886</v>
      </c>
      <c r="J700" s="12">
        <f>J699+IF(AND($B700="B",$G700="D"),-I700,IF($B700="B",+I700,0))</f>
        <v>-5030.6197889630894</v>
      </c>
      <c r="K700" s="12">
        <f>K699+IF(AND($B700="B",$E700&lt;&gt;""),IF($G700="D",-I700,+I700),0)</f>
        <v>-5030.6197889630894</v>
      </c>
      <c r="L700" s="6" t="str">
        <f>IF(C700="","",G700&amp;" "&amp;VLOOKUP(C700,$X$1:$Y$49,2))</f>
        <v>D 6</v>
      </c>
      <c r="M700" s="10" t="e">
        <f>M699+IF(AND(B700="C",E700&lt;&gt;""),IF(G700="D",-#REF!,+#REF!),0)</f>
        <v>#REF!</v>
      </c>
      <c r="N700">
        <f>IF(D700,MONTH(D700),"")</f>
        <v>3</v>
      </c>
      <c r="O700">
        <f>IF(D700,YEAR(D700),"")</f>
        <v>2001</v>
      </c>
      <c r="P700" s="12">
        <f>P699+IF(AND($B700="C",I700&lt;&gt;""),IF($G700="D",-I700,+I700),0)</f>
        <v>244.67617186797298</v>
      </c>
    </row>
    <row r="701" spans="1:16" x14ac:dyDescent="0.2">
      <c r="A701" s="6">
        <v>382</v>
      </c>
      <c r="B701" s="6" t="s">
        <v>17</v>
      </c>
      <c r="C701" s="7" t="s">
        <v>28</v>
      </c>
      <c r="D701" s="8">
        <v>36966</v>
      </c>
      <c r="E701" s="8">
        <v>36983</v>
      </c>
      <c r="F701" t="s">
        <v>284</v>
      </c>
      <c r="G701" s="6" t="s">
        <v>23</v>
      </c>
      <c r="H701" s="6"/>
      <c r="I701" s="12">
        <v>55.035619712877519</v>
      </c>
      <c r="J701" s="12">
        <f>J700+IF(AND($B701="B",$G701="D"),-I701,IF($B701="B",+I701,0))</f>
        <v>-5085.655408675967</v>
      </c>
      <c r="K701" s="12">
        <f>K700+IF(AND($B701="B",$E701&lt;&gt;""),IF($G701="D",-I701,+I701),0)</f>
        <v>-5085.655408675967</v>
      </c>
      <c r="L701" s="6" t="str">
        <f>IF(C701="","",G701&amp;" "&amp;VLOOKUP(C701,$X$1:$Y$49,2))</f>
        <v>D 25</v>
      </c>
      <c r="M701" s="10" t="e">
        <f>M700+IF(AND(B701="C",E701&lt;&gt;""),IF(G701="D",-#REF!,+#REF!),0)</f>
        <v>#REF!</v>
      </c>
      <c r="N701">
        <f>IF(D701,MONTH(D701),"")</f>
        <v>3</v>
      </c>
      <c r="O701">
        <f>IF(D701,YEAR(D701),"")</f>
        <v>2001</v>
      </c>
      <c r="P701" s="12">
        <f>P700+IF(AND($B701="C",I701&lt;&gt;""),IF($G701="D",-I701,+I701),0)</f>
        <v>244.67617186797298</v>
      </c>
    </row>
    <row r="702" spans="1:16" x14ac:dyDescent="0.2">
      <c r="A702" s="6">
        <v>382</v>
      </c>
      <c r="B702" s="6" t="s">
        <v>17</v>
      </c>
      <c r="C702" s="7" t="s">
        <v>26</v>
      </c>
      <c r="D702" s="8">
        <v>36966</v>
      </c>
      <c r="E702" s="8">
        <v>36983</v>
      </c>
      <c r="F702" t="s">
        <v>284</v>
      </c>
      <c r="G702" s="6" t="s">
        <v>23</v>
      </c>
      <c r="H702" s="6"/>
      <c r="I702" s="12">
        <v>10.790341440063907</v>
      </c>
      <c r="J702" s="12">
        <f>J701+IF(AND($B702="B",$G702="D"),-I702,IF($B702="B",+I702,0))</f>
        <v>-5096.4457501160305</v>
      </c>
      <c r="K702" s="12">
        <f>K701+IF(AND($B702="B",$E702&lt;&gt;""),IF($G702="D",-I702,+I702),0)</f>
        <v>-5096.4457501160305</v>
      </c>
      <c r="L702" s="6" t="str">
        <f>IF(C702="","",G702&amp;" "&amp;VLOOKUP(C702,$X$1:$Y$49,2))</f>
        <v>D 6</v>
      </c>
      <c r="M702" s="10" t="e">
        <f>M701+IF(AND(B702="C",E702&lt;&gt;""),IF(G702="D",-#REF!,+#REF!),0)</f>
        <v>#REF!</v>
      </c>
      <c r="N702">
        <f>IF(D702,MONTH(D702),"")</f>
        <v>3</v>
      </c>
      <c r="O702">
        <f>IF(D702,YEAR(D702),"")</f>
        <v>2001</v>
      </c>
      <c r="P702" s="12">
        <f>P701+IF(AND($B702="C",I702&lt;&gt;""),IF($G702="D",-I702,+I702),0)</f>
        <v>244.67617186797298</v>
      </c>
    </row>
    <row r="703" spans="1:16" x14ac:dyDescent="0.2">
      <c r="A703" s="6">
        <v>648</v>
      </c>
      <c r="B703" s="6" t="s">
        <v>40</v>
      </c>
      <c r="C703" t="s">
        <v>28</v>
      </c>
      <c r="D703" s="8">
        <v>36967</v>
      </c>
      <c r="E703" s="19">
        <v>36967</v>
      </c>
      <c r="F703" t="s">
        <v>284</v>
      </c>
      <c r="G703" s="6" t="s">
        <v>23</v>
      </c>
      <c r="H703" s="6"/>
      <c r="I703" s="12">
        <v>11.66</v>
      </c>
      <c r="J703" s="12">
        <f>J702+IF(AND($B703="B",$G703="D"),-I703,IF($B703="B",+I703,0))</f>
        <v>-5096.4457501160305</v>
      </c>
      <c r="K703" s="12">
        <f>K702+IF(AND($B703="B",$E703&lt;&gt;""),IF($G703="D",-I703,+I703),0)</f>
        <v>-5096.4457501160305</v>
      </c>
      <c r="L703" s="6" t="str">
        <f>IF(C703="","",G703&amp;" "&amp;VLOOKUP(C703,$X$1:$Y$49,2))</f>
        <v>D 25</v>
      </c>
      <c r="M703" s="10" t="e">
        <f>M702+IF(AND(B703="C",E703&lt;&gt;""),IF(G703="D",-#REF!,+#REF!),0)</f>
        <v>#REF!</v>
      </c>
      <c r="N703">
        <f>IF(D703,MONTH(D703),"")</f>
        <v>3</v>
      </c>
      <c r="O703">
        <f>IF(D703,YEAR(D703),"")</f>
        <v>2001</v>
      </c>
      <c r="P703" s="12">
        <f>P702+IF(AND($B703="C",I703&lt;&gt;""),IF($G703="D",-I703,+I703),0)</f>
        <v>233.01617186797299</v>
      </c>
    </row>
    <row r="704" spans="1:16" x14ac:dyDescent="0.2">
      <c r="A704" s="6">
        <v>377</v>
      </c>
      <c r="B704" s="6" t="s">
        <v>17</v>
      </c>
      <c r="C704" s="7" t="s">
        <v>54</v>
      </c>
      <c r="D704" s="8">
        <v>36969</v>
      </c>
      <c r="E704" s="8">
        <v>36978</v>
      </c>
      <c r="F704" t="s">
        <v>284</v>
      </c>
      <c r="G704" s="6" t="s">
        <v>19</v>
      </c>
      <c r="H704" s="6"/>
      <c r="I704" s="12">
        <v>7799.2585807752121</v>
      </c>
      <c r="J704" s="12">
        <f>J703+IF(AND($B704="B",$G704="D"),-I704,IF($B704="B",+I704,0))</f>
        <v>2702.8128306591816</v>
      </c>
      <c r="K704" s="12">
        <f>K703+IF(AND($B704="B",$E704&lt;&gt;""),IF($G704="D",-I704,+I704),0)</f>
        <v>2702.8128306591816</v>
      </c>
      <c r="L704" s="6" t="str">
        <f>IF(C704="","",G704&amp;" "&amp;VLOOKUP(C704,$X$1:$Y$49,2))</f>
        <v>R 6</v>
      </c>
      <c r="M704" s="10" t="e">
        <f>M703+IF(AND(B704="C",E704&lt;&gt;""),IF(G704="D",-#REF!,+#REF!),0)</f>
        <v>#REF!</v>
      </c>
      <c r="N704">
        <f>IF(D704,MONTH(D704),"")</f>
        <v>3</v>
      </c>
      <c r="O704">
        <f>IF(D704,YEAR(D704),"")</f>
        <v>2001</v>
      </c>
      <c r="P704" s="12">
        <f>P703+IF(AND($B704="C",I704&lt;&gt;""),IF($G704="D",-I704,+I704),0)</f>
        <v>233.01617186797299</v>
      </c>
    </row>
    <row r="705" spans="1:16" x14ac:dyDescent="0.2">
      <c r="A705" s="6">
        <v>377</v>
      </c>
      <c r="B705" s="6" t="s">
        <v>17</v>
      </c>
      <c r="C705" s="7" t="s">
        <v>62</v>
      </c>
      <c r="D705" s="8">
        <v>36969</v>
      </c>
      <c r="E705" s="8">
        <v>36978</v>
      </c>
      <c r="F705" t="s">
        <v>284</v>
      </c>
      <c r="G705" s="6" t="s">
        <v>19</v>
      </c>
      <c r="H705" s="6"/>
      <c r="I705" s="12">
        <v>1528.6546818319414</v>
      </c>
      <c r="J705" s="12">
        <f>J704+IF(AND($B705="B",$G705="D"),-I705,IF($B705="B",+I705,0))</f>
        <v>4231.4675124911228</v>
      </c>
      <c r="K705" s="12">
        <f>K704+IF(AND($B705="B",$E705&lt;&gt;""),IF($G705="D",-I705,+I705),0)</f>
        <v>4231.4675124911228</v>
      </c>
      <c r="L705" s="6" t="str">
        <f>IF(C705="","",G705&amp;" "&amp;VLOOKUP(C705,$X$1:$Y$49,2))</f>
        <v>R 5</v>
      </c>
      <c r="M705" s="10" t="e">
        <f>M704+IF(AND(B705="C",E705&lt;&gt;""),IF(G705="D",-#REF!,+#REF!),0)</f>
        <v>#REF!</v>
      </c>
      <c r="N705">
        <f>IF(D705,MONTH(D705),"")</f>
        <v>3</v>
      </c>
      <c r="O705">
        <f>IF(D705,YEAR(D705),"")</f>
        <v>2001</v>
      </c>
      <c r="P705" s="12">
        <f>P704+IF(AND($B705="C",I705&lt;&gt;""),IF($G705="D",-I705,+I705),0)</f>
        <v>233.01617186797299</v>
      </c>
    </row>
    <row r="706" spans="1:16" x14ac:dyDescent="0.2">
      <c r="A706" s="6">
        <v>333</v>
      </c>
      <c r="B706" s="6" t="s">
        <v>17</v>
      </c>
      <c r="C706" s="7" t="s">
        <v>33</v>
      </c>
      <c r="D706" s="8">
        <v>36970</v>
      </c>
      <c r="E706" s="8">
        <v>36969</v>
      </c>
      <c r="F706" t="s">
        <v>284</v>
      </c>
      <c r="G706" s="6" t="s">
        <v>23</v>
      </c>
      <c r="H706" s="6"/>
      <c r="I706" s="12">
        <v>368.01192761110866</v>
      </c>
      <c r="J706" s="12">
        <f>J705+IF(AND($B706="B",$G706="D"),-I706,IF($B706="B",+I706,0))</f>
        <v>3863.4555848800142</v>
      </c>
      <c r="K706" s="12">
        <f>K705+IF(AND($B706="B",$E706&lt;&gt;""),IF($G706="D",-I706,+I706),0)</f>
        <v>3863.4555848800142</v>
      </c>
      <c r="L706" s="6" t="str">
        <f>IF(C706="","",G706&amp;" "&amp;VLOOKUP(C706,$X$1:$Y$49,2))</f>
        <v>D 23</v>
      </c>
      <c r="M706" s="10" t="e">
        <f>M705+IF(AND(B706="C",E706&lt;&gt;""),IF(G706="D",-#REF!,+#REF!),0)</f>
        <v>#REF!</v>
      </c>
      <c r="N706">
        <f>IF(D706,MONTH(D706),"")</f>
        <v>3</v>
      </c>
      <c r="O706">
        <f>IF(D706,YEAR(D706),"")</f>
        <v>2001</v>
      </c>
      <c r="P706" s="12">
        <f>P705+IF(AND($B706="C",I706&lt;&gt;""),IF($G706="D",-I706,+I706),0)</f>
        <v>233.01617186797299</v>
      </c>
    </row>
    <row r="707" spans="1:16" x14ac:dyDescent="0.2">
      <c r="A707" s="6">
        <v>383</v>
      </c>
      <c r="B707" s="6" t="s">
        <v>17</v>
      </c>
      <c r="C707" s="7" t="s">
        <v>49</v>
      </c>
      <c r="D707" s="8">
        <v>36973</v>
      </c>
      <c r="E707" s="8">
        <v>36975</v>
      </c>
      <c r="F707" t="s">
        <v>284</v>
      </c>
      <c r="G707" s="6" t="s">
        <v>23</v>
      </c>
      <c r="H707" s="6">
        <v>5967693</v>
      </c>
      <c r="I707" s="12">
        <v>12.256900985887796</v>
      </c>
      <c r="J707" s="12">
        <f>J706+IF(AND($B707="B",$G707="D"),-I707,IF($B707="B",+I707,0))</f>
        <v>3851.1986838941266</v>
      </c>
      <c r="K707" s="12">
        <f>K706+IF(AND($B707="B",$E707&lt;&gt;""),IF($G707="D",-I707,+I707),0)</f>
        <v>3851.1986838941266</v>
      </c>
      <c r="L707" s="6" t="str">
        <f>IF(C707="","",G707&amp;" "&amp;VLOOKUP(C707,$X$1:$Y$49,2))</f>
        <v>D 24</v>
      </c>
      <c r="M707" s="10" t="e">
        <f>M706+IF(AND(B707="C",E707&lt;&gt;""),IF(G707="D",-#REF!,+#REF!),0)</f>
        <v>#REF!</v>
      </c>
      <c r="N707">
        <f>IF(D707,MONTH(D707),"")</f>
        <v>3</v>
      </c>
      <c r="O707">
        <f>IF(D707,YEAR(D707),"")</f>
        <v>2001</v>
      </c>
      <c r="P707" s="12">
        <f>P706+IF(AND($B707="C",I707&lt;&gt;""),IF($G707="D",-I707,+I707),0)</f>
        <v>233.01617186797299</v>
      </c>
    </row>
    <row r="708" spans="1:16" x14ac:dyDescent="0.2">
      <c r="A708" s="6">
        <v>383</v>
      </c>
      <c r="B708" s="6" t="s">
        <v>17</v>
      </c>
      <c r="C708" s="7" t="s">
        <v>26</v>
      </c>
      <c r="D708" s="8">
        <v>36973</v>
      </c>
      <c r="E708" s="8">
        <v>36975</v>
      </c>
      <c r="F708" t="s">
        <v>284</v>
      </c>
      <c r="G708" s="6" t="s">
        <v>23</v>
      </c>
      <c r="H708" s="6">
        <v>5967693</v>
      </c>
      <c r="I708" s="12">
        <v>2.9880007378532438</v>
      </c>
      <c r="J708" s="12">
        <f>J707+IF(AND($B708="B",$G708="D"),-I708,IF($B708="B",+I708,0))</f>
        <v>3848.2106831562733</v>
      </c>
      <c r="K708" s="12">
        <f>K707+IF(AND($B708="B",$E708&lt;&gt;""),IF($G708="D",-I708,+I708),0)</f>
        <v>3848.2106831562733</v>
      </c>
      <c r="L708" s="6" t="str">
        <f>IF(C708="","",G708&amp;" "&amp;VLOOKUP(C708,$X$1:$Y$49,2))</f>
        <v>D 6</v>
      </c>
      <c r="M708" s="10" t="e">
        <f>M707+IF(AND(B708="C",E708&lt;&gt;""),IF(G708="D",-#REF!,+#REF!),0)</f>
        <v>#REF!</v>
      </c>
      <c r="N708">
        <f>IF(D708,MONTH(D708),"")</f>
        <v>3</v>
      </c>
      <c r="O708">
        <f>IF(D708,YEAR(D708),"")</f>
        <v>2001</v>
      </c>
      <c r="P708" s="12">
        <f>P707+IF(AND($B708="C",I708&lt;&gt;""),IF($G708="D",-I708,+I708),0)</f>
        <v>233.01617186797299</v>
      </c>
    </row>
    <row r="709" spans="1:16" x14ac:dyDescent="0.2">
      <c r="A709" s="6">
        <v>403</v>
      </c>
      <c r="B709" s="6" t="s">
        <v>17</v>
      </c>
      <c r="C709" s="7" t="s">
        <v>28</v>
      </c>
      <c r="D709" s="8">
        <v>36974</v>
      </c>
      <c r="E709" s="8">
        <v>36980</v>
      </c>
      <c r="F709" t="s">
        <v>284</v>
      </c>
      <c r="G709" s="6" t="s">
        <v>23</v>
      </c>
      <c r="H709" s="6"/>
      <c r="I709" s="12">
        <v>219.10735002446808</v>
      </c>
      <c r="J709" s="12">
        <f>J708+IF(AND($B709="B",$G709="D"),-I709,IF($B709="B",+I709,0))</f>
        <v>3629.1033331318054</v>
      </c>
      <c r="K709" s="12">
        <f>K708+IF(AND($B709="B",$E709&lt;&gt;""),IF($G709="D",-I709,+I709),0)</f>
        <v>3629.1033331318054</v>
      </c>
      <c r="L709" s="6" t="str">
        <f>IF(C709="","",G709&amp;" "&amp;VLOOKUP(C709,$X$1:$Y$49,2))</f>
        <v>D 25</v>
      </c>
      <c r="M709" s="10" t="e">
        <f>M708+IF(AND(B709="C",E709&lt;&gt;""),IF(G709="D",-#REF!,+#REF!),0)</f>
        <v>#REF!</v>
      </c>
      <c r="N709">
        <f>IF(D709,MONTH(D709),"")</f>
        <v>3</v>
      </c>
      <c r="O709">
        <f>IF(D709,YEAR(D709),"")</f>
        <v>2001</v>
      </c>
      <c r="P709" s="12">
        <f>P708+IF(AND($B709="C",I709&lt;&gt;""),IF($G709="D",-I709,+I709),0)</f>
        <v>233.01617186797299</v>
      </c>
    </row>
    <row r="710" spans="1:16" x14ac:dyDescent="0.2">
      <c r="A710" s="6">
        <v>403</v>
      </c>
      <c r="B710" s="6" t="s">
        <v>17</v>
      </c>
      <c r="C710" s="7" t="s">
        <v>26</v>
      </c>
      <c r="D710" s="8">
        <v>36974</v>
      </c>
      <c r="E710" s="8">
        <v>36980</v>
      </c>
      <c r="F710" t="s">
        <v>284</v>
      </c>
      <c r="G710" s="6" t="s">
        <v>23</v>
      </c>
      <c r="H710" s="6"/>
      <c r="I710" s="12">
        <v>42.9448881557785</v>
      </c>
      <c r="J710" s="12">
        <f>J709+IF(AND($B710="B",$G710="D"),-I710,IF($B710="B",+I710,0))</f>
        <v>3586.1584449760267</v>
      </c>
      <c r="K710" s="12">
        <f>K709+IF(AND($B710="B",$E710&lt;&gt;""),IF($G710="D",-I710,+I710),0)</f>
        <v>3586.1584449760267</v>
      </c>
      <c r="L710" s="6" t="str">
        <f>IF(C710="","",G710&amp;" "&amp;VLOOKUP(C710,$X$1:$Y$49,2))</f>
        <v>D 6</v>
      </c>
      <c r="M710" s="10" t="e">
        <f>M709+IF(AND(B710="C",E710&lt;&gt;""),IF(G710="D",-#REF!,+#REF!),0)</f>
        <v>#REF!</v>
      </c>
      <c r="N710">
        <f>IF(D710,MONTH(D710),"")</f>
        <v>3</v>
      </c>
      <c r="O710">
        <f>IF(D710,YEAR(D710),"")</f>
        <v>2001</v>
      </c>
      <c r="P710" s="12">
        <f>P709+IF(AND($B710="C",I710&lt;&gt;""),IF($G710="D",-I710,+I710),0)</f>
        <v>233.01617186797299</v>
      </c>
    </row>
    <row r="711" spans="1:16" x14ac:dyDescent="0.2">
      <c r="A711" s="6">
        <v>363</v>
      </c>
      <c r="B711" s="6" t="s">
        <v>17</v>
      </c>
      <c r="C711" s="7" t="s">
        <v>33</v>
      </c>
      <c r="D711" s="8">
        <v>36975</v>
      </c>
      <c r="E711" s="8">
        <v>36975</v>
      </c>
      <c r="F711" t="s">
        <v>284</v>
      </c>
      <c r="G711" s="6" t="s">
        <v>23</v>
      </c>
      <c r="H711" s="6"/>
      <c r="I711" s="12">
        <v>255.12343034680626</v>
      </c>
      <c r="J711" s="12">
        <f>J710+IF(AND($B711="B",$G711="D"),-I711,IF($B711="B",+I711,0))</f>
        <v>3331.0350146292203</v>
      </c>
      <c r="K711" s="12">
        <f>K710+IF(AND($B711="B",$E711&lt;&gt;""),IF($G711="D",-I711,+I711),0)</f>
        <v>3331.0350146292203</v>
      </c>
      <c r="L711" s="6" t="str">
        <f>IF(C711="","",G711&amp;" "&amp;VLOOKUP(C711,$X$1:$Y$49,2))</f>
        <v>D 23</v>
      </c>
      <c r="M711" s="10" t="e">
        <f>M710+IF(AND(B711="C",E711&lt;&gt;""),IF(G711="D",-#REF!,+#REF!),0)</f>
        <v>#REF!</v>
      </c>
      <c r="N711">
        <f>IF(D711,MONTH(D711),"")</f>
        <v>3</v>
      </c>
      <c r="O711">
        <f>IF(D711,YEAR(D711),"")</f>
        <v>2001</v>
      </c>
      <c r="P711" s="12">
        <f>P710+IF(AND($B711="C",I711&lt;&gt;""),IF($G711="D",-I711,+I711),0)</f>
        <v>233.01617186797299</v>
      </c>
    </row>
    <row r="712" spans="1:16" x14ac:dyDescent="0.2">
      <c r="A712" s="6">
        <v>384</v>
      </c>
      <c r="B712" s="6" t="s">
        <v>17</v>
      </c>
      <c r="C712" s="7" t="s">
        <v>58</v>
      </c>
      <c r="D712" s="8">
        <v>36976</v>
      </c>
      <c r="E712" s="8">
        <v>36978</v>
      </c>
      <c r="F712" t="s">
        <v>284</v>
      </c>
      <c r="G712" s="6" t="s">
        <v>23</v>
      </c>
      <c r="H712" s="6">
        <v>5967694</v>
      </c>
      <c r="I712" s="12">
        <v>762.24508618705192</v>
      </c>
      <c r="J712" s="12">
        <f>J711+IF(AND($B712="B",$G712="D"),-I712,IF($B712="B",+I712,0))</f>
        <v>2568.7899284421683</v>
      </c>
      <c r="K712" s="12">
        <f>K711+IF(AND($B712="B",$E712&lt;&gt;""),IF($G712="D",-I712,+I712),0)</f>
        <v>2568.7899284421683</v>
      </c>
      <c r="L712" s="6" t="str">
        <f>IF(C712="","",G712&amp;" "&amp;VLOOKUP(C712,$X$1:$Y$49,2))</f>
        <v>D 4</v>
      </c>
      <c r="M712" s="10" t="e">
        <f>M711+IF(AND(B712="C",E712&lt;&gt;""),IF(G712="D",-#REF!,+#REF!),0)</f>
        <v>#REF!</v>
      </c>
      <c r="N712">
        <f>IF(D712,MONTH(D712),"")</f>
        <v>3</v>
      </c>
      <c r="O712">
        <f>IF(D712,YEAR(D712),"")</f>
        <v>2001</v>
      </c>
      <c r="P712" s="12">
        <f>P711+IF(AND($B712="C",I712&lt;&gt;""),IF($G712="D",-I712,+I712),0)</f>
        <v>233.01617186797299</v>
      </c>
    </row>
    <row r="713" spans="1:16" x14ac:dyDescent="0.2">
      <c r="A713" s="6">
        <v>385</v>
      </c>
      <c r="B713" s="6" t="s">
        <v>17</v>
      </c>
      <c r="C713" s="7" t="s">
        <v>58</v>
      </c>
      <c r="D713" s="8">
        <v>36976</v>
      </c>
      <c r="E713" s="8">
        <v>36978</v>
      </c>
      <c r="F713" t="s">
        <v>284</v>
      </c>
      <c r="G713" s="6" t="s">
        <v>23</v>
      </c>
      <c r="H713" s="6">
        <v>5967695</v>
      </c>
      <c r="I713" s="12">
        <v>762.24508618705192</v>
      </c>
      <c r="J713" s="12">
        <f>J712+IF(AND($B713="B",$G713="D"),-I713,IF($B713="B",+I713,0))</f>
        <v>1806.5448422551162</v>
      </c>
      <c r="K713" s="12">
        <f>K712+IF(AND($B713="B",$E713&lt;&gt;""),IF($G713="D",-I713,+I713),0)</f>
        <v>1806.5448422551162</v>
      </c>
      <c r="L713" s="6" t="str">
        <f>IF(C713="","",G713&amp;" "&amp;VLOOKUP(C713,$X$1:$Y$49,2))</f>
        <v>D 4</v>
      </c>
      <c r="M713" s="10" t="e">
        <f>M712+IF(AND(B713="C",E713&lt;&gt;""),IF(G713="D",-#REF!,+#REF!),0)</f>
        <v>#REF!</v>
      </c>
      <c r="N713">
        <f>IF(D713,MONTH(D713),"")</f>
        <v>3</v>
      </c>
      <c r="O713">
        <f>IF(D713,YEAR(D713),"")</f>
        <v>2001</v>
      </c>
      <c r="P713" s="12">
        <f>P712+IF(AND($B713="C",I713&lt;&gt;""),IF($G713="D",-I713,+I713),0)</f>
        <v>233.01617186797299</v>
      </c>
    </row>
    <row r="714" spans="1:16" x14ac:dyDescent="0.2">
      <c r="A714" s="6">
        <v>394</v>
      </c>
      <c r="B714" s="6" t="s">
        <v>17</v>
      </c>
      <c r="C714" s="7" t="s">
        <v>58</v>
      </c>
      <c r="D714" s="8">
        <v>36976</v>
      </c>
      <c r="E714" s="8">
        <v>36976</v>
      </c>
      <c r="F714" t="s">
        <v>284</v>
      </c>
      <c r="G714" s="6" t="s">
        <v>23</v>
      </c>
      <c r="H714" s="6"/>
      <c r="I714" s="12">
        <v>659.11027704559899</v>
      </c>
      <c r="J714" s="12">
        <f>J713+IF(AND($B714="B",$G714="D"),-I714,IF($B714="B",+I714,0))</f>
        <v>1147.4345652095171</v>
      </c>
      <c r="K714" s="12">
        <f>K713+IF(AND($B714="B",$E714&lt;&gt;""),IF($G714="D",-I714,+I714),0)</f>
        <v>1147.4345652095171</v>
      </c>
      <c r="L714" s="6" t="str">
        <f>IF(C714="","",G714&amp;" "&amp;VLOOKUP(C714,$X$1:$Y$49,2))</f>
        <v>D 4</v>
      </c>
      <c r="M714" s="10" t="e">
        <f>M713+IF(AND(B714="C",E714&lt;&gt;""),IF(G714="D",-#REF!,+#REF!),0)</f>
        <v>#REF!</v>
      </c>
      <c r="N714">
        <f>IF(D714,MONTH(D714),"")</f>
        <v>3</v>
      </c>
      <c r="O714">
        <f>IF(D714,YEAR(D714),"")</f>
        <v>2001</v>
      </c>
      <c r="P714" s="12">
        <f>P713+IF(AND($B714="C",I714&lt;&gt;""),IF($G714="D",-I714,+I714),0)</f>
        <v>233.01617186797299</v>
      </c>
    </row>
    <row r="715" spans="1:16" x14ac:dyDescent="0.2">
      <c r="A715" s="6">
        <v>379</v>
      </c>
      <c r="B715" s="6" t="s">
        <v>17</v>
      </c>
      <c r="C715" s="7" t="s">
        <v>54</v>
      </c>
      <c r="D715" s="8">
        <v>36977</v>
      </c>
      <c r="E715" s="8">
        <v>36978</v>
      </c>
      <c r="F715" t="s">
        <v>284</v>
      </c>
      <c r="G715" s="6" t="s">
        <v>19</v>
      </c>
      <c r="H715" s="6"/>
      <c r="I715" s="12">
        <v>731.75528273956979</v>
      </c>
      <c r="J715" s="12">
        <f>J714+IF(AND($B715="B",$G715="D"),-I715,IF($B715="B",+I715,0))</f>
        <v>1879.1898479490869</v>
      </c>
      <c r="K715" s="12">
        <f>K714+IF(AND($B715="B",$E715&lt;&gt;""),IF($G715="D",-I715,+I715),0)</f>
        <v>1879.1898479490869</v>
      </c>
      <c r="L715" s="6" t="str">
        <f>IF(C715="","",G715&amp;" "&amp;VLOOKUP(C715,$X$1:$Y$49,2))</f>
        <v>R 6</v>
      </c>
      <c r="M715" s="10" t="e">
        <f>M714+IF(AND(B715="C",E715&lt;&gt;""),IF(G715="D",-#REF!,+#REF!),0)</f>
        <v>#REF!</v>
      </c>
      <c r="N715">
        <f>IF(D715,MONTH(D715),"")</f>
        <v>3</v>
      </c>
      <c r="O715">
        <f>IF(D715,YEAR(D715),"")</f>
        <v>2001</v>
      </c>
      <c r="P715" s="12">
        <f>P714+IF(AND($B715="C",I715&lt;&gt;""),IF($G715="D",-I715,+I715),0)</f>
        <v>233.01617186797299</v>
      </c>
    </row>
    <row r="716" spans="1:16" x14ac:dyDescent="0.2">
      <c r="A716" s="6">
        <v>379</v>
      </c>
      <c r="B716" s="6" t="s">
        <v>17</v>
      </c>
      <c r="C716" s="7" t="s">
        <v>62</v>
      </c>
      <c r="D716" s="8">
        <v>36977</v>
      </c>
      <c r="E716" s="8">
        <v>36978</v>
      </c>
      <c r="F716" t="s">
        <v>284</v>
      </c>
      <c r="G716" s="6" t="s">
        <v>19</v>
      </c>
      <c r="H716" s="6"/>
      <c r="I716" s="12">
        <v>143.42403541695569</v>
      </c>
      <c r="J716" s="12">
        <f>J715+IF(AND($B716="B",$G716="D"),-I716,IF($B716="B",+I716,0))</f>
        <v>2022.6138833660425</v>
      </c>
      <c r="K716" s="12">
        <f>K715+IF(AND($B716="B",$E716&lt;&gt;""),IF($G716="D",-I716,+I716),0)</f>
        <v>2022.6138833660425</v>
      </c>
      <c r="L716" s="6" t="str">
        <f>IF(C716="","",G716&amp;" "&amp;VLOOKUP(C716,$X$1:$Y$49,2))</f>
        <v>R 5</v>
      </c>
      <c r="M716" s="10" t="e">
        <f>M715+IF(AND(B716="C",E716&lt;&gt;""),IF(G716="D",-#REF!,+#REF!),0)</f>
        <v>#REF!</v>
      </c>
      <c r="N716">
        <f>IF(D716,MONTH(D716),"")</f>
        <v>3</v>
      </c>
      <c r="O716">
        <f>IF(D716,YEAR(D716),"")</f>
        <v>2001</v>
      </c>
      <c r="P716" s="12">
        <f>P715+IF(AND($B716="C",I716&lt;&gt;""),IF($G716="D",-I716,+I716),0)</f>
        <v>233.01617186797299</v>
      </c>
    </row>
    <row r="717" spans="1:16" x14ac:dyDescent="0.2">
      <c r="A717" s="6">
        <v>395</v>
      </c>
      <c r="B717" s="6" t="s">
        <v>17</v>
      </c>
      <c r="C717" s="7" t="s">
        <v>58</v>
      </c>
      <c r="D717" s="8">
        <v>36979</v>
      </c>
      <c r="E717" s="8">
        <v>36978</v>
      </c>
      <c r="F717" t="s">
        <v>284</v>
      </c>
      <c r="G717" s="6" t="s">
        <v>23</v>
      </c>
      <c r="H717" s="6"/>
      <c r="I717" s="12">
        <v>889.09943792047341</v>
      </c>
      <c r="J717" s="12">
        <f>J716+IF(AND($B717="B",$G717="D"),-I717,IF($B717="B",+I717,0))</f>
        <v>1133.514445445569</v>
      </c>
      <c r="K717" s="12">
        <f>K716+IF(AND($B717="B",$E717&lt;&gt;""),IF($G717="D",-I717,+I717),0)</f>
        <v>1133.514445445569</v>
      </c>
      <c r="L717" s="6" t="str">
        <f>IF(C717="","",G717&amp;" "&amp;VLOOKUP(C717,$X$1:$Y$49,2))</f>
        <v>D 4</v>
      </c>
      <c r="M717" s="10" t="e">
        <f>M716+IF(AND(B717="C",E717&lt;&gt;""),IF(G717="D",-#REF!,+#REF!),0)</f>
        <v>#REF!</v>
      </c>
      <c r="N717">
        <f>IF(D717,MONTH(D717),"")</f>
        <v>3</v>
      </c>
      <c r="O717">
        <f>IF(D717,YEAR(D717),"")</f>
        <v>2001</v>
      </c>
      <c r="P717" s="12">
        <f>P716+IF(AND($B717="C",I717&lt;&gt;""),IF($G717="D",-I717,+I717),0)</f>
        <v>233.01617186797299</v>
      </c>
    </row>
    <row r="718" spans="1:16" x14ac:dyDescent="0.2">
      <c r="A718" s="6">
        <v>399</v>
      </c>
      <c r="B718" s="6" t="s">
        <v>17</v>
      </c>
      <c r="C718" s="7" t="s">
        <v>58</v>
      </c>
      <c r="D718" s="8">
        <v>36979</v>
      </c>
      <c r="E718" s="8">
        <v>36986</v>
      </c>
      <c r="F718" t="s">
        <v>284</v>
      </c>
      <c r="G718" s="6" t="s">
        <v>23</v>
      </c>
      <c r="H718" s="6"/>
      <c r="I718" s="12">
        <v>969.10925563718354</v>
      </c>
      <c r="J718" s="12">
        <f>J717+IF(AND($B718="B",$G718="D"),-I718,IF($B718="B",+I718,0))</f>
        <v>164.40518980838544</v>
      </c>
      <c r="K718" s="12">
        <f>K717+IF(AND($B718="B",$E718&lt;&gt;""),IF($G718="D",-I718,+I718),0)</f>
        <v>164.40518980838544</v>
      </c>
      <c r="L718" s="6" t="str">
        <f>IF(C718="","",G718&amp;" "&amp;VLOOKUP(C718,$X$1:$Y$49,2))</f>
        <v>D 4</v>
      </c>
      <c r="M718" s="10" t="e">
        <f>M717+IF(AND(B718="C",E718&lt;&gt;""),IF(G718="D",-#REF!,+#REF!),0)</f>
        <v>#REF!</v>
      </c>
      <c r="N718">
        <f>IF(D718,MONTH(D718),"")</f>
        <v>3</v>
      </c>
      <c r="O718">
        <f>IF(D718,YEAR(D718),"")</f>
        <v>2001</v>
      </c>
      <c r="P718" s="12">
        <f>P717+IF(AND($B718="C",I718&lt;&gt;""),IF($G718="D",-I718,+I718),0)</f>
        <v>233.01617186797299</v>
      </c>
    </row>
    <row r="719" spans="1:16" x14ac:dyDescent="0.2">
      <c r="A719" s="6">
        <v>386</v>
      </c>
      <c r="B719" s="6" t="s">
        <v>17</v>
      </c>
      <c r="C719" s="7" t="s">
        <v>50</v>
      </c>
      <c r="D719" s="8">
        <v>36981</v>
      </c>
      <c r="E719" s="8">
        <v>36990</v>
      </c>
      <c r="F719" t="s">
        <v>284</v>
      </c>
      <c r="G719" s="6" t="s">
        <v>23</v>
      </c>
      <c r="H719" s="6">
        <v>5967696</v>
      </c>
      <c r="I719" s="12">
        <v>304.89803447482075</v>
      </c>
      <c r="J719" s="12">
        <f>J718+IF(AND($B719="B",$G719="D"),-I719,IF($B719="B",+I719,0))</f>
        <v>-140.4928446664353</v>
      </c>
      <c r="K719" s="12">
        <f>K718+IF(AND($B719="B",$E719&lt;&gt;""),IF($G719="D",-I719,+I719),0)</f>
        <v>-140.4928446664353</v>
      </c>
      <c r="L719" s="6" t="str">
        <f>IF(C719="","",G719&amp;" "&amp;VLOOKUP(C719,$X$1:$Y$49,2))</f>
        <v>D 9</v>
      </c>
      <c r="M719" s="10" t="e">
        <f>M718+IF(AND(B719="C",E719&lt;&gt;""),IF(G719="D",-#REF!,+#REF!),0)</f>
        <v>#REF!</v>
      </c>
      <c r="N719">
        <f>IF(D719,MONTH(D719),"")</f>
        <v>3</v>
      </c>
      <c r="O719">
        <f>IF(D719,YEAR(D719),"")</f>
        <v>2001</v>
      </c>
      <c r="P719" s="12">
        <f>P718+IF(AND($B719="C",I719&lt;&gt;""),IF($G719="D",-I719,+I719),0)</f>
        <v>233.01617186797299</v>
      </c>
    </row>
    <row r="720" spans="1:16" x14ac:dyDescent="0.2">
      <c r="A720" s="6">
        <v>387</v>
      </c>
      <c r="B720" s="6" t="s">
        <v>17</v>
      </c>
      <c r="C720" s="7" t="s">
        <v>31</v>
      </c>
      <c r="D720" s="8">
        <v>36981</v>
      </c>
      <c r="E720" s="8">
        <v>36988</v>
      </c>
      <c r="F720" t="s">
        <v>284</v>
      </c>
      <c r="G720" s="6" t="s">
        <v>23</v>
      </c>
      <c r="H720" s="6">
        <v>5967697</v>
      </c>
      <c r="I720" s="12">
        <v>65.133842614683587</v>
      </c>
      <c r="J720" s="12">
        <f>J719+IF(AND($B720="B",$G720="D"),-I720,IF($B720="B",+I720,0))</f>
        <v>-205.6266872811189</v>
      </c>
      <c r="K720" s="12">
        <f>K719+IF(AND($B720="B",$E720&lt;&gt;""),IF($G720="D",-I720,+I720),0)</f>
        <v>-205.6266872811189</v>
      </c>
      <c r="L720" s="6" t="str">
        <f>IF(C720="","",G720&amp;" "&amp;VLOOKUP(C720,$X$1:$Y$49,2))</f>
        <v>D 22</v>
      </c>
      <c r="M720" s="10" t="e">
        <f>M719+IF(AND(B720="C",E720&lt;&gt;""),IF(G720="D",-#REF!,+#REF!),0)</f>
        <v>#REF!</v>
      </c>
      <c r="N720">
        <f>IF(D720,MONTH(D720),"")</f>
        <v>3</v>
      </c>
      <c r="O720">
        <f>IF(D720,YEAR(D720),"")</f>
        <v>2001</v>
      </c>
      <c r="P720" s="12">
        <f>P719+IF(AND($B720="C",I720&lt;&gt;""),IF($G720="D",-I720,+I720),0)</f>
        <v>233.01617186797299</v>
      </c>
    </row>
    <row r="721" spans="1:16" x14ac:dyDescent="0.2">
      <c r="A721" s="6">
        <v>387</v>
      </c>
      <c r="B721" s="6" t="s">
        <v>17</v>
      </c>
      <c r="C721" s="7" t="s">
        <v>50</v>
      </c>
      <c r="D721" s="8">
        <v>36981</v>
      </c>
      <c r="E721" s="8">
        <v>36988</v>
      </c>
      <c r="F721" t="s">
        <v>284</v>
      </c>
      <c r="G721" s="6" t="s">
        <v>23</v>
      </c>
      <c r="H721" s="6">
        <v>5967697</v>
      </c>
      <c r="I721" s="12">
        <v>1334.2216029404367</v>
      </c>
      <c r="J721" s="12">
        <f>J720+IF(AND($B721="B",$G721="D"),-I721,IF($B721="B",+I721,0))</f>
        <v>-1539.8482902215555</v>
      </c>
      <c r="K721" s="12">
        <f>K720+IF(AND($B721="B",$E721&lt;&gt;""),IF($G721="D",-I721,+I721),0)</f>
        <v>-1539.8482902215555</v>
      </c>
      <c r="L721" s="6" t="str">
        <f>IF(C721="","",G721&amp;" "&amp;VLOOKUP(C721,$X$1:$Y$49,2))</f>
        <v>D 9</v>
      </c>
      <c r="M721" s="10" t="e">
        <f>M720+IF(AND(B721="C",E721&lt;&gt;""),IF(G721="D",-#REF!,+#REF!),0)</f>
        <v>#REF!</v>
      </c>
      <c r="N721">
        <f>IF(D721,MONTH(D721),"")</f>
        <v>3</v>
      </c>
      <c r="O721">
        <f>IF(D721,YEAR(D721),"")</f>
        <v>2001</v>
      </c>
      <c r="P721" s="12">
        <f>P720+IF(AND($B721="C",I721&lt;&gt;""),IF($G721="D",-I721,+I721),0)</f>
        <v>233.01617186797299</v>
      </c>
    </row>
    <row r="722" spans="1:16" x14ac:dyDescent="0.2">
      <c r="A722" s="6">
        <v>388</v>
      </c>
      <c r="B722" s="6" t="s">
        <v>17</v>
      </c>
      <c r="C722" s="7" t="s">
        <v>31</v>
      </c>
      <c r="D722" s="8">
        <v>36981</v>
      </c>
      <c r="E722" s="8">
        <v>36992</v>
      </c>
      <c r="F722" t="s">
        <v>284</v>
      </c>
      <c r="G722" s="6" t="s">
        <v>23</v>
      </c>
      <c r="H722" s="6">
        <v>5967698</v>
      </c>
      <c r="I722" s="12">
        <v>7.6224508618705187</v>
      </c>
      <c r="J722" s="12">
        <f>J721+IF(AND($B722="B",$G722="D"),-I722,IF($B722="B",+I722,0))</f>
        <v>-1547.470741083426</v>
      </c>
      <c r="K722" s="12">
        <f>K721+IF(AND($B722="B",$E722&lt;&gt;""),IF($G722="D",-I722,+I722),0)</f>
        <v>-1547.470741083426</v>
      </c>
      <c r="L722" s="6" t="str">
        <f>IF(C722="","",G722&amp;" "&amp;VLOOKUP(C722,$X$1:$Y$49,2))</f>
        <v>D 22</v>
      </c>
      <c r="M722" s="10" t="e">
        <f>M721+IF(AND(B722="C",E722&lt;&gt;""),IF(G722="D",-#REF!,+#REF!),0)</f>
        <v>#REF!</v>
      </c>
      <c r="N722">
        <f>IF(D722,MONTH(D722),"")</f>
        <v>3</v>
      </c>
      <c r="O722">
        <f>IF(D722,YEAR(D722),"")</f>
        <v>2001</v>
      </c>
      <c r="P722" s="12">
        <f>P721+IF(AND($B722="C",I722&lt;&gt;""),IF($G722="D",-I722,+I722),0)</f>
        <v>233.01617186797299</v>
      </c>
    </row>
    <row r="723" spans="1:16" x14ac:dyDescent="0.2">
      <c r="A723" s="6">
        <v>388</v>
      </c>
      <c r="B723" s="6" t="s">
        <v>17</v>
      </c>
      <c r="C723" s="7" t="s">
        <v>50</v>
      </c>
      <c r="D723" s="8">
        <v>36981</v>
      </c>
      <c r="E723" s="8">
        <v>36992</v>
      </c>
      <c r="F723" t="s">
        <v>284</v>
      </c>
      <c r="G723" s="6" t="s">
        <v>23</v>
      </c>
      <c r="H723" s="6">
        <v>5967698</v>
      </c>
      <c r="I723" s="12">
        <v>99.546159275684232</v>
      </c>
      <c r="J723" s="12">
        <f>J722+IF(AND($B723="B",$G723="D"),-I723,IF($B723="B",+I723,0))</f>
        <v>-1647.0169003591102</v>
      </c>
      <c r="K723" s="12">
        <f>K722+IF(AND($B723="B",$E723&lt;&gt;""),IF($G723="D",-I723,+I723),0)</f>
        <v>-1647.0169003591102</v>
      </c>
      <c r="L723" s="6" t="str">
        <f>IF(C723="","",G723&amp;" "&amp;VLOOKUP(C723,$X$1:$Y$49,2))</f>
        <v>D 9</v>
      </c>
      <c r="M723" s="10" t="e">
        <f>M722+IF(AND(B723="C",E723&lt;&gt;""),IF(G723="D",-#REF!,+#REF!),0)</f>
        <v>#REF!</v>
      </c>
      <c r="N723">
        <f>IF(D723,MONTH(D723),"")</f>
        <v>3</v>
      </c>
      <c r="O723">
        <f>IF(D723,YEAR(D723),"")</f>
        <v>2001</v>
      </c>
      <c r="P723" s="12">
        <f>P722+IF(AND($B723="C",I723&lt;&gt;""),IF($G723="D",-I723,+I723),0)</f>
        <v>233.01617186797299</v>
      </c>
    </row>
    <row r="724" spans="1:16" x14ac:dyDescent="0.2">
      <c r="A724" s="6">
        <v>389</v>
      </c>
      <c r="B724" s="6" t="s">
        <v>17</v>
      </c>
      <c r="C724" s="7" t="s">
        <v>31</v>
      </c>
      <c r="D724" s="8">
        <v>36981</v>
      </c>
      <c r="E724" s="8">
        <v>36982</v>
      </c>
      <c r="F724" t="s">
        <v>284</v>
      </c>
      <c r="G724" s="6" t="s">
        <v>23</v>
      </c>
      <c r="H724" t="s">
        <v>220</v>
      </c>
      <c r="I724" s="12">
        <v>411.61234654100804</v>
      </c>
      <c r="J724" s="12">
        <f>J723+IF(AND($B724="B",$G724="D"),-I724,IF($B724="B",+I724,0))</f>
        <v>-2058.6292469001182</v>
      </c>
      <c r="K724" s="12">
        <f>K723+IF(AND($B724="B",$E724&lt;&gt;""),IF($G724="D",-I724,+I724),0)</f>
        <v>-2058.6292469001182</v>
      </c>
      <c r="L724" s="6" t="str">
        <f>IF(C724="","",G724&amp;" "&amp;VLOOKUP(C724,$X$1:$Y$49,2))</f>
        <v>D 22</v>
      </c>
      <c r="M724" s="10" t="e">
        <f>M723+IF(AND(B724="C",E724&lt;&gt;""),IF(G724="D",-#REF!,+#REF!),0)</f>
        <v>#REF!</v>
      </c>
      <c r="N724">
        <f>IF(D724,MONTH(D724),"")</f>
        <v>3</v>
      </c>
      <c r="O724">
        <f>IF(D724,YEAR(D724),"")</f>
        <v>2001</v>
      </c>
      <c r="P724" s="12">
        <f>P723+IF(AND($B724="C",I724&lt;&gt;""),IF($G724="D",-I724,+I724),0)</f>
        <v>233.01617186797299</v>
      </c>
    </row>
    <row r="725" spans="1:16" x14ac:dyDescent="0.2">
      <c r="A725" s="6">
        <v>389</v>
      </c>
      <c r="B725" s="6" t="s">
        <v>17</v>
      </c>
      <c r="C725" s="7" t="s">
        <v>50</v>
      </c>
      <c r="D725" s="8">
        <v>36981</v>
      </c>
      <c r="E725" s="8">
        <v>36982</v>
      </c>
      <c r="F725" t="s">
        <v>284</v>
      </c>
      <c r="G725" s="6" t="s">
        <v>23</v>
      </c>
      <c r="H725" t="s">
        <v>220</v>
      </c>
      <c r="I725" s="12">
        <v>1737.6748780788985</v>
      </c>
      <c r="J725" s="12">
        <f>J724+IF(AND($B725="B",$G725="D"),-I725,IF($B725="B",+I725,0))</f>
        <v>-3796.3041249790167</v>
      </c>
      <c r="K725" s="12">
        <f>K724+IF(AND($B725="B",$E725&lt;&gt;""),IF($G725="D",-I725,+I725),0)</f>
        <v>-3796.3041249790167</v>
      </c>
      <c r="L725" s="6" t="str">
        <f>IF(C725="","",G725&amp;" "&amp;VLOOKUP(C725,$X$1:$Y$49,2))</f>
        <v>D 9</v>
      </c>
      <c r="M725" s="10" t="e">
        <f>M724+IF(AND(B725="C",E725&lt;&gt;""),IF(G725="D",-#REF!,+#REF!),0)</f>
        <v>#REF!</v>
      </c>
      <c r="N725">
        <f>IF(D725,MONTH(D725),"")</f>
        <v>3</v>
      </c>
      <c r="O725">
        <f>IF(D725,YEAR(D725),"")</f>
        <v>2001</v>
      </c>
      <c r="P725" s="12">
        <f>P724+IF(AND($B725="C",I725&lt;&gt;""),IF($G725="D",-I725,+I725),0)</f>
        <v>233.01617186797299</v>
      </c>
    </row>
    <row r="726" spans="1:16" x14ac:dyDescent="0.2">
      <c r="A726" s="6">
        <v>404</v>
      </c>
      <c r="B726" s="6" t="s">
        <v>17</v>
      </c>
      <c r="C726" s="7" t="s">
        <v>21</v>
      </c>
      <c r="D726" s="8">
        <v>36981</v>
      </c>
      <c r="E726" s="8">
        <v>36981</v>
      </c>
      <c r="F726" t="s">
        <v>284</v>
      </c>
      <c r="G726" s="6" t="s">
        <v>23</v>
      </c>
      <c r="H726" s="6"/>
      <c r="I726" s="12">
        <v>22.403907573209832</v>
      </c>
      <c r="J726" s="12">
        <f>J725+IF(AND($B726="B",$G726="D"),-I726,IF($B726="B",+I726,0))</f>
        <v>-3818.7080325522265</v>
      </c>
      <c r="K726" s="12">
        <f>K725+IF(AND($B726="B",$E726&lt;&gt;""),IF($G726="D",-I726,+I726),0)</f>
        <v>-3818.7080325522265</v>
      </c>
      <c r="L726" s="6" t="str">
        <f>IF(C726="","",G726&amp;" "&amp;VLOOKUP(C726,$X$1:$Y$49,2))</f>
        <v>D 28</v>
      </c>
      <c r="M726" s="10" t="e">
        <f>M725+IF(AND(B726="C",E726&lt;&gt;""),IF(G726="D",-#REF!,+#REF!),0)</f>
        <v>#REF!</v>
      </c>
      <c r="N726">
        <f>IF(D726,MONTH(D726),"")</f>
        <v>3</v>
      </c>
      <c r="O726">
        <f>IF(D726,YEAR(D726),"")</f>
        <v>2001</v>
      </c>
      <c r="P726" s="12">
        <f>P725+IF(AND($B726="C",I726&lt;&gt;""),IF($G726="D",-I726,+I726),0)</f>
        <v>233.01617186797299</v>
      </c>
    </row>
    <row r="727" spans="1:16" x14ac:dyDescent="0.2">
      <c r="A727" s="6">
        <v>404</v>
      </c>
      <c r="B727" s="6" t="s">
        <v>17</v>
      </c>
      <c r="C727" s="7" t="s">
        <v>26</v>
      </c>
      <c r="D727" s="8">
        <v>36981</v>
      </c>
      <c r="E727" s="8">
        <v>36981</v>
      </c>
      <c r="F727" t="s">
        <v>284</v>
      </c>
      <c r="G727" s="6" t="s">
        <v>23</v>
      </c>
      <c r="H727" s="6"/>
      <c r="I727" s="12">
        <v>0.29575109344057615</v>
      </c>
      <c r="J727" s="12">
        <f>J726+IF(AND($B727="B",$G727="D"),-I727,IF($B727="B",+I727,0))</f>
        <v>-3819.0037836456672</v>
      </c>
      <c r="K727" s="12">
        <f>K726+IF(AND($B727="B",$E727&lt;&gt;""),IF($G727="D",-I727,+I727),0)</f>
        <v>-3819.0037836456672</v>
      </c>
      <c r="L727" s="6" t="str">
        <f>IF(C727="","",G727&amp;" "&amp;VLOOKUP(C727,$X$1:$Y$49,2))</f>
        <v>D 6</v>
      </c>
      <c r="M727" s="10" t="e">
        <f>M726+IF(AND(B727="C",E727&lt;&gt;""),IF(G727="D",-#REF!,+#REF!),0)</f>
        <v>#REF!</v>
      </c>
      <c r="N727">
        <f>IF(D727,MONTH(D727),"")</f>
        <v>3</v>
      </c>
      <c r="O727">
        <f>IF(D727,YEAR(D727),"")</f>
        <v>2001</v>
      </c>
      <c r="P727" s="12">
        <f>P726+IF(AND($B727="C",I727&lt;&gt;""),IF($G727="D",-I727,+I727),0)</f>
        <v>233.01617186797299</v>
      </c>
    </row>
    <row r="728" spans="1:16" x14ac:dyDescent="0.2">
      <c r="A728" s="6">
        <v>400</v>
      </c>
      <c r="B728" s="6" t="s">
        <v>17</v>
      </c>
      <c r="C728" s="7" t="s">
        <v>51</v>
      </c>
      <c r="D728" s="8">
        <v>36982</v>
      </c>
      <c r="E728" s="8">
        <v>36985</v>
      </c>
      <c r="F728" t="s">
        <v>284</v>
      </c>
      <c r="G728" s="6" t="s">
        <v>23</v>
      </c>
      <c r="H728" s="6"/>
      <c r="I728" s="12">
        <v>31.148383201947688</v>
      </c>
      <c r="J728" s="12">
        <f>J727+IF(AND($B728="B",$G728="D"),-I728,IF($B728="B",+I728,0))</f>
        <v>-3850.1521668476148</v>
      </c>
      <c r="K728" s="12">
        <f>K727+IF(AND($B728="B",$E728&lt;&gt;""),IF($G728="D",-I728,+I728),0)</f>
        <v>-3850.1521668476148</v>
      </c>
      <c r="L728" s="6" t="str">
        <f>IF(C728="","",G728&amp;" "&amp;VLOOKUP(C728,$X$1:$Y$49,2))</f>
        <v>D 21</v>
      </c>
      <c r="M728" s="10" t="e">
        <f>M727+IF(AND(B728="C",E728&lt;&gt;""),IF(G728="D",-#REF!,+#REF!),0)</f>
        <v>#REF!</v>
      </c>
      <c r="N728">
        <f>IF(D728,MONTH(D728),"")</f>
        <v>4</v>
      </c>
      <c r="O728">
        <f>IF(D728,YEAR(D728),"")</f>
        <v>2001</v>
      </c>
      <c r="P728" s="12">
        <f>P727+IF(AND($B728="C",I728&lt;&gt;""),IF($G728="D",-I728,+I728),0)</f>
        <v>233.01617186797299</v>
      </c>
    </row>
    <row r="729" spans="1:16" x14ac:dyDescent="0.2">
      <c r="A729" s="6">
        <v>400</v>
      </c>
      <c r="B729" s="6" t="s">
        <v>17</v>
      </c>
      <c r="C729" s="7" t="s">
        <v>51</v>
      </c>
      <c r="D729" s="8">
        <v>36982</v>
      </c>
      <c r="E729" s="8">
        <v>36985</v>
      </c>
      <c r="F729" t="s">
        <v>284</v>
      </c>
      <c r="G729" s="6" t="s">
        <v>23</v>
      </c>
      <c r="H729" s="6"/>
      <c r="I729" s="12">
        <v>4.7365909655663403</v>
      </c>
      <c r="J729" s="12">
        <f>J728+IF(AND($B729="B",$G729="D"),-I729,IF($B729="B",+I729,0))</f>
        <v>-3854.8887578131812</v>
      </c>
      <c r="K729" s="12">
        <f>K728+IF(AND($B729="B",$E729&lt;&gt;""),IF($G729="D",-I729,+I729),0)</f>
        <v>-3854.8887578131812</v>
      </c>
      <c r="L729" s="6" t="str">
        <f>IF(C729="","",G729&amp;" "&amp;VLOOKUP(C729,$X$1:$Y$49,2))</f>
        <v>D 21</v>
      </c>
      <c r="M729" s="10" t="e">
        <f>M728+IF(AND(B729="C",E729&lt;&gt;""),IF(G729="D",-#REF!,+#REF!),0)</f>
        <v>#REF!</v>
      </c>
      <c r="N729">
        <f>IF(D729,MONTH(D729),"")</f>
        <v>4</v>
      </c>
      <c r="O729">
        <f>IF(D729,YEAR(D729),"")</f>
        <v>2001</v>
      </c>
      <c r="P729" s="12">
        <f>P728+IF(AND($B729="C",I729&lt;&gt;""),IF($G729="D",-I729,+I729),0)</f>
        <v>233.01617186797299</v>
      </c>
    </row>
    <row r="730" spans="1:16" x14ac:dyDescent="0.2">
      <c r="A730" s="6">
        <v>400</v>
      </c>
      <c r="B730" s="6" t="s">
        <v>17</v>
      </c>
      <c r="C730" s="7" t="s">
        <v>56</v>
      </c>
      <c r="D730" s="8">
        <v>36982</v>
      </c>
      <c r="E730" s="8">
        <v>36985</v>
      </c>
      <c r="F730" t="s">
        <v>284</v>
      </c>
      <c r="G730" s="6" t="s">
        <v>23</v>
      </c>
      <c r="H730" s="6"/>
      <c r="I730" s="12">
        <v>147.00506283186246</v>
      </c>
      <c r="J730" s="12">
        <f>J729+IF(AND($B730="B",$G730="D"),-I730,IF($B730="B",+I730,0))</f>
        <v>-4001.8938206450439</v>
      </c>
      <c r="K730" s="12">
        <f>K729+IF(AND($B730="B",$E730&lt;&gt;""),IF($G730="D",-I730,+I730),0)</f>
        <v>-4001.8938206450439</v>
      </c>
      <c r="L730" s="6" t="str">
        <f>IF(C730="","",G730&amp;" "&amp;VLOOKUP(C730,$X$1:$Y$49,2))</f>
        <v>D 14</v>
      </c>
      <c r="M730" s="10" t="e">
        <f>M729+IF(AND(B730="C",E730&lt;&gt;""),IF(G730="D",-#REF!,+#REF!),0)</f>
        <v>#REF!</v>
      </c>
      <c r="N730">
        <f>IF(D730,MONTH(D730),"")</f>
        <v>4</v>
      </c>
      <c r="O730">
        <f>IF(D730,YEAR(D730),"")</f>
        <v>2001</v>
      </c>
      <c r="P730" s="12">
        <f>P729+IF(AND($B730="C",I730&lt;&gt;""),IF($G730="D",-I730,+I730),0)</f>
        <v>233.01617186797299</v>
      </c>
    </row>
    <row r="731" spans="1:16" x14ac:dyDescent="0.2">
      <c r="A731" s="6">
        <v>400</v>
      </c>
      <c r="B731" s="6" t="s">
        <v>17</v>
      </c>
      <c r="C731" s="7" t="s">
        <v>26</v>
      </c>
      <c r="D731" s="8">
        <v>36982</v>
      </c>
      <c r="E731" s="8">
        <v>36985</v>
      </c>
      <c r="F731" t="s">
        <v>284</v>
      </c>
      <c r="G731" s="6" t="s">
        <v>23</v>
      </c>
      <c r="H731" s="6"/>
      <c r="I731" s="12">
        <v>34.918447398228849</v>
      </c>
      <c r="J731" s="12">
        <f>J730+IF(AND($B731="B",$G731="D"),-I731,IF($B731="B",+I731,0))</f>
        <v>-4036.8122680432725</v>
      </c>
      <c r="K731" s="12">
        <f>K730+IF(AND($B731="B",$E731&lt;&gt;""),IF($G731="D",-I731,+I731),0)</f>
        <v>-4036.8122680432725</v>
      </c>
      <c r="L731" s="6" t="str">
        <f>IF(C731="","",G731&amp;" "&amp;VLOOKUP(C731,$X$1:$Y$49,2))</f>
        <v>D 6</v>
      </c>
      <c r="M731" s="10" t="e">
        <f>M730+IF(AND(B731="C",E731&lt;&gt;""),IF(G731="D",-#REF!,+#REF!),0)</f>
        <v>#REF!</v>
      </c>
      <c r="N731">
        <f>IF(D731,MONTH(D731),"")</f>
        <v>4</v>
      </c>
      <c r="O731">
        <f>IF(D731,YEAR(D731),"")</f>
        <v>2001</v>
      </c>
      <c r="P731" s="12">
        <f>P730+IF(AND($B731="C",I731&lt;&gt;""),IF($G731="D",-I731,+I731),0)</f>
        <v>233.01617186797299</v>
      </c>
    </row>
    <row r="732" spans="1:16" x14ac:dyDescent="0.2">
      <c r="A732" s="6">
        <v>401</v>
      </c>
      <c r="B732" s="6" t="s">
        <v>17</v>
      </c>
      <c r="C732" s="7" t="s">
        <v>51</v>
      </c>
      <c r="D732" s="8">
        <v>36982</v>
      </c>
      <c r="E732" s="8">
        <v>36985</v>
      </c>
      <c r="F732" t="s">
        <v>284</v>
      </c>
      <c r="G732" s="6" t="s">
        <v>23</v>
      </c>
      <c r="H732" s="6"/>
      <c r="I732" s="12">
        <v>36.102976262163523</v>
      </c>
      <c r="J732" s="12">
        <f>J731+IF(AND($B732="B",$G732="D"),-I732,IF($B732="B",+I732,0))</f>
        <v>-4072.9152443054359</v>
      </c>
      <c r="K732" s="12">
        <f>K731+IF(AND($B732="B",$E732&lt;&gt;""),IF($G732="D",-I732,+I732),0)</f>
        <v>-4072.9152443054359</v>
      </c>
      <c r="L732" s="6" t="str">
        <f>IF(C732="","",G732&amp;" "&amp;VLOOKUP(C732,$X$1:$Y$49,2))</f>
        <v>D 21</v>
      </c>
      <c r="M732" s="10" t="e">
        <f>M731+IF(AND(B732="C",E732&lt;&gt;""),IF(G732="D",-#REF!,+#REF!),0)</f>
        <v>#REF!</v>
      </c>
      <c r="N732">
        <f>IF(D732,MONTH(D732),"")</f>
        <v>4</v>
      </c>
      <c r="O732">
        <f>IF(D732,YEAR(D732),"")</f>
        <v>2001</v>
      </c>
      <c r="P732" s="12">
        <f>P731+IF(AND($B732="C",I732&lt;&gt;""),IF($G732="D",-I732,+I732),0)</f>
        <v>233.01617186797299</v>
      </c>
    </row>
    <row r="733" spans="1:16" x14ac:dyDescent="0.2">
      <c r="A733" s="6">
        <v>401</v>
      </c>
      <c r="B733" s="6" t="s">
        <v>17</v>
      </c>
      <c r="C733" s="7" t="s">
        <v>51</v>
      </c>
      <c r="D733" s="8">
        <v>36982</v>
      </c>
      <c r="E733" s="8">
        <v>36985</v>
      </c>
      <c r="F733" t="s">
        <v>284</v>
      </c>
      <c r="G733" s="6" t="s">
        <v>23</v>
      </c>
      <c r="H733" s="6"/>
      <c r="I733" s="12">
        <v>6.7992261687885032</v>
      </c>
      <c r="J733" s="12">
        <f>J732+IF(AND($B733="B",$G733="D"),-I733,IF($B733="B",+I733,0))</f>
        <v>-4079.7144704742245</v>
      </c>
      <c r="K733" s="12">
        <f>K732+IF(AND($B733="B",$E733&lt;&gt;""),IF($G733="D",-I733,+I733),0)</f>
        <v>-4079.7144704742245</v>
      </c>
      <c r="L733" s="6" t="str">
        <f>IF(C733="","",G733&amp;" "&amp;VLOOKUP(C733,$X$1:$Y$49,2))</f>
        <v>D 21</v>
      </c>
      <c r="M733" s="10" t="e">
        <f>M732+IF(AND(B733="C",E733&lt;&gt;""),IF(G733="D",-#REF!,+#REF!),0)</f>
        <v>#REF!</v>
      </c>
      <c r="N733">
        <f>IF(D733,MONTH(D733),"")</f>
        <v>4</v>
      </c>
      <c r="O733">
        <f>IF(D733,YEAR(D733),"")</f>
        <v>2001</v>
      </c>
      <c r="P733" s="12">
        <f>P732+IF(AND($B733="C",I733&lt;&gt;""),IF($G733="D",-I733,+I733),0)</f>
        <v>233.01617186797299</v>
      </c>
    </row>
    <row r="734" spans="1:16" x14ac:dyDescent="0.2">
      <c r="A734" s="6">
        <v>401</v>
      </c>
      <c r="B734" s="6" t="s">
        <v>17</v>
      </c>
      <c r="C734" s="7" t="s">
        <v>56</v>
      </c>
      <c r="D734" s="8">
        <v>36982</v>
      </c>
      <c r="E734" s="8">
        <v>36985</v>
      </c>
      <c r="F734" t="s">
        <v>284</v>
      </c>
      <c r="G734" s="6" t="s">
        <v>23</v>
      </c>
      <c r="H734" s="6"/>
      <c r="I734" s="12">
        <v>209.57928644712993</v>
      </c>
      <c r="J734" s="12">
        <f>J733+IF(AND($B734="B",$G734="D"),-I734,IF($B734="B",+I734,0))</f>
        <v>-4289.2937569213545</v>
      </c>
      <c r="K734" s="12">
        <f>K733+IF(AND($B734="B",$E734&lt;&gt;""),IF($G734="D",-I734,+I734),0)</f>
        <v>-4289.2937569213545</v>
      </c>
      <c r="L734" s="6" t="str">
        <f>IF(C734="","",G734&amp;" "&amp;VLOOKUP(C734,$X$1:$Y$49,2))</f>
        <v>D 14</v>
      </c>
      <c r="M734" s="10" t="e">
        <f>M733+IF(AND(B734="C",E734&lt;&gt;""),IF(G734="D",-#REF!,+#REF!),0)</f>
        <v>#REF!</v>
      </c>
      <c r="N734">
        <f>IF(D734,MONTH(D734),"")</f>
        <v>4</v>
      </c>
      <c r="O734">
        <f>IF(D734,YEAR(D734),"")</f>
        <v>2001</v>
      </c>
      <c r="P734" s="12">
        <f>P733+IF(AND($B734="C",I734&lt;&gt;""),IF($G734="D",-I734,+I734),0)</f>
        <v>233.01617186797299</v>
      </c>
    </row>
    <row r="735" spans="1:16" x14ac:dyDescent="0.2">
      <c r="A735" s="6">
        <v>401</v>
      </c>
      <c r="B735" s="6" t="s">
        <v>17</v>
      </c>
      <c r="C735" s="7" t="s">
        <v>26</v>
      </c>
      <c r="D735" s="8">
        <v>36982</v>
      </c>
      <c r="E735" s="8">
        <v>36985</v>
      </c>
      <c r="F735" t="s">
        <v>284</v>
      </c>
      <c r="G735" s="6" t="s">
        <v>23</v>
      </c>
      <c r="H735" s="6"/>
      <c r="I735" s="12">
        <v>48.154071074780816</v>
      </c>
      <c r="J735" s="12">
        <f>J734+IF(AND($B735="B",$G735="D"),-I735,IF($B735="B",+I735,0))</f>
        <v>-4337.4478279961349</v>
      </c>
      <c r="K735" s="12">
        <f>K734+IF(AND($B735="B",$E735&lt;&gt;""),IF($G735="D",-I735,+I735),0)</f>
        <v>-4337.4478279961349</v>
      </c>
      <c r="L735" s="6" t="str">
        <f>IF(C735="","",G735&amp;" "&amp;VLOOKUP(C735,$X$1:$Y$49,2))</f>
        <v>D 6</v>
      </c>
      <c r="M735" s="10" t="e">
        <f>M734+IF(AND(B735="C",E735&lt;&gt;""),IF(G735="D",-#REF!,+#REF!),0)</f>
        <v>#REF!</v>
      </c>
      <c r="N735">
        <f>IF(D735,MONTH(D735),"")</f>
        <v>4</v>
      </c>
      <c r="O735">
        <f>IF(D735,YEAR(D735),"")</f>
        <v>2001</v>
      </c>
      <c r="P735" s="12">
        <f>P734+IF(AND($B735="C",I735&lt;&gt;""),IF($G735="D",-I735,+I735),0)</f>
        <v>233.01617186797299</v>
      </c>
    </row>
    <row r="736" spans="1:16" x14ac:dyDescent="0.2">
      <c r="A736" s="6">
        <v>405</v>
      </c>
      <c r="B736" s="6" t="s">
        <v>17</v>
      </c>
      <c r="C736" s="7" t="s">
        <v>21</v>
      </c>
      <c r="D736" s="8">
        <v>36982</v>
      </c>
      <c r="E736" s="8">
        <v>36984</v>
      </c>
      <c r="F736" t="s">
        <v>284</v>
      </c>
      <c r="G736" s="6" t="s">
        <v>23</v>
      </c>
      <c r="H736" s="6"/>
      <c r="I736" s="12">
        <v>69.644809034738543</v>
      </c>
      <c r="J736" s="12">
        <f>J735+IF(AND($B736="B",$G736="D"),-I736,IF($B736="B",+I736,0))</f>
        <v>-4407.0926370308734</v>
      </c>
      <c r="K736" s="12">
        <f>K735+IF(AND($B736="B",$E736&lt;&gt;""),IF($G736="D",-I736,+I736),0)</f>
        <v>-4407.0926370308734</v>
      </c>
      <c r="L736" s="6" t="str">
        <f>IF(C736="","",G736&amp;" "&amp;VLOOKUP(C736,$X$1:$Y$49,2))</f>
        <v>D 28</v>
      </c>
      <c r="M736" s="10" t="e">
        <f>M735+IF(AND(B736="C",E736&lt;&gt;""),IF(G736="D",-#REF!,+#REF!),0)</f>
        <v>#REF!</v>
      </c>
      <c r="N736">
        <f>IF(D736,MONTH(D736),"")</f>
        <v>4</v>
      </c>
      <c r="O736">
        <f>IF(D736,YEAR(D736),"")</f>
        <v>2001</v>
      </c>
      <c r="P736" s="12">
        <f>P735+IF(AND($B736="C",I736&lt;&gt;""),IF($G736="D",-I736,+I736),0)</f>
        <v>233.01617186797299</v>
      </c>
    </row>
    <row r="737" spans="1:16" x14ac:dyDescent="0.2">
      <c r="A737" s="6">
        <v>405</v>
      </c>
      <c r="B737" s="6" t="s">
        <v>17</v>
      </c>
      <c r="C737" s="7" t="s">
        <v>26</v>
      </c>
      <c r="D737" s="8">
        <v>36982</v>
      </c>
      <c r="E737" s="8">
        <v>36984</v>
      </c>
      <c r="F737" t="s">
        <v>284</v>
      </c>
      <c r="G737" s="6" t="s">
        <v>23</v>
      </c>
      <c r="H737" s="6"/>
      <c r="I737" s="12">
        <v>13.086223639659307</v>
      </c>
      <c r="J737" s="12">
        <f>J736+IF(AND($B737="B",$G737="D"),-I737,IF($B737="B",+I737,0))</f>
        <v>-4420.1788606705331</v>
      </c>
      <c r="K737" s="12">
        <f>K736+IF(AND($B737="B",$E737&lt;&gt;""),IF($G737="D",-I737,+I737),0)</f>
        <v>-4420.1788606705331</v>
      </c>
      <c r="L737" s="6" t="str">
        <f>IF(C737="","",G737&amp;" "&amp;VLOOKUP(C737,$X$1:$Y$49,2))</f>
        <v>D 6</v>
      </c>
      <c r="M737" s="10" t="e">
        <f>M736+IF(AND(B737="C",E737&lt;&gt;""),IF(G737="D",-#REF!,+#REF!),0)</f>
        <v>#REF!</v>
      </c>
      <c r="N737">
        <f>IF(D737,MONTH(D737),"")</f>
        <v>4</v>
      </c>
      <c r="O737">
        <f>IF(D737,YEAR(D737),"")</f>
        <v>2001</v>
      </c>
      <c r="P737" s="12">
        <f>P736+IF(AND($B737="C",I737&lt;&gt;""),IF($G737="D",-I737,+I737),0)</f>
        <v>233.01617186797299</v>
      </c>
    </row>
    <row r="738" spans="1:16" x14ac:dyDescent="0.2">
      <c r="A738" s="6">
        <v>404</v>
      </c>
      <c r="B738" s="6" t="s">
        <v>17</v>
      </c>
      <c r="C738" s="7" t="s">
        <v>21</v>
      </c>
      <c r="D738" s="8">
        <v>36983</v>
      </c>
      <c r="E738" s="8">
        <v>36983</v>
      </c>
      <c r="F738" t="s">
        <v>284</v>
      </c>
      <c r="G738" s="6" t="s">
        <v>23</v>
      </c>
      <c r="H738" s="6"/>
      <c r="I738" s="12">
        <v>10.240000000000002</v>
      </c>
      <c r="J738" s="12">
        <f>J737+IF(AND($B738="B",$G738="D"),-I738,IF($B738="B",+I738,0))</f>
        <v>-4430.4188606705329</v>
      </c>
      <c r="K738" s="12">
        <f>K737+IF(AND($B738="B",$E738&lt;&gt;""),IF($G738="D",-I738,+I738),0)</f>
        <v>-4430.4188606705329</v>
      </c>
      <c r="L738" s="6" t="str">
        <f>IF(C738="","",G738&amp;" "&amp;VLOOKUP(C738,$X$1:$Y$49,2))</f>
        <v>D 28</v>
      </c>
      <c r="M738" s="10" t="e">
        <f>M737+IF(AND(B738="C",E738&lt;&gt;""),IF(G738="D",-#REF!,+#REF!),0)</f>
        <v>#REF!</v>
      </c>
      <c r="N738">
        <f>IF(D738,MONTH(D738),"")</f>
        <v>4</v>
      </c>
      <c r="O738">
        <f>IF(D738,YEAR(D738),"")</f>
        <v>2001</v>
      </c>
      <c r="P738" s="12">
        <f>P737+IF(AND($B738="C",I738&lt;&gt;""),IF($G738="D",-I738,+I738),0)</f>
        <v>233.01617186797299</v>
      </c>
    </row>
    <row r="739" spans="1:16" x14ac:dyDescent="0.2">
      <c r="A739" s="6">
        <v>404</v>
      </c>
      <c r="B739" s="6" t="s">
        <v>17</v>
      </c>
      <c r="C739" s="7" t="s">
        <v>26</v>
      </c>
      <c r="D739" s="8">
        <v>36983</v>
      </c>
      <c r="E739" s="8">
        <v>36983</v>
      </c>
      <c r="F739" t="s">
        <v>284</v>
      </c>
      <c r="G739" s="6" t="s">
        <v>23</v>
      </c>
      <c r="H739" s="6"/>
      <c r="I739" s="12">
        <v>2</v>
      </c>
      <c r="J739" s="12">
        <f>J738+IF(AND($B739="B",$G739="D"),-I739,IF($B739="B",+I739,0))</f>
        <v>-4432.4188606705329</v>
      </c>
      <c r="K739" s="12">
        <f>K738+IF(AND($B739="B",$E739&lt;&gt;""),IF($G739="D",-I739,+I739),0)</f>
        <v>-4432.4188606705329</v>
      </c>
      <c r="L739" s="6" t="str">
        <f>IF(C739="","",G739&amp;" "&amp;VLOOKUP(C739,$X$1:$Y$49,2))</f>
        <v>D 6</v>
      </c>
      <c r="M739" s="10" t="e">
        <f>M738+IF(AND(B739="C",E739&lt;&gt;""),IF(G739="D",-#REF!,+#REF!),0)</f>
        <v>#REF!</v>
      </c>
      <c r="N739">
        <f>IF(D739,MONTH(D739),"")</f>
        <v>4</v>
      </c>
      <c r="O739">
        <f>IF(D739,YEAR(D739),"")</f>
        <v>2001</v>
      </c>
      <c r="P739" s="12">
        <f>P738+IF(AND($B739="C",I739&lt;&gt;""),IF($G739="D",-I739,+I739),0)</f>
        <v>233.01617186797299</v>
      </c>
    </row>
    <row r="740" spans="1:16" x14ac:dyDescent="0.2">
      <c r="A740" s="6">
        <v>398</v>
      </c>
      <c r="B740" s="6" t="s">
        <v>17</v>
      </c>
      <c r="C740" s="7" t="s">
        <v>18</v>
      </c>
      <c r="D740" s="8">
        <v>36985</v>
      </c>
      <c r="E740" s="8">
        <v>36986</v>
      </c>
      <c r="F740" t="s">
        <v>284</v>
      </c>
      <c r="G740" s="6" t="s">
        <v>19</v>
      </c>
      <c r="H740" s="6"/>
      <c r="I740" s="12">
        <v>3811.2254309352597</v>
      </c>
      <c r="J740" s="12">
        <f>J739+IF(AND($B740="B",$G740="D"),-I740,IF($B740="B",+I740,0))</f>
        <v>-621.19342973527318</v>
      </c>
      <c r="K740" s="12">
        <f>K739+IF(AND($B740="B",$E740&lt;&gt;""),IF($G740="D",-I740,+I740),0)</f>
        <v>-621.19342973527318</v>
      </c>
      <c r="L740" s="6" t="str">
        <f>IF(C740="","",G740&amp;" "&amp;VLOOKUP(C740,$X$1:$Y$49,2))</f>
        <v>R 8</v>
      </c>
      <c r="M740" s="10" t="e">
        <f>M739+IF(AND(B740="C",E740&lt;&gt;""),IF(G740="D",-#REF!,+#REF!),0)</f>
        <v>#REF!</v>
      </c>
      <c r="N740">
        <f>IF(D740,MONTH(D740),"")</f>
        <v>4</v>
      </c>
      <c r="O740">
        <f>IF(D740,YEAR(D740),"")</f>
        <v>2001</v>
      </c>
      <c r="P740" s="12">
        <f>P739+IF(AND($B740="C",I740&lt;&gt;""),IF($G740="D",-I740,+I740),0)</f>
        <v>233.01617186797299</v>
      </c>
    </row>
    <row r="741" spans="1:16" x14ac:dyDescent="0.2">
      <c r="A741" s="6">
        <v>390</v>
      </c>
      <c r="B741" s="6" t="s">
        <v>17</v>
      </c>
      <c r="C741" s="7" t="s">
        <v>36</v>
      </c>
      <c r="D741" s="8">
        <v>36988</v>
      </c>
      <c r="E741" s="8">
        <v>37006</v>
      </c>
      <c r="F741" t="s">
        <v>284</v>
      </c>
      <c r="G741" s="6" t="s">
        <v>23</v>
      </c>
      <c r="H741" s="6">
        <v>5967699</v>
      </c>
      <c r="I741" s="12">
        <v>1068.3550903489102</v>
      </c>
      <c r="J741" s="12">
        <f>J740+IF(AND($B741="B",$G741="D"),-I741,IF($B741="B",+I741,0))</f>
        <v>-1689.5485200841833</v>
      </c>
      <c r="K741" s="12">
        <f>K740+IF(AND($B741="B",$E741&lt;&gt;""),IF($G741="D",-I741,+I741),0)</f>
        <v>-1689.5485200841833</v>
      </c>
      <c r="L741" s="6" t="str">
        <f>IF(C741="","",G741&amp;" "&amp;VLOOKUP(C741,$X$1:$Y$49,2))</f>
        <v>D 10</v>
      </c>
      <c r="M741" s="10" t="e">
        <f>M740+IF(AND(B741="C",E741&lt;&gt;""),IF(G741="D",-#REF!,+#REF!),0)</f>
        <v>#REF!</v>
      </c>
      <c r="N741">
        <f>IF(D741,MONTH(D741),"")</f>
        <v>4</v>
      </c>
      <c r="O741">
        <f>IF(D741,YEAR(D741),"")</f>
        <v>2001</v>
      </c>
      <c r="P741" s="12">
        <f>P740+IF(AND($B741="C",I741&lt;&gt;""),IF($G741="D",-I741,+I741),0)</f>
        <v>233.01617186797299</v>
      </c>
    </row>
    <row r="742" spans="1:16" x14ac:dyDescent="0.2">
      <c r="A742" s="6">
        <v>381</v>
      </c>
      <c r="B742" s="6" t="s">
        <v>17</v>
      </c>
      <c r="C742" s="7" t="s">
        <v>36</v>
      </c>
      <c r="D742" s="8">
        <v>36990</v>
      </c>
      <c r="E742" s="8">
        <v>36999</v>
      </c>
      <c r="F742" t="s">
        <v>284</v>
      </c>
      <c r="G742" s="6" t="s">
        <v>23</v>
      </c>
      <c r="H742" s="6"/>
      <c r="I742" s="12">
        <v>420.75928757525264</v>
      </c>
      <c r="J742" s="12">
        <f>J741+IF(AND($B742="B",$G742="D"),-I742,IF($B742="B",+I742,0))</f>
        <v>-2110.3078076594361</v>
      </c>
      <c r="K742" s="12">
        <f>K741+IF(AND($B742="B",$E742&lt;&gt;""),IF($G742="D",-I742,+I742),0)</f>
        <v>-2110.3078076594361</v>
      </c>
      <c r="L742" s="6" t="str">
        <f>IF(C742="","",G742&amp;" "&amp;VLOOKUP(C742,$X$1:$Y$49,2))</f>
        <v>D 10</v>
      </c>
      <c r="M742" s="10" t="e">
        <f>M741+IF(AND(B742="C",E742&lt;&gt;""),IF(G742="D",-#REF!,+#REF!),0)</f>
        <v>#REF!</v>
      </c>
      <c r="N742">
        <f>IF(D742,MONTH(D742),"")</f>
        <v>4</v>
      </c>
      <c r="O742">
        <f>IF(D742,YEAR(D742),"")</f>
        <v>2001</v>
      </c>
      <c r="P742" s="12">
        <f>P741+IF(AND($B742="C",I742&lt;&gt;""),IF($G742="D",-I742,+I742),0)</f>
        <v>233.01617186797299</v>
      </c>
    </row>
    <row r="743" spans="1:16" x14ac:dyDescent="0.2">
      <c r="A743" s="6">
        <v>393</v>
      </c>
      <c r="B743" s="6" t="s">
        <v>17</v>
      </c>
      <c r="C743" s="7" t="s">
        <v>36</v>
      </c>
      <c r="D743" s="8">
        <v>36990</v>
      </c>
      <c r="E743" s="8">
        <v>36996</v>
      </c>
      <c r="F743" t="s">
        <v>284</v>
      </c>
      <c r="G743" s="6" t="s">
        <v>23</v>
      </c>
      <c r="H743" s="6"/>
      <c r="I743" s="12">
        <v>5150.1851493314352</v>
      </c>
      <c r="J743" s="12">
        <f>J742+IF(AND($B743="B",$G743="D"),-I743,IF($B743="B",+I743,0))</f>
        <v>-7260.4929569908709</v>
      </c>
      <c r="K743" s="12">
        <f>K742+IF(AND($B743="B",$E743&lt;&gt;""),IF($G743="D",-I743,+I743),0)</f>
        <v>-7260.4929569908709</v>
      </c>
      <c r="L743" s="6" t="str">
        <f>IF(C743="","",G743&amp;" "&amp;VLOOKUP(C743,$X$1:$Y$49,2))</f>
        <v>D 10</v>
      </c>
      <c r="M743" s="10" t="e">
        <f>M742+IF(AND(B743="C",E743&lt;&gt;""),IF(G743="D",-#REF!,+#REF!),0)</f>
        <v>#REF!</v>
      </c>
      <c r="N743">
        <f>IF(D743,MONTH(D743),"")</f>
        <v>4</v>
      </c>
      <c r="O743">
        <f>IF(D743,YEAR(D743),"")</f>
        <v>2001</v>
      </c>
      <c r="P743" s="12">
        <f>P742+IF(AND($B743="C",I743&lt;&gt;""),IF($G743="D",-I743,+I743),0)</f>
        <v>233.01617186797299</v>
      </c>
    </row>
    <row r="744" spans="1:16" x14ac:dyDescent="0.2">
      <c r="A744" s="6">
        <v>402</v>
      </c>
      <c r="B744" s="6" t="s">
        <v>17</v>
      </c>
      <c r="C744" s="7" t="s">
        <v>18</v>
      </c>
      <c r="D744" s="8">
        <v>36990</v>
      </c>
      <c r="E744" s="8">
        <v>36991</v>
      </c>
      <c r="F744" t="s">
        <v>284</v>
      </c>
      <c r="G744" s="6" t="s">
        <v>19</v>
      </c>
      <c r="H744" s="6"/>
      <c r="I744" s="12">
        <v>7470.0018446331087</v>
      </c>
      <c r="J744" s="12">
        <f>J743+IF(AND($B744="B",$G744="D"),-I744,IF($B744="B",+I744,0))</f>
        <v>209.50888764223782</v>
      </c>
      <c r="K744" s="12">
        <f>K743+IF(AND($B744="B",$E744&lt;&gt;""),IF($G744="D",-I744,+I744),0)</f>
        <v>209.50888764223782</v>
      </c>
      <c r="L744" s="6" t="str">
        <f>IF(C744="","",G744&amp;" "&amp;VLOOKUP(C744,$X$1:$Y$49,2))</f>
        <v>R 8</v>
      </c>
      <c r="M744" s="10" t="e">
        <f>M743+IF(AND(B744="C",E744&lt;&gt;""),IF(G744="D",-#REF!,+#REF!),0)</f>
        <v>#REF!</v>
      </c>
      <c r="N744">
        <f>IF(D744,MONTH(D744),"")</f>
        <v>4</v>
      </c>
      <c r="O744">
        <f>IF(D744,YEAR(D744),"")</f>
        <v>2001</v>
      </c>
      <c r="P744" s="12">
        <f>P743+IF(AND($B744="C",I744&lt;&gt;""),IF($G744="D",-I744,+I744),0)</f>
        <v>233.01617186797299</v>
      </c>
    </row>
    <row r="745" spans="1:16" x14ac:dyDescent="0.2">
      <c r="A745" s="6">
        <v>303</v>
      </c>
      <c r="B745" s="6" t="s">
        <v>17</v>
      </c>
      <c r="C745" s="7" t="s">
        <v>33</v>
      </c>
      <c r="D745" s="8">
        <v>36991</v>
      </c>
      <c r="E745" s="8">
        <v>36990</v>
      </c>
      <c r="F745" t="s">
        <v>284</v>
      </c>
      <c r="G745" s="6" t="s">
        <v>23</v>
      </c>
      <c r="H745" s="6"/>
      <c r="I745" s="12">
        <v>288.89088766489266</v>
      </c>
      <c r="J745" s="12">
        <f>J744+IF(AND($B745="B",$G745="D"),-I745,IF($B745="B",+I745,0))</f>
        <v>-79.382000022654836</v>
      </c>
      <c r="K745" s="12">
        <f>K744+IF(AND($B745="B",$E745&lt;&gt;""),IF($G745="D",-I745,+I745),0)</f>
        <v>-79.382000022654836</v>
      </c>
      <c r="L745" s="6" t="str">
        <f>IF(C745="","",G745&amp;" "&amp;VLOOKUP(C745,$X$1:$Y$49,2))</f>
        <v>D 23</v>
      </c>
      <c r="M745" s="10" t="e">
        <f>M744+IF(AND(B745="C",E745&lt;&gt;""),IF(G745="D",-#REF!,+#REF!),0)</f>
        <v>#REF!</v>
      </c>
      <c r="N745">
        <f>IF(D745,MONTH(D745),"")</f>
        <v>4</v>
      </c>
      <c r="O745">
        <f>IF(D745,YEAR(D745),"")</f>
        <v>2001</v>
      </c>
      <c r="P745" s="12">
        <f>P744+IF(AND($B745="C",I745&lt;&gt;""),IF($G745="D",-I745,+I745),0)</f>
        <v>233.01617186797299</v>
      </c>
    </row>
    <row r="746" spans="1:16" x14ac:dyDescent="0.2">
      <c r="A746" s="6">
        <v>321</v>
      </c>
      <c r="B746" s="6" t="s">
        <v>17</v>
      </c>
      <c r="C746" s="7" t="s">
        <v>33</v>
      </c>
      <c r="D746" s="8">
        <v>36991</v>
      </c>
      <c r="E746" s="8">
        <v>36990</v>
      </c>
      <c r="F746" t="s">
        <v>284</v>
      </c>
      <c r="G746" s="6" t="s">
        <v>23</v>
      </c>
      <c r="H746" s="6"/>
      <c r="I746" s="12">
        <v>183.3961677366047</v>
      </c>
      <c r="J746" s="12">
        <f>J745+IF(AND($B746="B",$G746="D"),-I746,IF($B746="B",+I746,0))</f>
        <v>-262.77816775925953</v>
      </c>
      <c r="K746" s="12">
        <f>K745+IF(AND($B746="B",$E746&lt;&gt;""),IF($G746="D",-I746,+I746),0)</f>
        <v>-262.77816775925953</v>
      </c>
      <c r="L746" s="6" t="str">
        <f>IF(C746="","",G746&amp;" "&amp;VLOOKUP(C746,$X$1:$Y$49,2))</f>
        <v>D 23</v>
      </c>
      <c r="M746" s="10" t="e">
        <f>M745+IF(AND(B746="C",E746&lt;&gt;""),IF(G746="D",-#REF!,+#REF!),0)</f>
        <v>#REF!</v>
      </c>
      <c r="N746">
        <f>IF(D746,MONTH(D746),"")</f>
        <v>4</v>
      </c>
      <c r="O746">
        <f>IF(D746,YEAR(D746),"")</f>
        <v>2001</v>
      </c>
      <c r="P746" s="12">
        <f>P745+IF(AND($B746="C",I746&lt;&gt;""),IF($G746="D",-I746,+I746),0)</f>
        <v>233.01617186797299</v>
      </c>
    </row>
    <row r="747" spans="1:16" x14ac:dyDescent="0.2">
      <c r="A747" s="6">
        <v>397</v>
      </c>
      <c r="B747" s="6" t="s">
        <v>17</v>
      </c>
      <c r="C747" s="7" t="s">
        <v>54</v>
      </c>
      <c r="D747" s="8">
        <v>36991</v>
      </c>
      <c r="E747" s="8">
        <v>36994</v>
      </c>
      <c r="F747" t="s">
        <v>284</v>
      </c>
      <c r="G747" s="6" t="s">
        <v>19</v>
      </c>
      <c r="H747" s="6"/>
      <c r="I747" s="12">
        <v>8476.1653584000178</v>
      </c>
      <c r="J747" s="12">
        <f>J746+IF(AND($B747="B",$G747="D"),-I747,IF($B747="B",+I747,0))</f>
        <v>8213.3871906407585</v>
      </c>
      <c r="K747" s="12">
        <f>K746+IF(AND($B747="B",$E747&lt;&gt;""),IF($G747="D",-I747,+I747),0)</f>
        <v>8213.3871906407585</v>
      </c>
      <c r="L747" s="6" t="str">
        <f>IF(C747="","",G747&amp;" "&amp;VLOOKUP(C747,$X$1:$Y$49,2))</f>
        <v>R 6</v>
      </c>
      <c r="M747" s="10" t="e">
        <f>M746+IF(AND(B747="C",E747&lt;&gt;""),IF(G747="D",-#REF!,+#REF!),0)</f>
        <v>#REF!</v>
      </c>
      <c r="N747">
        <f>IF(D747,MONTH(D747),"")</f>
        <v>4</v>
      </c>
      <c r="O747">
        <f>IF(D747,YEAR(D747),"")</f>
        <v>2001</v>
      </c>
      <c r="P747" s="12">
        <f>P746+IF(AND($B747="C",I747&lt;&gt;""),IF($G747="D",-I747,+I747),0)</f>
        <v>233.01617186797299</v>
      </c>
    </row>
    <row r="748" spans="1:16" x14ac:dyDescent="0.2">
      <c r="A748" s="6">
        <v>397</v>
      </c>
      <c r="B748" s="6" t="s">
        <v>17</v>
      </c>
      <c r="C748" s="7" t="s">
        <v>62</v>
      </c>
      <c r="D748" s="8">
        <v>36991</v>
      </c>
      <c r="E748" s="8">
        <v>36994</v>
      </c>
      <c r="F748" t="s">
        <v>284</v>
      </c>
      <c r="G748" s="6" t="s">
        <v>19</v>
      </c>
      <c r="H748" s="6"/>
      <c r="I748" s="12">
        <v>1661.3284102464033</v>
      </c>
      <c r="J748" s="12">
        <f>J747+IF(AND($B748="B",$G748="D"),-I748,IF($B748="B",+I748,0))</f>
        <v>9874.7156008871625</v>
      </c>
      <c r="K748" s="12">
        <f>K747+IF(AND($B748="B",$E748&lt;&gt;""),IF($G748="D",-I748,+I748),0)</f>
        <v>9874.7156008871625</v>
      </c>
      <c r="L748" s="6" t="str">
        <f>IF(C748="","",G748&amp;" "&amp;VLOOKUP(C748,$X$1:$Y$49,2))</f>
        <v>R 5</v>
      </c>
      <c r="M748" s="10" t="e">
        <f>M747+IF(AND(B748="C",E748&lt;&gt;""),IF(G748="D",-#REF!,+#REF!),0)</f>
        <v>#REF!</v>
      </c>
      <c r="N748">
        <f>IF(D748,MONTH(D748),"")</f>
        <v>4</v>
      </c>
      <c r="O748">
        <f>IF(D748,YEAR(D748),"")</f>
        <v>2001</v>
      </c>
      <c r="P748" s="12">
        <f>P747+IF(AND($B748="C",I748&lt;&gt;""),IF($G748="D",-I748,+I748),0)</f>
        <v>233.01617186797299</v>
      </c>
    </row>
    <row r="749" spans="1:16" x14ac:dyDescent="0.2">
      <c r="A749" s="6">
        <v>407</v>
      </c>
      <c r="B749" s="6" t="s">
        <v>17</v>
      </c>
      <c r="C749" s="7" t="s">
        <v>28</v>
      </c>
      <c r="D749" s="8">
        <v>36991</v>
      </c>
      <c r="E749" s="8">
        <v>36991</v>
      </c>
      <c r="F749" t="s">
        <v>284</v>
      </c>
      <c r="G749" s="6" t="s">
        <v>23</v>
      </c>
      <c r="H749" s="14" t="s">
        <v>221</v>
      </c>
      <c r="I749" s="12">
        <v>11.967247853136715</v>
      </c>
      <c r="J749" s="12">
        <f>J748+IF(AND($B749="B",$G749="D"),-I749,IF($B749="B",+I749,0))</f>
        <v>9862.7483530340251</v>
      </c>
      <c r="K749" s="12">
        <f>K748+IF(AND($B749="B",$E749&lt;&gt;""),IF($G749="D",-I749,+I749),0)</f>
        <v>9862.7483530340251</v>
      </c>
      <c r="L749" s="6" t="str">
        <f>IF(C749="","",G749&amp;" "&amp;VLOOKUP(C749,$X$1:$Y$49,2))</f>
        <v>D 25</v>
      </c>
      <c r="M749" s="10" t="e">
        <f>M748+IF(AND(B749="C",E749&lt;&gt;""),IF(G749="D",-#REF!,+#REF!),0)</f>
        <v>#REF!</v>
      </c>
      <c r="N749">
        <f>IF(D749,MONTH(D749),"")</f>
        <v>4</v>
      </c>
      <c r="O749">
        <f>IF(D749,YEAR(D749),"")</f>
        <v>2001</v>
      </c>
      <c r="P749" s="12">
        <f>P748+IF(AND($B749="C",I749&lt;&gt;""),IF($G749="D",-I749,+I749),0)</f>
        <v>233.01617186797299</v>
      </c>
    </row>
    <row r="750" spans="1:16" x14ac:dyDescent="0.2">
      <c r="A750" s="6">
        <v>410</v>
      </c>
      <c r="B750" s="6" t="s">
        <v>17</v>
      </c>
      <c r="C750" s="7" t="s">
        <v>54</v>
      </c>
      <c r="D750" s="8">
        <v>36991</v>
      </c>
      <c r="E750" s="8">
        <v>36995</v>
      </c>
      <c r="F750" t="s">
        <v>284</v>
      </c>
      <c r="G750" s="6" t="s">
        <v>19</v>
      </c>
      <c r="I750" s="12">
        <v>731.75528273956979</v>
      </c>
      <c r="J750" s="12">
        <f>J749+IF(AND($B750="B",$G750="D"),-I750,IF($B750="B",+I750,0))</f>
        <v>10594.503635773595</v>
      </c>
      <c r="K750" s="12">
        <f>K749+IF(AND($B750="B",$E750&lt;&gt;""),IF($G750="D",-I750,+I750),0)</f>
        <v>10594.503635773595</v>
      </c>
      <c r="L750" s="6" t="str">
        <f>IF(C750="","",G750&amp;" "&amp;VLOOKUP(C750,$X$1:$Y$49,2))</f>
        <v>R 6</v>
      </c>
      <c r="M750" s="10" t="e">
        <f>M749+IF(AND(B750="C",E750&lt;&gt;""),IF(G750="D",-#REF!,+#REF!),0)</f>
        <v>#REF!</v>
      </c>
      <c r="N750">
        <f>IF(D750,MONTH(D750),"")</f>
        <v>4</v>
      </c>
      <c r="O750">
        <f>IF(D750,YEAR(D750),"")</f>
        <v>2001</v>
      </c>
      <c r="P750" s="12">
        <f>P749+IF(AND($B750="C",I750&lt;&gt;""),IF($G750="D",-I750,+I750),0)</f>
        <v>233.01617186797299</v>
      </c>
    </row>
    <row r="751" spans="1:16" x14ac:dyDescent="0.2">
      <c r="A751" s="6">
        <v>410</v>
      </c>
      <c r="B751" s="6" t="s">
        <v>17</v>
      </c>
      <c r="C751" s="7" t="s">
        <v>62</v>
      </c>
      <c r="D751" s="8">
        <v>36991</v>
      </c>
      <c r="E751" s="8">
        <v>36995</v>
      </c>
      <c r="F751" t="s">
        <v>284</v>
      </c>
      <c r="G751" s="6" t="s">
        <v>19</v>
      </c>
      <c r="H751" s="6"/>
      <c r="I751" s="12">
        <v>143.42403541695569</v>
      </c>
      <c r="J751" s="12">
        <f>J750+IF(AND($B751="B",$G751="D"),-I751,IF($B751="B",+I751,0))</f>
        <v>10737.927671190551</v>
      </c>
      <c r="K751" s="12">
        <f>K750+IF(AND($B751="B",$E751&lt;&gt;""),IF($G751="D",-I751,+I751),0)</f>
        <v>10737.927671190551</v>
      </c>
      <c r="L751" s="6" t="str">
        <f>IF(C751="","",G751&amp;" "&amp;VLOOKUP(C751,$X$1:$Y$49,2))</f>
        <v>R 5</v>
      </c>
      <c r="M751" s="10" t="e">
        <f>M750+IF(AND(B751="C",E751&lt;&gt;""),IF(G751="D",-#REF!,+#REF!),0)</f>
        <v>#REF!</v>
      </c>
      <c r="N751">
        <f>IF(D751,MONTH(D751),"")</f>
        <v>4</v>
      </c>
      <c r="O751">
        <f>IF(D751,YEAR(D751),"")</f>
        <v>2001</v>
      </c>
      <c r="P751" s="12">
        <f>P750+IF(AND($B751="C",I751&lt;&gt;""),IF($G751="D",-I751,+I751),0)</f>
        <v>233.01617186797299</v>
      </c>
    </row>
    <row r="752" spans="1:16" x14ac:dyDescent="0.2">
      <c r="A752" s="6">
        <v>408</v>
      </c>
      <c r="B752" s="6" t="s">
        <v>17</v>
      </c>
      <c r="C752" s="7" t="s">
        <v>67</v>
      </c>
      <c r="D752" s="8">
        <v>36995</v>
      </c>
      <c r="E752" s="8">
        <v>36998</v>
      </c>
      <c r="F752" t="s">
        <v>284</v>
      </c>
      <c r="G752" s="6" t="s">
        <v>23</v>
      </c>
      <c r="H752" s="14" t="s">
        <v>222</v>
      </c>
      <c r="I752" s="12">
        <v>8412.7465672292547</v>
      </c>
      <c r="J752" s="12">
        <f>J751+IF(AND($B752="B",$G752="D"),-I752,IF($B752="B",+I752,0))</f>
        <v>2325.1811039612967</v>
      </c>
      <c r="K752" s="12">
        <f>K751+IF(AND($B752="B",$E752&lt;&gt;""),IF($G752="D",-I752,+I752),0)</f>
        <v>2325.1811039612967</v>
      </c>
      <c r="L752" s="6" t="str">
        <f>IF(C752="","",G752&amp;" "&amp;VLOOKUP(C752,$X$1:$Y$49,2))</f>
        <v>D 11</v>
      </c>
      <c r="M752" s="10" t="e">
        <f>M751+IF(AND(B752="C",E752&lt;&gt;""),IF(G752="D",-#REF!,+#REF!),0)</f>
        <v>#REF!</v>
      </c>
      <c r="N752">
        <f>IF(D752,MONTH(D752),"")</f>
        <v>4</v>
      </c>
      <c r="O752">
        <f>IF(D752,YEAR(D752),"")</f>
        <v>2001</v>
      </c>
      <c r="P752" s="12">
        <f>P751+IF(AND($B752="C",I752&lt;&gt;""),IF($G752="D",-I752,+I752),0)</f>
        <v>233.01617186797299</v>
      </c>
    </row>
    <row r="753" spans="1:16" x14ac:dyDescent="0.2">
      <c r="A753" s="6">
        <v>409</v>
      </c>
      <c r="B753" s="6" t="s">
        <v>17</v>
      </c>
      <c r="C753" s="7" t="s">
        <v>58</v>
      </c>
      <c r="D753" s="8">
        <v>36995</v>
      </c>
      <c r="E753" s="8">
        <v>36997</v>
      </c>
      <c r="F753" t="s">
        <v>284</v>
      </c>
      <c r="G753" s="6" t="s">
        <v>23</v>
      </c>
      <c r="I753" s="12">
        <v>1524.4901723741038</v>
      </c>
      <c r="J753" s="12">
        <f>J752+IF(AND($B753="B",$G753="D"),-I753,IF($B753="B",+I753,0))</f>
        <v>800.69093158719284</v>
      </c>
      <c r="K753" s="12">
        <f>K752+IF(AND($B753="B",$E753&lt;&gt;""),IF($G753="D",-I753,+I753),0)</f>
        <v>800.69093158719284</v>
      </c>
      <c r="L753" s="6" t="str">
        <f>IF(C753="","",G753&amp;" "&amp;VLOOKUP(C753,$X$1:$Y$49,2))</f>
        <v>D 4</v>
      </c>
      <c r="M753" s="10" t="e">
        <f>M752+IF(AND(B753="C",E753&lt;&gt;""),IF(G753="D",-#REF!,+#REF!),0)</f>
        <v>#REF!</v>
      </c>
      <c r="N753">
        <f>IF(D753,MONTH(D753),"")</f>
        <v>4</v>
      </c>
      <c r="O753">
        <f>IF(D753,YEAR(D753),"")</f>
        <v>2001</v>
      </c>
      <c r="P753" s="12">
        <f>P752+IF(AND($B753="C",I753&lt;&gt;""),IF($G753="D",-I753,+I753),0)</f>
        <v>233.01617186797299</v>
      </c>
    </row>
    <row r="754" spans="1:16" x14ac:dyDescent="0.2">
      <c r="A754" s="6">
        <v>411</v>
      </c>
      <c r="B754" s="6" t="s">
        <v>17</v>
      </c>
      <c r="C754" s="7" t="s">
        <v>38</v>
      </c>
      <c r="D754" s="8">
        <v>36996</v>
      </c>
      <c r="E754" s="8">
        <v>37002</v>
      </c>
      <c r="F754" t="s">
        <v>284</v>
      </c>
      <c r="G754" s="6" t="s">
        <v>23</v>
      </c>
      <c r="H754" s="14" t="s">
        <v>223</v>
      </c>
      <c r="I754" s="12">
        <v>278.21945645827395</v>
      </c>
      <c r="J754" s="12">
        <f>J753+IF(AND($B754="B",$G754="D"),-I754,IF($B754="B",+I754,0))</f>
        <v>522.47147512891888</v>
      </c>
      <c r="K754" s="12">
        <f>K753+IF(AND($B754="B",$E754&lt;&gt;""),IF($G754="D",-I754,+I754),0)</f>
        <v>522.47147512891888</v>
      </c>
      <c r="L754" s="6" t="str">
        <f>IF(C754="","",G754&amp;" "&amp;VLOOKUP(C754,$X$1:$Y$49,2))</f>
        <v>D 27</v>
      </c>
      <c r="M754" s="10" t="e">
        <f>M753+IF(AND(B754="C",E754&lt;&gt;""),IF(G754="D",-#REF!,+#REF!),0)</f>
        <v>#REF!</v>
      </c>
      <c r="N754">
        <f>IF(D754,MONTH(D754),"")</f>
        <v>4</v>
      </c>
      <c r="O754">
        <f>IF(D754,YEAR(D754),"")</f>
        <v>2001</v>
      </c>
      <c r="P754" s="12">
        <f>P753+IF(AND($B754="C",I754&lt;&gt;""),IF($G754="D",-I754,+I754),0)</f>
        <v>233.01617186797299</v>
      </c>
    </row>
    <row r="755" spans="1:16" x14ac:dyDescent="0.2">
      <c r="A755" s="6">
        <v>412</v>
      </c>
      <c r="B755" s="6" t="s">
        <v>17</v>
      </c>
      <c r="C755" s="7" t="s">
        <v>28</v>
      </c>
      <c r="D755" s="8">
        <v>36996</v>
      </c>
      <c r="E755" s="8">
        <v>37004</v>
      </c>
      <c r="F755" t="s">
        <v>284</v>
      </c>
      <c r="G755" s="6" t="s">
        <v>23</v>
      </c>
      <c r="H755" s="14" t="s">
        <v>224</v>
      </c>
      <c r="I755" s="12">
        <v>231.72250620086379</v>
      </c>
      <c r="J755" s="12">
        <f>J754+IF(AND($B755="B",$G755="D"),-I755,IF($B755="B",+I755,0))</f>
        <v>290.74896892805509</v>
      </c>
      <c r="K755" s="12">
        <f>K754+IF(AND($B755="B",$E755&lt;&gt;""),IF($G755="D",-I755,+I755),0)</f>
        <v>290.74896892805509</v>
      </c>
      <c r="L755" s="6" t="str">
        <f>IF(C755="","",G755&amp;" "&amp;VLOOKUP(C755,$X$1:$Y$49,2))</f>
        <v>D 25</v>
      </c>
      <c r="M755" s="10" t="e">
        <f>M754+IF(AND(B755="C",E755&lt;&gt;""),IF(G755="D",-#REF!,+#REF!),0)</f>
        <v>#REF!</v>
      </c>
      <c r="N755">
        <f>IF(D755,MONTH(D755),"")</f>
        <v>4</v>
      </c>
      <c r="O755">
        <f>IF(D755,YEAR(D755),"")</f>
        <v>2001</v>
      </c>
      <c r="P755" s="12">
        <f>P754+IF(AND($B755="C",I755&lt;&gt;""),IF($G755="D",-I755,+I755),0)</f>
        <v>233.01617186797299</v>
      </c>
    </row>
    <row r="756" spans="1:16" x14ac:dyDescent="0.2">
      <c r="A756" s="6">
        <v>412</v>
      </c>
      <c r="B756" s="6" t="s">
        <v>17</v>
      </c>
      <c r="C756" s="7" t="s">
        <v>26</v>
      </c>
      <c r="D756" s="8">
        <v>36996</v>
      </c>
      <c r="E756" s="8">
        <v>37004</v>
      </c>
      <c r="F756" t="s">
        <v>284</v>
      </c>
      <c r="G756" s="6" t="s">
        <v>23</v>
      </c>
      <c r="H756" s="14" t="s">
        <v>224</v>
      </c>
      <c r="I756" s="12">
        <v>12.744737841047508</v>
      </c>
      <c r="J756" s="12">
        <f>J755+IF(AND($B756="B",$G756="D"),-I756,IF($B756="B",+I756,0))</f>
        <v>278.00423108700761</v>
      </c>
      <c r="K756" s="12">
        <f>K755+IF(AND($B756="B",$E756&lt;&gt;""),IF($G756="D",-I756,+I756),0)</f>
        <v>278.00423108700761</v>
      </c>
      <c r="L756" s="6" t="str">
        <f>IF(C756="","",G756&amp;" "&amp;VLOOKUP(C756,$X$1:$Y$49,2))</f>
        <v>D 6</v>
      </c>
      <c r="M756" s="10" t="e">
        <f>M755+IF(AND(B756="C",E756&lt;&gt;""),IF(G756="D",-#REF!,+#REF!),0)</f>
        <v>#REF!</v>
      </c>
      <c r="N756">
        <f>IF(D756,MONTH(D756),"")</f>
        <v>4</v>
      </c>
      <c r="O756">
        <f>IF(D756,YEAR(D756),"")</f>
        <v>2001</v>
      </c>
      <c r="P756" s="12">
        <f>P755+IF(AND($B756="C",I756&lt;&gt;""),IF($G756="D",-I756,+I756),0)</f>
        <v>233.01617186797299</v>
      </c>
    </row>
    <row r="757" spans="1:16" x14ac:dyDescent="0.2">
      <c r="A757" s="6">
        <v>430</v>
      </c>
      <c r="B757" s="6" t="s">
        <v>17</v>
      </c>
      <c r="C757" s="7" t="s">
        <v>31</v>
      </c>
      <c r="D757" s="8">
        <v>36996</v>
      </c>
      <c r="E757" s="8">
        <v>37011</v>
      </c>
      <c r="F757" t="s">
        <v>284</v>
      </c>
      <c r="G757" s="6" t="s">
        <v>23</v>
      </c>
      <c r="H757" s="6"/>
      <c r="I757" s="12">
        <v>162.74237488128034</v>
      </c>
      <c r="J757" s="12">
        <f>J756+IF(AND($B757="B",$G757="D"),-I757,IF($B757="B",+I757,0))</f>
        <v>115.26185620572727</v>
      </c>
      <c r="K757" s="12">
        <f>K756+IF(AND($B757="B",$E757&lt;&gt;""),IF($G757="D",-I757,+I757),0)</f>
        <v>115.26185620572727</v>
      </c>
      <c r="L757" s="6" t="str">
        <f>IF(C757="","",G757&amp;" "&amp;VLOOKUP(C757,$X$1:$Y$49,2))</f>
        <v>D 22</v>
      </c>
      <c r="M757" s="10" t="e">
        <f>M756+IF(AND(B757="C",E757&lt;&gt;""),IF(G757="D",-#REF!,+#REF!),0)</f>
        <v>#REF!</v>
      </c>
      <c r="N757">
        <f>IF(D757,MONTH(D757),"")</f>
        <v>4</v>
      </c>
      <c r="O757">
        <f>IF(D757,YEAR(D757),"")</f>
        <v>2001</v>
      </c>
      <c r="P757" s="12">
        <f>P756+IF(AND($B757="C",I757&lt;&gt;""),IF($G757="D",-I757,+I757),0)</f>
        <v>233.01617186797299</v>
      </c>
    </row>
    <row r="758" spans="1:16" x14ac:dyDescent="0.2">
      <c r="A758" s="6">
        <v>430</v>
      </c>
      <c r="B758" s="6" t="s">
        <v>17</v>
      </c>
      <c r="C758" s="7" t="s">
        <v>26</v>
      </c>
      <c r="D758" s="8">
        <v>36996</v>
      </c>
      <c r="E758" s="8">
        <v>37011</v>
      </c>
      <c r="F758" t="s">
        <v>284</v>
      </c>
      <c r="G758" s="6" t="s">
        <v>23</v>
      </c>
      <c r="H758" s="6"/>
      <c r="I758" s="12">
        <v>21.091321534795725</v>
      </c>
      <c r="J758" s="12">
        <f>J757+IF(AND($B758="B",$G758="D"),-I758,IF($B758="B",+I758,0))</f>
        <v>94.170534670931545</v>
      </c>
      <c r="K758" s="12">
        <f>K757+IF(AND($B758="B",$E758&lt;&gt;""),IF($G758="D",-I758,+I758),0)</f>
        <v>94.170534670931545</v>
      </c>
      <c r="L758" s="6" t="str">
        <f>IF(C758="","",G758&amp;" "&amp;VLOOKUP(C758,$X$1:$Y$49,2))</f>
        <v>D 6</v>
      </c>
      <c r="M758" s="10" t="e">
        <f>M757+IF(AND(B758="C",E758&lt;&gt;""),IF(G758="D",-#REF!,+#REF!),0)</f>
        <v>#REF!</v>
      </c>
      <c r="N758">
        <f>IF(D758,MONTH(D758),"")</f>
        <v>4</v>
      </c>
      <c r="O758">
        <f>IF(D758,YEAR(D758),"")</f>
        <v>2001</v>
      </c>
      <c r="P758" s="12">
        <f>P757+IF(AND($B758="C",I758&lt;&gt;""),IF($G758="D",-I758,+I758),0)</f>
        <v>233.01617186797299</v>
      </c>
    </row>
    <row r="759" spans="1:16" x14ac:dyDescent="0.2">
      <c r="A759" s="6">
        <v>430</v>
      </c>
      <c r="B759" s="6" t="s">
        <v>17</v>
      </c>
      <c r="C759" s="7" t="s">
        <v>28</v>
      </c>
      <c r="D759" s="8">
        <v>36996</v>
      </c>
      <c r="E759" s="8">
        <v>37011</v>
      </c>
      <c r="F759" t="s">
        <v>284</v>
      </c>
      <c r="G759" s="6" t="s">
        <v>23</v>
      </c>
      <c r="H759" s="6"/>
      <c r="I759" s="12">
        <v>11.641006956248656</v>
      </c>
      <c r="J759" s="12">
        <f>J758+IF(AND($B759="B",$G759="D"),-I759,IF($B759="B",+I759,0))</f>
        <v>82.529527714682885</v>
      </c>
      <c r="K759" s="12">
        <f>K758+IF(AND($B759="B",$E759&lt;&gt;""),IF($G759="D",-I759,+I759),0)</f>
        <v>82.529527714682885</v>
      </c>
      <c r="L759" s="6" t="str">
        <f>IF(C759="","",G759&amp;" "&amp;VLOOKUP(C759,$X$1:$Y$49,2))</f>
        <v>D 25</v>
      </c>
      <c r="M759" s="10" t="e">
        <f>M758+IF(AND(B759="C",E759&lt;&gt;""),IF(G759="D",-#REF!,+#REF!),0)</f>
        <v>#REF!</v>
      </c>
      <c r="N759">
        <f>IF(D759,MONTH(D759),"")</f>
        <v>4</v>
      </c>
      <c r="O759">
        <f>IF(D759,YEAR(D759),"")</f>
        <v>2001</v>
      </c>
      <c r="P759" s="12">
        <f>P758+IF(AND($B759="C",I759&lt;&gt;""),IF($G759="D",-I759,+I759),0)</f>
        <v>233.01617186797299</v>
      </c>
    </row>
    <row r="760" spans="1:16" x14ac:dyDescent="0.2">
      <c r="A760" s="6">
        <v>429</v>
      </c>
      <c r="B760" s="6" t="s">
        <v>17</v>
      </c>
      <c r="C760" s="7" t="s">
        <v>28</v>
      </c>
      <c r="D760" s="8">
        <v>36997</v>
      </c>
      <c r="E760" s="8">
        <v>37013</v>
      </c>
      <c r="F760" t="s">
        <v>284</v>
      </c>
      <c r="G760" s="6" t="s">
        <v>23</v>
      </c>
      <c r="H760" s="6"/>
      <c r="I760" s="12">
        <v>52.386055793291327</v>
      </c>
      <c r="J760" s="12">
        <f>J759+IF(AND($B760="B",$G760="D"),-I760,IF($B760="B",+I760,0))</f>
        <v>30.143471921391559</v>
      </c>
      <c r="K760" s="12">
        <f>K759+IF(AND($B760="B",$E760&lt;&gt;""),IF($G760="D",-I760,+I760),0)</f>
        <v>30.143471921391559</v>
      </c>
      <c r="L760" s="6" t="str">
        <f>IF(C760="","",G760&amp;" "&amp;VLOOKUP(C760,$X$1:$Y$49,2))</f>
        <v>D 25</v>
      </c>
      <c r="M760" s="10" t="e">
        <f>M759+IF(AND(B760="C",E760&lt;&gt;""),IF(G760="D",-#REF!,+#REF!),0)</f>
        <v>#REF!</v>
      </c>
      <c r="N760">
        <f>IF(D760,MONTH(D760),"")</f>
        <v>4</v>
      </c>
      <c r="O760">
        <f>IF(D760,YEAR(D760),"")</f>
        <v>2001</v>
      </c>
      <c r="P760" s="12">
        <f>P759+IF(AND($B760="C",I760&lt;&gt;""),IF($G760="D",-I760,+I760),0)</f>
        <v>233.01617186797299</v>
      </c>
    </row>
    <row r="761" spans="1:16" x14ac:dyDescent="0.2">
      <c r="A761" s="6">
        <v>429</v>
      </c>
      <c r="B761" s="6" t="s">
        <v>17</v>
      </c>
      <c r="C761" s="7" t="s">
        <v>26</v>
      </c>
      <c r="D761" s="8">
        <v>36997</v>
      </c>
      <c r="E761" s="8">
        <v>37013</v>
      </c>
      <c r="F761" t="s">
        <v>284</v>
      </c>
      <c r="G761" s="6" t="s">
        <v>23</v>
      </c>
      <c r="H761" s="6"/>
      <c r="I761" s="12">
        <v>10.268965801111964</v>
      </c>
      <c r="J761" s="12">
        <f>J760+IF(AND($B761="B",$G761="D"),-I761,IF($B761="B",+I761,0))</f>
        <v>19.874506120279595</v>
      </c>
      <c r="K761" s="12">
        <f>K760+IF(AND($B761="B",$E761&lt;&gt;""),IF($G761="D",-I761,+I761),0)</f>
        <v>19.874506120279595</v>
      </c>
      <c r="L761" s="6" t="str">
        <f>IF(C761="","",G761&amp;" "&amp;VLOOKUP(C761,$X$1:$Y$49,2))</f>
        <v>D 6</v>
      </c>
      <c r="M761" s="10" t="e">
        <f>M760+IF(AND(B761="C",E761&lt;&gt;""),IF(G761="D",-#REF!,+#REF!),0)</f>
        <v>#REF!</v>
      </c>
      <c r="N761">
        <f>IF(D761,MONTH(D761),"")</f>
        <v>4</v>
      </c>
      <c r="O761">
        <f>IF(D761,YEAR(D761),"")</f>
        <v>2001</v>
      </c>
      <c r="P761" s="12">
        <f>P760+IF(AND($B761="C",I761&lt;&gt;""),IF($G761="D",-I761,+I761),0)</f>
        <v>233.01617186797299</v>
      </c>
    </row>
    <row r="762" spans="1:16" x14ac:dyDescent="0.2">
      <c r="A762" s="6">
        <v>333</v>
      </c>
      <c r="B762" s="6" t="s">
        <v>17</v>
      </c>
      <c r="C762" s="7" t="s">
        <v>33</v>
      </c>
      <c r="D762" s="8">
        <v>37001</v>
      </c>
      <c r="E762" s="8">
        <v>37000</v>
      </c>
      <c r="F762" t="s">
        <v>284</v>
      </c>
      <c r="G762" s="6" t="s">
        <v>23</v>
      </c>
      <c r="H762" s="6"/>
      <c r="I762" s="12">
        <v>368.01192761110866</v>
      </c>
      <c r="J762" s="12">
        <f>J761+IF(AND($B762="B",$G762="D"),-I762,IF($B762="B",+I762,0))</f>
        <v>-348.13742149082907</v>
      </c>
      <c r="K762" s="12">
        <f>K761+IF(AND($B762="B",$E762&lt;&gt;""),IF($G762="D",-I762,+I762),0)</f>
        <v>-348.13742149082907</v>
      </c>
      <c r="L762" s="6" t="str">
        <f>IF(C762="","",G762&amp;" "&amp;VLOOKUP(C762,$X$1:$Y$49,2))</f>
        <v>D 23</v>
      </c>
      <c r="M762" s="10" t="e">
        <f>M761+IF(AND(B762="C",E762&lt;&gt;""),IF(G762="D",-#REF!,+#REF!),0)</f>
        <v>#REF!</v>
      </c>
      <c r="N762">
        <f>IF(D762,MONTH(D762),"")</f>
        <v>4</v>
      </c>
      <c r="O762">
        <f>IF(D762,YEAR(D762),"")</f>
        <v>2001</v>
      </c>
      <c r="P762" s="12">
        <f>P761+IF(AND($B762="C",I762&lt;&gt;""),IF($G762="D",-I762,+I762),0)</f>
        <v>233.01617186797299</v>
      </c>
    </row>
    <row r="763" spans="1:16" x14ac:dyDescent="0.2">
      <c r="A763" s="6">
        <v>420</v>
      </c>
      <c r="B763" s="6" t="s">
        <v>17</v>
      </c>
      <c r="C763" s="7" t="s">
        <v>18</v>
      </c>
      <c r="D763" s="8">
        <v>37001</v>
      </c>
      <c r="E763" s="8">
        <v>37003</v>
      </c>
      <c r="F763" t="s">
        <v>284</v>
      </c>
      <c r="G763" s="6" t="s">
        <v>19</v>
      </c>
      <c r="H763" s="6"/>
      <c r="I763" s="12">
        <v>1070.8994644466025</v>
      </c>
      <c r="J763" s="12">
        <f>J762+IF(AND($B763="B",$G763="D"),-I763,IF($B763="B",+I763,0))</f>
        <v>722.76204295577338</v>
      </c>
      <c r="K763" s="12">
        <f>K762+IF(AND($B763="B",$E763&lt;&gt;""),IF($G763="D",-I763,+I763),0)</f>
        <v>722.76204295577338</v>
      </c>
      <c r="L763" s="6" t="str">
        <f>IF(C763="","",G763&amp;" "&amp;VLOOKUP(C763,$X$1:$Y$49,2))</f>
        <v>R 8</v>
      </c>
      <c r="M763" s="10" t="e">
        <f>M762+IF(AND(B763="C",E763&lt;&gt;""),IF(G763="D",-#REF!,+#REF!),0)</f>
        <v>#REF!</v>
      </c>
      <c r="N763">
        <f>IF(D763,MONTH(D763),"")</f>
        <v>4</v>
      </c>
      <c r="O763">
        <f>IF(D763,YEAR(D763),"")</f>
        <v>2001</v>
      </c>
      <c r="P763" s="12">
        <f>P762+IF(AND($B763="C",I763&lt;&gt;""),IF($G763="D",-I763,+I763),0)</f>
        <v>233.01617186797299</v>
      </c>
    </row>
    <row r="764" spans="1:16" x14ac:dyDescent="0.2">
      <c r="A764" s="6">
        <v>421</v>
      </c>
      <c r="B764" s="6" t="s">
        <v>17</v>
      </c>
      <c r="C764" s="7" t="s">
        <v>58</v>
      </c>
      <c r="D764" s="8">
        <v>37001</v>
      </c>
      <c r="E764" s="8">
        <v>37000</v>
      </c>
      <c r="F764" t="s">
        <v>284</v>
      </c>
      <c r="G764" s="6" t="s">
        <v>23</v>
      </c>
      <c r="H764" s="6"/>
      <c r="I764" s="12">
        <v>969.10925563718354</v>
      </c>
      <c r="J764" s="12">
        <f>J763+IF(AND($B764="B",$G764="D"),-I764,IF($B764="B",+I764,0))</f>
        <v>-246.34721268141016</v>
      </c>
      <c r="K764" s="12">
        <f>K763+IF(AND($B764="B",$E764&lt;&gt;""),IF($G764="D",-I764,+I764),0)</f>
        <v>-246.34721268141016</v>
      </c>
      <c r="L764" s="6" t="str">
        <f>IF(C764="","",G764&amp;" "&amp;VLOOKUP(C764,$X$1:$Y$49,2))</f>
        <v>D 4</v>
      </c>
      <c r="M764" s="10" t="e">
        <f>M763+IF(AND(B764="C",E764&lt;&gt;""),IF(G764="D",-#REF!,+#REF!),0)</f>
        <v>#REF!</v>
      </c>
      <c r="N764">
        <f>IF(D764,MONTH(D764),"")</f>
        <v>4</v>
      </c>
      <c r="O764">
        <f>IF(D764,YEAR(D764),"")</f>
        <v>2001</v>
      </c>
      <c r="P764" s="12">
        <f>P763+IF(AND($B764="C",I764&lt;&gt;""),IF($G764="D",-I764,+I764),0)</f>
        <v>233.01617186797299</v>
      </c>
    </row>
    <row r="765" spans="1:16" x14ac:dyDescent="0.2">
      <c r="A765" s="6">
        <v>422</v>
      </c>
      <c r="B765" s="6" t="s">
        <v>17</v>
      </c>
      <c r="C765" s="7" t="s">
        <v>18</v>
      </c>
      <c r="D765" s="8">
        <v>37001</v>
      </c>
      <c r="E765" s="8">
        <v>37003</v>
      </c>
      <c r="F765" t="s">
        <v>284</v>
      </c>
      <c r="G765" s="6" t="s">
        <v>19</v>
      </c>
      <c r="H765" s="6"/>
      <c r="I765" s="12">
        <v>1180.389873116683</v>
      </c>
      <c r="J765" s="12">
        <f>J764+IF(AND($B765="B",$G765="D"),-I765,IF($B765="B",+I765,0))</f>
        <v>934.04266043527286</v>
      </c>
      <c r="K765" s="12">
        <f>K764+IF(AND($B765="B",$E765&lt;&gt;""),IF($G765="D",-I765,+I765),0)</f>
        <v>934.04266043527286</v>
      </c>
      <c r="L765" s="6" t="str">
        <f>IF(C765="","",G765&amp;" "&amp;VLOOKUP(C765,$X$1:$Y$49,2))</f>
        <v>R 8</v>
      </c>
      <c r="M765" s="10" t="e">
        <f>M764+IF(AND(B765="C",E765&lt;&gt;""),IF(G765="D",-#REF!,+#REF!),0)</f>
        <v>#REF!</v>
      </c>
      <c r="N765">
        <f>IF(D765,MONTH(D765),"")</f>
        <v>4</v>
      </c>
      <c r="O765">
        <f>IF(D765,YEAR(D765),"")</f>
        <v>2001</v>
      </c>
      <c r="P765" s="12">
        <f>P764+IF(AND($B765="C",I765&lt;&gt;""),IF($G765="D",-I765,+I765),0)</f>
        <v>233.01617186797299</v>
      </c>
    </row>
    <row r="766" spans="1:16" x14ac:dyDescent="0.2">
      <c r="A766" s="6">
        <v>423</v>
      </c>
      <c r="B766" s="6" t="s">
        <v>17</v>
      </c>
      <c r="C766" s="7" t="s">
        <v>58</v>
      </c>
      <c r="D766" s="8">
        <v>37001</v>
      </c>
      <c r="E766" s="8">
        <v>37000</v>
      </c>
      <c r="F766" t="s">
        <v>284</v>
      </c>
      <c r="G766" s="6" t="s">
        <v>23</v>
      </c>
      <c r="H766" s="6"/>
      <c r="I766" s="12">
        <v>999.10055079829931</v>
      </c>
      <c r="J766" s="12">
        <f>J765+IF(AND($B766="B",$G766="D"),-I766,IF($B766="B",+I766,0))</f>
        <v>-65.057890363026445</v>
      </c>
      <c r="K766" s="12">
        <f>K765+IF(AND($B766="B",$E766&lt;&gt;""),IF($G766="D",-I766,+I766),0)</f>
        <v>-65.057890363026445</v>
      </c>
      <c r="L766" s="6" t="str">
        <f>IF(C766="","",G766&amp;" "&amp;VLOOKUP(C766,$X$1:$Y$49,2))</f>
        <v>D 4</v>
      </c>
      <c r="M766" s="10" t="e">
        <f>M765+IF(AND(B766="C",E766&lt;&gt;""),IF(G766="D",-#REF!,+#REF!),0)</f>
        <v>#REF!</v>
      </c>
      <c r="N766">
        <f>IF(D766,MONTH(D766),"")</f>
        <v>4</v>
      </c>
      <c r="O766">
        <f>IF(D766,YEAR(D766),"")</f>
        <v>2001</v>
      </c>
      <c r="P766" s="12">
        <f>P765+IF(AND($B766="C",I766&lt;&gt;""),IF($G766="D",-I766,+I766),0)</f>
        <v>233.01617186797299</v>
      </c>
    </row>
    <row r="767" spans="1:16" x14ac:dyDescent="0.2">
      <c r="A767" s="6">
        <v>444</v>
      </c>
      <c r="B767" s="6" t="s">
        <v>17</v>
      </c>
      <c r="C767" s="7" t="s">
        <v>28</v>
      </c>
      <c r="D767" s="8">
        <v>37004</v>
      </c>
      <c r="E767" s="8">
        <v>37024</v>
      </c>
      <c r="F767" t="s">
        <v>284</v>
      </c>
      <c r="G767" s="6" t="s">
        <v>23</v>
      </c>
      <c r="H767" s="6"/>
      <c r="I767" s="12">
        <v>30.451691193172724</v>
      </c>
      <c r="J767" s="12">
        <f>J766+IF(AND($B767="B",$G767="D"),-I767,IF($B767="B",+I767,0))</f>
        <v>-95.509581556199166</v>
      </c>
      <c r="K767" s="12">
        <f>K766+IF(AND($B767="B",$E767&lt;&gt;""),IF($G767="D",-I767,+I767),0)</f>
        <v>-95.509581556199166</v>
      </c>
      <c r="L767" s="6" t="str">
        <f>IF(C767="","",G767&amp;" "&amp;VLOOKUP(C767,$X$1:$Y$49,2))</f>
        <v>D 25</v>
      </c>
      <c r="M767" s="10" t="e">
        <f>M766+IF(AND(B767="C",E767&lt;&gt;""),IF(G767="D",-#REF!,+#REF!),0)</f>
        <v>#REF!</v>
      </c>
      <c r="N767">
        <f>IF(D767,MONTH(D767),"")</f>
        <v>4</v>
      </c>
      <c r="O767">
        <f>IF(D767,YEAR(D767),"")</f>
        <v>2001</v>
      </c>
      <c r="P767" s="12">
        <f>P766+IF(AND($B767="C",I767&lt;&gt;""),IF($G767="D",-I767,+I767),0)</f>
        <v>233.01617186797299</v>
      </c>
    </row>
    <row r="768" spans="1:16" x14ac:dyDescent="0.2">
      <c r="A768" s="6">
        <v>444</v>
      </c>
      <c r="B768" s="6" t="s">
        <v>17</v>
      </c>
      <c r="C768" s="7" t="s">
        <v>26</v>
      </c>
      <c r="D768" s="8">
        <v>37004</v>
      </c>
      <c r="E768" s="8">
        <v>37024</v>
      </c>
      <c r="F768" t="s">
        <v>284</v>
      </c>
      <c r="G768" s="6" t="s">
        <v>23</v>
      </c>
      <c r="H768" s="6"/>
      <c r="I768" s="12">
        <v>5.9683790248446158</v>
      </c>
      <c r="J768" s="12">
        <f>J767+IF(AND($B768="B",$G768="D"),-I768,IF($B768="B",+I768,0))</f>
        <v>-101.47796058104379</v>
      </c>
      <c r="K768" s="12">
        <f>K767+IF(AND($B768="B",$E768&lt;&gt;""),IF($G768="D",-I768,+I768),0)</f>
        <v>-101.47796058104379</v>
      </c>
      <c r="L768" s="6" t="str">
        <f>IF(C768="","",G768&amp;" "&amp;VLOOKUP(C768,$X$1:$Y$49,2))</f>
        <v>D 6</v>
      </c>
      <c r="M768" s="10" t="e">
        <f>M767+IF(AND(B768="C",E768&lt;&gt;""),IF(G768="D",-#REF!,+#REF!),0)</f>
        <v>#REF!</v>
      </c>
      <c r="N768">
        <f>IF(D768,MONTH(D768),"")</f>
        <v>4</v>
      </c>
      <c r="O768">
        <f>IF(D768,YEAR(D768),"")</f>
        <v>2001</v>
      </c>
      <c r="P768" s="12">
        <f>P767+IF(AND($B768="C",I768&lt;&gt;""),IF($G768="D",-I768,+I768),0)</f>
        <v>233.01617186797299</v>
      </c>
    </row>
    <row r="769" spans="1:16" x14ac:dyDescent="0.2">
      <c r="A769" s="6">
        <v>413</v>
      </c>
      <c r="B769" s="6" t="s">
        <v>17</v>
      </c>
      <c r="C769" s="7" t="s">
        <v>33</v>
      </c>
      <c r="D769" s="8">
        <v>37007</v>
      </c>
      <c r="E769" s="8">
        <v>37034</v>
      </c>
      <c r="F769" t="s">
        <v>284</v>
      </c>
      <c r="G769" s="6" t="s">
        <v>23</v>
      </c>
      <c r="H769" s="14" t="s">
        <v>225</v>
      </c>
      <c r="I769" s="12">
        <v>966.0694222334696</v>
      </c>
      <c r="J769" s="12">
        <f>J768+IF(AND($B769="B",$G769="D"),-I769,IF($B769="B",+I769,0))</f>
        <v>-1067.5473828145134</v>
      </c>
      <c r="K769" s="12">
        <f>K768+IF(AND($B769="B",$E769&lt;&gt;""),IF($G769="D",-I769,+I769),0)</f>
        <v>-1067.5473828145134</v>
      </c>
      <c r="L769" s="6" t="str">
        <f>IF(C769="","",G769&amp;" "&amp;VLOOKUP(C769,$X$1:$Y$49,2))</f>
        <v>D 23</v>
      </c>
      <c r="M769" s="10" t="e">
        <f>M768+IF(AND(B769="C",E769&lt;&gt;""),IF(G769="D",-#REF!,+#REF!),0)</f>
        <v>#REF!</v>
      </c>
      <c r="N769">
        <f>IF(D769,MONTH(D769),"")</f>
        <v>4</v>
      </c>
      <c r="O769">
        <f>IF(D769,YEAR(D769),"")</f>
        <v>2001</v>
      </c>
      <c r="P769" s="12">
        <f>P768+IF(AND($B769="C",I769&lt;&gt;""),IF($G769="D",-I769,+I769),0)</f>
        <v>233.01617186797299</v>
      </c>
    </row>
    <row r="770" spans="1:16" x14ac:dyDescent="0.2">
      <c r="A770" s="6">
        <v>414</v>
      </c>
      <c r="B770" s="6" t="s">
        <v>17</v>
      </c>
      <c r="C770" s="7" t="s">
        <v>64</v>
      </c>
      <c r="D770" s="8">
        <v>37007</v>
      </c>
      <c r="E770" s="8">
        <v>37013</v>
      </c>
      <c r="F770" t="s">
        <v>284</v>
      </c>
      <c r="G770" s="6" t="s">
        <v>23</v>
      </c>
      <c r="H770" s="14" t="s">
        <v>226</v>
      </c>
      <c r="I770" s="12">
        <v>387.67785083473461</v>
      </c>
      <c r="J770" s="12">
        <f>J769+IF(AND($B770="B",$G770="D"),-I770,IF($B770="B",+I770,0))</f>
        <v>-1455.2252336492479</v>
      </c>
      <c r="K770" s="12">
        <f>K769+IF(AND($B770="B",$E770&lt;&gt;""),IF($G770="D",-I770,+I770),0)</f>
        <v>-1455.2252336492479</v>
      </c>
      <c r="L770" s="6" t="str">
        <f>IF(C770="","",G770&amp;" "&amp;VLOOKUP(C770,$X$1:$Y$49,2))</f>
        <v>D 20</v>
      </c>
      <c r="M770" s="10" t="e">
        <f>M769+IF(AND(B770="C",E770&lt;&gt;""),IF(G770="D",-#REF!,+#REF!),0)</f>
        <v>#REF!</v>
      </c>
      <c r="N770">
        <f>IF(D770,MONTH(D770),"")</f>
        <v>4</v>
      </c>
      <c r="O770">
        <f>IF(D770,YEAR(D770),"")</f>
        <v>2001</v>
      </c>
      <c r="P770" s="12">
        <f>P769+IF(AND($B770="C",I770&lt;&gt;""),IF($G770="D",-I770,+I770),0)</f>
        <v>233.01617186797299</v>
      </c>
    </row>
    <row r="771" spans="1:16" x14ac:dyDescent="0.2">
      <c r="A771" s="6">
        <v>415</v>
      </c>
      <c r="B771" s="6" t="s">
        <v>17</v>
      </c>
      <c r="C771" s="7" t="s">
        <v>26</v>
      </c>
      <c r="D771" s="8">
        <v>37007</v>
      </c>
      <c r="E771" s="8">
        <v>37012</v>
      </c>
      <c r="F771" t="s">
        <v>284</v>
      </c>
      <c r="G771" s="6" t="s">
        <v>23</v>
      </c>
      <c r="H771" s="14" t="s">
        <v>227</v>
      </c>
      <c r="I771" s="12">
        <v>51.977492427095065</v>
      </c>
      <c r="J771" s="12">
        <f>J770+IF(AND($B771="B",$G771="D"),-I771,IF($B771="B",+I771,0))</f>
        <v>-1507.202726076343</v>
      </c>
      <c r="K771" s="12">
        <f>K770+IF(AND($B771="B",$E771&lt;&gt;""),IF($G771="D",-I771,+I771),0)</f>
        <v>-1507.202726076343</v>
      </c>
      <c r="L771" s="6" t="str">
        <f>IF(C771="","",G771&amp;" "&amp;VLOOKUP(C771,$X$1:$Y$49,2))</f>
        <v>D 6</v>
      </c>
      <c r="M771" s="10" t="e">
        <f>M770+IF(AND(B771="C",E771&lt;&gt;""),IF(G771="D",-#REF!,+#REF!),0)</f>
        <v>#REF!</v>
      </c>
      <c r="N771">
        <f>IF(D771,MONTH(D771),"")</f>
        <v>4</v>
      </c>
      <c r="O771">
        <f>IF(D771,YEAR(D771),"")</f>
        <v>2001</v>
      </c>
      <c r="P771" s="12">
        <f>P770+IF(AND($B771="C",I771&lt;&gt;""),IF($G771="D",-I771,+I771),0)</f>
        <v>233.01617186797299</v>
      </c>
    </row>
    <row r="772" spans="1:16" x14ac:dyDescent="0.2">
      <c r="A772" s="6">
        <v>424</v>
      </c>
      <c r="B772" s="6" t="s">
        <v>17</v>
      </c>
      <c r="C772" s="7" t="s">
        <v>58</v>
      </c>
      <c r="D772" s="8">
        <v>37008</v>
      </c>
      <c r="E772" s="8">
        <v>37007</v>
      </c>
      <c r="F772" t="s">
        <v>284</v>
      </c>
      <c r="G772" s="6" t="s">
        <v>23</v>
      </c>
      <c r="H772" s="6"/>
      <c r="I772" s="12">
        <v>1159.370202619989</v>
      </c>
      <c r="J772" s="12">
        <f>J771+IF(AND($B772="B",$G772="D"),-I772,IF($B772="B",+I772,0))</f>
        <v>-2666.5729286963319</v>
      </c>
      <c r="K772" s="12">
        <f>K771+IF(AND($B772="B",$E772&lt;&gt;""),IF($G772="D",-I772,+I772),0)</f>
        <v>-2666.5729286963319</v>
      </c>
      <c r="L772" s="6" t="str">
        <f>IF(C772="","",G772&amp;" "&amp;VLOOKUP(C772,$X$1:$Y$49,2))</f>
        <v>D 4</v>
      </c>
      <c r="M772" s="10" t="e">
        <f>M771+IF(AND(B772="C",E772&lt;&gt;""),IF(G772="D",-#REF!,+#REF!),0)</f>
        <v>#REF!</v>
      </c>
      <c r="N772">
        <f>IF(D772,MONTH(D772),"")</f>
        <v>4</v>
      </c>
      <c r="O772">
        <f>IF(D772,YEAR(D772),"")</f>
        <v>2001</v>
      </c>
      <c r="P772" s="12">
        <f>P771+IF(AND($B772="C",I772&lt;&gt;""),IF($G772="D",-I772,+I772),0)</f>
        <v>233.01617186797299</v>
      </c>
    </row>
    <row r="773" spans="1:16" x14ac:dyDescent="0.2">
      <c r="A773" s="6">
        <v>425</v>
      </c>
      <c r="B773" s="6" t="s">
        <v>17</v>
      </c>
      <c r="C773" s="7" t="s">
        <v>18</v>
      </c>
      <c r="D773" s="8">
        <v>37008</v>
      </c>
      <c r="E773" s="8">
        <v>37010</v>
      </c>
      <c r="F773" t="s">
        <v>284</v>
      </c>
      <c r="G773" s="6" t="s">
        <v>19</v>
      </c>
      <c r="H773" s="6"/>
      <c r="I773" s="12">
        <v>1240.0294531501304</v>
      </c>
      <c r="J773" s="12">
        <f>J772+IF(AND($B773="B",$G773="D"),-I773,IF($B773="B",+I773,0))</f>
        <v>-1426.5434755462015</v>
      </c>
      <c r="K773" s="12">
        <f>K772+IF(AND($B773="B",$E773&lt;&gt;""),IF($G773="D",-I773,+I773),0)</f>
        <v>-1426.5434755462015</v>
      </c>
      <c r="L773" s="6" t="str">
        <f>IF(C773="","",G773&amp;" "&amp;VLOOKUP(C773,$X$1:$Y$49,2))</f>
        <v>R 8</v>
      </c>
      <c r="M773" s="10" t="e">
        <f>M772+IF(AND(B773="C",E773&lt;&gt;""),IF(G773="D",-#REF!,+#REF!),0)</f>
        <v>#REF!</v>
      </c>
      <c r="N773">
        <f>IF(D773,MONTH(D773),"")</f>
        <v>4</v>
      </c>
      <c r="O773">
        <f>IF(D773,YEAR(D773),"")</f>
        <v>2001</v>
      </c>
      <c r="P773" s="12">
        <f>P772+IF(AND($B773="C",I773&lt;&gt;""),IF($G773="D",-I773,+I773),0)</f>
        <v>233.01617186797299</v>
      </c>
    </row>
    <row r="774" spans="1:16" x14ac:dyDescent="0.2">
      <c r="A774" s="6">
        <v>416</v>
      </c>
      <c r="B774" s="6" t="s">
        <v>17</v>
      </c>
      <c r="C774" s="7" t="s">
        <v>31</v>
      </c>
      <c r="D774" s="8">
        <v>37011</v>
      </c>
      <c r="E774" s="8">
        <v>37025</v>
      </c>
      <c r="F774" t="s">
        <v>284</v>
      </c>
      <c r="G774" s="6" t="s">
        <v>23</v>
      </c>
      <c r="H774" s="14" t="s">
        <v>228</v>
      </c>
      <c r="I774" s="12">
        <v>46.710378881542539</v>
      </c>
      <c r="J774" s="12">
        <f>J773+IF(AND($B774="B",$G774="D"),-I774,IF($B774="B",+I774,0))</f>
        <v>-1473.253854427744</v>
      </c>
      <c r="K774" s="12">
        <f>K773+IF(AND($B774="B",$E774&lt;&gt;""),IF($G774="D",-I774,+I774),0)</f>
        <v>-1473.253854427744</v>
      </c>
      <c r="L774" s="6" t="str">
        <f>IF(C774="","",G774&amp;" "&amp;VLOOKUP(C774,$X$1:$Y$49,2))</f>
        <v>D 22</v>
      </c>
      <c r="M774" s="10" t="e">
        <f>M773+IF(AND(B774="C",E774&lt;&gt;""),IF(G774="D",-#REF!,+#REF!),0)</f>
        <v>#REF!</v>
      </c>
      <c r="N774">
        <f>IF(D774,MONTH(D774),"")</f>
        <v>4</v>
      </c>
      <c r="O774">
        <f>IF(D774,YEAR(D774),"")</f>
        <v>2001</v>
      </c>
      <c r="P774" s="12">
        <f>P773+IF(AND($B774="C",I774&lt;&gt;""),IF($G774="D",-I774,+I774),0)</f>
        <v>233.01617186797299</v>
      </c>
    </row>
    <row r="775" spans="1:16" x14ac:dyDescent="0.2">
      <c r="A775" s="6">
        <v>416</v>
      </c>
      <c r="B775" s="6" t="s">
        <v>17</v>
      </c>
      <c r="C775" s="7" t="s">
        <v>50</v>
      </c>
      <c r="D775" s="8">
        <v>37011</v>
      </c>
      <c r="E775" s="8">
        <v>37025</v>
      </c>
      <c r="F775" t="s">
        <v>284</v>
      </c>
      <c r="G775" s="6" t="s">
        <v>23</v>
      </c>
      <c r="H775" s="14" t="s">
        <v>228</v>
      </c>
      <c r="I775" s="12">
        <v>2106.127383349823</v>
      </c>
      <c r="J775" s="12">
        <f>J774+IF(AND($B775="B",$G775="D"),-I775,IF($B775="B",+I775,0))</f>
        <v>-3579.3812377775671</v>
      </c>
      <c r="K775" s="12">
        <f>K774+IF(AND($B775="B",$E775&lt;&gt;""),IF($G775="D",-I775,+I775),0)</f>
        <v>-3579.3812377775671</v>
      </c>
      <c r="L775" s="6" t="str">
        <f>IF(C775="","",G775&amp;" "&amp;VLOOKUP(C775,$X$1:$Y$49,2))</f>
        <v>D 9</v>
      </c>
      <c r="M775" s="10" t="e">
        <f>M774+IF(AND(B775="C",E775&lt;&gt;""),IF(G775="D",-#REF!,+#REF!),0)</f>
        <v>#REF!</v>
      </c>
      <c r="N775">
        <f>IF(D775,MONTH(D775),"")</f>
        <v>4</v>
      </c>
      <c r="O775">
        <f>IF(D775,YEAR(D775),"")</f>
        <v>2001</v>
      </c>
      <c r="P775" s="12">
        <f>P774+IF(AND($B775="C",I775&lt;&gt;""),IF($G775="D",-I775,+I775),0)</f>
        <v>233.01617186797299</v>
      </c>
    </row>
    <row r="776" spans="1:16" x14ac:dyDescent="0.2">
      <c r="A776" s="6">
        <v>417</v>
      </c>
      <c r="B776" s="6" t="s">
        <v>17</v>
      </c>
      <c r="C776" s="7" t="s">
        <v>31</v>
      </c>
      <c r="D776" s="8">
        <v>37011</v>
      </c>
      <c r="E776" s="8">
        <v>37031</v>
      </c>
      <c r="F776" t="s">
        <v>284</v>
      </c>
      <c r="G776" s="6" t="s">
        <v>23</v>
      </c>
      <c r="H776" s="14" t="s">
        <v>229</v>
      </c>
      <c r="I776" s="12">
        <v>228.67352585611556</v>
      </c>
      <c r="J776" s="12">
        <f>J775+IF(AND($B776="B",$G776="D"),-I776,IF($B776="B",+I776,0))</f>
        <v>-3808.0547636336828</v>
      </c>
      <c r="K776" s="12">
        <f>K775+IF(AND($B776="B",$E776&lt;&gt;""),IF($G776="D",-I776,+I776),0)</f>
        <v>-3808.0547636336828</v>
      </c>
      <c r="L776" s="6" t="str">
        <f>IF(C776="","",G776&amp;" "&amp;VLOOKUP(C776,$X$1:$Y$49,2))</f>
        <v>D 22</v>
      </c>
      <c r="M776" s="10" t="e">
        <f>M775+IF(AND(B776="C",E776&lt;&gt;""),IF(G776="D",-#REF!,+#REF!),0)</f>
        <v>#REF!</v>
      </c>
      <c r="N776">
        <f>IF(D776,MONTH(D776),"")</f>
        <v>4</v>
      </c>
      <c r="O776">
        <f>IF(D776,YEAR(D776),"")</f>
        <v>2001</v>
      </c>
      <c r="P776" s="12">
        <f>P775+IF(AND($B776="C",I776&lt;&gt;""),IF($G776="D",-I776,+I776),0)</f>
        <v>233.01617186797299</v>
      </c>
    </row>
    <row r="777" spans="1:16" x14ac:dyDescent="0.2">
      <c r="A777" s="6">
        <v>417</v>
      </c>
      <c r="B777" s="6" t="s">
        <v>17</v>
      </c>
      <c r="C777" s="7" t="s">
        <v>50</v>
      </c>
      <c r="D777" s="8">
        <v>37011</v>
      </c>
      <c r="E777" s="8">
        <v>37031</v>
      </c>
      <c r="F777" t="s">
        <v>284</v>
      </c>
      <c r="G777" s="6" t="s">
        <v>23</v>
      </c>
      <c r="H777" s="14" t="s">
        <v>229</v>
      </c>
      <c r="I777" s="12">
        <v>1219.592137899283</v>
      </c>
      <c r="J777" s="12">
        <f>J776+IF(AND($B777="B",$G777="D"),-I777,IF($B777="B",+I777,0))</f>
        <v>-5027.6469015329658</v>
      </c>
      <c r="K777" s="12">
        <f>K776+IF(AND($B777="B",$E777&lt;&gt;""),IF($G777="D",-I777,+I777),0)</f>
        <v>-5027.6469015329658</v>
      </c>
      <c r="L777" s="6" t="str">
        <f>IF(C777="","",G777&amp;" "&amp;VLOOKUP(C777,$X$1:$Y$49,2))</f>
        <v>D 9</v>
      </c>
      <c r="M777" s="10" t="e">
        <f>M776+IF(AND(B777="C",E777&lt;&gt;""),IF(G777="D",-#REF!,+#REF!),0)</f>
        <v>#REF!</v>
      </c>
      <c r="N777">
        <f>IF(D777,MONTH(D777),"")</f>
        <v>4</v>
      </c>
      <c r="O777">
        <f>IF(D777,YEAR(D777),"")</f>
        <v>2001</v>
      </c>
      <c r="P777" s="12">
        <f>P776+IF(AND($B777="C",I777&lt;&gt;""),IF($G777="D",-I777,+I777),0)</f>
        <v>233.01617186797299</v>
      </c>
    </row>
    <row r="778" spans="1:16" x14ac:dyDescent="0.2">
      <c r="A778" s="6">
        <v>418</v>
      </c>
      <c r="B778" s="6" t="s">
        <v>17</v>
      </c>
      <c r="C778" s="7" t="s">
        <v>31</v>
      </c>
      <c r="D778" s="8">
        <v>37011</v>
      </c>
      <c r="E778" s="8">
        <v>37010</v>
      </c>
      <c r="F778" t="s">
        <v>284</v>
      </c>
      <c r="G778" s="6" t="s">
        <v>23</v>
      </c>
      <c r="H778" s="6" t="s">
        <v>78</v>
      </c>
      <c r="I778" s="12">
        <v>388.74499395539647</v>
      </c>
      <c r="J778" s="12">
        <f>J777+IF(AND($B778="B",$G778="D"),-I778,IF($B778="B",+I778,0))</f>
        <v>-5416.391895488362</v>
      </c>
      <c r="K778" s="12">
        <f>K777+IF(AND($B778="B",$E778&lt;&gt;""),IF($G778="D",-I778,+I778),0)</f>
        <v>-5416.391895488362</v>
      </c>
      <c r="L778" s="6" t="str">
        <f>IF(C778="","",G778&amp;" "&amp;VLOOKUP(C778,$X$1:$Y$49,2))</f>
        <v>D 22</v>
      </c>
      <c r="M778" s="10" t="e">
        <f>M777+IF(AND(B778="C",E778&lt;&gt;""),IF(G778="D",-#REF!,+#REF!),0)</f>
        <v>#REF!</v>
      </c>
      <c r="N778">
        <f>IF(D778,MONTH(D778),"")</f>
        <v>4</v>
      </c>
      <c r="O778">
        <f>IF(D778,YEAR(D778),"")</f>
        <v>2001</v>
      </c>
      <c r="P778" s="12">
        <f>P777+IF(AND($B778="C",I778&lt;&gt;""),IF($G778="D",-I778,+I778),0)</f>
        <v>233.01617186797299</v>
      </c>
    </row>
    <row r="779" spans="1:16" x14ac:dyDescent="0.2">
      <c r="A779" s="6">
        <v>418</v>
      </c>
      <c r="B779" s="6" t="s">
        <v>17</v>
      </c>
      <c r="C779" s="7" t="s">
        <v>50</v>
      </c>
      <c r="D779" s="8">
        <v>37011</v>
      </c>
      <c r="E779" s="8">
        <v>37010</v>
      </c>
      <c r="F779" t="s">
        <v>284</v>
      </c>
      <c r="G779" s="6" t="s">
        <v>23</v>
      </c>
      <c r="H779" s="6" t="s">
        <v>78</v>
      </c>
      <c r="I779" s="12">
        <v>1679.4012412398984</v>
      </c>
      <c r="J779" s="12">
        <f>J778+IF(AND($B779="B",$G779="D"),-I779,IF($B779="B",+I779,0))</f>
        <v>-7095.7931367282599</v>
      </c>
      <c r="K779" s="12">
        <f>K778+IF(AND($B779="B",$E779&lt;&gt;""),IF($G779="D",-I779,+I779),0)</f>
        <v>-7095.7931367282599</v>
      </c>
      <c r="L779" s="6" t="str">
        <f>IF(C779="","",G779&amp;" "&amp;VLOOKUP(C779,$X$1:$Y$49,2))</f>
        <v>D 9</v>
      </c>
      <c r="M779" s="10" t="e">
        <f>M778+IF(AND(B779="C",E779&lt;&gt;""),IF(G779="D",-#REF!,+#REF!),0)</f>
        <v>#REF!</v>
      </c>
      <c r="N779">
        <f>IF(D779,MONTH(D779),"")</f>
        <v>4</v>
      </c>
      <c r="O779">
        <f>IF(D779,YEAR(D779),"")</f>
        <v>2001</v>
      </c>
      <c r="P779" s="12">
        <f>P778+IF(AND($B779="C",I779&lt;&gt;""),IF($G779="D",-I779,+I779),0)</f>
        <v>233.01617186797299</v>
      </c>
    </row>
    <row r="780" spans="1:16" x14ac:dyDescent="0.2">
      <c r="A780" s="6">
        <v>648</v>
      </c>
      <c r="B780" s="6" t="s">
        <v>40</v>
      </c>
      <c r="C780" t="s">
        <v>28</v>
      </c>
      <c r="D780" s="8">
        <v>37011</v>
      </c>
      <c r="E780" s="19">
        <v>37011</v>
      </c>
      <c r="F780" t="s">
        <v>284</v>
      </c>
      <c r="G780" s="6" t="s">
        <v>23</v>
      </c>
      <c r="H780" s="6"/>
      <c r="I780" s="12">
        <v>2.29</v>
      </c>
      <c r="J780" s="12">
        <f>J779+IF(AND($B780="B",$G780="D"),-I780,IF($B780="B",+I780,0))</f>
        <v>-7095.7931367282599</v>
      </c>
      <c r="K780" s="12">
        <f>K779+IF(AND($B780="B",$E780&lt;&gt;""),IF($G780="D",-I780,+I780),0)</f>
        <v>-7095.7931367282599</v>
      </c>
      <c r="L780" s="6" t="str">
        <f>IF(C780="","",G780&amp;" "&amp;VLOOKUP(C780,$X$1:$Y$49,2))</f>
        <v>D 25</v>
      </c>
      <c r="M780" s="10" t="e">
        <f>M779+IF(AND(B780="C",E780&lt;&gt;""),IF(G780="D",-#REF!,+#REF!),0)</f>
        <v>#REF!</v>
      </c>
      <c r="N780">
        <f>IF(D780,MONTH(D780),"")</f>
        <v>4</v>
      </c>
      <c r="O780">
        <f>IF(D780,YEAR(D780),"")</f>
        <v>2001</v>
      </c>
      <c r="P780" s="12">
        <f>P779+IF(AND($B780="C",I780&lt;&gt;""),IF($G780="D",-I780,+I780),0)</f>
        <v>230.72617186797299</v>
      </c>
    </row>
    <row r="781" spans="1:16" x14ac:dyDescent="0.2">
      <c r="A781" s="6">
        <v>439</v>
      </c>
      <c r="B781" s="6" t="s">
        <v>17</v>
      </c>
      <c r="C781" s="7" t="s">
        <v>51</v>
      </c>
      <c r="D781" s="8">
        <v>37012</v>
      </c>
      <c r="E781" s="8">
        <v>37017</v>
      </c>
      <c r="F781" t="s">
        <v>284</v>
      </c>
      <c r="G781" s="6" t="s">
        <v>23</v>
      </c>
      <c r="H781" s="6"/>
      <c r="I781" s="12">
        <v>31.148383201947688</v>
      </c>
      <c r="J781" s="12">
        <f>J780+IF(AND($B781="B",$G781="D"),-I781,IF($B781="B",+I781,0))</f>
        <v>-7126.9415199302075</v>
      </c>
      <c r="K781" s="12">
        <f>K780+IF(AND($B781="B",$E781&lt;&gt;""),IF($G781="D",-I781,+I781),0)</f>
        <v>-7126.9415199302075</v>
      </c>
      <c r="L781" s="6" t="str">
        <f>IF(C781="","",G781&amp;" "&amp;VLOOKUP(C781,$X$1:$Y$49,2))</f>
        <v>D 21</v>
      </c>
      <c r="M781" s="10" t="e">
        <f>M780+IF(AND(B781="C",E781&lt;&gt;""),IF(G781="D",-#REF!,+#REF!),0)</f>
        <v>#REF!</v>
      </c>
      <c r="N781">
        <f>IF(D781,MONTH(D781),"")</f>
        <v>5</v>
      </c>
      <c r="O781">
        <f>IF(D781,YEAR(D781),"")</f>
        <v>2001</v>
      </c>
      <c r="P781" s="12">
        <f>P780+IF(AND($B781="C",I781&lt;&gt;""),IF($G781="D",-I781,+I781),0)</f>
        <v>230.72617186797299</v>
      </c>
    </row>
    <row r="782" spans="1:16" x14ac:dyDescent="0.2">
      <c r="A782" s="6">
        <v>439</v>
      </c>
      <c r="B782" s="6" t="s">
        <v>17</v>
      </c>
      <c r="C782" s="7" t="s">
        <v>51</v>
      </c>
      <c r="D782" s="8">
        <v>37012</v>
      </c>
      <c r="E782" s="8">
        <v>37017</v>
      </c>
      <c r="F782" t="s">
        <v>284</v>
      </c>
      <c r="G782" s="6" t="s">
        <v>23</v>
      </c>
      <c r="H782" s="6"/>
      <c r="I782" s="12">
        <v>4.7365909655663403</v>
      </c>
      <c r="J782" s="12">
        <f>J781+IF(AND($B782="B",$G782="D"),-I782,IF($B782="B",+I782,0))</f>
        <v>-7131.6781108957739</v>
      </c>
      <c r="K782" s="12">
        <f>K781+IF(AND($B782="B",$E782&lt;&gt;""),IF($G782="D",-I782,+I782),0)</f>
        <v>-7131.6781108957739</v>
      </c>
      <c r="L782" s="6" t="str">
        <f>IF(C782="","",G782&amp;" "&amp;VLOOKUP(C782,$X$1:$Y$49,2))</f>
        <v>D 21</v>
      </c>
      <c r="M782" s="10" t="e">
        <f>M781+IF(AND(B782="C",E782&lt;&gt;""),IF(G782="D",-#REF!,+#REF!),0)</f>
        <v>#REF!</v>
      </c>
      <c r="N782">
        <f>IF(D782,MONTH(D782),"")</f>
        <v>5</v>
      </c>
      <c r="O782">
        <f>IF(D782,YEAR(D782),"")</f>
        <v>2001</v>
      </c>
      <c r="P782" s="12">
        <f>P781+IF(AND($B782="C",I782&lt;&gt;""),IF($G782="D",-I782,+I782),0)</f>
        <v>230.72617186797299</v>
      </c>
    </row>
    <row r="783" spans="1:16" x14ac:dyDescent="0.2">
      <c r="A783" s="6">
        <v>439</v>
      </c>
      <c r="B783" s="6" t="s">
        <v>17</v>
      </c>
      <c r="C783" s="7" t="s">
        <v>56</v>
      </c>
      <c r="D783" s="8">
        <v>37012</v>
      </c>
      <c r="E783" s="8">
        <v>37017</v>
      </c>
      <c r="F783" t="s">
        <v>284</v>
      </c>
      <c r="G783" s="6" t="s">
        <v>23</v>
      </c>
      <c r="H783" s="6"/>
      <c r="I783" s="12">
        <v>147.00506283186246</v>
      </c>
      <c r="J783" s="12">
        <f>J782+IF(AND($B783="B",$G783="D"),-I783,IF($B783="B",+I783,0))</f>
        <v>-7278.6831737276361</v>
      </c>
      <c r="K783" s="12">
        <f>K782+IF(AND($B783="B",$E783&lt;&gt;""),IF($G783="D",-I783,+I783),0)</f>
        <v>-7278.6831737276361</v>
      </c>
      <c r="L783" s="6" t="str">
        <f>IF(C783="","",G783&amp;" "&amp;VLOOKUP(C783,$X$1:$Y$49,2))</f>
        <v>D 14</v>
      </c>
      <c r="M783" s="10" t="e">
        <f>M782+IF(AND(B783="C",E783&lt;&gt;""),IF(G783="D",-#REF!,+#REF!),0)</f>
        <v>#REF!</v>
      </c>
      <c r="N783">
        <f>IF(D783,MONTH(D783),"")</f>
        <v>5</v>
      </c>
      <c r="O783">
        <f>IF(D783,YEAR(D783),"")</f>
        <v>2001</v>
      </c>
      <c r="P783" s="12">
        <f>P782+IF(AND($B783="C",I783&lt;&gt;""),IF($G783="D",-I783,+I783),0)</f>
        <v>230.72617186797299</v>
      </c>
    </row>
    <row r="784" spans="1:16" x14ac:dyDescent="0.2">
      <c r="A784" s="6">
        <v>439</v>
      </c>
      <c r="B784" s="6" t="s">
        <v>17</v>
      </c>
      <c r="C784" s="7" t="s">
        <v>26</v>
      </c>
      <c r="D784" s="8">
        <v>37012</v>
      </c>
      <c r="E784" s="8">
        <v>37017</v>
      </c>
      <c r="F784" t="s">
        <v>284</v>
      </c>
      <c r="G784" s="6" t="s">
        <v>23</v>
      </c>
      <c r="H784" s="6"/>
      <c r="I784" s="12">
        <v>34.918447398228849</v>
      </c>
      <c r="J784" s="12">
        <f>J783+IF(AND($B784="B",$G784="D"),-I784,IF($B784="B",+I784,0))</f>
        <v>-7313.6016211258648</v>
      </c>
      <c r="K784" s="12">
        <f>K783+IF(AND($B784="B",$E784&lt;&gt;""),IF($G784="D",-I784,+I784),0)</f>
        <v>-7313.6016211258648</v>
      </c>
      <c r="L784" s="6" t="str">
        <f>IF(C784="","",G784&amp;" "&amp;VLOOKUP(C784,$X$1:$Y$49,2))</f>
        <v>D 6</v>
      </c>
      <c r="M784" s="10" t="e">
        <f>M783+IF(AND(B784="C",E784&lt;&gt;""),IF(G784="D",-#REF!,+#REF!),0)</f>
        <v>#REF!</v>
      </c>
      <c r="N784">
        <f>IF(D784,MONTH(D784),"")</f>
        <v>5</v>
      </c>
      <c r="O784">
        <f>IF(D784,YEAR(D784),"")</f>
        <v>2001</v>
      </c>
      <c r="P784" s="12">
        <f>P783+IF(AND($B784="C",I784&lt;&gt;""),IF($G784="D",-I784,+I784),0)</f>
        <v>230.72617186797299</v>
      </c>
    </row>
    <row r="785" spans="1:16" x14ac:dyDescent="0.2">
      <c r="A785" s="6">
        <v>440</v>
      </c>
      <c r="B785" s="6" t="s">
        <v>17</v>
      </c>
      <c r="C785" s="7" t="s">
        <v>51</v>
      </c>
      <c r="D785" s="8">
        <v>37012</v>
      </c>
      <c r="E785" s="8">
        <v>37017</v>
      </c>
      <c r="F785" t="s">
        <v>284</v>
      </c>
      <c r="G785" s="6" t="s">
        <v>23</v>
      </c>
      <c r="H785" s="6"/>
      <c r="I785" s="12">
        <v>36.102976262163523</v>
      </c>
      <c r="J785" s="12">
        <f>J784+IF(AND($B785="B",$G785="D"),-I785,IF($B785="B",+I785,0))</f>
        <v>-7349.7045973880286</v>
      </c>
      <c r="K785" s="12">
        <f>K784+IF(AND($B785="B",$E785&lt;&gt;""),IF($G785="D",-I785,+I785),0)</f>
        <v>-7349.7045973880286</v>
      </c>
      <c r="L785" s="6" t="str">
        <f>IF(C785="","",G785&amp;" "&amp;VLOOKUP(C785,$X$1:$Y$49,2))</f>
        <v>D 21</v>
      </c>
      <c r="M785" s="10" t="e">
        <f>M784+IF(AND(B785="C",E785&lt;&gt;""),IF(G785="D",-#REF!,+#REF!),0)</f>
        <v>#REF!</v>
      </c>
      <c r="N785">
        <f>IF(D785,MONTH(D785),"")</f>
        <v>5</v>
      </c>
      <c r="O785">
        <f>IF(D785,YEAR(D785),"")</f>
        <v>2001</v>
      </c>
      <c r="P785" s="12">
        <f>P784+IF(AND($B785="C",I785&lt;&gt;""),IF($G785="D",-I785,+I785),0)</f>
        <v>230.72617186797299</v>
      </c>
    </row>
    <row r="786" spans="1:16" x14ac:dyDescent="0.2">
      <c r="A786" s="6">
        <v>440</v>
      </c>
      <c r="B786" s="6" t="s">
        <v>17</v>
      </c>
      <c r="C786" s="7" t="s">
        <v>51</v>
      </c>
      <c r="D786" s="8">
        <v>37012</v>
      </c>
      <c r="E786" s="8">
        <v>37017</v>
      </c>
      <c r="F786" t="s">
        <v>284</v>
      </c>
      <c r="G786" s="6" t="s">
        <v>23</v>
      </c>
      <c r="H786" s="6"/>
      <c r="I786" s="12">
        <v>6.7992261687885032</v>
      </c>
      <c r="J786" s="12">
        <f>J785+IF(AND($B786="B",$G786="D"),-I786,IF($B786="B",+I786,0))</f>
        <v>-7356.5038235568172</v>
      </c>
      <c r="K786" s="12">
        <f>K785+IF(AND($B786="B",$E786&lt;&gt;""),IF($G786="D",-I786,+I786),0)</f>
        <v>-7356.5038235568172</v>
      </c>
      <c r="L786" s="6" t="str">
        <f>IF(C786="","",G786&amp;" "&amp;VLOOKUP(C786,$X$1:$Y$49,2))</f>
        <v>D 21</v>
      </c>
      <c r="M786" s="10" t="e">
        <f>M785+IF(AND(B786="C",E786&lt;&gt;""),IF(G786="D",-#REF!,+#REF!),0)</f>
        <v>#REF!</v>
      </c>
      <c r="N786">
        <f>IF(D786,MONTH(D786),"")</f>
        <v>5</v>
      </c>
      <c r="O786">
        <f>IF(D786,YEAR(D786),"")</f>
        <v>2001</v>
      </c>
      <c r="P786" s="12">
        <f>P785+IF(AND($B786="C",I786&lt;&gt;""),IF($G786="D",-I786,+I786),0)</f>
        <v>230.72617186797299</v>
      </c>
    </row>
    <row r="787" spans="1:16" x14ac:dyDescent="0.2">
      <c r="A787" s="6">
        <v>440</v>
      </c>
      <c r="B787" s="6" t="s">
        <v>17</v>
      </c>
      <c r="C787" s="7" t="s">
        <v>56</v>
      </c>
      <c r="D787" s="8">
        <v>37012</v>
      </c>
      <c r="E787" s="8">
        <v>37017</v>
      </c>
      <c r="F787" t="s">
        <v>284</v>
      </c>
      <c r="G787" s="6" t="s">
        <v>23</v>
      </c>
      <c r="H787" s="6"/>
      <c r="I787" s="12">
        <v>209.57928644712993</v>
      </c>
      <c r="J787" s="12">
        <f>J786+IF(AND($B787="B",$G787="D"),-I787,IF($B787="B",+I787,0))</f>
        <v>-7566.0831100039468</v>
      </c>
      <c r="K787" s="12">
        <f>K786+IF(AND($B787="B",$E787&lt;&gt;""),IF($G787="D",-I787,+I787),0)</f>
        <v>-7566.0831100039468</v>
      </c>
      <c r="L787" s="6" t="str">
        <f>IF(C787="","",G787&amp;" "&amp;VLOOKUP(C787,$X$1:$Y$49,2))</f>
        <v>D 14</v>
      </c>
      <c r="M787" s="10" t="e">
        <f>M786+IF(AND(B787="C",E787&lt;&gt;""),IF(G787="D",-#REF!,+#REF!),0)</f>
        <v>#REF!</v>
      </c>
      <c r="N787">
        <f>IF(D787,MONTH(D787),"")</f>
        <v>5</v>
      </c>
      <c r="O787">
        <f>IF(D787,YEAR(D787),"")</f>
        <v>2001</v>
      </c>
      <c r="P787" s="12">
        <f>P786+IF(AND($B787="C",I787&lt;&gt;""),IF($G787="D",-I787,+I787),0)</f>
        <v>230.72617186797299</v>
      </c>
    </row>
    <row r="788" spans="1:16" x14ac:dyDescent="0.2">
      <c r="A788" s="6">
        <v>440</v>
      </c>
      <c r="B788" s="6" t="s">
        <v>17</v>
      </c>
      <c r="C788" s="7" t="s">
        <v>26</v>
      </c>
      <c r="D788" s="8">
        <v>37012</v>
      </c>
      <c r="E788" s="8">
        <v>37017</v>
      </c>
      <c r="F788" t="s">
        <v>284</v>
      </c>
      <c r="G788" s="6" t="s">
        <v>23</v>
      </c>
      <c r="H788" s="6"/>
      <c r="I788" s="12">
        <v>48.154071074780816</v>
      </c>
      <c r="J788" s="12">
        <f>J787+IF(AND($B788="B",$G788="D"),-I788,IF($B788="B",+I788,0))</f>
        <v>-7614.2371810787272</v>
      </c>
      <c r="K788" s="12">
        <f>K787+IF(AND($B788="B",$E788&lt;&gt;""),IF($G788="D",-I788,+I788),0)</f>
        <v>-7614.2371810787272</v>
      </c>
      <c r="L788" s="6" t="str">
        <f>IF(C788="","",G788&amp;" "&amp;VLOOKUP(C788,$X$1:$Y$49,2))</f>
        <v>D 6</v>
      </c>
      <c r="M788" s="10" t="e">
        <f>M787+IF(AND(B788="C",E788&lt;&gt;""),IF(G788="D",-#REF!,+#REF!),0)</f>
        <v>#REF!</v>
      </c>
      <c r="N788">
        <f>IF(D788,MONTH(D788),"")</f>
        <v>5</v>
      </c>
      <c r="O788">
        <f>IF(D788,YEAR(D788),"")</f>
        <v>2001</v>
      </c>
      <c r="P788" s="12">
        <f>P787+IF(AND($B788="C",I788&lt;&gt;""),IF($G788="D",-I788,+I788),0)</f>
        <v>230.72617186797299</v>
      </c>
    </row>
    <row r="789" spans="1:16" x14ac:dyDescent="0.2">
      <c r="A789" s="6">
        <v>426</v>
      </c>
      <c r="B789" s="6" t="s">
        <v>17</v>
      </c>
      <c r="C789" s="7" t="s">
        <v>18</v>
      </c>
      <c r="D789" s="8">
        <v>37013</v>
      </c>
      <c r="E789" s="8">
        <v>37015</v>
      </c>
      <c r="F789" t="s">
        <v>284</v>
      </c>
      <c r="G789" s="6" t="s">
        <v>19</v>
      </c>
      <c r="H789" s="6"/>
      <c r="I789" s="12">
        <v>1100.869416745305</v>
      </c>
      <c r="J789" s="12">
        <f>J788+IF(AND($B789="B",$G789="D"),-I789,IF($B789="B",+I789,0))</f>
        <v>-6513.3677643334222</v>
      </c>
      <c r="K789" s="12">
        <f>K788+IF(AND($B789="B",$E789&lt;&gt;""),IF($G789="D",-I789,+I789),0)</f>
        <v>-6513.3677643334222</v>
      </c>
      <c r="L789" s="6" t="str">
        <f>IF(C789="","",G789&amp;" "&amp;VLOOKUP(C789,$X$1:$Y$49,2))</f>
        <v>R 8</v>
      </c>
      <c r="M789" s="10" t="e">
        <f>M788+IF(AND(B789="C",E789&lt;&gt;""),IF(G789="D",-#REF!,+#REF!),0)</f>
        <v>#REF!</v>
      </c>
      <c r="N789">
        <f>IF(D789,MONTH(D789),"")</f>
        <v>5</v>
      </c>
      <c r="O789">
        <f>IF(D789,YEAR(D789),"")</f>
        <v>2001</v>
      </c>
      <c r="P789" s="12">
        <f>P788+IF(AND($B789="C",I789&lt;&gt;""),IF($G789="D",-I789,+I789),0)</f>
        <v>230.72617186797299</v>
      </c>
    </row>
    <row r="790" spans="1:16" x14ac:dyDescent="0.2">
      <c r="A790" s="6">
        <v>427</v>
      </c>
      <c r="B790" s="6" t="s">
        <v>17</v>
      </c>
      <c r="C790" s="7" t="s">
        <v>21</v>
      </c>
      <c r="D790" s="8">
        <v>37013</v>
      </c>
      <c r="E790" s="8">
        <v>37013</v>
      </c>
      <c r="F790" t="s">
        <v>284</v>
      </c>
      <c r="G790" s="6" t="s">
        <v>23</v>
      </c>
      <c r="H790" s="6"/>
      <c r="I790" s="12">
        <v>10.23422374079572</v>
      </c>
      <c r="J790" s="12">
        <f>J789+IF(AND($B790="B",$G790="D"),-I790,IF($B790="B",+I790,0))</f>
        <v>-6523.6019880742178</v>
      </c>
      <c r="K790" s="12">
        <f>K789+IF(AND($B790="B",$E790&lt;&gt;""),IF($G790="D",-I790,+I790),0)</f>
        <v>-6523.6019880742178</v>
      </c>
      <c r="L790" s="6" t="str">
        <f>IF(C790="","",G790&amp;" "&amp;VLOOKUP(C790,$X$1:$Y$49,2))</f>
        <v>D 28</v>
      </c>
      <c r="M790" s="10" t="e">
        <f>M789+IF(AND(B790="C",E790&lt;&gt;""),IF(G790="D",-#REF!,+#REF!),0)</f>
        <v>#REF!</v>
      </c>
      <c r="N790">
        <f>IF(D790,MONTH(D790),"")</f>
        <v>5</v>
      </c>
      <c r="O790">
        <f>IF(D790,YEAR(D790),"")</f>
        <v>2001</v>
      </c>
      <c r="P790" s="12">
        <f>P789+IF(AND($B790="C",I790&lt;&gt;""),IF($G790="D",-I790,+I790),0)</f>
        <v>230.72617186797299</v>
      </c>
    </row>
    <row r="791" spans="1:16" x14ac:dyDescent="0.2">
      <c r="A791" s="6">
        <v>427</v>
      </c>
      <c r="B791" s="6" t="s">
        <v>17</v>
      </c>
      <c r="C791" s="7" t="s">
        <v>26</v>
      </c>
      <c r="D791" s="8">
        <v>37013</v>
      </c>
      <c r="E791" s="8">
        <v>37013</v>
      </c>
      <c r="F791" t="s">
        <v>284</v>
      </c>
      <c r="G791" s="6" t="s">
        <v>23</v>
      </c>
      <c r="H791" s="6"/>
      <c r="I791" s="12">
        <v>2.0058448953208825</v>
      </c>
      <c r="J791" s="12">
        <f>J790+IF(AND($B791="B",$G791="D"),-I791,IF($B791="B",+I791,0))</f>
        <v>-6525.6078329695383</v>
      </c>
      <c r="K791" s="12">
        <f>K790+IF(AND($B791="B",$E791&lt;&gt;""),IF($G791="D",-I791,+I791),0)</f>
        <v>-6525.6078329695383</v>
      </c>
      <c r="L791" s="6" t="str">
        <f>IF(C791="","",G791&amp;" "&amp;VLOOKUP(C791,$X$1:$Y$49,2))</f>
        <v>D 6</v>
      </c>
      <c r="M791" s="10" t="e">
        <f>M790+IF(AND(B791="C",E791&lt;&gt;""),IF(G791="D",-#REF!,+#REF!),0)</f>
        <v>#REF!</v>
      </c>
      <c r="N791">
        <f>IF(D791,MONTH(D791),"")</f>
        <v>5</v>
      </c>
      <c r="O791">
        <f>IF(D791,YEAR(D791),"")</f>
        <v>2001</v>
      </c>
      <c r="P791" s="12">
        <f>P790+IF(AND($B791="C",I791&lt;&gt;""),IF($G791="D",-I791,+I791),0)</f>
        <v>230.72617186797299</v>
      </c>
    </row>
    <row r="792" spans="1:16" x14ac:dyDescent="0.2">
      <c r="A792" s="6">
        <v>428</v>
      </c>
      <c r="B792" s="6" t="s">
        <v>17</v>
      </c>
      <c r="C792" s="7" t="s">
        <v>58</v>
      </c>
      <c r="D792" s="8">
        <v>37013</v>
      </c>
      <c r="E792" s="8">
        <v>37010</v>
      </c>
      <c r="F792" t="s">
        <v>284</v>
      </c>
      <c r="G792" s="6" t="s">
        <v>23</v>
      </c>
      <c r="H792" s="6"/>
      <c r="I792" s="12">
        <v>76.224508618705187</v>
      </c>
      <c r="J792" s="12">
        <f>J791+IF(AND($B792="B",$G792="D"),-I792,IF($B792="B",+I792,0))</f>
        <v>-6601.8323415882433</v>
      </c>
      <c r="K792" s="12">
        <f>K791+IF(AND($B792="B",$E792&lt;&gt;""),IF($G792="D",-I792,+I792),0)</f>
        <v>-6601.8323415882433</v>
      </c>
      <c r="L792" s="6" t="str">
        <f>IF(C792="","",G792&amp;" "&amp;VLOOKUP(C792,$X$1:$Y$49,2))</f>
        <v>D 4</v>
      </c>
      <c r="M792" s="10" t="e">
        <f>M791+IF(AND(B792="C",E792&lt;&gt;""),IF(G792="D",-#REF!,+#REF!),0)</f>
        <v>#REF!</v>
      </c>
      <c r="N792">
        <f>IF(D792,MONTH(D792),"")</f>
        <v>5</v>
      </c>
      <c r="O792">
        <f>IF(D792,YEAR(D792),"")</f>
        <v>2001</v>
      </c>
      <c r="P792" s="12">
        <f>P791+IF(AND($B792="C",I792&lt;&gt;""),IF($G792="D",-I792,+I792),0)</f>
        <v>230.72617186797299</v>
      </c>
    </row>
    <row r="793" spans="1:16" x14ac:dyDescent="0.2">
      <c r="A793" s="6">
        <v>648</v>
      </c>
      <c r="B793" s="6" t="s">
        <v>40</v>
      </c>
      <c r="C793" t="s">
        <v>28</v>
      </c>
      <c r="D793" s="8">
        <v>37013</v>
      </c>
      <c r="E793" s="19">
        <v>37013</v>
      </c>
      <c r="F793" t="s">
        <v>284</v>
      </c>
      <c r="G793" s="6" t="s">
        <v>23</v>
      </c>
      <c r="H793" s="6"/>
      <c r="I793" s="12">
        <v>1.75</v>
      </c>
      <c r="J793" s="12">
        <f>J792+IF(AND($B793="B",$G793="D"),-I793,IF($B793="B",+I793,0))</f>
        <v>-6601.8323415882433</v>
      </c>
      <c r="K793" s="12">
        <f>K792+IF(AND($B793="B",$E793&lt;&gt;""),IF($G793="D",-I793,+I793),0)</f>
        <v>-6601.8323415882433</v>
      </c>
      <c r="L793" s="6" t="str">
        <f>IF(C793="","",G793&amp;" "&amp;VLOOKUP(C793,$X$1:$Y$49,2))</f>
        <v>D 25</v>
      </c>
      <c r="M793" s="10" t="e">
        <f>M792+IF(AND(B793="C",E793&lt;&gt;""),IF(G793="D",-#REF!,+#REF!),0)</f>
        <v>#REF!</v>
      </c>
      <c r="N793">
        <f>IF(D793,MONTH(D793),"")</f>
        <v>5</v>
      </c>
      <c r="O793">
        <f>IF(D793,YEAR(D793),"")</f>
        <v>2001</v>
      </c>
      <c r="P793" s="12">
        <f>P792+IF(AND($B793="C",I793&lt;&gt;""),IF($G793="D",-I793,+I793),0)</f>
        <v>228.97617186797299</v>
      </c>
    </row>
    <row r="794" spans="1:16" x14ac:dyDescent="0.2">
      <c r="A794" s="6">
        <v>648</v>
      </c>
      <c r="B794" s="6" t="s">
        <v>40</v>
      </c>
      <c r="C794" t="s">
        <v>28</v>
      </c>
      <c r="D794" s="8">
        <v>37016</v>
      </c>
      <c r="E794" s="19">
        <v>37016</v>
      </c>
      <c r="F794" t="s">
        <v>284</v>
      </c>
      <c r="G794" s="6" t="s">
        <v>23</v>
      </c>
      <c r="H794" s="6"/>
      <c r="I794" s="12">
        <v>10.06</v>
      </c>
      <c r="J794" s="12">
        <f>J793+IF(AND($B794="B",$G794="D"),-I794,IF($B794="B",+I794,0))</f>
        <v>-6601.8323415882433</v>
      </c>
      <c r="K794" s="12">
        <f>K793+IF(AND($B794="B",$E794&lt;&gt;""),IF($G794="D",-I794,+I794),0)</f>
        <v>-6601.8323415882433</v>
      </c>
      <c r="L794" s="6" t="str">
        <f>IF(C794="","",G794&amp;" "&amp;VLOOKUP(C794,$X$1:$Y$49,2))</f>
        <v>D 25</v>
      </c>
      <c r="M794" s="10" t="e">
        <f>M793+IF(AND(B794="C",E794&lt;&gt;""),IF(G794="D",-#REF!,+#REF!),0)</f>
        <v>#REF!</v>
      </c>
      <c r="N794">
        <f>IF(D794,MONTH(D794),"")</f>
        <v>5</v>
      </c>
      <c r="O794">
        <f>IF(D794,YEAR(D794),"")</f>
        <v>2001</v>
      </c>
      <c r="P794" s="12">
        <f>P793+IF(AND($B794="C",I794&lt;&gt;""),IF($G794="D",-I794,+I794),0)</f>
        <v>218.91617186797299</v>
      </c>
    </row>
    <row r="795" spans="1:16" x14ac:dyDescent="0.2">
      <c r="A795" s="6">
        <v>438</v>
      </c>
      <c r="B795" s="6" t="s">
        <v>17</v>
      </c>
      <c r="C795" s="7" t="s">
        <v>18</v>
      </c>
      <c r="D795" s="8">
        <v>37018</v>
      </c>
      <c r="E795" s="8">
        <v>37019</v>
      </c>
      <c r="F795" t="s">
        <v>284</v>
      </c>
      <c r="G795" s="6" t="s">
        <v>19</v>
      </c>
      <c r="H795" s="6"/>
      <c r="I795" s="12">
        <v>96.000195134742071</v>
      </c>
      <c r="J795" s="12">
        <f>J794+IF(AND($B795="B",$G795="D"),-I795,IF($B795="B",+I795,0))</f>
        <v>-6505.8321464535011</v>
      </c>
      <c r="K795" s="12">
        <f>K794+IF(AND($B795="B",$E795&lt;&gt;""),IF($G795="D",-I795,+I795),0)</f>
        <v>-6505.8321464535011</v>
      </c>
      <c r="L795" s="6" t="str">
        <f>IF(C795="","",G795&amp;" "&amp;VLOOKUP(C795,$X$1:$Y$49,2))</f>
        <v>R 8</v>
      </c>
      <c r="M795" s="10" t="e">
        <f>M794+IF(AND(B795="C",E795&lt;&gt;""),IF(G795="D",-#REF!,+#REF!),0)</f>
        <v>#REF!</v>
      </c>
      <c r="N795">
        <f>IF(D795,MONTH(D795),"")</f>
        <v>5</v>
      </c>
      <c r="O795">
        <f>IF(D795,YEAR(D795),"")</f>
        <v>2001</v>
      </c>
      <c r="P795" s="12">
        <f>P794+IF(AND($B795="C",I795&lt;&gt;""),IF($G795="D",-I795,+I795),0)</f>
        <v>218.91617186797299</v>
      </c>
    </row>
    <row r="796" spans="1:16" x14ac:dyDescent="0.2">
      <c r="A796" s="6">
        <v>431</v>
      </c>
      <c r="B796" s="6" t="s">
        <v>17</v>
      </c>
      <c r="C796" s="7" t="s">
        <v>18</v>
      </c>
      <c r="D796" s="8">
        <v>37019</v>
      </c>
      <c r="E796" s="8">
        <v>37021</v>
      </c>
      <c r="F796" t="s">
        <v>284</v>
      </c>
      <c r="G796" s="6" t="s">
        <v>19</v>
      </c>
      <c r="H796" s="6"/>
      <c r="I796" s="12">
        <v>5606.7699559574794</v>
      </c>
      <c r="J796" s="12">
        <f>J795+IF(AND($B796="B",$G796="D"),-I796,IF($B796="B",+I796,0))</f>
        <v>-899.06219049602169</v>
      </c>
      <c r="K796" s="12">
        <f>K795+IF(AND($B796="B",$E796&lt;&gt;""),IF($G796="D",-I796,+I796),0)</f>
        <v>-899.06219049602169</v>
      </c>
      <c r="L796" s="6" t="str">
        <f>IF(C796="","",G796&amp;" "&amp;VLOOKUP(C796,$X$1:$Y$49,2))</f>
        <v>R 8</v>
      </c>
      <c r="M796" s="10" t="e">
        <f>M795+IF(AND(B796="C",E796&lt;&gt;""),IF(G796="D",-#REF!,+#REF!),0)</f>
        <v>#REF!</v>
      </c>
      <c r="N796">
        <f>IF(D796,MONTH(D796),"")</f>
        <v>5</v>
      </c>
      <c r="O796">
        <f>IF(D796,YEAR(D796),"")</f>
        <v>2001</v>
      </c>
      <c r="P796" s="12">
        <f>P795+IF(AND($B796="C",I796&lt;&gt;""),IF($G796="D",-I796,+I796),0)</f>
        <v>218.91617186797299</v>
      </c>
    </row>
    <row r="797" spans="1:16" x14ac:dyDescent="0.2">
      <c r="A797" s="6">
        <v>449</v>
      </c>
      <c r="B797" s="6" t="s">
        <v>17</v>
      </c>
      <c r="C797" s="7" t="s">
        <v>28</v>
      </c>
      <c r="D797" s="8">
        <v>37020</v>
      </c>
      <c r="E797" s="8">
        <v>37039</v>
      </c>
      <c r="F797" t="s">
        <v>284</v>
      </c>
      <c r="G797" s="6" t="s">
        <v>23</v>
      </c>
      <c r="H797" s="6"/>
      <c r="I797" s="12">
        <v>14.715903633927224</v>
      </c>
      <c r="J797" s="12">
        <f>J796+IF(AND($B797="B",$G797="D"),-I797,IF($B797="B",+I797,0))</f>
        <v>-913.77809412994895</v>
      </c>
      <c r="K797" s="12">
        <f>K796+IF(AND($B797="B",$E797&lt;&gt;""),IF($G797="D",-I797,+I797),0)</f>
        <v>-913.77809412994895</v>
      </c>
      <c r="L797" s="6" t="str">
        <f>IF(C797="","",G797&amp;" "&amp;VLOOKUP(C797,$X$1:$Y$49,2))</f>
        <v>D 25</v>
      </c>
      <c r="M797" s="10" t="e">
        <f>M796+IF(AND(B797="C",E797&lt;&gt;""),IF(G797="D",-#REF!,+#REF!),0)</f>
        <v>#REF!</v>
      </c>
      <c r="N797">
        <f>IF(D797,MONTH(D797),"")</f>
        <v>5</v>
      </c>
      <c r="O797">
        <f>IF(D797,YEAR(D797),"")</f>
        <v>2001</v>
      </c>
      <c r="P797" s="12">
        <f>P796+IF(AND($B797="C",I797&lt;&gt;""),IF($G797="D",-I797,+I797),0)</f>
        <v>218.91617186797299</v>
      </c>
    </row>
    <row r="798" spans="1:16" x14ac:dyDescent="0.2">
      <c r="A798" s="6">
        <v>449</v>
      </c>
      <c r="B798" s="6" t="s">
        <v>17</v>
      </c>
      <c r="C798" s="7" t="s">
        <v>26</v>
      </c>
      <c r="D798" s="8">
        <v>37020</v>
      </c>
      <c r="E798" s="8">
        <v>37039</v>
      </c>
      <c r="F798" t="s">
        <v>284</v>
      </c>
      <c r="G798" s="6" t="s">
        <v>23</v>
      </c>
      <c r="H798" s="6"/>
      <c r="I798" s="12">
        <v>2.8843354061318047</v>
      </c>
      <c r="J798" s="12">
        <f>J797+IF(AND($B798="B",$G798="D"),-I798,IF($B798="B",+I798,0))</f>
        <v>-916.66242953608071</v>
      </c>
      <c r="K798" s="12">
        <f>K797+IF(AND($B798="B",$E798&lt;&gt;""),IF($G798="D",-I798,+I798),0)</f>
        <v>-916.66242953608071</v>
      </c>
      <c r="L798" s="6" t="str">
        <f>IF(C798="","",G798&amp;" "&amp;VLOOKUP(C798,$X$1:$Y$49,2))</f>
        <v>D 6</v>
      </c>
      <c r="M798" s="10" t="e">
        <f>M797+IF(AND(B798="C",E798&lt;&gt;""),IF(G798="D",-#REF!,+#REF!),0)</f>
        <v>#REF!</v>
      </c>
      <c r="N798">
        <f>IF(D798,MONTH(D798),"")</f>
        <v>5</v>
      </c>
      <c r="O798">
        <f>IF(D798,YEAR(D798),"")</f>
        <v>2001</v>
      </c>
      <c r="P798" s="12">
        <f>P797+IF(AND($B798="C",I798&lt;&gt;""),IF($G798="D",-I798,+I798),0)</f>
        <v>218.91617186797299</v>
      </c>
    </row>
    <row r="799" spans="1:16" x14ac:dyDescent="0.2">
      <c r="A799" s="6">
        <v>648</v>
      </c>
      <c r="B799" s="6" t="s">
        <v>40</v>
      </c>
      <c r="C799" t="s">
        <v>28</v>
      </c>
      <c r="D799" s="8">
        <v>37020</v>
      </c>
      <c r="E799" s="19">
        <v>37020</v>
      </c>
      <c r="F799" t="s">
        <v>284</v>
      </c>
      <c r="G799" s="6" t="s">
        <v>23</v>
      </c>
      <c r="H799" s="6"/>
      <c r="I799" s="12">
        <v>1.94</v>
      </c>
      <c r="J799" s="12">
        <f>J798+IF(AND($B799="B",$G799="D"),-I799,IF($B799="B",+I799,0))</f>
        <v>-916.66242953608071</v>
      </c>
      <c r="K799" s="12">
        <f>K798+IF(AND($B799="B",$E799&lt;&gt;""),IF($G799="D",-I799,+I799),0)</f>
        <v>-916.66242953608071</v>
      </c>
      <c r="L799" s="6" t="str">
        <f>IF(C799="","",G799&amp;" "&amp;VLOOKUP(C799,$X$1:$Y$49,2))</f>
        <v>D 25</v>
      </c>
      <c r="M799" s="10" t="e">
        <f>M798+IF(AND(B799="C",E799&lt;&gt;""),IF(G799="D",-#REF!,+#REF!),0)</f>
        <v>#REF!</v>
      </c>
      <c r="N799">
        <f>IF(D799,MONTH(D799),"")</f>
        <v>5</v>
      </c>
      <c r="O799">
        <f>IF(D799,YEAR(D799),"")</f>
        <v>2001</v>
      </c>
      <c r="P799" s="12">
        <f>P798+IF(AND($B799="C",I799&lt;&gt;""),IF($G799="D",-I799,+I799),0)</f>
        <v>216.97617186797299</v>
      </c>
    </row>
    <row r="800" spans="1:16" x14ac:dyDescent="0.2">
      <c r="A800" s="6">
        <v>432</v>
      </c>
      <c r="B800" s="6" t="s">
        <v>17</v>
      </c>
      <c r="C800" s="7" t="s">
        <v>58</v>
      </c>
      <c r="D800" s="8">
        <v>37021</v>
      </c>
      <c r="E800" s="8">
        <v>37020</v>
      </c>
      <c r="F800" t="s">
        <v>284</v>
      </c>
      <c r="G800" s="6" t="s">
        <v>23</v>
      </c>
      <c r="H800" s="6"/>
      <c r="I800" s="12">
        <v>999.10055079829931</v>
      </c>
      <c r="J800" s="12">
        <f>J799+IF(AND($B800="B",$G800="D"),-I800,IF($B800="B",+I800,0))</f>
        <v>-1915.76298033438</v>
      </c>
      <c r="K800" s="12">
        <f>K799+IF(AND($B800="B",$E800&lt;&gt;""),IF($G800="D",-I800,+I800),0)</f>
        <v>-1915.76298033438</v>
      </c>
      <c r="L800" s="6" t="str">
        <f>IF(C800="","",G800&amp;" "&amp;VLOOKUP(C800,$X$1:$Y$49,2))</f>
        <v>D 4</v>
      </c>
      <c r="M800" s="10" t="e">
        <f>M799+IF(AND(B800="C",E800&lt;&gt;""),IF(G800="D",-#REF!,+#REF!),0)</f>
        <v>#REF!</v>
      </c>
      <c r="N800">
        <f>IF(D800,MONTH(D800),"")</f>
        <v>5</v>
      </c>
      <c r="O800">
        <f>IF(D800,YEAR(D800),"")</f>
        <v>2001</v>
      </c>
      <c r="P800" s="12">
        <f>P799+IF(AND($B800="C",I800&lt;&gt;""),IF($G800="D",-I800,+I800),0)</f>
        <v>216.97617186797299</v>
      </c>
    </row>
    <row r="801" spans="1:16" x14ac:dyDescent="0.2">
      <c r="A801" s="6">
        <v>433</v>
      </c>
      <c r="B801" s="6" t="s">
        <v>17</v>
      </c>
      <c r="C801" s="7" t="s">
        <v>18</v>
      </c>
      <c r="D801" s="8">
        <v>37021</v>
      </c>
      <c r="E801" s="8">
        <v>37023</v>
      </c>
      <c r="F801" t="s">
        <v>284</v>
      </c>
      <c r="G801" s="6" t="s">
        <v>19</v>
      </c>
      <c r="H801" s="6"/>
      <c r="I801" s="12">
        <v>1100.869416745305</v>
      </c>
      <c r="J801" s="12">
        <f>J800+IF(AND($B801="B",$G801="D"),-I801,IF($B801="B",+I801,0))</f>
        <v>-814.89356358907503</v>
      </c>
      <c r="K801" s="12">
        <f>K800+IF(AND($B801="B",$E801&lt;&gt;""),IF($G801="D",-I801,+I801),0)</f>
        <v>-814.89356358907503</v>
      </c>
      <c r="L801" s="6" t="str">
        <f>IF(C801="","",G801&amp;" "&amp;VLOOKUP(C801,$X$1:$Y$49,2))</f>
        <v>R 8</v>
      </c>
      <c r="M801" s="10" t="e">
        <f>M800+IF(AND(B801="C",E801&lt;&gt;""),IF(G801="D",-#REF!,+#REF!),0)</f>
        <v>#REF!</v>
      </c>
      <c r="N801">
        <f>IF(D801,MONTH(D801),"")</f>
        <v>5</v>
      </c>
      <c r="O801">
        <f>IF(D801,YEAR(D801),"")</f>
        <v>2001</v>
      </c>
      <c r="P801" s="12">
        <f>P800+IF(AND($B801="C",I801&lt;&gt;""),IF($G801="D",-I801,+I801),0)</f>
        <v>216.97617186797299</v>
      </c>
    </row>
    <row r="802" spans="1:16" x14ac:dyDescent="0.2">
      <c r="A802" s="6">
        <v>443</v>
      </c>
      <c r="B802" s="6" t="s">
        <v>17</v>
      </c>
      <c r="C802" s="7" t="s">
        <v>58</v>
      </c>
      <c r="D802" s="8">
        <v>37021</v>
      </c>
      <c r="E802" s="8">
        <v>37020</v>
      </c>
      <c r="F802" t="s">
        <v>284</v>
      </c>
      <c r="G802" s="6" t="s">
        <v>23</v>
      </c>
      <c r="H802" s="6"/>
      <c r="I802" s="12">
        <v>2286.7352585611557</v>
      </c>
      <c r="J802" s="12">
        <f>J801+IF(AND($B802="B",$G802="D"),-I802,IF($B802="B",+I802,0))</f>
        <v>-3101.6288221502309</v>
      </c>
      <c r="K802" s="12">
        <f>K801+IF(AND($B802="B",$E802&lt;&gt;""),IF($G802="D",-I802,+I802),0)</f>
        <v>-3101.6288221502309</v>
      </c>
      <c r="L802" s="6" t="str">
        <f>IF(C802="","",G802&amp;" "&amp;VLOOKUP(C802,$X$1:$Y$49,2))</f>
        <v>D 4</v>
      </c>
      <c r="M802" s="10" t="e">
        <f>M801+IF(AND(B802="C",E802&lt;&gt;""),IF(G802="D",-#REF!,+#REF!),0)</f>
        <v>#REF!</v>
      </c>
      <c r="N802">
        <f>IF(D802,MONTH(D802),"")</f>
        <v>5</v>
      </c>
      <c r="O802">
        <f>IF(D802,YEAR(D802),"")</f>
        <v>2001</v>
      </c>
      <c r="P802" s="12">
        <f>P801+IF(AND($B802="C",I802&lt;&gt;""),IF($G802="D",-I802,+I802),0)</f>
        <v>216.97617186797299</v>
      </c>
    </row>
    <row r="803" spans="1:16" x14ac:dyDescent="0.2">
      <c r="A803" s="6">
        <v>445</v>
      </c>
      <c r="B803" s="6" t="s">
        <v>17</v>
      </c>
      <c r="C803" s="7" t="s">
        <v>54</v>
      </c>
      <c r="D803" s="8">
        <v>37026</v>
      </c>
      <c r="E803" s="8">
        <v>37027</v>
      </c>
      <c r="F803" t="s">
        <v>284</v>
      </c>
      <c r="G803" s="6" t="s">
        <v>19</v>
      </c>
      <c r="H803" s="6"/>
      <c r="I803" s="12">
        <v>731.75528273956979</v>
      </c>
      <c r="J803" s="12">
        <f>J802+IF(AND($B803="B",$G803="D"),-I803,IF($B803="B",+I803,0))</f>
        <v>-2369.8735394106611</v>
      </c>
      <c r="K803" s="12">
        <f>K802+IF(AND($B803="B",$E803&lt;&gt;""),IF($G803="D",-I803,+I803),0)</f>
        <v>-2369.8735394106611</v>
      </c>
      <c r="L803" s="6" t="str">
        <f>IF(C803="","",G803&amp;" "&amp;VLOOKUP(C803,$X$1:$Y$49,2))</f>
        <v>R 6</v>
      </c>
      <c r="M803" s="10" t="e">
        <f>M802+IF(AND(B803="C",E803&lt;&gt;""),IF(G803="D",-#REF!,+#REF!),0)</f>
        <v>#REF!</v>
      </c>
      <c r="N803">
        <f>IF(D803,MONTH(D803),"")</f>
        <v>5</v>
      </c>
      <c r="O803">
        <f>IF(D803,YEAR(D803),"")</f>
        <v>2001</v>
      </c>
      <c r="P803" s="12">
        <f>P802+IF(AND($B803="C",I803&lt;&gt;""),IF($G803="D",-I803,+I803),0)</f>
        <v>216.97617186797299</v>
      </c>
    </row>
    <row r="804" spans="1:16" x14ac:dyDescent="0.2">
      <c r="A804" s="6">
        <v>445</v>
      </c>
      <c r="B804" s="6" t="s">
        <v>17</v>
      </c>
      <c r="C804" s="7" t="s">
        <v>62</v>
      </c>
      <c r="D804" s="8">
        <v>37026</v>
      </c>
      <c r="E804" s="8">
        <v>37027</v>
      </c>
      <c r="F804" t="s">
        <v>284</v>
      </c>
      <c r="G804" s="6" t="s">
        <v>19</v>
      </c>
      <c r="H804" s="6"/>
      <c r="I804" s="12">
        <v>143.42403541695569</v>
      </c>
      <c r="J804" s="12">
        <f>J803+IF(AND($B804="B",$G804="D"),-I804,IF($B804="B",+I804,0))</f>
        <v>-2226.4495039937055</v>
      </c>
      <c r="K804" s="12">
        <f>K803+IF(AND($B804="B",$E804&lt;&gt;""),IF($G804="D",-I804,+I804),0)</f>
        <v>-2226.4495039937055</v>
      </c>
      <c r="L804" s="6" t="str">
        <f>IF(C804="","",G804&amp;" "&amp;VLOOKUP(C804,$X$1:$Y$49,2))</f>
        <v>R 5</v>
      </c>
      <c r="M804" s="10" t="e">
        <f>M803+IF(AND(B804="C",E804&lt;&gt;""),IF(G804="D",-#REF!,+#REF!),0)</f>
        <v>#REF!</v>
      </c>
      <c r="N804">
        <f>IF(D804,MONTH(D804),"")</f>
        <v>5</v>
      </c>
      <c r="O804">
        <f>IF(D804,YEAR(D804),"")</f>
        <v>2001</v>
      </c>
      <c r="P804" s="12">
        <f>P803+IF(AND($B804="C",I804&lt;&gt;""),IF($G804="D",-I804,+I804),0)</f>
        <v>216.97617186797299</v>
      </c>
    </row>
    <row r="805" spans="1:16" x14ac:dyDescent="0.2">
      <c r="A805" s="6">
        <v>453</v>
      </c>
      <c r="B805" s="6" t="s">
        <v>17</v>
      </c>
      <c r="C805" s="7" t="s">
        <v>28</v>
      </c>
      <c r="D805" s="8">
        <v>37026</v>
      </c>
      <c r="E805" s="8">
        <v>37042</v>
      </c>
      <c r="F805" t="s">
        <v>284</v>
      </c>
      <c r="G805" s="6" t="s">
        <v>23</v>
      </c>
      <c r="H805" s="6"/>
      <c r="I805" s="12">
        <v>15.976657006480607</v>
      </c>
      <c r="J805" s="12">
        <f>J804+IF(AND($B805="B",$G805="D"),-I805,IF($B805="B",+I805,0))</f>
        <v>-2242.4261610001863</v>
      </c>
      <c r="K805" s="12">
        <f>K804+IF(AND($B805="B",$E805&lt;&gt;""),IF($G805="D",-I805,+I805),0)</f>
        <v>-2242.4261610001863</v>
      </c>
      <c r="L805" s="6" t="str">
        <f>IF(C805="","",G805&amp;" "&amp;VLOOKUP(C805,$X$1:$Y$49,2))</f>
        <v>D 25</v>
      </c>
      <c r="M805" s="10" t="e">
        <f>M804+IF(AND(B805="C",E805&lt;&gt;""),IF(G805="D",-#REF!,+#REF!),0)</f>
        <v>#REF!</v>
      </c>
      <c r="N805">
        <f>IF(D805,MONTH(D805),"")</f>
        <v>5</v>
      </c>
      <c r="O805">
        <f>IF(D805,YEAR(D805),"")</f>
        <v>2001</v>
      </c>
      <c r="P805" s="12">
        <f>P804+IF(AND($B805="C",I805&lt;&gt;""),IF($G805="D",-I805,+I805),0)</f>
        <v>216.97617186797299</v>
      </c>
    </row>
    <row r="806" spans="1:16" x14ac:dyDescent="0.2">
      <c r="A806" s="6">
        <v>453</v>
      </c>
      <c r="B806" s="6" t="s">
        <v>17</v>
      </c>
      <c r="C806" s="7" t="s">
        <v>31</v>
      </c>
      <c r="D806" s="8">
        <v>37026</v>
      </c>
      <c r="E806" s="8">
        <v>37042</v>
      </c>
      <c r="F806" t="s">
        <v>284</v>
      </c>
      <c r="G806" s="6" t="s">
        <v>23</v>
      </c>
      <c r="H806" s="6"/>
      <c r="I806" s="12">
        <v>118.98950693414355</v>
      </c>
      <c r="J806" s="12">
        <f>J805+IF(AND($B806="B",$G806="D"),-I806,IF($B806="B",+I806,0))</f>
        <v>-2361.41566793433</v>
      </c>
      <c r="K806" s="12">
        <f>K805+IF(AND($B806="B",$E806&lt;&gt;""),IF($G806="D",-I806,+I806),0)</f>
        <v>-2361.41566793433</v>
      </c>
      <c r="L806" s="6" t="str">
        <f>IF(C806="","",G806&amp;" "&amp;VLOOKUP(C806,$X$1:$Y$49,2))</f>
        <v>D 22</v>
      </c>
      <c r="M806" s="10" t="e">
        <f>M805+IF(AND(B806="C",E806&lt;&gt;""),IF(G806="D",-#REF!,+#REF!),0)</f>
        <v>#REF!</v>
      </c>
      <c r="N806">
        <f>IF(D806,MONTH(D806),"")</f>
        <v>5</v>
      </c>
      <c r="O806">
        <f>IF(D806,YEAR(D806),"")</f>
        <v>2001</v>
      </c>
      <c r="P806" s="12">
        <f>P805+IF(AND($B806="C",I806&lt;&gt;""),IF($G806="D",-I806,+I806),0)</f>
        <v>216.97617186797299</v>
      </c>
    </row>
    <row r="807" spans="1:16" x14ac:dyDescent="0.2">
      <c r="A807" s="6">
        <v>453</v>
      </c>
      <c r="B807" s="6" t="s">
        <v>17</v>
      </c>
      <c r="C807" s="7" t="s">
        <v>26</v>
      </c>
      <c r="D807" s="8">
        <v>37026</v>
      </c>
      <c r="E807" s="8">
        <v>37042</v>
      </c>
      <c r="F807" t="s">
        <v>284</v>
      </c>
      <c r="G807" s="6" t="s">
        <v>23</v>
      </c>
      <c r="H807" s="6"/>
      <c r="I807" s="12">
        <v>14.439970912727512</v>
      </c>
      <c r="J807" s="12">
        <f>J806+IF(AND($B807="B",$G807="D"),-I807,IF($B807="B",+I807,0))</f>
        <v>-2375.8556388470574</v>
      </c>
      <c r="K807" s="12">
        <f>K806+IF(AND($B807="B",$E807&lt;&gt;""),IF($G807="D",-I807,+I807),0)</f>
        <v>-2375.8556388470574</v>
      </c>
      <c r="L807" s="6" t="str">
        <f>IF(C807="","",G807&amp;" "&amp;VLOOKUP(C807,$X$1:$Y$49,2))</f>
        <v>D 6</v>
      </c>
      <c r="M807" s="10" t="e">
        <f>M806+IF(AND(B807="C",E807&lt;&gt;""),IF(G807="D",-#REF!,+#REF!),0)</f>
        <v>#REF!</v>
      </c>
      <c r="N807">
        <f>IF(D807,MONTH(D807),"")</f>
        <v>5</v>
      </c>
      <c r="O807">
        <f>IF(D807,YEAR(D807),"")</f>
        <v>2001</v>
      </c>
      <c r="P807" s="12">
        <f>P806+IF(AND($B807="C",I807&lt;&gt;""),IF($G807="D",-I807,+I807),0)</f>
        <v>216.97617186797299</v>
      </c>
    </row>
    <row r="808" spans="1:16" x14ac:dyDescent="0.2">
      <c r="A808" s="6">
        <v>434</v>
      </c>
      <c r="B808" s="6" t="s">
        <v>17</v>
      </c>
      <c r="C808" s="7" t="s">
        <v>58</v>
      </c>
      <c r="D808" s="8">
        <v>37027</v>
      </c>
      <c r="E808" s="8">
        <v>37026</v>
      </c>
      <c r="F808" t="s">
        <v>284</v>
      </c>
      <c r="G808" s="6" t="s">
        <v>23</v>
      </c>
      <c r="H808" s="6"/>
      <c r="I808" s="12">
        <v>1109.1092861269869</v>
      </c>
      <c r="J808" s="12">
        <f>J807+IF(AND($B808="B",$G808="D"),-I808,IF($B808="B",+I808,0))</f>
        <v>-3484.9649249740442</v>
      </c>
      <c r="K808" s="12">
        <f>K807+IF(AND($B808="B",$E808&lt;&gt;""),IF($G808="D",-I808,+I808),0)</f>
        <v>-3484.9649249740442</v>
      </c>
      <c r="L808" s="6" t="str">
        <f>IF(C808="","",G808&amp;" "&amp;VLOOKUP(C808,$X$1:$Y$49,2))</f>
        <v>D 4</v>
      </c>
      <c r="M808" s="10" t="e">
        <f>M807+IF(AND(B808="C",E808&lt;&gt;""),IF(G808="D",-#REF!,+#REF!),0)</f>
        <v>#REF!</v>
      </c>
      <c r="N808">
        <f>IF(D808,MONTH(D808),"")</f>
        <v>5</v>
      </c>
      <c r="O808">
        <f>IF(D808,YEAR(D808),"")</f>
        <v>2001</v>
      </c>
      <c r="P808" s="12">
        <f>P807+IF(AND($B808="C",I808&lt;&gt;""),IF($G808="D",-I808,+I808),0)</f>
        <v>216.97617186797299</v>
      </c>
    </row>
    <row r="809" spans="1:16" x14ac:dyDescent="0.2">
      <c r="A809" s="6">
        <v>446</v>
      </c>
      <c r="B809" s="6" t="s">
        <v>17</v>
      </c>
      <c r="C809" s="7" t="s">
        <v>54</v>
      </c>
      <c r="D809" s="8">
        <v>37027</v>
      </c>
      <c r="E809" s="8">
        <v>37032</v>
      </c>
      <c r="F809" t="s">
        <v>284</v>
      </c>
      <c r="G809" s="6" t="s">
        <v>19</v>
      </c>
      <c r="H809" s="6"/>
      <c r="I809" s="12">
        <v>2233.3781025280623</v>
      </c>
      <c r="J809" s="12">
        <f>J808+IF(AND($B809="B",$G809="D"),-I809,IF($B809="B",+I809,0))</f>
        <v>-1251.5868224459819</v>
      </c>
      <c r="K809" s="12">
        <f>K808+IF(AND($B809="B",$E809&lt;&gt;""),IF($G809="D",-I809,+I809),0)</f>
        <v>-1251.5868224459819</v>
      </c>
      <c r="L809" s="6" t="str">
        <f>IF(C809="","",G809&amp;" "&amp;VLOOKUP(C809,$X$1:$Y$49,2))</f>
        <v>R 6</v>
      </c>
      <c r="M809" s="10" t="e">
        <f>M808+IF(AND(B809="C",E809&lt;&gt;""),IF(G809="D",-#REF!,+#REF!),0)</f>
        <v>#REF!</v>
      </c>
      <c r="N809">
        <f>IF(D809,MONTH(D809),"")</f>
        <v>5</v>
      </c>
      <c r="O809">
        <f>IF(D809,YEAR(D809),"")</f>
        <v>2001</v>
      </c>
      <c r="P809" s="12">
        <f>P808+IF(AND($B809="C",I809&lt;&gt;""),IF($G809="D",-I809,+I809),0)</f>
        <v>216.97617186797299</v>
      </c>
    </row>
    <row r="810" spans="1:16" x14ac:dyDescent="0.2">
      <c r="A810" s="6">
        <v>446</v>
      </c>
      <c r="B810" s="6" t="s">
        <v>17</v>
      </c>
      <c r="C810" s="7" t="s">
        <v>62</v>
      </c>
      <c r="D810" s="8">
        <v>37027</v>
      </c>
      <c r="E810" s="8">
        <v>37032</v>
      </c>
      <c r="F810" t="s">
        <v>284</v>
      </c>
      <c r="G810" s="6" t="s">
        <v>19</v>
      </c>
      <c r="H810" s="6"/>
      <c r="I810" s="12">
        <v>437.74210809550016</v>
      </c>
      <c r="J810" s="12">
        <f>J809+IF(AND($B810="B",$G810="D"),-I810,IF($B810="B",+I810,0))</f>
        <v>-813.84471435048169</v>
      </c>
      <c r="K810" s="12">
        <f>K809+IF(AND($B810="B",$E810&lt;&gt;""),IF($G810="D",-I810,+I810),0)</f>
        <v>-813.84471435048169</v>
      </c>
      <c r="L810" s="6" t="str">
        <f>IF(C810="","",G810&amp;" "&amp;VLOOKUP(C810,$X$1:$Y$49,2))</f>
        <v>R 5</v>
      </c>
      <c r="M810" s="10" t="e">
        <f>M809+IF(AND(B810="C",E810&lt;&gt;""),IF(G810="D",-#REF!,+#REF!),0)</f>
        <v>#REF!</v>
      </c>
      <c r="N810">
        <f>IF(D810,MONTH(D810),"")</f>
        <v>5</v>
      </c>
      <c r="O810">
        <f>IF(D810,YEAR(D810),"")</f>
        <v>2001</v>
      </c>
      <c r="P810" s="12">
        <f>P809+IF(AND($B810="C",I810&lt;&gt;""),IF($G810="D",-I810,+I810),0)</f>
        <v>216.97617186797299</v>
      </c>
    </row>
    <row r="811" spans="1:16" x14ac:dyDescent="0.2">
      <c r="A811" s="6">
        <v>455</v>
      </c>
      <c r="B811" s="6" t="s">
        <v>17</v>
      </c>
      <c r="C811" s="7" t="s">
        <v>28</v>
      </c>
      <c r="D811" s="8">
        <v>37027</v>
      </c>
      <c r="E811" s="8">
        <v>37042</v>
      </c>
      <c r="F811" t="s">
        <v>284</v>
      </c>
      <c r="G811" s="6" t="s">
        <v>23</v>
      </c>
      <c r="H811" s="6"/>
      <c r="I811" s="12">
        <v>60.258523043431197</v>
      </c>
      <c r="J811" s="12">
        <f>J810+IF(AND($B811="B",$G811="D"),-I811,IF($B811="B",+I811,0))</f>
        <v>-874.10323739391288</v>
      </c>
      <c r="K811" s="12">
        <f>K810+IF(AND($B811="B",$E811&lt;&gt;""),IF($G811="D",-I811,+I811),0)</f>
        <v>-874.10323739391288</v>
      </c>
      <c r="L811" s="6" t="str">
        <f>IF(C811="","",G811&amp;" "&amp;VLOOKUP(C811,$X$1:$Y$49,2))</f>
        <v>D 25</v>
      </c>
      <c r="M811" s="10" t="e">
        <f>M810+IF(AND(B811="C",E811&lt;&gt;""),IF(G811="D",-#REF!,+#REF!),0)</f>
        <v>#REF!</v>
      </c>
      <c r="N811">
        <f>IF(D811,MONTH(D811),"")</f>
        <v>5</v>
      </c>
      <c r="O811">
        <f>IF(D811,YEAR(D811),"")</f>
        <v>2001</v>
      </c>
      <c r="P811" s="12">
        <f>P810+IF(AND($B811="C",I811&lt;&gt;""),IF($G811="D",-I811,+I811),0)</f>
        <v>216.97617186797299</v>
      </c>
    </row>
    <row r="812" spans="1:16" x14ac:dyDescent="0.2">
      <c r="A812" s="6">
        <v>455</v>
      </c>
      <c r="B812" s="6" t="s">
        <v>17</v>
      </c>
      <c r="C812" s="7" t="s">
        <v>26</v>
      </c>
      <c r="D812" s="8">
        <v>37027</v>
      </c>
      <c r="E812" s="8">
        <v>37042</v>
      </c>
      <c r="F812" t="s">
        <v>284</v>
      </c>
      <c r="G812" s="6" t="s">
        <v>23</v>
      </c>
      <c r="H812" s="6"/>
      <c r="I812" s="12">
        <v>11.811749855554558</v>
      </c>
      <c r="J812" s="12">
        <f>J811+IF(AND($B812="B",$G812="D"),-I812,IF($B812="B",+I812,0))</f>
        <v>-885.91498724946746</v>
      </c>
      <c r="K812" s="12">
        <f>K811+IF(AND($B812="B",$E812&lt;&gt;""),IF($G812="D",-I812,+I812),0)</f>
        <v>-885.91498724946746</v>
      </c>
      <c r="L812" s="6" t="str">
        <f>IF(C812="","",G812&amp;" "&amp;VLOOKUP(C812,$X$1:$Y$49,2))</f>
        <v>D 6</v>
      </c>
      <c r="M812" s="10" t="e">
        <f>M811+IF(AND(B812="C",E812&lt;&gt;""),IF(G812="D",-#REF!,+#REF!),0)</f>
        <v>#REF!</v>
      </c>
      <c r="N812">
        <f>IF(D812,MONTH(D812),"")</f>
        <v>5</v>
      </c>
      <c r="O812">
        <f>IF(D812,YEAR(D812),"")</f>
        <v>2001</v>
      </c>
      <c r="P812" s="12">
        <f>P811+IF(AND($B812="C",I812&lt;&gt;""),IF($G812="D",-I812,+I812),0)</f>
        <v>216.97617186797299</v>
      </c>
    </row>
    <row r="813" spans="1:16" x14ac:dyDescent="0.2">
      <c r="A813" s="6">
        <v>333</v>
      </c>
      <c r="B813" s="6" t="s">
        <v>17</v>
      </c>
      <c r="C813" s="7" t="s">
        <v>33</v>
      </c>
      <c r="D813" s="8">
        <v>37031</v>
      </c>
      <c r="E813" s="8">
        <v>37031</v>
      </c>
      <c r="F813" t="s">
        <v>284</v>
      </c>
      <c r="G813" s="6" t="s">
        <v>23</v>
      </c>
      <c r="H813" s="6"/>
      <c r="I813" s="12">
        <v>368.01192761110866</v>
      </c>
      <c r="J813" s="12">
        <f>J812+IF(AND($B813="B",$G813="D"),-I813,IF($B813="B",+I813,0))</f>
        <v>-1253.9269148605761</v>
      </c>
      <c r="K813" s="12">
        <f>K812+IF(AND($B813="B",$E813&lt;&gt;""),IF($G813="D",-I813,+I813),0)</f>
        <v>-1253.9269148605761</v>
      </c>
      <c r="L813" s="6" t="str">
        <f>IF(C813="","",G813&amp;" "&amp;VLOOKUP(C813,$X$1:$Y$49,2))</f>
        <v>D 23</v>
      </c>
      <c r="M813" s="10" t="e">
        <f>M812+IF(AND(B813="C",E813&lt;&gt;""),IF(G813="D",-#REF!,+#REF!),0)</f>
        <v>#REF!</v>
      </c>
      <c r="N813">
        <f>IF(D813,MONTH(D813),"")</f>
        <v>5</v>
      </c>
      <c r="O813">
        <f>IF(D813,YEAR(D813),"")</f>
        <v>2001</v>
      </c>
      <c r="P813" s="12">
        <f>P812+IF(AND($B813="C",I813&lt;&gt;""),IF($G813="D",-I813,+I813),0)</f>
        <v>216.97617186797299</v>
      </c>
    </row>
    <row r="814" spans="1:16" x14ac:dyDescent="0.2">
      <c r="A814" s="6">
        <v>447</v>
      </c>
      <c r="B814" s="6" t="s">
        <v>17</v>
      </c>
      <c r="C814" s="7" t="s">
        <v>54</v>
      </c>
      <c r="D814" s="8">
        <v>37033</v>
      </c>
      <c r="E814" s="8">
        <v>37034</v>
      </c>
      <c r="F814" t="s">
        <v>284</v>
      </c>
      <c r="G814" s="6" t="s">
        <v>19</v>
      </c>
      <c r="H814" s="6"/>
      <c r="I814" s="12">
        <v>731.75528273956979</v>
      </c>
      <c r="J814" s="12">
        <f>J813+IF(AND($B814="B",$G814="D"),-I814,IF($B814="B",+I814,0))</f>
        <v>-522.17163212100627</v>
      </c>
      <c r="K814" s="12">
        <f>K813+IF(AND($B814="B",$E814&lt;&gt;""),IF($G814="D",-I814,+I814),0)</f>
        <v>-522.17163212100627</v>
      </c>
      <c r="L814" s="6" t="str">
        <f>IF(C814="","",G814&amp;" "&amp;VLOOKUP(C814,$X$1:$Y$49,2))</f>
        <v>R 6</v>
      </c>
      <c r="M814" s="10" t="e">
        <f>M813+IF(AND(B814="C",E814&lt;&gt;""),IF(G814="D",-#REF!,+#REF!),0)</f>
        <v>#REF!</v>
      </c>
      <c r="N814">
        <f>IF(D814,MONTH(D814),"")</f>
        <v>5</v>
      </c>
      <c r="O814">
        <f>IF(D814,YEAR(D814),"")</f>
        <v>2001</v>
      </c>
      <c r="P814" s="12">
        <f>P813+IF(AND($B814="C",I814&lt;&gt;""),IF($G814="D",-I814,+I814),0)</f>
        <v>216.97617186797299</v>
      </c>
    </row>
    <row r="815" spans="1:16" x14ac:dyDescent="0.2">
      <c r="A815" s="6">
        <v>447</v>
      </c>
      <c r="B815" s="6" t="s">
        <v>17</v>
      </c>
      <c r="C815" s="7" t="s">
        <v>62</v>
      </c>
      <c r="D815" s="8">
        <v>37033</v>
      </c>
      <c r="E815" s="8">
        <v>37034</v>
      </c>
      <c r="F815" t="s">
        <v>284</v>
      </c>
      <c r="G815" s="6" t="s">
        <v>19</v>
      </c>
      <c r="H815" s="6"/>
      <c r="I815" s="12">
        <v>143.42403541695569</v>
      </c>
      <c r="J815" s="12">
        <f>J814+IF(AND($B815="B",$G815="D"),-I815,IF($B815="B",+I815,0))</f>
        <v>-378.74759670405058</v>
      </c>
      <c r="K815" s="12">
        <f>K814+IF(AND($B815="B",$E815&lt;&gt;""),IF($G815="D",-I815,+I815),0)</f>
        <v>-378.74759670405058</v>
      </c>
      <c r="L815" s="6" t="str">
        <f>IF(C815="","",G815&amp;" "&amp;VLOOKUP(C815,$X$1:$Y$49,2))</f>
        <v>R 5</v>
      </c>
      <c r="M815" s="10" t="e">
        <f>M814+IF(AND(B815="C",E815&lt;&gt;""),IF(G815="D",-#REF!,+#REF!),0)</f>
        <v>#REF!</v>
      </c>
      <c r="N815">
        <f>IF(D815,MONTH(D815),"")</f>
        <v>5</v>
      </c>
      <c r="O815">
        <f>IF(D815,YEAR(D815),"")</f>
        <v>2001</v>
      </c>
      <c r="P815" s="12">
        <f>P814+IF(AND($B815="C",I815&lt;&gt;""),IF($G815="D",-I815,+I815),0)</f>
        <v>216.97617186797299</v>
      </c>
    </row>
    <row r="816" spans="1:16" x14ac:dyDescent="0.2">
      <c r="A816" s="6">
        <v>452</v>
      </c>
      <c r="B816" s="6" t="s">
        <v>17</v>
      </c>
      <c r="C816" s="7" t="s">
        <v>28</v>
      </c>
      <c r="D816" s="8">
        <v>37033</v>
      </c>
      <c r="E816" s="8">
        <v>37042</v>
      </c>
      <c r="F816" t="s">
        <v>284</v>
      </c>
      <c r="G816" s="6" t="s">
        <v>23</v>
      </c>
      <c r="H816" s="6"/>
      <c r="I816" s="12">
        <v>28.113123268750847</v>
      </c>
      <c r="J816" s="12">
        <f>J815+IF(AND($B816="B",$G816="D"),-I816,IF($B816="B",+I816,0))</f>
        <v>-406.86071997280141</v>
      </c>
      <c r="K816" s="12">
        <f>K815+IF(AND($B816="B",$E816&lt;&gt;""),IF($G816="D",-I816,+I816),0)</f>
        <v>-406.86071997280141</v>
      </c>
      <c r="L816" s="6" t="str">
        <f>IF(C816="","",G816&amp;" "&amp;VLOOKUP(C816,$X$1:$Y$49,2))</f>
        <v>D 25</v>
      </c>
      <c r="M816" s="10" t="e">
        <f>M815+IF(AND(B816="C",E816&lt;&gt;""),IF(G816="D",-#REF!,+#REF!),0)</f>
        <v>#REF!</v>
      </c>
      <c r="N816">
        <f>IF(D816,MONTH(D816),"")</f>
        <v>5</v>
      </c>
      <c r="O816">
        <f>IF(D816,YEAR(D816),"")</f>
        <v>2001</v>
      </c>
      <c r="P816" s="12">
        <f>P815+IF(AND($B816="C",I816&lt;&gt;""),IF($G816="D",-I816,+I816),0)</f>
        <v>216.97617186797299</v>
      </c>
    </row>
    <row r="817" spans="1:16" x14ac:dyDescent="0.2">
      <c r="A817" s="6">
        <v>452</v>
      </c>
      <c r="B817" s="6" t="s">
        <v>17</v>
      </c>
      <c r="C817" s="7" t="s">
        <v>26</v>
      </c>
      <c r="D817" s="8">
        <v>37033</v>
      </c>
      <c r="E817" s="8">
        <v>37042</v>
      </c>
      <c r="F817" t="s">
        <v>284</v>
      </c>
      <c r="G817" s="6" t="s">
        <v>23</v>
      </c>
      <c r="H817" s="6"/>
      <c r="I817" s="12">
        <v>2.3507638458008682</v>
      </c>
      <c r="J817" s="12">
        <f>J816+IF(AND($B817="B",$G817="D"),-I817,IF($B817="B",+I817,0))</f>
        <v>-409.21148381860229</v>
      </c>
      <c r="K817" s="12">
        <f>K816+IF(AND($B817="B",$E817&lt;&gt;""),IF($G817="D",-I817,+I817),0)</f>
        <v>-409.21148381860229</v>
      </c>
      <c r="L817" s="6" t="str">
        <f>IF(C817="","",G817&amp;" "&amp;VLOOKUP(C817,$X$1:$Y$49,2))</f>
        <v>D 6</v>
      </c>
      <c r="M817" s="10" t="e">
        <f>M816+IF(AND(B817="C",E817&lt;&gt;""),IF(G817="D",-#REF!,+#REF!),0)</f>
        <v>#REF!</v>
      </c>
      <c r="N817">
        <f>IF(D817,MONTH(D817),"")</f>
        <v>5</v>
      </c>
      <c r="O817">
        <f>IF(D817,YEAR(D817),"")</f>
        <v>2001</v>
      </c>
      <c r="P817" s="12">
        <f>P816+IF(AND($B817="C",I817&lt;&gt;""),IF($G817="D",-I817,+I817),0)</f>
        <v>216.97617186797299</v>
      </c>
    </row>
    <row r="818" spans="1:16" x14ac:dyDescent="0.2">
      <c r="A818" s="6">
        <v>419</v>
      </c>
      <c r="B818" s="6" t="s">
        <v>17</v>
      </c>
      <c r="C818" s="7" t="s">
        <v>36</v>
      </c>
      <c r="D818" s="8">
        <v>37036</v>
      </c>
      <c r="E818" s="8">
        <v>37041</v>
      </c>
      <c r="F818" t="s">
        <v>284</v>
      </c>
      <c r="G818" s="6" t="s">
        <v>23</v>
      </c>
      <c r="H818" s="14" t="s">
        <v>230</v>
      </c>
      <c r="I818" s="12">
        <v>54.084337845316078</v>
      </c>
      <c r="J818" s="12">
        <f>J817+IF(AND($B818="B",$G818="D"),-I818,IF($B818="B",+I818,0))</f>
        <v>-463.29582166391839</v>
      </c>
      <c r="K818" s="12">
        <f>K817+IF(AND($B818="B",$E818&lt;&gt;""),IF($G818="D",-I818,+I818),0)</f>
        <v>-463.29582166391839</v>
      </c>
      <c r="L818" s="6" t="str">
        <f>IF(C818="","",G818&amp;" "&amp;VLOOKUP(C818,$X$1:$Y$49,2))</f>
        <v>D 10</v>
      </c>
      <c r="M818" s="10" t="e">
        <f>M817+IF(AND(B818="C",E818&lt;&gt;""),IF(G818="D",-#REF!,+#REF!),0)</f>
        <v>#REF!</v>
      </c>
      <c r="N818">
        <f>IF(D818,MONTH(D818),"")</f>
        <v>5</v>
      </c>
      <c r="O818">
        <f>IF(D818,YEAR(D818),"")</f>
        <v>2001</v>
      </c>
      <c r="P818" s="12">
        <f>P817+IF(AND($B818="C",I818&lt;&gt;""),IF($G818="D",-I818,+I818),0)</f>
        <v>216.97617186797299</v>
      </c>
    </row>
    <row r="819" spans="1:16" x14ac:dyDescent="0.2">
      <c r="A819" s="6">
        <v>448</v>
      </c>
      <c r="B819" s="6" t="s">
        <v>17</v>
      </c>
      <c r="C819" s="7" t="s">
        <v>54</v>
      </c>
      <c r="D819" s="8">
        <v>37036</v>
      </c>
      <c r="E819" s="8">
        <v>37041</v>
      </c>
      <c r="F819" t="s">
        <v>284</v>
      </c>
      <c r="G819" s="6" t="s">
        <v>19</v>
      </c>
      <c r="H819" s="6"/>
      <c r="I819" s="12">
        <v>1469.2274036255426</v>
      </c>
      <c r="J819" s="12">
        <f>J818+IF(AND($B819="B",$G819="D"),-I819,IF($B819="B",+I819,0))</f>
        <v>1005.9315819616243</v>
      </c>
      <c r="K819" s="12">
        <f>K818+IF(AND($B819="B",$E819&lt;&gt;""),IF($G819="D",-I819,+I819),0)</f>
        <v>1005.9315819616243</v>
      </c>
      <c r="L819" s="6" t="str">
        <f>IF(C819="","",G819&amp;" "&amp;VLOOKUP(C819,$X$1:$Y$49,2))</f>
        <v>R 6</v>
      </c>
      <c r="M819" s="10" t="e">
        <f>M818+IF(AND(B819="C",E819&lt;&gt;""),IF(G819="D",-#REF!,+#REF!),0)</f>
        <v>#REF!</v>
      </c>
      <c r="N819">
        <f>IF(D819,MONTH(D819),"")</f>
        <v>5</v>
      </c>
      <c r="O819">
        <f>IF(D819,YEAR(D819),"")</f>
        <v>2001</v>
      </c>
      <c r="P819" s="12">
        <f>P818+IF(AND($B819="C",I819&lt;&gt;""),IF($G819="D",-I819,+I819),0)</f>
        <v>216.97617186797299</v>
      </c>
    </row>
    <row r="820" spans="1:16" x14ac:dyDescent="0.2">
      <c r="A820" s="6">
        <v>448</v>
      </c>
      <c r="B820" s="6" t="s">
        <v>17</v>
      </c>
      <c r="C820" s="7" t="s">
        <v>62</v>
      </c>
      <c r="D820" s="8">
        <v>37036</v>
      </c>
      <c r="E820" s="8">
        <v>37041</v>
      </c>
      <c r="F820" t="s">
        <v>284</v>
      </c>
      <c r="G820" s="6" t="s">
        <v>19</v>
      </c>
      <c r="H820" s="6"/>
      <c r="I820" s="12">
        <v>287.96857111060632</v>
      </c>
      <c r="J820" s="12">
        <f>J819+IF(AND($B820="B",$G820="D"),-I820,IF($B820="B",+I820,0))</f>
        <v>1293.9001530722305</v>
      </c>
      <c r="K820" s="12">
        <f>K819+IF(AND($B820="B",$E820&lt;&gt;""),IF($G820="D",-I820,+I820),0)</f>
        <v>1293.9001530722305</v>
      </c>
      <c r="L820" s="6" t="str">
        <f>IF(C820="","",G820&amp;" "&amp;VLOOKUP(C820,$X$1:$Y$49,2))</f>
        <v>R 5</v>
      </c>
      <c r="M820" s="10" t="e">
        <f>M819+IF(AND(B820="C",E820&lt;&gt;""),IF(G820="D",-#REF!,+#REF!),0)</f>
        <v>#REF!</v>
      </c>
      <c r="N820">
        <f>IF(D820,MONTH(D820),"")</f>
        <v>5</v>
      </c>
      <c r="O820">
        <f>IF(D820,YEAR(D820),"")</f>
        <v>2001</v>
      </c>
      <c r="P820" s="12">
        <f>P819+IF(AND($B820="C",I820&lt;&gt;""),IF($G820="D",-I820,+I820),0)</f>
        <v>216.97617186797299</v>
      </c>
    </row>
    <row r="821" spans="1:16" x14ac:dyDescent="0.2">
      <c r="A821" s="6">
        <v>648</v>
      </c>
      <c r="B821" s="6" t="s">
        <v>40</v>
      </c>
      <c r="C821" t="s">
        <v>28</v>
      </c>
      <c r="D821" s="8">
        <v>37036</v>
      </c>
      <c r="E821" s="19">
        <v>37036</v>
      </c>
      <c r="F821" t="s">
        <v>284</v>
      </c>
      <c r="G821" s="6" t="s">
        <v>23</v>
      </c>
      <c r="H821" s="6"/>
      <c r="I821" s="12">
        <v>1.48</v>
      </c>
      <c r="J821" s="12">
        <f>J820+IF(AND($B821="B",$G821="D"),-I821,IF($B821="B",+I821,0))</f>
        <v>1293.9001530722305</v>
      </c>
      <c r="K821" s="12">
        <f>K820+IF(AND($B821="B",$E821&lt;&gt;""),IF($G821="D",-I821,+I821),0)</f>
        <v>1293.9001530722305</v>
      </c>
      <c r="L821" s="6" t="str">
        <f>IF(C821="","",G821&amp;" "&amp;VLOOKUP(C821,$X$1:$Y$49,2))</f>
        <v>D 25</v>
      </c>
      <c r="M821" s="10" t="e">
        <f>M820+IF(AND(B821="C",E821&lt;&gt;""),IF(G821="D",-#REF!,+#REF!),0)</f>
        <v>#REF!</v>
      </c>
      <c r="N821">
        <f>IF(D821,MONTH(D821),"")</f>
        <v>5</v>
      </c>
      <c r="O821">
        <f>IF(D821,YEAR(D821),"")</f>
        <v>2001</v>
      </c>
      <c r="P821" s="12">
        <f>P820+IF(AND($B821="C",I821&lt;&gt;""),IF($G821="D",-I821,+I821),0)</f>
        <v>215.496171867973</v>
      </c>
    </row>
    <row r="822" spans="1:16" x14ac:dyDescent="0.2">
      <c r="A822" s="6">
        <v>450</v>
      </c>
      <c r="B822" s="6" t="s">
        <v>17</v>
      </c>
      <c r="C822" s="7" t="s">
        <v>54</v>
      </c>
      <c r="D822" s="8">
        <v>37040</v>
      </c>
      <c r="E822" s="8">
        <v>37041</v>
      </c>
      <c r="F822" t="s">
        <v>284</v>
      </c>
      <c r="G822" s="6" t="s">
        <v>19</v>
      </c>
      <c r="H822" s="6"/>
      <c r="I822" s="12">
        <v>731.75528273956979</v>
      </c>
      <c r="J822" s="12">
        <f>J821+IF(AND($B822="B",$G822="D"),-I822,IF($B822="B",+I822,0))</f>
        <v>2025.6554358118003</v>
      </c>
      <c r="K822" s="12">
        <f>K821+IF(AND($B822="B",$E822&lt;&gt;""),IF($G822="D",-I822,+I822),0)</f>
        <v>2025.6554358118003</v>
      </c>
      <c r="L822" s="6" t="str">
        <f>IF(C822="","",G822&amp;" "&amp;VLOOKUP(C822,$X$1:$Y$49,2))</f>
        <v>R 6</v>
      </c>
      <c r="M822" s="10" t="e">
        <f>M821+IF(AND(B822="C",E822&lt;&gt;""),IF(G822="D",-#REF!,+#REF!),0)</f>
        <v>#REF!</v>
      </c>
      <c r="N822">
        <f>IF(D822,MONTH(D822),"")</f>
        <v>5</v>
      </c>
      <c r="O822">
        <f>IF(D822,YEAR(D822),"")</f>
        <v>2001</v>
      </c>
      <c r="P822" s="12">
        <f>P821+IF(AND($B822="C",I822&lt;&gt;""),IF($G822="D",-I822,+I822),0)</f>
        <v>215.496171867973</v>
      </c>
    </row>
    <row r="823" spans="1:16" x14ac:dyDescent="0.2">
      <c r="A823" s="6">
        <v>450</v>
      </c>
      <c r="B823" s="6" t="s">
        <v>17</v>
      </c>
      <c r="C823" s="7" t="s">
        <v>62</v>
      </c>
      <c r="D823" s="8">
        <v>37040</v>
      </c>
      <c r="E823" s="8">
        <v>37041</v>
      </c>
      <c r="F823" t="s">
        <v>284</v>
      </c>
      <c r="G823" s="6" t="s">
        <v>19</v>
      </c>
      <c r="H823" s="6"/>
      <c r="I823" s="12">
        <v>143.42403541695569</v>
      </c>
      <c r="J823" s="12">
        <f>J822+IF(AND($B823="B",$G823="D"),-I823,IF($B823="B",+I823,0))</f>
        <v>2169.0794712287561</v>
      </c>
      <c r="K823" s="12">
        <f>K822+IF(AND($B823="B",$E823&lt;&gt;""),IF($G823="D",-I823,+I823),0)</f>
        <v>2169.0794712287561</v>
      </c>
      <c r="L823" s="6" t="str">
        <f>IF(C823="","",G823&amp;" "&amp;VLOOKUP(C823,$X$1:$Y$49,2))</f>
        <v>R 5</v>
      </c>
      <c r="M823" s="10" t="e">
        <f>M822+IF(AND(B823="C",E823&lt;&gt;""),IF(G823="D",-#REF!,+#REF!),0)</f>
        <v>#REF!</v>
      </c>
      <c r="N823">
        <f>IF(D823,MONTH(D823),"")</f>
        <v>5</v>
      </c>
      <c r="O823">
        <f>IF(D823,YEAR(D823),"")</f>
        <v>2001</v>
      </c>
      <c r="P823" s="12">
        <f>P822+IF(AND($B823="C",I823&lt;&gt;""),IF($G823="D",-I823,+I823),0)</f>
        <v>215.496171867973</v>
      </c>
    </row>
    <row r="824" spans="1:16" x14ac:dyDescent="0.2">
      <c r="A824" s="6">
        <v>462</v>
      </c>
      <c r="B824" s="6" t="s">
        <v>17</v>
      </c>
      <c r="C824" s="7" t="s">
        <v>49</v>
      </c>
      <c r="D824" s="8">
        <v>37040</v>
      </c>
      <c r="E824" s="8">
        <v>37052</v>
      </c>
      <c r="F824" t="s">
        <v>284</v>
      </c>
      <c r="G824" s="6" t="s">
        <v>23</v>
      </c>
      <c r="H824" s="14" t="s">
        <v>232</v>
      </c>
      <c r="I824" s="12">
        <v>9.2993900514820336</v>
      </c>
      <c r="J824" s="12">
        <f>J823+IF(AND($B824="B",$G824="D"),-I824,IF($B824="B",+I824,0))</f>
        <v>2159.780081177274</v>
      </c>
      <c r="K824" s="12">
        <f>K823+IF(AND($B824="B",$E824&lt;&gt;""),IF($G824="D",-I824,+I824),0)</f>
        <v>2159.780081177274</v>
      </c>
      <c r="L824" s="6" t="str">
        <f>IF(C824="","",G824&amp;" "&amp;VLOOKUP(C824,$X$1:$Y$49,2))</f>
        <v>D 24</v>
      </c>
      <c r="M824" s="10" t="e">
        <f>M823+IF(AND(B824="C",E824&lt;&gt;""),IF(G824="D",-#REF!,+#REF!),0)</f>
        <v>#REF!</v>
      </c>
      <c r="N824">
        <f>IF(D824,MONTH(D824),"")</f>
        <v>5</v>
      </c>
      <c r="O824">
        <f>IF(D824,YEAR(D824),"")</f>
        <v>2001</v>
      </c>
      <c r="P824" s="12">
        <f>P823+IF(AND($B824="C",I824&lt;&gt;""),IF($G824="D",-I824,+I824),0)</f>
        <v>215.496171867973</v>
      </c>
    </row>
    <row r="825" spans="1:16" x14ac:dyDescent="0.2">
      <c r="A825" s="6">
        <v>435</v>
      </c>
      <c r="B825" s="6" t="s">
        <v>17</v>
      </c>
      <c r="C825" s="7" t="s">
        <v>58</v>
      </c>
      <c r="D825" s="8">
        <v>37041</v>
      </c>
      <c r="E825" s="8">
        <v>37040</v>
      </c>
      <c r="F825" t="s">
        <v>284</v>
      </c>
      <c r="G825" s="6" t="s">
        <v>23</v>
      </c>
      <c r="H825" s="6"/>
      <c r="I825" s="12">
        <v>729.11029229050075</v>
      </c>
      <c r="J825" s="12">
        <f>J824+IF(AND($B825="B",$G825="D"),-I825,IF($B825="B",+I825,0))</f>
        <v>1430.6697888867734</v>
      </c>
      <c r="K825" s="12">
        <f>K824+IF(AND($B825="B",$E825&lt;&gt;""),IF($G825="D",-I825,+I825),0)</f>
        <v>1430.6697888867734</v>
      </c>
      <c r="L825" s="6" t="str">
        <f>IF(C825="","",G825&amp;" "&amp;VLOOKUP(C825,$X$1:$Y$49,2))</f>
        <v>D 4</v>
      </c>
      <c r="M825" s="10" t="e">
        <f>M824+IF(AND(B825="C",E825&lt;&gt;""),IF(G825="D",-#REF!,+#REF!),0)</f>
        <v>#REF!</v>
      </c>
      <c r="N825">
        <f>IF(D825,MONTH(D825),"")</f>
        <v>5</v>
      </c>
      <c r="O825">
        <f>IF(D825,YEAR(D825),"")</f>
        <v>2001</v>
      </c>
      <c r="P825" s="12">
        <f>P824+IF(AND($B825="C",I825&lt;&gt;""),IF($G825="D",-I825,+I825),0)</f>
        <v>215.496171867973</v>
      </c>
    </row>
    <row r="826" spans="1:16" x14ac:dyDescent="0.2">
      <c r="A826" s="6">
        <v>436</v>
      </c>
      <c r="B826" s="6" t="s">
        <v>17</v>
      </c>
      <c r="C826" s="7" t="s">
        <v>58</v>
      </c>
      <c r="D826" s="8">
        <v>37041</v>
      </c>
      <c r="E826" s="8">
        <v>37040</v>
      </c>
      <c r="F826" t="s">
        <v>284</v>
      </c>
      <c r="G826" s="6" t="s">
        <v>23</v>
      </c>
      <c r="H826" s="6"/>
      <c r="I826" s="12">
        <v>549.1106886579455</v>
      </c>
      <c r="J826" s="12">
        <f>J825+IF(AND($B826="B",$G826="D"),-I826,IF($B826="B",+I826,0))</f>
        <v>881.5591002288279</v>
      </c>
      <c r="K826" s="12">
        <f>K825+IF(AND($B826="B",$E826&lt;&gt;""),IF($G826="D",-I826,+I826),0)</f>
        <v>881.5591002288279</v>
      </c>
      <c r="L826" s="6" t="str">
        <f>IF(C826="","",G826&amp;" "&amp;VLOOKUP(C826,$X$1:$Y$49,2))</f>
        <v>D 4</v>
      </c>
      <c r="M826" s="10" t="e">
        <f>M825+IF(AND(B826="C",E826&lt;&gt;""),IF(G826="D",-#REF!,+#REF!),0)</f>
        <v>#REF!</v>
      </c>
      <c r="N826">
        <f>IF(D826,MONTH(D826),"")</f>
        <v>5</v>
      </c>
      <c r="O826">
        <f>IF(D826,YEAR(D826),"")</f>
        <v>2001</v>
      </c>
      <c r="P826" s="12">
        <f>P825+IF(AND($B826="C",I826&lt;&gt;""),IF($G826="D",-I826,+I826),0)</f>
        <v>215.496171867973</v>
      </c>
    </row>
    <row r="827" spans="1:16" x14ac:dyDescent="0.2">
      <c r="A827" s="6">
        <v>437</v>
      </c>
      <c r="B827" s="6" t="s">
        <v>17</v>
      </c>
      <c r="C827" s="7" t="s">
        <v>58</v>
      </c>
      <c r="D827" s="8">
        <v>37042</v>
      </c>
      <c r="E827" s="8">
        <v>37041</v>
      </c>
      <c r="F827" t="s">
        <v>284</v>
      </c>
      <c r="G827" s="6" t="s">
        <v>23</v>
      </c>
      <c r="H827" s="6"/>
      <c r="I827" s="12">
        <v>509.10959102502147</v>
      </c>
      <c r="J827" s="12">
        <f>J826+IF(AND($B827="B",$G827="D"),-I827,IF($B827="B",+I827,0))</f>
        <v>372.44950920380643</v>
      </c>
      <c r="K827" s="12">
        <f>K826+IF(AND($B827="B",$E827&lt;&gt;""),IF($G827="D",-I827,+I827),0)</f>
        <v>372.44950920380643</v>
      </c>
      <c r="L827" s="6" t="str">
        <f>IF(C827="","",G827&amp;" "&amp;VLOOKUP(C827,$X$1:$Y$49,2))</f>
        <v>D 4</v>
      </c>
      <c r="M827" s="10" t="e">
        <f>M826+IF(AND(B827="C",E827&lt;&gt;""),IF(G827="D",-#REF!,+#REF!),0)</f>
        <v>#REF!</v>
      </c>
      <c r="N827">
        <f>IF(D827,MONTH(D827),"")</f>
        <v>5</v>
      </c>
      <c r="O827">
        <f>IF(D827,YEAR(D827),"")</f>
        <v>2001</v>
      </c>
      <c r="P827" s="12">
        <f>P826+IF(AND($B827="C",I827&lt;&gt;""),IF($G827="D",-I827,+I827),0)</f>
        <v>215.496171867973</v>
      </c>
    </row>
    <row r="828" spans="1:16" x14ac:dyDescent="0.2">
      <c r="A828" s="6">
        <v>451</v>
      </c>
      <c r="B828" s="6" t="s">
        <v>17</v>
      </c>
      <c r="C828" s="7" t="s">
        <v>54</v>
      </c>
      <c r="D828" s="8">
        <v>37042</v>
      </c>
      <c r="E828" s="8">
        <v>37048</v>
      </c>
      <c r="F828" t="s">
        <v>284</v>
      </c>
      <c r="G828" s="6" t="s">
        <v>19</v>
      </c>
      <c r="H828" s="6"/>
      <c r="I828" s="12">
        <v>3331.0110266374168</v>
      </c>
      <c r="J828" s="12">
        <f>J827+IF(AND($B828="B",$G828="D"),-I828,IF($B828="B",+I828,0))</f>
        <v>3703.4605358412232</v>
      </c>
      <c r="K828" s="12">
        <f>K827+IF(AND($B828="B",$E828&lt;&gt;""),IF($G828="D",-I828,+I828),0)</f>
        <v>3703.4605358412232</v>
      </c>
      <c r="L828" s="6" t="str">
        <f>IF(C828="","",G828&amp;" "&amp;VLOOKUP(C828,$X$1:$Y$49,2))</f>
        <v>R 6</v>
      </c>
      <c r="M828" s="10" t="e">
        <f>M827+IF(AND(B828="C",E828&lt;&gt;""),IF(G828="D",-#REF!,+#REF!),0)</f>
        <v>#REF!</v>
      </c>
      <c r="N828">
        <f>IF(D828,MONTH(D828),"")</f>
        <v>5</v>
      </c>
      <c r="O828">
        <f>IF(D828,YEAR(D828),"")</f>
        <v>2001</v>
      </c>
      <c r="P828" s="12">
        <f>P827+IF(AND($B828="C",I828&lt;&gt;""),IF($G828="D",-I828,+I828),0)</f>
        <v>215.496171867973</v>
      </c>
    </row>
    <row r="829" spans="1:16" x14ac:dyDescent="0.2">
      <c r="A829" s="6">
        <v>451</v>
      </c>
      <c r="B829" s="6" t="s">
        <v>17</v>
      </c>
      <c r="C829" s="7" t="s">
        <v>62</v>
      </c>
      <c r="D829" s="8">
        <v>37042</v>
      </c>
      <c r="E829" s="8">
        <v>37048</v>
      </c>
      <c r="F829" t="s">
        <v>284</v>
      </c>
      <c r="G829" s="6" t="s">
        <v>19</v>
      </c>
      <c r="H829" s="6"/>
      <c r="I829" s="12">
        <v>652.87816122093375</v>
      </c>
      <c r="J829" s="12">
        <f>J828+IF(AND($B829="B",$G829="D"),-I829,IF($B829="B",+I829,0))</f>
        <v>4356.3386970621568</v>
      </c>
      <c r="K829" s="12">
        <f>K828+IF(AND($B829="B",$E829&lt;&gt;""),IF($G829="D",-I829,+I829),0)</f>
        <v>4356.3386970621568</v>
      </c>
      <c r="L829" s="6" t="str">
        <f>IF(C829="","",G829&amp;" "&amp;VLOOKUP(C829,$X$1:$Y$49,2))</f>
        <v>R 5</v>
      </c>
      <c r="M829" s="10" t="e">
        <f>M828+IF(AND(B829="C",E829&lt;&gt;""),IF(G829="D",-#REF!,+#REF!),0)</f>
        <v>#REF!</v>
      </c>
      <c r="N829">
        <f>IF(D829,MONTH(D829),"")</f>
        <v>5</v>
      </c>
      <c r="O829">
        <f>IF(D829,YEAR(D829),"")</f>
        <v>2001</v>
      </c>
      <c r="P829" s="12">
        <f>P828+IF(AND($B829="C",I829&lt;&gt;""),IF($G829="D",-I829,+I829),0)</f>
        <v>215.496171867973</v>
      </c>
    </row>
    <row r="830" spans="1:16" x14ac:dyDescent="0.2">
      <c r="A830" s="6">
        <v>459</v>
      </c>
      <c r="B830" s="6" t="s">
        <v>17</v>
      </c>
      <c r="C830" s="7" t="s">
        <v>31</v>
      </c>
      <c r="D830" s="8">
        <v>37042</v>
      </c>
      <c r="E830" s="8">
        <v>37047</v>
      </c>
      <c r="F830" t="s">
        <v>284</v>
      </c>
      <c r="G830" s="6" t="s">
        <v>23</v>
      </c>
      <c r="H830" s="6"/>
      <c r="I830" s="12">
        <v>70.37046635678864</v>
      </c>
      <c r="J830" s="12">
        <f>J829+IF(AND($B830="B",$G830="D"),-I830,IF($B830="B",+I830,0))</f>
        <v>4285.9682307053681</v>
      </c>
      <c r="K830" s="12">
        <f>K829+IF(AND($B830="B",$E830&lt;&gt;""),IF($G830="D",-I830,+I830),0)</f>
        <v>4285.9682307053681</v>
      </c>
      <c r="L830" s="6" t="str">
        <f>IF(C830="","",G830&amp;" "&amp;VLOOKUP(C830,$X$1:$Y$49,2))</f>
        <v>D 22</v>
      </c>
      <c r="M830" s="10" t="e">
        <f>M829+IF(AND(B830="C",E830&lt;&gt;""),IF(G830="D",-#REF!,+#REF!),0)</f>
        <v>#REF!</v>
      </c>
      <c r="N830">
        <f>IF(D830,MONTH(D830),"")</f>
        <v>5</v>
      </c>
      <c r="O830">
        <f>IF(D830,YEAR(D830),"")</f>
        <v>2001</v>
      </c>
      <c r="P830" s="12">
        <f>P829+IF(AND($B830="C",I830&lt;&gt;""),IF($G830="D",-I830,+I830),0)</f>
        <v>215.496171867973</v>
      </c>
    </row>
    <row r="831" spans="1:16" x14ac:dyDescent="0.2">
      <c r="A831" s="6">
        <v>459</v>
      </c>
      <c r="B831" s="6" t="s">
        <v>17</v>
      </c>
      <c r="C831" s="7" t="s">
        <v>50</v>
      </c>
      <c r="D831" s="8">
        <v>37042</v>
      </c>
      <c r="E831" s="8">
        <v>37047</v>
      </c>
      <c r="F831" t="s">
        <v>284</v>
      </c>
      <c r="G831" s="6" t="s">
        <v>23</v>
      </c>
      <c r="H831" s="6"/>
      <c r="I831" s="12">
        <v>1744.7271696163011</v>
      </c>
      <c r="J831" s="12">
        <f>J830+IF(AND($B831="B",$G831="D"),-I831,IF($B831="B",+I831,0))</f>
        <v>2541.241061089067</v>
      </c>
      <c r="K831" s="12">
        <f>K830+IF(AND($B831="B",$E831&lt;&gt;""),IF($G831="D",-I831,+I831),0)</f>
        <v>2541.241061089067</v>
      </c>
      <c r="L831" s="6" t="str">
        <f>IF(C831="","",G831&amp;" "&amp;VLOOKUP(C831,$X$1:$Y$49,2))</f>
        <v>D 9</v>
      </c>
      <c r="M831" s="10" t="e">
        <f>M830+IF(AND(B831="C",E831&lt;&gt;""),IF(G831="D",-#REF!,+#REF!),0)</f>
        <v>#REF!</v>
      </c>
      <c r="N831">
        <f>IF(D831,MONTH(D831),"")</f>
        <v>5</v>
      </c>
      <c r="O831">
        <f>IF(D831,YEAR(D831),"")</f>
        <v>2001</v>
      </c>
      <c r="P831" s="12">
        <f>P830+IF(AND($B831="C",I831&lt;&gt;""),IF($G831="D",-I831,+I831),0)</f>
        <v>215.496171867973</v>
      </c>
    </row>
    <row r="832" spans="1:16" x14ac:dyDescent="0.2">
      <c r="A832" s="6">
        <v>460</v>
      </c>
      <c r="B832" s="6" t="s">
        <v>17</v>
      </c>
      <c r="C832" s="7" t="s">
        <v>31</v>
      </c>
      <c r="D832" s="8">
        <v>37042</v>
      </c>
      <c r="E832" s="8">
        <v>37047</v>
      </c>
      <c r="F832" t="s">
        <v>284</v>
      </c>
      <c r="G832" s="6" t="s">
        <v>23</v>
      </c>
      <c r="H832" s="6"/>
      <c r="I832" s="12">
        <v>343.01028878417338</v>
      </c>
      <c r="J832" s="12">
        <f>J831+IF(AND($B832="B",$G832="D"),-I832,IF($B832="B",+I832,0))</f>
        <v>2198.2307723048934</v>
      </c>
      <c r="K832" s="12">
        <f>K831+IF(AND($B832="B",$E832&lt;&gt;""),IF($G832="D",-I832,+I832),0)</f>
        <v>2198.2307723048934</v>
      </c>
      <c r="L832" s="6" t="str">
        <f>IF(C832="","",G832&amp;" "&amp;VLOOKUP(C832,$X$1:$Y$49,2))</f>
        <v>D 22</v>
      </c>
      <c r="M832" s="10" t="e">
        <f>M831+IF(AND(B832="C",E832&lt;&gt;""),IF(G832="D",-#REF!,+#REF!),0)</f>
        <v>#REF!</v>
      </c>
      <c r="N832">
        <f>IF(D832,MONTH(D832),"")</f>
        <v>5</v>
      </c>
      <c r="O832">
        <f>IF(D832,YEAR(D832),"")</f>
        <v>2001</v>
      </c>
      <c r="P832" s="12">
        <f>P831+IF(AND($B832="C",I832&lt;&gt;""),IF($G832="D",-I832,+I832),0)</f>
        <v>215.496171867973</v>
      </c>
    </row>
    <row r="833" spans="1:16" x14ac:dyDescent="0.2">
      <c r="A833" s="6">
        <v>460</v>
      </c>
      <c r="B833" s="6" t="s">
        <v>17</v>
      </c>
      <c r="C833" s="7" t="s">
        <v>50</v>
      </c>
      <c r="D833" s="8">
        <v>37042</v>
      </c>
      <c r="E833" s="8">
        <v>37047</v>
      </c>
      <c r="F833" t="s">
        <v>284</v>
      </c>
      <c r="G833" s="6" t="s">
        <v>23</v>
      </c>
      <c r="H833" s="6"/>
      <c r="I833" s="12">
        <v>1448.0537596214388</v>
      </c>
      <c r="J833" s="12">
        <f>J832+IF(AND($B833="B",$G833="D"),-I833,IF($B833="B",+I833,0))</f>
        <v>750.17701268345468</v>
      </c>
      <c r="K833" s="12">
        <f>K832+IF(AND($B833="B",$E833&lt;&gt;""),IF($G833="D",-I833,+I833),0)</f>
        <v>750.17701268345468</v>
      </c>
      <c r="L833" s="6" t="str">
        <f>IF(C833="","",G833&amp;" "&amp;VLOOKUP(C833,$X$1:$Y$49,2))</f>
        <v>D 9</v>
      </c>
      <c r="M833" s="10" t="e">
        <f>M832+IF(AND(B833="C",E833&lt;&gt;""),IF(G833="D",-#REF!,+#REF!),0)</f>
        <v>#REF!</v>
      </c>
      <c r="N833">
        <f>IF(D833,MONTH(D833),"")</f>
        <v>5</v>
      </c>
      <c r="O833">
        <f>IF(D833,YEAR(D833),"")</f>
        <v>2001</v>
      </c>
      <c r="P833" s="12">
        <f>P832+IF(AND($B833="C",I833&lt;&gt;""),IF($G833="D",-I833,+I833),0)</f>
        <v>215.496171867973</v>
      </c>
    </row>
    <row r="834" spans="1:16" x14ac:dyDescent="0.2">
      <c r="A834" s="6">
        <v>461</v>
      </c>
      <c r="B834" s="6" t="s">
        <v>17</v>
      </c>
      <c r="C834" s="7" t="s">
        <v>31</v>
      </c>
      <c r="D834" s="8">
        <v>37042</v>
      </c>
      <c r="E834" s="8">
        <v>37060</v>
      </c>
      <c r="F834" t="s">
        <v>284</v>
      </c>
      <c r="G834" s="6" t="s">
        <v>23</v>
      </c>
      <c r="H834" s="14" t="s">
        <v>231</v>
      </c>
      <c r="I834" s="12">
        <v>22.867352585611556</v>
      </c>
      <c r="J834" s="12">
        <f>J833+IF(AND($B834="B",$G834="D"),-I834,IF($B834="B",+I834,0))</f>
        <v>727.30966009784311</v>
      </c>
      <c r="K834" s="12">
        <f>K833+IF(AND($B834="B",$E834&lt;&gt;""),IF($G834="D",-I834,+I834),0)</f>
        <v>727.30966009784311</v>
      </c>
      <c r="L834" s="6" t="str">
        <f>IF(C834="","",G834&amp;" "&amp;VLOOKUP(C834,$X$1:$Y$49,2))</f>
        <v>D 22</v>
      </c>
      <c r="M834" s="10" t="e">
        <f>M833+IF(AND(B834="C",E834&lt;&gt;""),IF(G834="D",-#REF!,+#REF!),0)</f>
        <v>#REF!</v>
      </c>
      <c r="N834">
        <f>IF(D834,MONTH(D834),"")</f>
        <v>5</v>
      </c>
      <c r="O834">
        <f>IF(D834,YEAR(D834),"")</f>
        <v>2001</v>
      </c>
      <c r="P834" s="12">
        <f>P833+IF(AND($B834="C",I834&lt;&gt;""),IF($G834="D",-I834,+I834),0)</f>
        <v>215.496171867973</v>
      </c>
    </row>
    <row r="835" spans="1:16" x14ac:dyDescent="0.2">
      <c r="A835" s="6">
        <v>461</v>
      </c>
      <c r="B835" s="6" t="s">
        <v>17</v>
      </c>
      <c r="C835" s="7" t="s">
        <v>50</v>
      </c>
      <c r="D835" s="8">
        <v>37042</v>
      </c>
      <c r="E835" s="8">
        <v>37060</v>
      </c>
      <c r="F835" t="s">
        <v>284</v>
      </c>
      <c r="G835" s="6" t="s">
        <v>23</v>
      </c>
      <c r="H835" s="14" t="s">
        <v>231</v>
      </c>
      <c r="I835" s="12">
        <v>396.36744481726697</v>
      </c>
      <c r="J835" s="12">
        <f>J834+IF(AND($B835="B",$G835="D"),-I835,IF($B835="B",+I835,0))</f>
        <v>330.94221528057614</v>
      </c>
      <c r="K835" s="12">
        <f>K834+IF(AND($B835="B",$E835&lt;&gt;""),IF($G835="D",-I835,+I835),0)</f>
        <v>330.94221528057614</v>
      </c>
      <c r="L835" s="6" t="str">
        <f>IF(C835="","",G835&amp;" "&amp;VLOOKUP(C835,$X$1:$Y$49,2))</f>
        <v>D 9</v>
      </c>
      <c r="M835" s="10" t="e">
        <f>M834+IF(AND(B835="C",E835&lt;&gt;""),IF(G835="D",-#REF!,+#REF!),0)</f>
        <v>#REF!</v>
      </c>
      <c r="N835">
        <f>IF(D835,MONTH(D835),"")</f>
        <v>5</v>
      </c>
      <c r="O835">
        <f>IF(D835,YEAR(D835),"")</f>
        <v>2001</v>
      </c>
      <c r="P835" s="12">
        <f>P834+IF(AND($B835="C",I835&lt;&gt;""),IF($G835="D",-I835,+I835),0)</f>
        <v>215.496171867973</v>
      </c>
    </row>
    <row r="836" spans="1:16" x14ac:dyDescent="0.2">
      <c r="A836" s="6">
        <v>441</v>
      </c>
      <c r="B836" s="6" t="s">
        <v>17</v>
      </c>
      <c r="C836" s="7" t="s">
        <v>51</v>
      </c>
      <c r="D836" s="8">
        <v>37043</v>
      </c>
      <c r="E836" s="8">
        <v>37047</v>
      </c>
      <c r="F836" t="s">
        <v>284</v>
      </c>
      <c r="G836" s="6" t="s">
        <v>23</v>
      </c>
      <c r="H836" s="6"/>
      <c r="I836" s="12">
        <v>31.148383201947688</v>
      </c>
      <c r="J836" s="12">
        <f>J835+IF(AND($B836="B",$G836="D"),-I836,IF($B836="B",+I836,0))</f>
        <v>299.79383207862844</v>
      </c>
      <c r="K836" s="12">
        <f>K835+IF(AND($B836="B",$E836&lt;&gt;""),IF($G836="D",-I836,+I836),0)</f>
        <v>299.79383207862844</v>
      </c>
      <c r="L836" s="6" t="str">
        <f>IF(C836="","",G836&amp;" "&amp;VLOOKUP(C836,$X$1:$Y$49,2))</f>
        <v>D 21</v>
      </c>
      <c r="M836" s="10" t="e">
        <f>M835+IF(AND(B836="C",E836&lt;&gt;""),IF(G836="D",-#REF!,+#REF!),0)</f>
        <v>#REF!</v>
      </c>
      <c r="N836">
        <f>IF(D836,MONTH(D836),"")</f>
        <v>6</v>
      </c>
      <c r="O836">
        <f>IF(D836,YEAR(D836),"")</f>
        <v>2001</v>
      </c>
      <c r="P836" s="12">
        <f>P835+IF(AND($B836="C",I836&lt;&gt;""),IF($G836="D",-I836,+I836),0)</f>
        <v>215.496171867973</v>
      </c>
    </row>
    <row r="837" spans="1:16" x14ac:dyDescent="0.2">
      <c r="A837" s="6">
        <v>441</v>
      </c>
      <c r="B837" s="6" t="s">
        <v>17</v>
      </c>
      <c r="C837" s="7" t="s">
        <v>51</v>
      </c>
      <c r="D837" s="8">
        <v>37043</v>
      </c>
      <c r="E837" s="8">
        <v>37047</v>
      </c>
      <c r="F837" t="s">
        <v>284</v>
      </c>
      <c r="G837" s="6" t="s">
        <v>23</v>
      </c>
      <c r="H837" s="6"/>
      <c r="I837" s="12">
        <v>4.7365909655663403</v>
      </c>
      <c r="J837" s="12">
        <f>J836+IF(AND($B837="B",$G837="D"),-I837,IF($B837="B",+I837,0))</f>
        <v>295.0572411130621</v>
      </c>
      <c r="K837" s="12">
        <f>K836+IF(AND($B837="B",$E837&lt;&gt;""),IF($G837="D",-I837,+I837),0)</f>
        <v>295.0572411130621</v>
      </c>
      <c r="L837" s="6" t="str">
        <f>IF(C837="","",G837&amp;" "&amp;VLOOKUP(C837,$X$1:$Y$49,2))</f>
        <v>D 21</v>
      </c>
      <c r="M837" s="10" t="e">
        <f>M836+IF(AND(B837="C",E837&lt;&gt;""),IF(G837="D",-#REF!,+#REF!),0)</f>
        <v>#REF!</v>
      </c>
      <c r="N837">
        <f>IF(D837,MONTH(D837),"")</f>
        <v>6</v>
      </c>
      <c r="O837">
        <f>IF(D837,YEAR(D837),"")</f>
        <v>2001</v>
      </c>
      <c r="P837" s="12">
        <f>P836+IF(AND($B837="C",I837&lt;&gt;""),IF($G837="D",-I837,+I837),0)</f>
        <v>215.496171867973</v>
      </c>
    </row>
    <row r="838" spans="1:16" x14ac:dyDescent="0.2">
      <c r="A838" s="6">
        <v>441</v>
      </c>
      <c r="B838" s="6" t="s">
        <v>17</v>
      </c>
      <c r="C838" s="7" t="s">
        <v>56</v>
      </c>
      <c r="D838" s="8">
        <v>37043</v>
      </c>
      <c r="E838" s="8">
        <v>37047</v>
      </c>
      <c r="F838" t="s">
        <v>284</v>
      </c>
      <c r="G838" s="6" t="s">
        <v>23</v>
      </c>
      <c r="H838" s="6"/>
      <c r="I838" s="12">
        <v>147.00506283186246</v>
      </c>
      <c r="J838" s="12">
        <f>J837+IF(AND($B838="B",$G838="D"),-I838,IF($B838="B",+I838,0))</f>
        <v>148.05217828119964</v>
      </c>
      <c r="K838" s="12">
        <f>K837+IF(AND($B838="B",$E838&lt;&gt;""),IF($G838="D",-I838,+I838),0)</f>
        <v>148.05217828119964</v>
      </c>
      <c r="L838" s="6" t="str">
        <f>IF(C838="","",G838&amp;" "&amp;VLOOKUP(C838,$X$1:$Y$49,2))</f>
        <v>D 14</v>
      </c>
      <c r="M838" s="10" t="e">
        <f>M837+IF(AND(B838="C",E838&lt;&gt;""),IF(G838="D",-#REF!,+#REF!),0)</f>
        <v>#REF!</v>
      </c>
      <c r="N838">
        <f>IF(D838,MONTH(D838),"")</f>
        <v>6</v>
      </c>
      <c r="O838">
        <f>IF(D838,YEAR(D838),"")</f>
        <v>2001</v>
      </c>
      <c r="P838" s="12">
        <f>P837+IF(AND($B838="C",I838&lt;&gt;""),IF($G838="D",-I838,+I838),0)</f>
        <v>215.496171867973</v>
      </c>
    </row>
    <row r="839" spans="1:16" x14ac:dyDescent="0.2">
      <c r="A839" s="6">
        <v>441</v>
      </c>
      <c r="B839" s="6" t="s">
        <v>17</v>
      </c>
      <c r="C839" s="7" t="s">
        <v>26</v>
      </c>
      <c r="D839" s="8">
        <v>37043</v>
      </c>
      <c r="E839" s="8">
        <v>37047</v>
      </c>
      <c r="F839" t="s">
        <v>284</v>
      </c>
      <c r="G839" s="6" t="s">
        <v>23</v>
      </c>
      <c r="H839" s="6"/>
      <c r="I839" s="12">
        <v>34.918447398228849</v>
      </c>
      <c r="J839" s="12">
        <f>J838+IF(AND($B839="B",$G839="D"),-I839,IF($B839="B",+I839,0))</f>
        <v>113.1337308829708</v>
      </c>
      <c r="K839" s="12">
        <f>K838+IF(AND($B839="B",$E839&lt;&gt;""),IF($G839="D",-I839,+I839),0)</f>
        <v>113.1337308829708</v>
      </c>
      <c r="L839" s="6" t="str">
        <f>IF(C839="","",G839&amp;" "&amp;VLOOKUP(C839,$X$1:$Y$49,2))</f>
        <v>D 6</v>
      </c>
      <c r="M839" s="10" t="e">
        <f>M838+IF(AND(B839="C",E839&lt;&gt;""),IF(G839="D",-#REF!,+#REF!),0)</f>
        <v>#REF!</v>
      </c>
      <c r="N839">
        <f>IF(D839,MONTH(D839),"")</f>
        <v>6</v>
      </c>
      <c r="O839">
        <f>IF(D839,YEAR(D839),"")</f>
        <v>2001</v>
      </c>
      <c r="P839" s="12">
        <f>P838+IF(AND($B839="C",I839&lt;&gt;""),IF($G839="D",-I839,+I839),0)</f>
        <v>215.496171867973</v>
      </c>
    </row>
    <row r="840" spans="1:16" x14ac:dyDescent="0.2">
      <c r="A840" s="6">
        <v>442</v>
      </c>
      <c r="B840" s="6" t="s">
        <v>17</v>
      </c>
      <c r="C840" s="7" t="s">
        <v>51</v>
      </c>
      <c r="D840" s="8">
        <v>37043</v>
      </c>
      <c r="E840" s="8">
        <v>37047</v>
      </c>
      <c r="F840" t="s">
        <v>284</v>
      </c>
      <c r="G840" s="6" t="s">
        <v>23</v>
      </c>
      <c r="H840" s="6"/>
      <c r="I840" s="12">
        <v>36.102976262163523</v>
      </c>
      <c r="J840" s="12">
        <f>J839+IF(AND($B840="B",$G840="D"),-I840,IF($B840="B",+I840,0))</f>
        <v>77.030754620807272</v>
      </c>
      <c r="K840" s="12">
        <f>K839+IF(AND($B840="B",$E840&lt;&gt;""),IF($G840="D",-I840,+I840),0)</f>
        <v>77.030754620807272</v>
      </c>
      <c r="L840" s="6" t="str">
        <f>IF(C840="","",G840&amp;" "&amp;VLOOKUP(C840,$X$1:$Y$49,2))</f>
        <v>D 21</v>
      </c>
      <c r="M840" s="10" t="e">
        <f>M839+IF(AND(B840="C",E840&lt;&gt;""),IF(G840="D",-#REF!,+#REF!),0)</f>
        <v>#REF!</v>
      </c>
      <c r="N840">
        <f>IF(D840,MONTH(D840),"")</f>
        <v>6</v>
      </c>
      <c r="O840">
        <f>IF(D840,YEAR(D840),"")</f>
        <v>2001</v>
      </c>
      <c r="P840" s="12">
        <f>P839+IF(AND($B840="C",I840&lt;&gt;""),IF($G840="D",-I840,+I840),0)</f>
        <v>215.496171867973</v>
      </c>
    </row>
    <row r="841" spans="1:16" x14ac:dyDescent="0.2">
      <c r="A841" s="6">
        <v>442</v>
      </c>
      <c r="B841" s="6" t="s">
        <v>17</v>
      </c>
      <c r="C841" s="7" t="s">
        <v>51</v>
      </c>
      <c r="D841" s="8">
        <v>37043</v>
      </c>
      <c r="E841" s="8">
        <v>37047</v>
      </c>
      <c r="F841" t="s">
        <v>284</v>
      </c>
      <c r="G841" s="6" t="s">
        <v>23</v>
      </c>
      <c r="H841" s="6"/>
      <c r="I841" s="12">
        <v>6.7992261687885032</v>
      </c>
      <c r="J841" s="12">
        <f>J840+IF(AND($B841="B",$G841="D"),-I841,IF($B841="B",+I841,0))</f>
        <v>70.231528452018765</v>
      </c>
      <c r="K841" s="12">
        <f>K840+IF(AND($B841="B",$E841&lt;&gt;""),IF($G841="D",-I841,+I841),0)</f>
        <v>70.231528452018765</v>
      </c>
      <c r="L841" s="6" t="str">
        <f>IF(C841="","",G841&amp;" "&amp;VLOOKUP(C841,$X$1:$Y$49,2))</f>
        <v>D 21</v>
      </c>
      <c r="M841" s="10" t="e">
        <f>M840+IF(AND(B841="C",E841&lt;&gt;""),IF(G841="D",-#REF!,+#REF!),0)</f>
        <v>#REF!</v>
      </c>
      <c r="N841">
        <f>IF(D841,MONTH(D841),"")</f>
        <v>6</v>
      </c>
      <c r="O841">
        <f>IF(D841,YEAR(D841),"")</f>
        <v>2001</v>
      </c>
      <c r="P841" s="12">
        <f>P840+IF(AND($B841="C",I841&lt;&gt;""),IF($G841="D",-I841,+I841),0)</f>
        <v>215.496171867973</v>
      </c>
    </row>
    <row r="842" spans="1:16" x14ac:dyDescent="0.2">
      <c r="A842" s="6">
        <v>442</v>
      </c>
      <c r="B842" s="6" t="s">
        <v>17</v>
      </c>
      <c r="C842" s="7" t="s">
        <v>56</v>
      </c>
      <c r="D842" s="8">
        <v>37043</v>
      </c>
      <c r="E842" s="8">
        <v>37047</v>
      </c>
      <c r="F842" t="s">
        <v>284</v>
      </c>
      <c r="G842" s="6" t="s">
        <v>23</v>
      </c>
      <c r="H842" s="6"/>
      <c r="I842" s="12">
        <v>209.57928644712993</v>
      </c>
      <c r="J842" s="12">
        <f>J841+IF(AND($B842="B",$G842="D"),-I842,IF($B842="B",+I842,0))</f>
        <v>-139.34775799511118</v>
      </c>
      <c r="K842" s="12">
        <f>K841+IF(AND($B842="B",$E842&lt;&gt;""),IF($G842="D",-I842,+I842),0)</f>
        <v>-139.34775799511118</v>
      </c>
      <c r="L842" s="6" t="str">
        <f>IF(C842="","",G842&amp;" "&amp;VLOOKUP(C842,$X$1:$Y$49,2))</f>
        <v>D 14</v>
      </c>
      <c r="M842" s="10" t="e">
        <f>M841+IF(AND(B842="C",E842&lt;&gt;""),IF(G842="D",-#REF!,+#REF!),0)</f>
        <v>#REF!</v>
      </c>
      <c r="N842">
        <f>IF(D842,MONTH(D842),"")</f>
        <v>6</v>
      </c>
      <c r="O842">
        <f>IF(D842,YEAR(D842),"")</f>
        <v>2001</v>
      </c>
      <c r="P842" s="12">
        <f>P841+IF(AND($B842="C",I842&lt;&gt;""),IF($G842="D",-I842,+I842),0)</f>
        <v>215.496171867973</v>
      </c>
    </row>
    <row r="843" spans="1:16" x14ac:dyDescent="0.2">
      <c r="A843" s="6">
        <v>442</v>
      </c>
      <c r="B843" s="6" t="s">
        <v>17</v>
      </c>
      <c r="C843" s="7" t="s">
        <v>26</v>
      </c>
      <c r="D843" s="8">
        <v>37043</v>
      </c>
      <c r="E843" s="8">
        <v>37047</v>
      </c>
      <c r="F843" t="s">
        <v>284</v>
      </c>
      <c r="G843" s="6" t="s">
        <v>23</v>
      </c>
      <c r="H843" s="6"/>
      <c r="I843" s="12">
        <v>48.154071074780816</v>
      </c>
      <c r="J843" s="12">
        <f>J842+IF(AND($B843="B",$G843="D"),-I843,IF($B843="B",+I843,0))</f>
        <v>-187.50182906989198</v>
      </c>
      <c r="K843" s="12">
        <f>K842+IF(AND($B843="B",$E843&lt;&gt;""),IF($G843="D",-I843,+I843),0)</f>
        <v>-187.50182906989198</v>
      </c>
      <c r="L843" s="6" t="str">
        <f>IF(C843="","",G843&amp;" "&amp;VLOOKUP(C843,$X$1:$Y$49,2))</f>
        <v>D 6</v>
      </c>
      <c r="M843" s="10" t="e">
        <f>M842+IF(AND(B843="C",E843&lt;&gt;""),IF(G843="D",-#REF!,+#REF!),0)</f>
        <v>#REF!</v>
      </c>
      <c r="N843">
        <f>IF(D843,MONTH(D843),"")</f>
        <v>6</v>
      </c>
      <c r="O843">
        <f>IF(D843,YEAR(D843),"")</f>
        <v>2001</v>
      </c>
      <c r="P843" s="12">
        <f>P842+IF(AND($B843="C",I843&lt;&gt;""),IF($G843="D",-I843,+I843),0)</f>
        <v>215.496171867973</v>
      </c>
    </row>
    <row r="844" spans="1:16" x14ac:dyDescent="0.2">
      <c r="A844" s="6">
        <v>454</v>
      </c>
      <c r="B844" s="6" t="s">
        <v>17</v>
      </c>
      <c r="C844" s="7" t="s">
        <v>21</v>
      </c>
      <c r="D844" s="8">
        <v>37043</v>
      </c>
      <c r="E844" s="8">
        <v>37043</v>
      </c>
      <c r="F844" t="s">
        <v>284</v>
      </c>
      <c r="G844" s="6" t="s">
        <v>23</v>
      </c>
      <c r="H844" s="6"/>
      <c r="I844" s="12">
        <v>10.23422374079572</v>
      </c>
      <c r="J844" s="12">
        <f>J843+IF(AND($B844="B",$G844="D"),-I844,IF($B844="B",+I844,0))</f>
        <v>-197.73605281068771</v>
      </c>
      <c r="K844" s="12">
        <f>K843+IF(AND($B844="B",$E844&lt;&gt;""),IF($G844="D",-I844,+I844),0)</f>
        <v>-197.73605281068771</v>
      </c>
      <c r="L844" s="6" t="str">
        <f>IF(C844="","",G844&amp;" "&amp;VLOOKUP(C844,$X$1:$Y$49,2))</f>
        <v>D 28</v>
      </c>
      <c r="M844" s="10" t="e">
        <f>M843+IF(AND(B844="C",E844&lt;&gt;""),IF(G844="D",-#REF!,+#REF!),0)</f>
        <v>#REF!</v>
      </c>
      <c r="N844">
        <f>IF(D844,MONTH(D844),"")</f>
        <v>6</v>
      </c>
      <c r="O844">
        <f>IF(D844,YEAR(D844),"")</f>
        <v>2001</v>
      </c>
      <c r="P844" s="12">
        <f>P843+IF(AND($B844="C",I844&lt;&gt;""),IF($G844="D",-I844,+I844),0)</f>
        <v>215.496171867973</v>
      </c>
    </row>
    <row r="845" spans="1:16" x14ac:dyDescent="0.2">
      <c r="A845" s="6">
        <v>454</v>
      </c>
      <c r="B845" s="6" t="s">
        <v>17</v>
      </c>
      <c r="C845" s="7" t="s">
        <v>26</v>
      </c>
      <c r="D845" s="8">
        <v>37043</v>
      </c>
      <c r="E845" s="8">
        <v>37043</v>
      </c>
      <c r="F845" t="s">
        <v>284</v>
      </c>
      <c r="G845" s="6" t="s">
        <v>23</v>
      </c>
      <c r="H845" s="6"/>
      <c r="I845" s="12">
        <v>2.0058448953208825</v>
      </c>
      <c r="J845" s="12">
        <f>J844+IF(AND($B845="B",$G845="D"),-I845,IF($B845="B",+I845,0))</f>
        <v>-199.74189770600859</v>
      </c>
      <c r="K845" s="12">
        <f>K844+IF(AND($B845="B",$E845&lt;&gt;""),IF($G845="D",-I845,+I845),0)</f>
        <v>-199.74189770600859</v>
      </c>
      <c r="L845" s="6" t="str">
        <f>IF(C845="","",G845&amp;" "&amp;VLOOKUP(C845,$X$1:$Y$49,2))</f>
        <v>D 6</v>
      </c>
      <c r="M845" s="10" t="e">
        <f>M844+IF(AND(B845="C",E845&lt;&gt;""),IF(G845="D",-#REF!,+#REF!),0)</f>
        <v>#REF!</v>
      </c>
      <c r="N845">
        <f>IF(D845,MONTH(D845),"")</f>
        <v>6</v>
      </c>
      <c r="O845">
        <f>IF(D845,YEAR(D845),"")</f>
        <v>2001</v>
      </c>
      <c r="P845" s="12">
        <f>P844+IF(AND($B845="C",I845&lt;&gt;""),IF($G845="D",-I845,+I845),0)</f>
        <v>215.496171867973</v>
      </c>
    </row>
    <row r="846" spans="1:16" x14ac:dyDescent="0.2">
      <c r="A846" s="6">
        <v>458</v>
      </c>
      <c r="B846" s="6" t="s">
        <v>17</v>
      </c>
      <c r="C846" s="7" t="s">
        <v>54</v>
      </c>
      <c r="D846" s="8">
        <v>37043</v>
      </c>
      <c r="E846" s="8">
        <v>37049</v>
      </c>
      <c r="F846" t="s">
        <v>284</v>
      </c>
      <c r="G846" s="6" t="s">
        <v>19</v>
      </c>
      <c r="H846" s="6"/>
      <c r="I846" s="12">
        <v>853.71449652949809</v>
      </c>
      <c r="J846" s="12">
        <f>J845+IF(AND($B846="B",$G846="D"),-I846,IF($B846="B",+I846,0))</f>
        <v>653.97259882348953</v>
      </c>
      <c r="K846" s="12">
        <f>K845+IF(AND($B846="B",$E846&lt;&gt;""),IF($G846="D",-I846,+I846),0)</f>
        <v>653.97259882348953</v>
      </c>
      <c r="L846" s="6" t="str">
        <f>IF(C846="","",G846&amp;" "&amp;VLOOKUP(C846,$X$1:$Y$49,2))</f>
        <v>R 6</v>
      </c>
      <c r="M846" s="10" t="e">
        <f>M845+IF(AND(B846="C",E846&lt;&gt;""),IF(G846="D",-#REF!,+#REF!),0)</f>
        <v>#REF!</v>
      </c>
      <c r="N846">
        <f>IF(D846,MONTH(D846),"")</f>
        <v>6</v>
      </c>
      <c r="O846">
        <f>IF(D846,YEAR(D846),"")</f>
        <v>2001</v>
      </c>
      <c r="P846" s="12">
        <f>P845+IF(AND($B846="C",I846&lt;&gt;""),IF($G846="D",-I846,+I846),0)</f>
        <v>215.496171867973</v>
      </c>
    </row>
    <row r="847" spans="1:16" x14ac:dyDescent="0.2">
      <c r="A847" s="6">
        <v>458</v>
      </c>
      <c r="B847" s="6" t="s">
        <v>17</v>
      </c>
      <c r="C847" s="7" t="s">
        <v>62</v>
      </c>
      <c r="D847" s="8">
        <v>37043</v>
      </c>
      <c r="E847" s="8">
        <v>37049</v>
      </c>
      <c r="F847" t="s">
        <v>284</v>
      </c>
      <c r="G847" s="6" t="s">
        <v>19</v>
      </c>
      <c r="H847" s="6"/>
      <c r="I847" s="12">
        <v>167.32804131978165</v>
      </c>
      <c r="J847" s="12">
        <f>J846+IF(AND($B847="B",$G847="D"),-I847,IF($B847="B",+I847,0))</f>
        <v>821.30064014327115</v>
      </c>
      <c r="K847" s="12">
        <f>K846+IF(AND($B847="B",$E847&lt;&gt;""),IF($G847="D",-I847,+I847),0)</f>
        <v>821.30064014327115</v>
      </c>
      <c r="L847" s="6" t="str">
        <f>IF(C847="","",G847&amp;" "&amp;VLOOKUP(C847,$X$1:$Y$49,2))</f>
        <v>R 5</v>
      </c>
      <c r="M847" s="10" t="e">
        <f>M846+IF(AND(B847="C",E847&lt;&gt;""),IF(G847="D",-#REF!,+#REF!),0)</f>
        <v>#REF!</v>
      </c>
      <c r="N847">
        <f>IF(D847,MONTH(D847),"")</f>
        <v>6</v>
      </c>
      <c r="O847">
        <f>IF(D847,YEAR(D847),"")</f>
        <v>2001</v>
      </c>
      <c r="P847" s="12">
        <f>P846+IF(AND($B847="C",I847&lt;&gt;""),IF($G847="D",-I847,+I847),0)</f>
        <v>215.496171867973</v>
      </c>
    </row>
    <row r="848" spans="1:16" x14ac:dyDescent="0.2">
      <c r="A848" s="6">
        <v>464</v>
      </c>
      <c r="B848" s="6" t="s">
        <v>17</v>
      </c>
      <c r="C848" s="7" t="s">
        <v>54</v>
      </c>
      <c r="D848" s="8">
        <v>37043</v>
      </c>
      <c r="E848" s="8">
        <v>37063</v>
      </c>
      <c r="F848" t="s">
        <v>284</v>
      </c>
      <c r="G848" s="6" t="s">
        <v>19</v>
      </c>
      <c r="H848" s="6"/>
      <c r="I848" s="12">
        <v>5328.0931524474927</v>
      </c>
      <c r="J848" s="12">
        <f>J847+IF(AND($B848="B",$G848="D"),-I848,IF($B848="B",+I848,0))</f>
        <v>6149.393792590764</v>
      </c>
      <c r="K848" s="12">
        <f>K847+IF(AND($B848="B",$E848&lt;&gt;""),IF($G848="D",-I848,+I848),0)</f>
        <v>6149.393792590764</v>
      </c>
      <c r="L848" s="6" t="str">
        <f>IF(C848="","",G848&amp;" "&amp;VLOOKUP(C848,$X$1:$Y$49,2))</f>
        <v>R 6</v>
      </c>
      <c r="M848" s="10" t="e">
        <f>M847+IF(AND(B848="C",E848&lt;&gt;""),IF(G848="D",-#REF!,+#REF!),0)</f>
        <v>#REF!</v>
      </c>
      <c r="N848">
        <f>IF(D848,MONTH(D848),"")</f>
        <v>6</v>
      </c>
      <c r="O848">
        <f>IF(D848,YEAR(D848),"")</f>
        <v>2001</v>
      </c>
      <c r="P848" s="12">
        <f>P847+IF(AND($B848="C",I848&lt;&gt;""),IF($G848="D",-I848,+I848),0)</f>
        <v>215.496171867973</v>
      </c>
    </row>
    <row r="849" spans="1:16" x14ac:dyDescent="0.2">
      <c r="A849" s="6">
        <v>464</v>
      </c>
      <c r="B849" s="6" t="s">
        <v>17</v>
      </c>
      <c r="C849" s="7" t="s">
        <v>62</v>
      </c>
      <c r="D849" s="8">
        <v>37043</v>
      </c>
      <c r="E849" s="8">
        <v>37063</v>
      </c>
      <c r="F849" t="s">
        <v>284</v>
      </c>
      <c r="G849" s="6" t="s">
        <v>19</v>
      </c>
      <c r="H849" s="6"/>
      <c r="I849" s="12">
        <v>1044.3062578797083</v>
      </c>
      <c r="J849" s="12">
        <f>J848+IF(AND($B849="B",$G849="D"),-I849,IF($B849="B",+I849,0))</f>
        <v>7193.700050470472</v>
      </c>
      <c r="K849" s="12">
        <f>K848+IF(AND($B849="B",$E849&lt;&gt;""),IF($G849="D",-I849,+I849),0)</f>
        <v>7193.700050470472</v>
      </c>
      <c r="L849" s="6" t="str">
        <f>IF(C849="","",G849&amp;" "&amp;VLOOKUP(C849,$X$1:$Y$49,2))</f>
        <v>R 5</v>
      </c>
      <c r="M849" s="10" t="e">
        <f>M848+IF(AND(B849="C",E849&lt;&gt;""),IF(G849="D",-#REF!,+#REF!),0)</f>
        <v>#REF!</v>
      </c>
      <c r="N849">
        <f>IF(D849,MONTH(D849),"")</f>
        <v>6</v>
      </c>
      <c r="O849">
        <f>IF(D849,YEAR(D849),"")</f>
        <v>2001</v>
      </c>
      <c r="P849" s="12">
        <f>P848+IF(AND($B849="C",I849&lt;&gt;""),IF($G849="D",-I849,+I849),0)</f>
        <v>215.496171867973</v>
      </c>
    </row>
    <row r="850" spans="1:16" x14ac:dyDescent="0.2">
      <c r="A850" s="6">
        <v>456</v>
      </c>
      <c r="B850" s="6" t="s">
        <v>17</v>
      </c>
      <c r="C850" s="7" t="s">
        <v>58</v>
      </c>
      <c r="D850" s="8">
        <v>37044</v>
      </c>
      <c r="E850" s="8">
        <v>37046</v>
      </c>
      <c r="F850" t="s">
        <v>284</v>
      </c>
      <c r="G850" s="6" t="s">
        <v>23</v>
      </c>
      <c r="H850" s="6"/>
      <c r="I850" s="12">
        <v>1829.3882068489245</v>
      </c>
      <c r="J850" s="12">
        <f>J849+IF(AND($B850="B",$G850="D"),-I850,IF($B850="B",+I850,0))</f>
        <v>5364.3118436215473</v>
      </c>
      <c r="K850" s="12">
        <f>K849+IF(AND($B850="B",$E850&lt;&gt;""),IF($G850="D",-I850,+I850),0)</f>
        <v>5364.3118436215473</v>
      </c>
      <c r="L850" s="6" t="str">
        <f>IF(C850="","",G850&amp;" "&amp;VLOOKUP(C850,$X$1:$Y$49,2))</f>
        <v>D 4</v>
      </c>
      <c r="M850" s="10" t="e">
        <f>M849+IF(AND(B850="C",E850&lt;&gt;""),IF(G850="D",-#REF!,+#REF!),0)</f>
        <v>#REF!</v>
      </c>
      <c r="N850">
        <f>IF(D850,MONTH(D850),"")</f>
        <v>6</v>
      </c>
      <c r="O850">
        <f>IF(D850,YEAR(D850),"")</f>
        <v>2001</v>
      </c>
      <c r="P850" s="12">
        <f>P849+IF(AND($B850="C",I850&lt;&gt;""),IF($G850="D",-I850,+I850),0)</f>
        <v>215.496171867973</v>
      </c>
    </row>
    <row r="851" spans="1:16" x14ac:dyDescent="0.2">
      <c r="A851" s="6">
        <v>463</v>
      </c>
      <c r="B851" s="6" t="s">
        <v>17</v>
      </c>
      <c r="C851" s="7" t="s">
        <v>54</v>
      </c>
      <c r="D851" s="8">
        <v>37048</v>
      </c>
      <c r="E851" s="8">
        <v>37049</v>
      </c>
      <c r="F851" t="s">
        <v>284</v>
      </c>
      <c r="G851" s="6" t="s">
        <v>19</v>
      </c>
      <c r="H851" s="6"/>
      <c r="I851" s="12">
        <v>731.75528273956979</v>
      </c>
      <c r="J851" s="12">
        <f>J850+IF(AND($B851="B",$G851="D"),-I851,IF($B851="B",+I851,0))</f>
        <v>6096.0671263611166</v>
      </c>
      <c r="K851" s="12">
        <f>K850+IF(AND($B851="B",$E851&lt;&gt;""),IF($G851="D",-I851,+I851),0)</f>
        <v>6096.0671263611166</v>
      </c>
      <c r="L851" s="6" t="str">
        <f>IF(C851="","",G851&amp;" "&amp;VLOOKUP(C851,$X$1:$Y$49,2))</f>
        <v>R 6</v>
      </c>
      <c r="M851" s="10" t="e">
        <f>M850+IF(AND(B851="C",E851&lt;&gt;""),IF(G851="D",-#REF!,+#REF!),0)</f>
        <v>#REF!</v>
      </c>
      <c r="N851">
        <f>IF(D851,MONTH(D851),"")</f>
        <v>6</v>
      </c>
      <c r="O851">
        <f>IF(D851,YEAR(D851),"")</f>
        <v>2001</v>
      </c>
      <c r="P851" s="12">
        <f>P850+IF(AND($B851="C",I851&lt;&gt;""),IF($G851="D",-I851,+I851),0)</f>
        <v>215.496171867973</v>
      </c>
    </row>
    <row r="852" spans="1:16" x14ac:dyDescent="0.2">
      <c r="A852" s="6">
        <v>463</v>
      </c>
      <c r="B852" s="6" t="s">
        <v>17</v>
      </c>
      <c r="C852" s="7" t="s">
        <v>62</v>
      </c>
      <c r="D852" s="8">
        <v>37048</v>
      </c>
      <c r="E852" s="8">
        <v>37049</v>
      </c>
      <c r="F852" t="s">
        <v>284</v>
      </c>
      <c r="G852" s="6" t="s">
        <v>19</v>
      </c>
      <c r="H852" s="6"/>
      <c r="I852" s="12">
        <v>143.42403541695569</v>
      </c>
      <c r="J852" s="12">
        <f>J851+IF(AND($B852="B",$G852="D"),-I852,IF($B852="B",+I852,0))</f>
        <v>6239.4911617780726</v>
      </c>
      <c r="K852" s="12">
        <f>K851+IF(AND($B852="B",$E852&lt;&gt;""),IF($G852="D",-I852,+I852),0)</f>
        <v>6239.4911617780726</v>
      </c>
      <c r="L852" s="6" t="str">
        <f>IF(C852="","",G852&amp;" "&amp;VLOOKUP(C852,$X$1:$Y$49,2))</f>
        <v>R 5</v>
      </c>
      <c r="M852" s="10" t="e">
        <f>M851+IF(AND(B852="C",E852&lt;&gt;""),IF(G852="D",-#REF!,+#REF!),0)</f>
        <v>#REF!</v>
      </c>
      <c r="N852">
        <f>IF(D852,MONTH(D852),"")</f>
        <v>6</v>
      </c>
      <c r="O852">
        <f>IF(D852,YEAR(D852),"")</f>
        <v>2001</v>
      </c>
      <c r="P852" s="12">
        <f>P851+IF(AND($B852="C",I852&lt;&gt;""),IF($G852="D",-I852,+I852),0)</f>
        <v>215.496171867973</v>
      </c>
    </row>
    <row r="853" spans="1:16" x14ac:dyDescent="0.2">
      <c r="A853" s="6">
        <v>457</v>
      </c>
      <c r="B853" s="6" t="s">
        <v>17</v>
      </c>
      <c r="C853" s="7" t="s">
        <v>54</v>
      </c>
      <c r="D853" s="8">
        <v>37050</v>
      </c>
      <c r="E853" s="8">
        <v>37055</v>
      </c>
      <c r="F853" t="s">
        <v>284</v>
      </c>
      <c r="G853" s="6" t="s">
        <v>19</v>
      </c>
      <c r="H853" s="6"/>
      <c r="I853" s="12">
        <v>1615.9595827165501</v>
      </c>
      <c r="J853" s="12">
        <f>J852+IF(AND($B853="B",$G853="D"),-I853,IF($B853="B",+I853,0))</f>
        <v>7855.450744494623</v>
      </c>
      <c r="K853" s="12">
        <f>K852+IF(AND($B853="B",$E853&lt;&gt;""),IF($G853="D",-I853,+I853),0)</f>
        <v>7855.450744494623</v>
      </c>
      <c r="L853" s="6" t="str">
        <f>IF(C853="","",G853&amp;" "&amp;VLOOKUP(C853,$X$1:$Y$49,2))</f>
        <v>R 6</v>
      </c>
      <c r="M853" s="10" t="e">
        <f>M852+IF(AND(B853="C",E853&lt;&gt;""),IF(G853="D",-#REF!,+#REF!),0)</f>
        <v>#REF!</v>
      </c>
      <c r="N853">
        <f>IF(D853,MONTH(D853),"")</f>
        <v>6</v>
      </c>
      <c r="O853">
        <f>IF(D853,YEAR(D853),"")</f>
        <v>2001</v>
      </c>
      <c r="P853" s="12">
        <f>P852+IF(AND($B853="C",I853&lt;&gt;""),IF($G853="D",-I853,+I853),0)</f>
        <v>215.496171867973</v>
      </c>
    </row>
    <row r="854" spans="1:16" x14ac:dyDescent="0.2">
      <c r="A854" s="6">
        <v>457</v>
      </c>
      <c r="B854" s="6" t="s">
        <v>17</v>
      </c>
      <c r="C854" s="7" t="s">
        <v>62</v>
      </c>
      <c r="D854" s="8">
        <v>37050</v>
      </c>
      <c r="E854" s="8">
        <v>37055</v>
      </c>
      <c r="F854" t="s">
        <v>284</v>
      </c>
      <c r="G854" s="6" t="s">
        <v>19</v>
      </c>
      <c r="H854" s="6"/>
      <c r="I854" s="12">
        <v>316.72807821244379</v>
      </c>
      <c r="J854" s="12">
        <f>J853+IF(AND($B854="B",$G854="D"),-I854,IF($B854="B",+I854,0))</f>
        <v>8172.1788227070665</v>
      </c>
      <c r="K854" s="12">
        <f>K853+IF(AND($B854="B",$E854&lt;&gt;""),IF($G854="D",-I854,+I854),0)</f>
        <v>8172.1788227070665</v>
      </c>
      <c r="L854" s="6" t="str">
        <f>IF(C854="","",G854&amp;" "&amp;VLOOKUP(C854,$X$1:$Y$49,2))</f>
        <v>R 5</v>
      </c>
      <c r="M854" s="10" t="e">
        <f>M853+IF(AND(B854="C",E854&lt;&gt;""),IF(G854="D",-#REF!,+#REF!),0)</f>
        <v>#REF!</v>
      </c>
      <c r="N854">
        <f>IF(D854,MONTH(D854),"")</f>
        <v>6</v>
      </c>
      <c r="O854">
        <f>IF(D854,YEAR(D854),"")</f>
        <v>2001</v>
      </c>
      <c r="P854" s="12">
        <f>P853+IF(AND($B854="C",I854&lt;&gt;""),IF($G854="D",-I854,+I854),0)</f>
        <v>215.496171867973</v>
      </c>
    </row>
    <row r="855" spans="1:16" x14ac:dyDescent="0.2">
      <c r="A855" s="6">
        <v>648</v>
      </c>
      <c r="B855" s="6" t="s">
        <v>40</v>
      </c>
      <c r="C855" t="s">
        <v>28</v>
      </c>
      <c r="D855" s="8">
        <v>37053</v>
      </c>
      <c r="E855" s="19">
        <v>37053</v>
      </c>
      <c r="F855" t="s">
        <v>284</v>
      </c>
      <c r="G855" s="6" t="s">
        <v>23</v>
      </c>
      <c r="H855" s="6"/>
      <c r="I855" s="12">
        <v>6.48</v>
      </c>
      <c r="J855" s="12">
        <f>J854+IF(AND($B855="B",$G855="D"),-I855,IF($B855="B",+I855,0))</f>
        <v>8172.1788227070665</v>
      </c>
      <c r="K855" s="12">
        <f>K854+IF(AND($B855="B",$E855&lt;&gt;""),IF($G855="D",-I855,+I855),0)</f>
        <v>8172.1788227070665</v>
      </c>
      <c r="L855" s="6" t="str">
        <f>IF(C855="","",G855&amp;" "&amp;VLOOKUP(C855,$X$1:$Y$49,2))</f>
        <v>D 25</v>
      </c>
      <c r="M855" s="10" t="e">
        <f>M854+IF(AND(B855="C",E855&lt;&gt;""),IF(G855="D",-#REF!,+#REF!),0)</f>
        <v>#REF!</v>
      </c>
      <c r="N855">
        <f>IF(D855,MONTH(D855),"")</f>
        <v>6</v>
      </c>
      <c r="O855">
        <f>IF(D855,YEAR(D855),"")</f>
        <v>2001</v>
      </c>
      <c r="P855" s="12">
        <f>P854+IF(AND($B855="C",I855&lt;&gt;""),IF($G855="D",-I855,+I855),0)</f>
        <v>209.01617186797301</v>
      </c>
    </row>
    <row r="856" spans="1:16" x14ac:dyDescent="0.2">
      <c r="A856" s="6">
        <v>466</v>
      </c>
      <c r="B856" s="6" t="s">
        <v>17</v>
      </c>
      <c r="C856" s="7" t="s">
        <v>58</v>
      </c>
      <c r="D856" s="8">
        <v>37055</v>
      </c>
      <c r="E856" s="8">
        <v>37054</v>
      </c>
      <c r="F856" t="s">
        <v>284</v>
      </c>
      <c r="G856" s="6" t="s">
        <v>23</v>
      </c>
      <c r="H856" s="6"/>
      <c r="I856" s="12">
        <v>783.1092586861638</v>
      </c>
      <c r="J856" s="12">
        <f>J855+IF(AND($B856="B",$G856="D"),-I856,IF($B856="B",+I856,0))</f>
        <v>7389.0695640209024</v>
      </c>
      <c r="K856" s="12">
        <f>K855+IF(AND($B856="B",$E856&lt;&gt;""),IF($G856="D",-I856,+I856),0)</f>
        <v>7389.0695640209024</v>
      </c>
      <c r="L856" s="6" t="str">
        <f>IF(C856="","",G856&amp;" "&amp;VLOOKUP(C856,$X$1:$Y$49,2))</f>
        <v>D 4</v>
      </c>
      <c r="M856" s="10" t="e">
        <f>M855+IF(AND(B856="C",E856&lt;&gt;""),IF(G856="D",-#REF!,+#REF!),0)</f>
        <v>#REF!</v>
      </c>
      <c r="N856">
        <f>IF(D856,MONTH(D856),"")</f>
        <v>6</v>
      </c>
      <c r="O856">
        <f>IF(D856,YEAR(D856),"")</f>
        <v>2001</v>
      </c>
      <c r="P856" s="12">
        <f>P855+IF(AND($B856="C",I856&lt;&gt;""),IF($G856="D",-I856,+I856),0)</f>
        <v>209.01617186797301</v>
      </c>
    </row>
    <row r="857" spans="1:16" x14ac:dyDescent="0.2">
      <c r="A857" s="6">
        <v>467</v>
      </c>
      <c r="B857" s="6" t="s">
        <v>17</v>
      </c>
      <c r="C857" s="7" t="s">
        <v>58</v>
      </c>
      <c r="D857" s="8">
        <v>37055</v>
      </c>
      <c r="E857" s="8">
        <v>37054</v>
      </c>
      <c r="F857" t="s">
        <v>284</v>
      </c>
      <c r="G857" s="6" t="s">
        <v>23</v>
      </c>
      <c r="H857" s="6"/>
      <c r="I857" s="12">
        <v>879.10945382090597</v>
      </c>
      <c r="J857" s="12">
        <f>J856+IF(AND($B857="B",$G857="D"),-I857,IF($B857="B",+I857,0))</f>
        <v>6509.9601101999961</v>
      </c>
      <c r="K857" s="12">
        <f>K856+IF(AND($B857="B",$E857&lt;&gt;""),IF($G857="D",-I857,+I857),0)</f>
        <v>6509.9601101999961</v>
      </c>
      <c r="L857" s="6" t="str">
        <f>IF(C857="","",G857&amp;" "&amp;VLOOKUP(C857,$X$1:$Y$49,2))</f>
        <v>D 4</v>
      </c>
      <c r="M857" s="10" t="e">
        <f>M856+IF(AND(B857="C",E857&lt;&gt;""),IF(G857="D",-#REF!,+#REF!),0)</f>
        <v>#REF!</v>
      </c>
      <c r="N857">
        <f>IF(D857,MONTH(D857),"")</f>
        <v>6</v>
      </c>
      <c r="O857">
        <f>IF(D857,YEAR(D857),"")</f>
        <v>2001</v>
      </c>
      <c r="P857" s="12">
        <f>P856+IF(AND($B857="C",I857&lt;&gt;""),IF($G857="D",-I857,+I857),0)</f>
        <v>209.01617186797301</v>
      </c>
    </row>
    <row r="858" spans="1:16" x14ac:dyDescent="0.2">
      <c r="A858" s="6">
        <v>465</v>
      </c>
      <c r="B858" s="6" t="s">
        <v>17</v>
      </c>
      <c r="C858" s="7" t="s">
        <v>18</v>
      </c>
      <c r="D858" s="8">
        <v>37056</v>
      </c>
      <c r="E858" s="8">
        <v>37058</v>
      </c>
      <c r="F858" t="s">
        <v>284</v>
      </c>
      <c r="G858" s="6" t="s">
        <v>19</v>
      </c>
      <c r="H858" s="6"/>
      <c r="I858" s="12">
        <v>1355.8907062505621</v>
      </c>
      <c r="J858" s="12">
        <f>J857+IF(AND($B858="B",$G858="D"),-I858,IF($B858="B",+I858,0))</f>
        <v>7865.8508164505583</v>
      </c>
      <c r="K858" s="12">
        <f>K857+IF(AND($B858="B",$E858&lt;&gt;""),IF($G858="D",-I858,+I858),0)</f>
        <v>7865.8508164505583</v>
      </c>
      <c r="L858" s="6" t="str">
        <f>IF(C858="","",G858&amp;" "&amp;VLOOKUP(C858,$X$1:$Y$49,2))</f>
        <v>R 8</v>
      </c>
      <c r="M858" s="10" t="e">
        <f>M857+IF(AND(B858="C",E858&lt;&gt;""),IF(G858="D",-#REF!,+#REF!),0)</f>
        <v>#REF!</v>
      </c>
      <c r="N858">
        <f>IF(D858,MONTH(D858),"")</f>
        <v>6</v>
      </c>
      <c r="O858">
        <f>IF(D858,YEAR(D858),"")</f>
        <v>2001</v>
      </c>
      <c r="P858" s="12">
        <f>P857+IF(AND($B858="C",I858&lt;&gt;""),IF($G858="D",-I858,+I858),0)</f>
        <v>209.01617186797301</v>
      </c>
    </row>
    <row r="859" spans="1:16" x14ac:dyDescent="0.2">
      <c r="A859" s="6">
        <v>468</v>
      </c>
      <c r="B859" s="6" t="s">
        <v>17</v>
      </c>
      <c r="C859" s="7" t="s">
        <v>58</v>
      </c>
      <c r="D859" s="8">
        <v>37057</v>
      </c>
      <c r="E859" s="8">
        <v>37056</v>
      </c>
      <c r="F859" t="s">
        <v>284</v>
      </c>
      <c r="G859" s="6" t="s">
        <v>23</v>
      </c>
      <c r="H859" s="6"/>
      <c r="I859" s="12">
        <v>984.09956750213814</v>
      </c>
      <c r="J859" s="12">
        <f>J858+IF(AND($B859="B",$G859="D"),-I859,IF($B859="B",+I859,0))</f>
        <v>6881.7512489484197</v>
      </c>
      <c r="K859" s="12">
        <f>K858+IF(AND($B859="B",$E859&lt;&gt;""),IF($G859="D",-I859,+I859),0)</f>
        <v>6881.7512489484197</v>
      </c>
      <c r="L859" s="6" t="str">
        <f>IF(C859="","",G859&amp;" "&amp;VLOOKUP(C859,$X$1:$Y$49,2))</f>
        <v>D 4</v>
      </c>
      <c r="M859" s="10" t="e">
        <f>M858+IF(AND(B859="C",E859&lt;&gt;""),IF(G859="D",-#REF!,+#REF!),0)</f>
        <v>#REF!</v>
      </c>
      <c r="N859">
        <f>IF(D859,MONTH(D859),"")</f>
        <v>6</v>
      </c>
      <c r="O859">
        <f>IF(D859,YEAR(D859),"")</f>
        <v>2001</v>
      </c>
      <c r="P859" s="12">
        <f>P858+IF(AND($B859="C",I859&lt;&gt;""),IF($G859="D",-I859,+I859),0)</f>
        <v>209.01617186797301</v>
      </c>
    </row>
    <row r="860" spans="1:16" x14ac:dyDescent="0.2">
      <c r="A860" s="6">
        <v>485</v>
      </c>
      <c r="B860" s="6" t="s">
        <v>17</v>
      </c>
      <c r="C860" s="7" t="s">
        <v>28</v>
      </c>
      <c r="D860" s="8">
        <v>37057</v>
      </c>
      <c r="E860" s="8">
        <v>37074</v>
      </c>
      <c r="F860" t="s">
        <v>284</v>
      </c>
      <c r="G860" s="6" t="s">
        <v>23</v>
      </c>
      <c r="I860" s="12">
        <v>68.888661909241009</v>
      </c>
      <c r="J860" s="12">
        <f>J859+IF(AND($B860="B",$G860="D"),-I860,IF($B860="B",+I860,0))</f>
        <v>6812.8625870391788</v>
      </c>
      <c r="K860" s="12">
        <f>K859+IF(AND($B860="B",$E860&lt;&gt;""),IF($G860="D",-I860,+I860),0)</f>
        <v>6812.8625870391788</v>
      </c>
      <c r="L860" s="6" t="str">
        <f>IF(C860="","",G860&amp;" "&amp;VLOOKUP(C860,$X$1:$Y$49,2))</f>
        <v>D 25</v>
      </c>
      <c r="M860" s="10" t="e">
        <f>M859+IF(AND(B860="C",E860&lt;&gt;""),IF(G860="D",-#REF!,+#REF!),0)</f>
        <v>#REF!</v>
      </c>
      <c r="N860">
        <f>IF(D860,MONTH(D860),"")</f>
        <v>6</v>
      </c>
      <c r="O860">
        <f>IF(D860,YEAR(D860),"")</f>
        <v>2001</v>
      </c>
      <c r="P860" s="12">
        <f>P859+IF(AND($B860="C",I860&lt;&gt;""),IF($G860="D",-I860,+I860),0)</f>
        <v>209.01617186797301</v>
      </c>
    </row>
    <row r="861" spans="1:16" x14ac:dyDescent="0.2">
      <c r="A861" s="6">
        <v>485</v>
      </c>
      <c r="B861" s="6" t="s">
        <v>17</v>
      </c>
      <c r="C861" s="7" t="s">
        <v>26</v>
      </c>
      <c r="D861" s="8">
        <v>37057</v>
      </c>
      <c r="E861" s="8">
        <v>37074</v>
      </c>
      <c r="F861" t="s">
        <v>284</v>
      </c>
      <c r="G861" s="6" t="s">
        <v>23</v>
      </c>
      <c r="H861" s="6"/>
      <c r="I861" s="12">
        <v>13.505458437062186</v>
      </c>
      <c r="J861" s="12">
        <f>J860+IF(AND($B861="B",$G861="D"),-I861,IF($B861="B",+I861,0))</f>
        <v>6799.357128602117</v>
      </c>
      <c r="K861" s="12">
        <f>K860+IF(AND($B861="B",$E861&lt;&gt;""),IF($G861="D",-I861,+I861),0)</f>
        <v>6799.357128602117</v>
      </c>
      <c r="L861" s="6" t="str">
        <f>IF(C861="","",G861&amp;" "&amp;VLOOKUP(C861,$X$1:$Y$49,2))</f>
        <v>D 6</v>
      </c>
      <c r="M861" s="10" t="e">
        <f>M860+IF(AND(B861="C",E861&lt;&gt;""),IF(G861="D",-#REF!,+#REF!),0)</f>
        <v>#REF!</v>
      </c>
      <c r="N861">
        <f>IF(D861,MONTH(D861),"")</f>
        <v>6</v>
      </c>
      <c r="O861">
        <f>IF(D861,YEAR(D861),"")</f>
        <v>2001</v>
      </c>
      <c r="P861" s="12">
        <f>P860+IF(AND($B861="C",I861&lt;&gt;""),IF($G861="D",-I861,+I861),0)</f>
        <v>209.01617186797301</v>
      </c>
    </row>
    <row r="862" spans="1:16" x14ac:dyDescent="0.2">
      <c r="A862" s="6">
        <v>505</v>
      </c>
      <c r="B862" s="6" t="s">
        <v>17</v>
      </c>
      <c r="C862" s="7" t="s">
        <v>31</v>
      </c>
      <c r="D862" s="8">
        <v>37057</v>
      </c>
      <c r="E862" s="8">
        <v>37071</v>
      </c>
      <c r="F862" t="s">
        <v>284</v>
      </c>
      <c r="G862" s="6" t="s">
        <v>23</v>
      </c>
      <c r="H862" s="6"/>
      <c r="I862" s="12">
        <v>318.04371323120267</v>
      </c>
      <c r="J862" s="12">
        <f>J861+IF(AND($B862="B",$G862="D"),-I862,IF($B862="B",+I862,0))</f>
        <v>6481.3134153709143</v>
      </c>
      <c r="K862" s="12">
        <f>K861+IF(AND($B862="B",$E862&lt;&gt;""),IF($G862="D",-I862,+I862),0)</f>
        <v>6481.3134153709143</v>
      </c>
      <c r="L862" s="6" t="str">
        <f>IF(C862="","",G862&amp;" "&amp;VLOOKUP(C862,$X$1:$Y$49,2))</f>
        <v>D 22</v>
      </c>
      <c r="M862" s="10" t="e">
        <f>M861+IF(AND(B862="C",E862&lt;&gt;""),IF(G862="D",-#REF!,+#REF!),0)</f>
        <v>#REF!</v>
      </c>
      <c r="N862">
        <f>IF(D862,MONTH(D862),"")</f>
        <v>6</v>
      </c>
      <c r="O862">
        <f>IF(D862,YEAR(D862),"")</f>
        <v>2001</v>
      </c>
      <c r="P862" s="12">
        <f>P861+IF(AND($B862="C",I862&lt;&gt;""),IF($G862="D",-I862,+I862),0)</f>
        <v>209.01617186797301</v>
      </c>
    </row>
    <row r="863" spans="1:16" x14ac:dyDescent="0.2">
      <c r="A863" s="6">
        <v>505</v>
      </c>
      <c r="B863" s="6" t="s">
        <v>17</v>
      </c>
      <c r="C863" s="7" t="s">
        <v>28</v>
      </c>
      <c r="D863" s="8">
        <v>37057</v>
      </c>
      <c r="E863" s="8">
        <v>37071</v>
      </c>
      <c r="F863" t="s">
        <v>284</v>
      </c>
      <c r="G863" s="6" t="s">
        <v>23</v>
      </c>
      <c r="H863" s="6"/>
      <c r="I863" s="12">
        <v>11.471788547115132</v>
      </c>
      <c r="J863" s="12">
        <f>J862+IF(AND($B863="B",$G863="D"),-I863,IF($B863="B",+I863,0))</f>
        <v>6469.8416268237988</v>
      </c>
      <c r="K863" s="12">
        <f>K862+IF(AND($B863="B",$E863&lt;&gt;""),IF($G863="D",-I863,+I863),0)</f>
        <v>6469.8416268237988</v>
      </c>
      <c r="L863" s="6" t="str">
        <f>IF(C863="","",G863&amp;" "&amp;VLOOKUP(C863,$X$1:$Y$49,2))</f>
        <v>D 25</v>
      </c>
      <c r="M863" s="10" t="e">
        <f>M862+IF(AND(B863="C",E863&lt;&gt;""),IF(G863="D",-#REF!,+#REF!),0)</f>
        <v>#REF!</v>
      </c>
      <c r="N863">
        <f>IF(D863,MONTH(D863),"")</f>
        <v>6</v>
      </c>
      <c r="O863">
        <f>IF(D863,YEAR(D863),"")</f>
        <v>2001</v>
      </c>
      <c r="P863" s="12">
        <f>P862+IF(AND($B863="C",I863&lt;&gt;""),IF($G863="D",-I863,+I863),0)</f>
        <v>209.01617186797301</v>
      </c>
    </row>
    <row r="864" spans="1:16" x14ac:dyDescent="0.2">
      <c r="A864" s="6">
        <v>505</v>
      </c>
      <c r="B864" s="6" t="s">
        <v>17</v>
      </c>
      <c r="C864" s="7" t="s">
        <v>26</v>
      </c>
      <c r="D864" s="8">
        <v>37057</v>
      </c>
      <c r="E864" s="8">
        <v>37071</v>
      </c>
      <c r="F864" t="s">
        <v>284</v>
      </c>
      <c r="G864" s="6" t="s">
        <v>23</v>
      </c>
      <c r="H864" s="6"/>
      <c r="I864" s="12">
        <v>20.987656203074291</v>
      </c>
      <c r="J864" s="12">
        <f>J863+IF(AND($B864="B",$G864="D"),-I864,IF($B864="B",+I864,0))</f>
        <v>6448.8539706207248</v>
      </c>
      <c r="K864" s="12">
        <f>K863+IF(AND($B864="B",$E864&lt;&gt;""),IF($G864="D",-I864,+I864),0)</f>
        <v>6448.8539706207248</v>
      </c>
      <c r="L864" s="6" t="str">
        <f>IF(C864="","",G864&amp;" "&amp;VLOOKUP(C864,$X$1:$Y$49,2))</f>
        <v>D 6</v>
      </c>
      <c r="M864" s="10" t="e">
        <f>M863+IF(AND(B864="C",E864&lt;&gt;""),IF(G864="D",-#REF!,+#REF!),0)</f>
        <v>#REF!</v>
      </c>
      <c r="N864">
        <f>IF(D864,MONTH(D864),"")</f>
        <v>6</v>
      </c>
      <c r="O864">
        <f>IF(D864,YEAR(D864),"")</f>
        <v>2001</v>
      </c>
      <c r="P864" s="12">
        <f>P863+IF(AND($B864="C",I864&lt;&gt;""),IF($G864="D",-I864,+I864),0)</f>
        <v>209.01617186797301</v>
      </c>
    </row>
    <row r="865" spans="1:16" x14ac:dyDescent="0.2">
      <c r="A865" s="6">
        <v>648</v>
      </c>
      <c r="B865" s="6" t="s">
        <v>40</v>
      </c>
      <c r="C865" t="s">
        <v>28</v>
      </c>
      <c r="D865" s="8">
        <v>37058</v>
      </c>
      <c r="E865" s="19">
        <v>37058</v>
      </c>
      <c r="F865" t="s">
        <v>284</v>
      </c>
      <c r="G865" s="6" t="s">
        <v>23</v>
      </c>
      <c r="H865" s="6"/>
      <c r="I865" s="12">
        <v>1.75</v>
      </c>
      <c r="J865" s="12">
        <f>J864+IF(AND($B865="B",$G865="D"),-I865,IF($B865="B",+I865,0))</f>
        <v>6448.8539706207248</v>
      </c>
      <c r="K865" s="12">
        <f>K864+IF(AND($B865="B",$E865&lt;&gt;""),IF($G865="D",-I865,+I865),0)</f>
        <v>6448.8539706207248</v>
      </c>
      <c r="L865" s="6" t="str">
        <f>IF(C865="","",G865&amp;" "&amp;VLOOKUP(C865,$X$1:$Y$49,2))</f>
        <v>D 25</v>
      </c>
      <c r="M865" s="10" t="e">
        <f>M864+IF(AND(B865="C",E865&lt;&gt;""),IF(G865="D",-#REF!,+#REF!),0)</f>
        <v>#REF!</v>
      </c>
      <c r="N865">
        <f>IF(D865,MONTH(D865),"")</f>
        <v>6</v>
      </c>
      <c r="O865">
        <f>IF(D865,YEAR(D865),"")</f>
        <v>2001</v>
      </c>
      <c r="P865" s="12">
        <f>P864+IF(AND($B865="C",I865&lt;&gt;""),IF($G865="D",-I865,+I865),0)</f>
        <v>207.26617186797301</v>
      </c>
    </row>
    <row r="866" spans="1:16" x14ac:dyDescent="0.2">
      <c r="A866" s="6">
        <v>469</v>
      </c>
      <c r="B866" s="6" t="s">
        <v>17</v>
      </c>
      <c r="C866" s="7" t="s">
        <v>58</v>
      </c>
      <c r="D866" s="8">
        <v>37060</v>
      </c>
      <c r="E866" s="8">
        <v>37059</v>
      </c>
      <c r="F866" t="s">
        <v>284</v>
      </c>
      <c r="G866" s="6" t="s">
        <v>23</v>
      </c>
      <c r="H866" s="6"/>
      <c r="I866" s="12">
        <v>984.09956750213814</v>
      </c>
      <c r="J866" s="12">
        <f>J865+IF(AND($B866="B",$G866="D"),-I866,IF($B866="B",+I866,0))</f>
        <v>5464.7544031185862</v>
      </c>
      <c r="K866" s="12">
        <f>K865+IF(AND($B866="B",$E866&lt;&gt;""),IF($G866="D",-I866,+I866),0)</f>
        <v>5464.7544031185862</v>
      </c>
      <c r="L866" s="6" t="str">
        <f>IF(C866="","",G866&amp;" "&amp;VLOOKUP(C866,$X$1:$Y$49,2))</f>
        <v>D 4</v>
      </c>
      <c r="M866" s="10" t="e">
        <f>M865+IF(AND(B866="C",E866&lt;&gt;""),IF(G866="D",-#REF!,+#REF!),0)</f>
        <v>#REF!</v>
      </c>
      <c r="N866">
        <f>IF(D866,MONTH(D866),"")</f>
        <v>6</v>
      </c>
      <c r="O866">
        <f>IF(D866,YEAR(D866),"")</f>
        <v>2001</v>
      </c>
      <c r="P866" s="12">
        <f>P865+IF(AND($B866="C",I866&lt;&gt;""),IF($G866="D",-I866,+I866),0)</f>
        <v>207.26617186797301</v>
      </c>
    </row>
    <row r="867" spans="1:16" x14ac:dyDescent="0.2">
      <c r="A867" s="6">
        <v>490</v>
      </c>
      <c r="B867" s="6" t="s">
        <v>17</v>
      </c>
      <c r="C867" s="7" t="s">
        <v>58</v>
      </c>
      <c r="D867" s="8">
        <v>37061</v>
      </c>
      <c r="E867" s="8">
        <v>37060</v>
      </c>
      <c r="F867" t="s">
        <v>284</v>
      </c>
      <c r="G867" s="6" t="s">
        <v>23</v>
      </c>
      <c r="H867" s="6"/>
      <c r="I867" s="12">
        <v>979.10991116795765</v>
      </c>
      <c r="J867" s="12">
        <f>J866+IF(AND($B867="B",$G867="D"),-I867,IF($B867="B",+I867,0))</f>
        <v>4485.6444919506284</v>
      </c>
      <c r="K867" s="12">
        <f>K866+IF(AND($B867="B",$E867&lt;&gt;""),IF($G867="D",-I867,+I867),0)</f>
        <v>4485.6444919506284</v>
      </c>
      <c r="L867" s="6" t="str">
        <f>IF(C867="","",G867&amp;" "&amp;VLOOKUP(C867,$X$1:$Y$49,2))</f>
        <v>D 4</v>
      </c>
      <c r="M867" s="10" t="e">
        <f>M866+IF(AND(B867="C",E867&lt;&gt;""),IF(G867="D",-#REF!,+#REF!),0)</f>
        <v>#REF!</v>
      </c>
      <c r="N867">
        <f>IF(D867,MONTH(D867),"")</f>
        <v>6</v>
      </c>
      <c r="O867">
        <f>IF(D867,YEAR(D867),"")</f>
        <v>2001</v>
      </c>
      <c r="P867" s="12">
        <f>P866+IF(AND($B867="C",I867&lt;&gt;""),IF($G867="D",-I867,+I867),0)</f>
        <v>207.26617186797301</v>
      </c>
    </row>
    <row r="868" spans="1:16" x14ac:dyDescent="0.2">
      <c r="A868" s="6">
        <v>491</v>
      </c>
      <c r="B868" s="6" t="s">
        <v>17</v>
      </c>
      <c r="C868" s="7" t="s">
        <v>58</v>
      </c>
      <c r="D868" s="8">
        <v>37061</v>
      </c>
      <c r="E868" s="8">
        <v>37060</v>
      </c>
      <c r="F868" t="s">
        <v>284</v>
      </c>
      <c r="G868" s="6" t="s">
        <v>23</v>
      </c>
      <c r="H868" s="6"/>
      <c r="I868" s="12">
        <v>974.10043646153645</v>
      </c>
      <c r="J868" s="12">
        <f>J867+IF(AND($B868="B",$G868="D"),-I868,IF($B868="B",+I868,0))</f>
        <v>3511.544055489092</v>
      </c>
      <c r="K868" s="12">
        <f>K867+IF(AND($B868="B",$E868&lt;&gt;""),IF($G868="D",-I868,+I868),0)</f>
        <v>3511.544055489092</v>
      </c>
      <c r="L868" s="6" t="str">
        <f>IF(C868="","",G868&amp;" "&amp;VLOOKUP(C868,$X$1:$Y$49,2))</f>
        <v>D 4</v>
      </c>
      <c r="M868" s="10" t="e">
        <f>M867+IF(AND(B868="C",E868&lt;&gt;""),IF(G868="D",-#REF!,+#REF!),0)</f>
        <v>#REF!</v>
      </c>
      <c r="N868">
        <f>IF(D868,MONTH(D868),"")</f>
        <v>6</v>
      </c>
      <c r="O868">
        <f>IF(D868,YEAR(D868),"")</f>
        <v>2001</v>
      </c>
      <c r="P868" s="12">
        <f>P867+IF(AND($B868="C",I868&lt;&gt;""),IF($G868="D",-I868,+I868),0)</f>
        <v>207.26617186797301</v>
      </c>
    </row>
    <row r="869" spans="1:16" x14ac:dyDescent="0.2">
      <c r="A869" s="6">
        <v>333</v>
      </c>
      <c r="B869" s="6" t="s">
        <v>17</v>
      </c>
      <c r="C869" s="7" t="s">
        <v>33</v>
      </c>
      <c r="D869" s="8">
        <v>37062</v>
      </c>
      <c r="E869" s="8">
        <v>37061</v>
      </c>
      <c r="F869" t="s">
        <v>284</v>
      </c>
      <c r="G869" s="6" t="s">
        <v>23</v>
      </c>
      <c r="H869" s="6"/>
      <c r="I869" s="12">
        <v>368.01192761110866</v>
      </c>
      <c r="J869" s="12">
        <f>J868+IF(AND($B869="B",$G869="D"),-I869,IF($B869="B",+I869,0))</f>
        <v>3143.5321278779834</v>
      </c>
      <c r="K869" s="12">
        <f>K868+IF(AND($B869="B",$E869&lt;&gt;""),IF($G869="D",-I869,+I869),0)</f>
        <v>3143.5321278779834</v>
      </c>
      <c r="L869" s="6" t="str">
        <f>IF(C869="","",G869&amp;" "&amp;VLOOKUP(C869,$X$1:$Y$49,2))</f>
        <v>D 23</v>
      </c>
      <c r="M869" s="10" t="e">
        <f>M868+IF(AND(B869="C",E869&lt;&gt;""),IF(G869="D",-#REF!,+#REF!),0)</f>
        <v>#REF!</v>
      </c>
      <c r="N869">
        <f>IF(D869,MONTH(D869),"")</f>
        <v>6</v>
      </c>
      <c r="O869">
        <f>IF(D869,YEAR(D869),"")</f>
        <v>2001</v>
      </c>
      <c r="P869" s="12">
        <f>P868+IF(AND($B869="C",I869&lt;&gt;""),IF($G869="D",-I869,+I869),0)</f>
        <v>207.26617186797301</v>
      </c>
    </row>
    <row r="870" spans="1:16" x14ac:dyDescent="0.2">
      <c r="A870" s="6">
        <v>492</v>
      </c>
      <c r="B870" s="6" t="s">
        <v>17</v>
      </c>
      <c r="C870" s="7" t="s">
        <v>54</v>
      </c>
      <c r="D870" s="8">
        <v>37062</v>
      </c>
      <c r="E870" s="8">
        <v>37063</v>
      </c>
      <c r="F870" t="s">
        <v>284</v>
      </c>
      <c r="G870" s="18" t="s">
        <v>19</v>
      </c>
      <c r="H870" s="6"/>
      <c r="I870" s="12">
        <v>560.25013834748313</v>
      </c>
      <c r="J870" s="12">
        <f>J869+IF(AND($B870="B",$G870="D"),-I870,IF($B870="B",+I870,0))</f>
        <v>3703.7822662254666</v>
      </c>
      <c r="K870" s="12">
        <f>K869+IF(AND($B870="B",$E870&lt;&gt;""),IF($G870="D",-I870,+I870),0)</f>
        <v>3703.7822662254666</v>
      </c>
      <c r="L870" s="6" t="str">
        <f>IF(C870="","",G870&amp;" "&amp;VLOOKUP(C870,$X$1:$Y$49,2))</f>
        <v>R 6</v>
      </c>
      <c r="M870" s="10" t="e">
        <f>M869+IF(AND(B870="C",E870&lt;&gt;""),IF(G870="D",-#REF!,+#REF!),0)</f>
        <v>#REF!</v>
      </c>
      <c r="N870">
        <f>IF(D870,MONTH(D870),"")</f>
        <v>6</v>
      </c>
      <c r="O870">
        <f>IF(D870,YEAR(D870),"")</f>
        <v>2001</v>
      </c>
      <c r="P870" s="12">
        <f>P869+IF(AND($B870="C",I870&lt;&gt;""),IF($G870="D",-I870,+I870),0)</f>
        <v>207.26617186797301</v>
      </c>
    </row>
    <row r="871" spans="1:16" x14ac:dyDescent="0.2">
      <c r="A871" s="6">
        <v>492</v>
      </c>
      <c r="B871" s="6" t="s">
        <v>17</v>
      </c>
      <c r="C871" s="7" t="s">
        <v>62</v>
      </c>
      <c r="D871" s="8">
        <v>37062</v>
      </c>
      <c r="E871" s="8">
        <v>37063</v>
      </c>
      <c r="F871" t="s">
        <v>284</v>
      </c>
      <c r="G871" s="18" t="s">
        <v>19</v>
      </c>
      <c r="H871" s="6"/>
      <c r="I871" s="12">
        <v>109.80902711610669</v>
      </c>
      <c r="J871" s="12">
        <f>J870+IF(AND($B871="B",$G871="D"),-I871,IF($B871="B",+I871,0))</f>
        <v>3813.5912933415734</v>
      </c>
      <c r="K871" s="12">
        <f>K870+IF(AND($B871="B",$E871&lt;&gt;""),IF($G871="D",-I871,+I871),0)</f>
        <v>3813.5912933415734</v>
      </c>
      <c r="L871" s="6" t="str">
        <f>IF(C871="","",G871&amp;" "&amp;VLOOKUP(C871,$X$1:$Y$49,2))</f>
        <v>R 5</v>
      </c>
      <c r="M871" s="10" t="e">
        <f>M870+IF(AND(B871="C",E871&lt;&gt;""),IF(G871="D",-#REF!,+#REF!),0)</f>
        <v>#REF!</v>
      </c>
      <c r="N871">
        <f>IF(D871,MONTH(D871),"")</f>
        <v>6</v>
      </c>
      <c r="O871">
        <f>IF(D871,YEAR(D871),"")</f>
        <v>2001</v>
      </c>
      <c r="P871" s="12">
        <f>P870+IF(AND($B871="C",I871&lt;&gt;""),IF($G871="D",-I871,+I871),0)</f>
        <v>207.26617186797301</v>
      </c>
    </row>
    <row r="872" spans="1:16" x14ac:dyDescent="0.2">
      <c r="A872" s="6">
        <v>488</v>
      </c>
      <c r="B872" s="6" t="s">
        <v>17</v>
      </c>
      <c r="C872" s="7" t="s">
        <v>54</v>
      </c>
      <c r="D872" s="8">
        <v>37064</v>
      </c>
      <c r="E872" s="8">
        <v>37065</v>
      </c>
      <c r="F872" t="s">
        <v>284</v>
      </c>
      <c r="G872" s="6" t="s">
        <v>19</v>
      </c>
      <c r="H872" s="6"/>
      <c r="I872" s="12">
        <v>292.70211309582794</v>
      </c>
      <c r="J872" s="12">
        <f>J871+IF(AND($B872="B",$G872="D"),-I872,IF($B872="B",+I872,0))</f>
        <v>4106.2934064374012</v>
      </c>
      <c r="K872" s="12">
        <f>K871+IF(AND($B872="B",$E872&lt;&gt;""),IF($G872="D",-I872,+I872),0)</f>
        <v>4106.2934064374012</v>
      </c>
      <c r="L872" s="6" t="str">
        <f>IF(C872="","",G872&amp;" "&amp;VLOOKUP(C872,$X$1:$Y$49,2))</f>
        <v>R 6</v>
      </c>
      <c r="M872" s="10" t="e">
        <f>M871+IF(AND(B872="C",E872&lt;&gt;""),IF(G872="D",-#REF!,+#REF!),0)</f>
        <v>#REF!</v>
      </c>
      <c r="N872">
        <f>IF(D872,MONTH(D872),"")</f>
        <v>6</v>
      </c>
      <c r="O872">
        <f>IF(D872,YEAR(D872),"")</f>
        <v>2001</v>
      </c>
      <c r="P872" s="12">
        <f>P871+IF(AND($B872="C",I872&lt;&gt;""),IF($G872="D",-I872,+I872),0)</f>
        <v>207.26617186797301</v>
      </c>
    </row>
    <row r="873" spans="1:16" x14ac:dyDescent="0.2">
      <c r="A873" s="6">
        <v>488</v>
      </c>
      <c r="B873" s="6" t="s">
        <v>17</v>
      </c>
      <c r="C873" s="7" t="s">
        <v>62</v>
      </c>
      <c r="D873" s="8">
        <v>37064</v>
      </c>
      <c r="E873" s="8">
        <v>37065</v>
      </c>
      <c r="F873" t="s">
        <v>284</v>
      </c>
      <c r="G873" s="6" t="s">
        <v>19</v>
      </c>
      <c r="H873" s="6"/>
      <c r="I873" s="12">
        <v>57.368089676609898</v>
      </c>
      <c r="J873" s="12">
        <f>J872+IF(AND($B873="B",$G873="D"),-I873,IF($B873="B",+I873,0))</f>
        <v>4163.6614961140112</v>
      </c>
      <c r="K873" s="12">
        <f>K872+IF(AND($B873="B",$E873&lt;&gt;""),IF($G873="D",-I873,+I873),0)</f>
        <v>4163.6614961140112</v>
      </c>
      <c r="L873" s="6" t="str">
        <f>IF(C873="","",G873&amp;" "&amp;VLOOKUP(C873,$X$1:$Y$49,2))</f>
        <v>R 5</v>
      </c>
      <c r="M873" s="10" t="e">
        <f>M872+IF(AND(B873="C",E873&lt;&gt;""),IF(G873="D",-#REF!,+#REF!),0)</f>
        <v>#REF!</v>
      </c>
      <c r="N873">
        <f>IF(D873,MONTH(D873),"")</f>
        <v>6</v>
      </c>
      <c r="O873">
        <f>IF(D873,YEAR(D873),"")</f>
        <v>2001</v>
      </c>
      <c r="P873" s="12">
        <f>P872+IF(AND($B873="C",I873&lt;&gt;""),IF($G873="D",-I873,+I873),0)</f>
        <v>207.26617186797301</v>
      </c>
    </row>
    <row r="874" spans="1:16" x14ac:dyDescent="0.2">
      <c r="A874" s="6">
        <v>495</v>
      </c>
      <c r="B874" s="6" t="s">
        <v>17</v>
      </c>
      <c r="C874" s="7" t="s">
        <v>28</v>
      </c>
      <c r="D874" s="8">
        <v>37064</v>
      </c>
      <c r="E874" s="8">
        <v>37084</v>
      </c>
      <c r="F874" t="s">
        <v>284</v>
      </c>
      <c r="G874" s="6" t="s">
        <v>23</v>
      </c>
      <c r="H874" s="6"/>
      <c r="I874" s="12">
        <v>32.029538521579923</v>
      </c>
      <c r="J874" s="12">
        <f>J873+IF(AND($B874="B",$G874="D"),-I874,IF($B874="B",+I874,0))</f>
        <v>4131.6319575924317</v>
      </c>
      <c r="K874" s="12">
        <f>K873+IF(AND($B874="B",$E874&lt;&gt;""),IF($G874="D",-I874,+I874),0)</f>
        <v>4131.6319575924317</v>
      </c>
      <c r="L874" s="6" t="str">
        <f>IF(C874="","",G874&amp;" "&amp;VLOOKUP(C874,$X$1:$Y$49,2))</f>
        <v>D 25</v>
      </c>
      <c r="M874" s="10" t="e">
        <f>M873+IF(AND(B874="C",E874&lt;&gt;""),IF(G874="D",-#REF!,+#REF!),0)</f>
        <v>#REF!</v>
      </c>
      <c r="N874">
        <f>IF(D874,MONTH(D874),"")</f>
        <v>6</v>
      </c>
      <c r="O874">
        <f>IF(D874,YEAR(D874),"")</f>
        <v>2001</v>
      </c>
      <c r="P874" s="12">
        <f>P873+IF(AND($B874="C",I874&lt;&gt;""),IF($G874="D",-I874,+I874),0)</f>
        <v>207.26617186797301</v>
      </c>
    </row>
    <row r="875" spans="1:16" x14ac:dyDescent="0.2">
      <c r="A875" s="6">
        <v>495</v>
      </c>
      <c r="B875" s="6" t="s">
        <v>17</v>
      </c>
      <c r="C875" s="7" t="s">
        <v>26</v>
      </c>
      <c r="D875" s="8">
        <v>37064</v>
      </c>
      <c r="E875" s="8">
        <v>37084</v>
      </c>
      <c r="F875" t="s">
        <v>284</v>
      </c>
      <c r="G875" s="6" t="s">
        <v>23</v>
      </c>
      <c r="H875" s="6"/>
      <c r="I875" s="12">
        <v>6.2778505298365594</v>
      </c>
      <c r="J875" s="12">
        <f>J874+IF(AND($B875="B",$G875="D"),-I875,IF($B875="B",+I875,0))</f>
        <v>4125.3541070625952</v>
      </c>
      <c r="K875" s="12">
        <f>K874+IF(AND($B875="B",$E875&lt;&gt;""),IF($G875="D",-I875,+I875),0)</f>
        <v>4125.3541070625952</v>
      </c>
      <c r="L875" s="6" t="str">
        <f>IF(C875="","",G875&amp;" "&amp;VLOOKUP(C875,$X$1:$Y$49,2))</f>
        <v>D 6</v>
      </c>
      <c r="M875" s="10" t="e">
        <f>M874+IF(AND(B875="C",E875&lt;&gt;""),IF(G875="D",-#REF!,+#REF!),0)</f>
        <v>#REF!</v>
      </c>
      <c r="N875">
        <f>IF(D875,MONTH(D875),"")</f>
        <v>6</v>
      </c>
      <c r="O875">
        <f>IF(D875,YEAR(D875),"")</f>
        <v>2001</v>
      </c>
      <c r="P875" s="12">
        <f>P874+IF(AND($B875="C",I875&lt;&gt;""),IF($G875="D",-I875,+I875),0)</f>
        <v>207.26617186797301</v>
      </c>
    </row>
    <row r="876" spans="1:16" x14ac:dyDescent="0.2">
      <c r="A876" s="6">
        <v>573</v>
      </c>
      <c r="B876" s="6" t="s">
        <v>40</v>
      </c>
      <c r="C876" s="7" t="s">
        <v>31</v>
      </c>
      <c r="D876" s="8">
        <v>37064</v>
      </c>
      <c r="E876" s="19">
        <v>37064</v>
      </c>
      <c r="F876" t="s">
        <v>284</v>
      </c>
      <c r="G876" s="6" t="s">
        <v>23</v>
      </c>
      <c r="H876" s="6"/>
      <c r="I876" s="12">
        <v>121.9592137899283</v>
      </c>
      <c r="J876" s="12">
        <f>J875+IF(AND($B876="B",$G876="D"),-I876,IF($B876="B",+I876,0))</f>
        <v>4125.3541070625952</v>
      </c>
      <c r="K876" s="12">
        <f>K875+IF(AND($B876="B",$E876&lt;&gt;""),IF($G876="D",-I876,+I876),0)</f>
        <v>4125.3541070625952</v>
      </c>
      <c r="L876" s="6" t="str">
        <f>IF(C876="","",G876&amp;" "&amp;VLOOKUP(C876,$X$1:$Y$49,2))</f>
        <v>D 22</v>
      </c>
      <c r="M876" s="10" t="e">
        <f>M875+IF(AND(B876="C",E876&lt;&gt;""),IF(G876="D",-#REF!,+#REF!),0)</f>
        <v>#REF!</v>
      </c>
      <c r="N876">
        <f>IF(D876,MONTH(D876),"")</f>
        <v>6</v>
      </c>
      <c r="O876">
        <f>IF(D876,YEAR(D876),"")</f>
        <v>2001</v>
      </c>
      <c r="P876" s="12">
        <f>P875+IF(AND($B876="C",I876&lt;&gt;""),IF($G876="D",-I876,+I876),0)</f>
        <v>85.306958078044715</v>
      </c>
    </row>
    <row r="877" spans="1:16" x14ac:dyDescent="0.2">
      <c r="A877" s="6">
        <v>574</v>
      </c>
      <c r="B877" s="6" t="s">
        <v>40</v>
      </c>
      <c r="C877" t="s">
        <v>49</v>
      </c>
      <c r="D877" s="8">
        <v>37064</v>
      </c>
      <c r="E877" s="19">
        <v>37064</v>
      </c>
      <c r="F877" t="s">
        <v>284</v>
      </c>
      <c r="G877" s="6" t="s">
        <v>23</v>
      </c>
      <c r="H877" s="6"/>
      <c r="I877" s="12">
        <v>9.451839068719444</v>
      </c>
      <c r="J877" s="12">
        <f>J876+IF(AND($B877="B",$G877="D"),-I877,IF($B877="B",+I877,0))</f>
        <v>4125.3541070625952</v>
      </c>
      <c r="K877" s="12">
        <f>K876+IF(AND($B877="B",$E877&lt;&gt;""),IF($G877="D",-I877,+I877),0)</f>
        <v>4125.3541070625952</v>
      </c>
      <c r="L877" s="6" t="str">
        <f>IF(C877="","",G877&amp;" "&amp;VLOOKUP(C877,$X$1:$Y$49,2))</f>
        <v>D 24</v>
      </c>
      <c r="M877" s="10" t="e">
        <f>M876+IF(AND(B877="C",E877&lt;&gt;""),IF(G877="D",-#REF!,+#REF!),0)</f>
        <v>#REF!</v>
      </c>
      <c r="N877">
        <f>IF(D877,MONTH(D877),"")</f>
        <v>6</v>
      </c>
      <c r="O877">
        <f>IF(D877,YEAR(D877),"")</f>
        <v>2001</v>
      </c>
      <c r="P877" s="12">
        <f>P876+IF(AND($B877="C",I877&lt;&gt;""),IF($G877="D",-I877,+I877),0)</f>
        <v>75.855119009325279</v>
      </c>
    </row>
    <row r="878" spans="1:16" x14ac:dyDescent="0.2">
      <c r="A878" s="6">
        <v>493</v>
      </c>
      <c r="B878" s="6" t="s">
        <v>17</v>
      </c>
      <c r="C878" s="7" t="s">
        <v>54</v>
      </c>
      <c r="D878" s="8">
        <v>37065</v>
      </c>
      <c r="E878" s="8">
        <v>37070</v>
      </c>
      <c r="F878" t="s">
        <v>284</v>
      </c>
      <c r="G878" s="6" t="s">
        <v>19</v>
      </c>
      <c r="H878" s="6"/>
      <c r="I878" s="12">
        <v>2515.4087844172714</v>
      </c>
      <c r="J878" s="12">
        <f>J877+IF(AND($B878="B",$G878="D"),-I878,IF($B878="B",+I878,0))</f>
        <v>6640.7628914798661</v>
      </c>
      <c r="K878" s="12">
        <f>K877+IF(AND($B878="B",$E878&lt;&gt;""),IF($G878="D",-I878,+I878),0)</f>
        <v>6640.7628914798661</v>
      </c>
      <c r="L878" s="6" t="str">
        <f>IF(C878="","",G878&amp;" "&amp;VLOOKUP(C878,$X$1:$Y$49,2))</f>
        <v>R 6</v>
      </c>
      <c r="M878" s="10" t="e">
        <f>M877+IF(AND(B878="C",E878&lt;&gt;""),IF(G878="D",-#REF!,+#REF!),0)</f>
        <v>#REF!</v>
      </c>
      <c r="N878">
        <f>IF(D878,MONTH(D878),"")</f>
        <v>6</v>
      </c>
      <c r="O878">
        <f>IF(D878,YEAR(D878),"")</f>
        <v>2001</v>
      </c>
      <c r="P878" s="12">
        <f>P877+IF(AND($B878="C",I878&lt;&gt;""),IF($G878="D",-I878,+I878),0)</f>
        <v>75.855119009325279</v>
      </c>
    </row>
    <row r="879" spans="1:16" x14ac:dyDescent="0.2">
      <c r="A879" s="6">
        <v>493</v>
      </c>
      <c r="B879" s="6" t="s">
        <v>17</v>
      </c>
      <c r="C879" s="7" t="s">
        <v>62</v>
      </c>
      <c r="D879" s="8">
        <v>37065</v>
      </c>
      <c r="E879" s="8">
        <v>37070</v>
      </c>
      <c r="F879" t="s">
        <v>284</v>
      </c>
      <c r="G879" s="6" t="s">
        <v>19</v>
      </c>
      <c r="H879" s="6"/>
      <c r="I879" s="12">
        <v>493.02012174578516</v>
      </c>
      <c r="J879" s="12">
        <f>J878+IF(AND($B879="B",$G879="D"),-I879,IF($B879="B",+I879,0))</f>
        <v>7133.7830132256513</v>
      </c>
      <c r="K879" s="12">
        <f>K878+IF(AND($B879="B",$E879&lt;&gt;""),IF($G879="D",-I879,+I879),0)</f>
        <v>7133.7830132256513</v>
      </c>
      <c r="L879" s="6" t="str">
        <f>IF(C879="","",G879&amp;" "&amp;VLOOKUP(C879,$X$1:$Y$49,2))</f>
        <v>R 5</v>
      </c>
      <c r="M879" s="10" t="e">
        <f>M878+IF(AND(B879="C",E879&lt;&gt;""),IF(G879="D",-#REF!,+#REF!),0)</f>
        <v>#REF!</v>
      </c>
      <c r="N879">
        <f>IF(D879,MONTH(D879),"")</f>
        <v>6</v>
      </c>
      <c r="O879">
        <f>IF(D879,YEAR(D879),"")</f>
        <v>2001</v>
      </c>
      <c r="P879" s="12">
        <f>P878+IF(AND($B879="C",I879&lt;&gt;""),IF($G879="D",-I879,+I879),0)</f>
        <v>75.855119009325279</v>
      </c>
    </row>
    <row r="880" spans="1:16" x14ac:dyDescent="0.2">
      <c r="A880" s="6">
        <v>493</v>
      </c>
      <c r="B880" s="6" t="s">
        <v>17</v>
      </c>
      <c r="C880" s="7" t="s">
        <v>54</v>
      </c>
      <c r="D880" s="8">
        <v>37065</v>
      </c>
      <c r="E880" s="8">
        <v>37070</v>
      </c>
      <c r="F880" t="s">
        <v>284</v>
      </c>
      <c r="G880" s="6" t="s">
        <v>19</v>
      </c>
      <c r="H880" s="6"/>
      <c r="I880" s="12">
        <v>31473.099608663379</v>
      </c>
      <c r="J880" s="12">
        <f>J879+IF(AND($B880="B",$G880="D"),-I880,IF($B880="B",+I880,0))</f>
        <v>38606.882621889032</v>
      </c>
      <c r="K880" s="12">
        <f>K879+IF(AND($B880="B",$E880&lt;&gt;""),IF($G880="D",-I880,+I880),0)</f>
        <v>38606.882621889032</v>
      </c>
      <c r="L880" s="6" t="str">
        <f>IF(C880="","",G880&amp;" "&amp;VLOOKUP(C880,$X$1:$Y$49,2))</f>
        <v>R 6</v>
      </c>
      <c r="M880" s="10" t="e">
        <f>M879+IF(AND(B880="C",E880&lt;&gt;""),IF(G880="D",-#REF!,+#REF!),0)</f>
        <v>#REF!</v>
      </c>
      <c r="N880">
        <f>IF(D880,MONTH(D880),"")</f>
        <v>6</v>
      </c>
      <c r="O880">
        <f>IF(D880,YEAR(D880),"")</f>
        <v>2001</v>
      </c>
      <c r="P880" s="12">
        <f>P879+IF(AND($B880="C",I880&lt;&gt;""),IF($G880="D",-I880,+I880),0)</f>
        <v>75.855119009325279</v>
      </c>
    </row>
    <row r="881" spans="1:16" x14ac:dyDescent="0.2">
      <c r="A881" s="6">
        <v>493</v>
      </c>
      <c r="B881" s="6" t="s">
        <v>17</v>
      </c>
      <c r="C881" s="7" t="s">
        <v>62</v>
      </c>
      <c r="D881" s="8">
        <v>37065</v>
      </c>
      <c r="E881" s="8">
        <v>37070</v>
      </c>
      <c r="F881" t="s">
        <v>284</v>
      </c>
      <c r="G881" s="6" t="s">
        <v>19</v>
      </c>
      <c r="H881" s="6"/>
      <c r="I881" s="12">
        <v>6168.727523298021</v>
      </c>
      <c r="J881" s="12">
        <f>J880+IF(AND($B881="B",$G881="D"),-I881,IF($B881="B",+I881,0))</f>
        <v>44775.610145187049</v>
      </c>
      <c r="K881" s="12">
        <f>K880+IF(AND($B881="B",$E881&lt;&gt;""),IF($G881="D",-I881,+I881),0)</f>
        <v>44775.610145187049</v>
      </c>
      <c r="L881" s="6" t="str">
        <f>IF(C881="","",G881&amp;" "&amp;VLOOKUP(C881,$X$1:$Y$49,2))</f>
        <v>R 5</v>
      </c>
      <c r="M881" s="10" t="e">
        <f>M880+IF(AND(B881="C",E881&lt;&gt;""),IF(G881="D",-#REF!,+#REF!),0)</f>
        <v>#REF!</v>
      </c>
      <c r="N881">
        <f>IF(D881,MONTH(D881),"")</f>
        <v>6</v>
      </c>
      <c r="O881">
        <f>IF(D881,YEAR(D881),"")</f>
        <v>2001</v>
      </c>
      <c r="P881" s="12">
        <f>P880+IF(AND($B881="C",I881&lt;&gt;""),IF($G881="D",-I881,+I881),0)</f>
        <v>75.855119009325279</v>
      </c>
    </row>
    <row r="882" spans="1:16" x14ac:dyDescent="0.2">
      <c r="A882" s="6">
        <v>363</v>
      </c>
      <c r="B882" s="6" t="s">
        <v>17</v>
      </c>
      <c r="C882" s="7" t="s">
        <v>33</v>
      </c>
      <c r="D882" s="8">
        <v>37067</v>
      </c>
      <c r="E882" s="8">
        <v>37066</v>
      </c>
      <c r="F882" t="s">
        <v>284</v>
      </c>
      <c r="G882" s="6" t="s">
        <v>23</v>
      </c>
      <c r="H882" s="6"/>
      <c r="I882" s="12">
        <v>255.12343034680626</v>
      </c>
      <c r="J882" s="12">
        <f>J881+IF(AND($B882="B",$G882="D"),-I882,IF($B882="B",+I882,0))</f>
        <v>44520.486714840241</v>
      </c>
      <c r="K882" s="12">
        <f>K881+IF(AND($B882="B",$E882&lt;&gt;""),IF($G882="D",-I882,+I882),0)</f>
        <v>44520.486714840241</v>
      </c>
      <c r="L882" s="6" t="str">
        <f>IF(C882="","",G882&amp;" "&amp;VLOOKUP(C882,$X$1:$Y$49,2))</f>
        <v>D 23</v>
      </c>
      <c r="M882" s="10" t="e">
        <f>M881+IF(AND(B882="C",E882&lt;&gt;""),IF(G882="D",-#REF!,+#REF!),0)</f>
        <v>#REF!</v>
      </c>
      <c r="N882">
        <f>IF(D882,MONTH(D882),"")</f>
        <v>6</v>
      </c>
      <c r="O882">
        <f>IF(D882,YEAR(D882),"")</f>
        <v>2001</v>
      </c>
      <c r="P882" s="12">
        <f>P881+IF(AND($B882="C",I882&lt;&gt;""),IF($G882="D",-I882,+I882),0)</f>
        <v>75.855119009325279</v>
      </c>
    </row>
    <row r="883" spans="1:16" x14ac:dyDescent="0.2">
      <c r="A883" s="6">
        <v>486</v>
      </c>
      <c r="B883" s="6" t="s">
        <v>17</v>
      </c>
      <c r="C883" s="7" t="s">
        <v>58</v>
      </c>
      <c r="D883" s="8">
        <v>37067</v>
      </c>
      <c r="E883" s="8">
        <v>37066</v>
      </c>
      <c r="F883" t="s">
        <v>284</v>
      </c>
      <c r="G883" s="6" t="s">
        <v>23</v>
      </c>
      <c r="H883" s="6"/>
      <c r="I883" s="12">
        <v>1669.9295837989382</v>
      </c>
      <c r="J883" s="12">
        <f>J882+IF(AND($B883="B",$G883="D"),-I883,IF($B883="B",+I883,0))</f>
        <v>42850.5571310413</v>
      </c>
      <c r="K883" s="12">
        <f>K882+IF(AND($B883="B",$E883&lt;&gt;""),IF($G883="D",-I883,+I883),0)</f>
        <v>42850.5571310413</v>
      </c>
      <c r="L883" s="6" t="str">
        <f>IF(C883="","",G883&amp;" "&amp;VLOOKUP(C883,$X$1:$Y$49,2))</f>
        <v>D 4</v>
      </c>
      <c r="M883" s="10" t="e">
        <f>M882+IF(AND(B883="C",E883&lt;&gt;""),IF(G883="D",-#REF!,+#REF!),0)</f>
        <v>#REF!</v>
      </c>
      <c r="N883">
        <f>IF(D883,MONTH(D883),"")</f>
        <v>6</v>
      </c>
      <c r="O883">
        <f>IF(D883,YEAR(D883),"")</f>
        <v>2001</v>
      </c>
      <c r="P883" s="12">
        <f>P882+IF(AND($B883="C",I883&lt;&gt;""),IF($G883="D",-I883,+I883),0)</f>
        <v>75.855119009325279</v>
      </c>
    </row>
    <row r="884" spans="1:16" x14ac:dyDescent="0.2">
      <c r="A884" s="6">
        <v>487</v>
      </c>
      <c r="B884" s="6" t="s">
        <v>17</v>
      </c>
      <c r="C884" s="7" t="s">
        <v>58</v>
      </c>
      <c r="D884" s="8">
        <v>37067</v>
      </c>
      <c r="E884" s="8">
        <v>37066</v>
      </c>
      <c r="F884" t="s">
        <v>284</v>
      </c>
      <c r="G884" s="6" t="s">
        <v>23</v>
      </c>
      <c r="H884" s="6"/>
      <c r="I884" s="12">
        <v>1669.9295837989382</v>
      </c>
      <c r="J884" s="12">
        <f>J883+IF(AND($B884="B",$G884="D"),-I884,IF($B884="B",+I884,0))</f>
        <v>41180.627547242359</v>
      </c>
      <c r="K884" s="12">
        <f>K883+IF(AND($B884="B",$E884&lt;&gt;""),IF($G884="D",-I884,+I884),0)</f>
        <v>41180.627547242359</v>
      </c>
      <c r="L884" s="6" t="str">
        <f>IF(C884="","",G884&amp;" "&amp;VLOOKUP(C884,$X$1:$Y$49,2))</f>
        <v>D 4</v>
      </c>
      <c r="M884" s="10" t="e">
        <f>M883+IF(AND(B884="C",E884&lt;&gt;""),IF(G884="D",-#REF!,+#REF!),0)</f>
        <v>#REF!</v>
      </c>
      <c r="N884">
        <f>IF(D884,MONTH(D884),"")</f>
        <v>6</v>
      </c>
      <c r="O884">
        <f>IF(D884,YEAR(D884),"")</f>
        <v>2001</v>
      </c>
      <c r="P884" s="12">
        <f>P883+IF(AND($B884="C",I884&lt;&gt;""),IF($G884="D",-I884,+I884),0)</f>
        <v>75.855119009325279</v>
      </c>
    </row>
    <row r="885" spans="1:16" x14ac:dyDescent="0.2">
      <c r="A885" s="6">
        <v>489</v>
      </c>
      <c r="B885" s="6" t="s">
        <v>17</v>
      </c>
      <c r="C885" s="7" t="s">
        <v>58</v>
      </c>
      <c r="D885" s="8">
        <v>37067</v>
      </c>
      <c r="E885" s="8">
        <v>37061</v>
      </c>
      <c r="F885" t="s">
        <v>284</v>
      </c>
      <c r="G885" s="6" t="s">
        <v>23</v>
      </c>
      <c r="H885" s="6"/>
      <c r="I885" s="12">
        <v>1089.1003526145769</v>
      </c>
      <c r="J885" s="12">
        <f>J884+IF(AND($B885="B",$G885="D"),-I885,IF($B885="B",+I885,0))</f>
        <v>40091.527194627779</v>
      </c>
      <c r="K885" s="12">
        <f>K884+IF(AND($B885="B",$E885&lt;&gt;""),IF($G885="D",-I885,+I885),0)</f>
        <v>40091.527194627779</v>
      </c>
      <c r="L885" s="6" t="str">
        <f>IF(C885="","",G885&amp;" "&amp;VLOOKUP(C885,$X$1:$Y$49,2))</f>
        <v>D 4</v>
      </c>
      <c r="M885" s="10" t="e">
        <f>M884+IF(AND(B885="C",E885&lt;&gt;""),IF(G885="D",-#REF!,+#REF!),0)</f>
        <v>#REF!</v>
      </c>
      <c r="N885">
        <f>IF(D885,MONTH(D885),"")</f>
        <v>6</v>
      </c>
      <c r="O885">
        <f>IF(D885,YEAR(D885),"")</f>
        <v>2001</v>
      </c>
      <c r="P885" s="12">
        <f>P884+IF(AND($B885="C",I885&lt;&gt;""),IF($G885="D",-I885,+I885),0)</f>
        <v>75.855119009325279</v>
      </c>
    </row>
    <row r="886" spans="1:16" x14ac:dyDescent="0.2">
      <c r="A886" s="6">
        <v>470</v>
      </c>
      <c r="B886" s="6" t="s">
        <v>17</v>
      </c>
      <c r="C886" s="7" t="s">
        <v>58</v>
      </c>
      <c r="D886" s="8">
        <v>37068</v>
      </c>
      <c r="E886" s="8">
        <v>37067</v>
      </c>
      <c r="F886" t="s">
        <v>284</v>
      </c>
      <c r="G886" s="6" t="s">
        <v>23</v>
      </c>
      <c r="H886" s="6"/>
      <c r="I886" s="12">
        <v>1413.1093958902793</v>
      </c>
      <c r="J886" s="12">
        <f>J885+IF(AND($B886="B",$G886="D"),-I886,IF($B886="B",+I886,0))</f>
        <v>38678.417798737501</v>
      </c>
      <c r="K886" s="12">
        <f>K885+IF(AND($B886="B",$E886&lt;&gt;""),IF($G886="D",-I886,+I886),0)</f>
        <v>38678.417798737501</v>
      </c>
      <c r="L886" s="6" t="str">
        <f>IF(C886="","",G886&amp;" "&amp;VLOOKUP(C886,$X$1:$Y$49,2))</f>
        <v>D 4</v>
      </c>
      <c r="M886" s="10" t="e">
        <f>M885+IF(AND(B886="C",E886&lt;&gt;""),IF(G886="D",-#REF!,+#REF!),0)</f>
        <v>#REF!</v>
      </c>
      <c r="N886">
        <f>IF(D886,MONTH(D886),"")</f>
        <v>6</v>
      </c>
      <c r="O886">
        <f>IF(D886,YEAR(D886),"")</f>
        <v>2001</v>
      </c>
      <c r="P886" s="12">
        <f>P885+IF(AND($B886="C",I886&lt;&gt;""),IF($G886="D",-I886,+I886),0)</f>
        <v>75.855119009325279</v>
      </c>
    </row>
    <row r="887" spans="1:16" x14ac:dyDescent="0.2">
      <c r="A887" s="6">
        <v>471</v>
      </c>
      <c r="B887" s="6" t="s">
        <v>17</v>
      </c>
      <c r="C887" s="7" t="s">
        <v>58</v>
      </c>
      <c r="D887" s="8">
        <v>37068</v>
      </c>
      <c r="E887" s="8">
        <v>37067</v>
      </c>
      <c r="F887" t="s">
        <v>284</v>
      </c>
      <c r="G887" s="6" t="s">
        <v>23</v>
      </c>
      <c r="H887" s="6"/>
      <c r="I887" s="12">
        <v>1458.1001498573839</v>
      </c>
      <c r="J887" s="12">
        <f>J886+IF(AND($B887="B",$G887="D"),-I887,IF($B887="B",+I887,0))</f>
        <v>37220.317648880118</v>
      </c>
      <c r="K887" s="12">
        <f>K886+IF(AND($B887="B",$E887&lt;&gt;""),IF($G887="D",-I887,+I887),0)</f>
        <v>37220.317648880118</v>
      </c>
      <c r="L887" s="6" t="str">
        <f>IF(C887="","",G887&amp;" "&amp;VLOOKUP(C887,$X$1:$Y$49,2))</f>
        <v>D 4</v>
      </c>
      <c r="M887" s="10" t="e">
        <f>M886+IF(AND(B887="C",E887&lt;&gt;""),IF(G887="D",-#REF!,+#REF!),0)</f>
        <v>#REF!</v>
      </c>
      <c r="N887">
        <f>IF(D887,MONTH(D887),"")</f>
        <v>6</v>
      </c>
      <c r="O887">
        <f>IF(D887,YEAR(D887),"")</f>
        <v>2001</v>
      </c>
      <c r="P887" s="12">
        <f>P886+IF(AND($B887="C",I887&lt;&gt;""),IF($G887="D",-I887,+I887),0)</f>
        <v>75.855119009325279</v>
      </c>
    </row>
    <row r="888" spans="1:16" x14ac:dyDescent="0.2">
      <c r="A888" s="6">
        <v>480</v>
      </c>
      <c r="B888" s="6" t="s">
        <v>17</v>
      </c>
      <c r="C888" s="7" t="s">
        <v>22</v>
      </c>
      <c r="D888" s="8">
        <v>37069</v>
      </c>
      <c r="E888" s="8">
        <v>37072</v>
      </c>
      <c r="F888" t="s">
        <v>284</v>
      </c>
      <c r="G888" s="6" t="s">
        <v>23</v>
      </c>
      <c r="H888" s="6">
        <v>1617144</v>
      </c>
      <c r="I888" s="12">
        <v>609.79606894964149</v>
      </c>
      <c r="J888" s="12">
        <f>J887+IF(AND($B888="B",$G888="D"),-I888,IF($B888="B",+I888,0))</f>
        <v>36610.521579930479</v>
      </c>
      <c r="K888" s="12">
        <f>K887+IF(AND($B888="B",$E888&lt;&gt;""),IF($G888="D",-I888,+I888),0)</f>
        <v>36610.521579930479</v>
      </c>
      <c r="L888" s="6" t="str">
        <f>IF(C888="","",G888&amp;" "&amp;VLOOKUP(C888,$X$1:$Y$49,2))</f>
        <v>D 19</v>
      </c>
      <c r="M888" s="10" t="e">
        <f>M887+IF(AND(B888="C",E888&lt;&gt;""),IF(G888="D",-#REF!,+#REF!),0)</f>
        <v>#REF!</v>
      </c>
      <c r="N888">
        <f>IF(D888,MONTH(D888),"")</f>
        <v>6</v>
      </c>
      <c r="O888">
        <f>IF(D888,YEAR(D888),"")</f>
        <v>2001</v>
      </c>
      <c r="P888" s="12">
        <f>P887+IF(AND($B888="C",I888&lt;&gt;""),IF($G888="D",-I888,+I888),0)</f>
        <v>75.855119009325279</v>
      </c>
    </row>
    <row r="889" spans="1:16" x14ac:dyDescent="0.2">
      <c r="A889" s="6">
        <v>480</v>
      </c>
      <c r="B889" s="6" t="s">
        <v>17</v>
      </c>
      <c r="C889" s="7" t="s">
        <v>26</v>
      </c>
      <c r="D889" s="8">
        <v>37069</v>
      </c>
      <c r="E889" s="8">
        <v>37072</v>
      </c>
      <c r="F889" t="s">
        <v>284</v>
      </c>
      <c r="G889" s="6" t="s">
        <v>23</v>
      </c>
      <c r="H889" s="6">
        <v>1617144</v>
      </c>
      <c r="I889" s="12">
        <v>119.52002951412975</v>
      </c>
      <c r="J889" s="12">
        <f>J888+IF(AND($B889="B",$G889="D"),-I889,IF($B889="B",+I889,0))</f>
        <v>36491.001550416346</v>
      </c>
      <c r="K889" s="12">
        <f>K888+IF(AND($B889="B",$E889&lt;&gt;""),IF($G889="D",-I889,+I889),0)</f>
        <v>36491.001550416346</v>
      </c>
      <c r="L889" s="6" t="str">
        <f>IF(C889="","",G889&amp;" "&amp;VLOOKUP(C889,$X$1:$Y$49,2))</f>
        <v>D 6</v>
      </c>
      <c r="M889" s="10" t="e">
        <f>M888+IF(AND(B889="C",E889&lt;&gt;""),IF(G889="D",-#REF!,+#REF!),0)</f>
        <v>#REF!</v>
      </c>
      <c r="N889">
        <f>IF(D889,MONTH(D889),"")</f>
        <v>6</v>
      </c>
      <c r="O889">
        <f>IF(D889,YEAR(D889),"")</f>
        <v>2001</v>
      </c>
      <c r="P889" s="12">
        <f>P888+IF(AND($B889="C",I889&lt;&gt;""),IF($G889="D",-I889,+I889),0)</f>
        <v>75.855119009325279</v>
      </c>
    </row>
    <row r="890" spans="1:16" x14ac:dyDescent="0.2">
      <c r="A890" s="6">
        <v>481</v>
      </c>
      <c r="B890" s="6" t="s">
        <v>17</v>
      </c>
      <c r="C890" s="7" t="s">
        <v>28</v>
      </c>
      <c r="D890" s="8">
        <v>37069</v>
      </c>
      <c r="E890" s="8">
        <v>37073</v>
      </c>
      <c r="F890" t="s">
        <v>284</v>
      </c>
      <c r="G890" s="6" t="s">
        <v>23</v>
      </c>
      <c r="H890" s="6">
        <v>1617145</v>
      </c>
      <c r="I890" s="12">
        <v>202.9096419429932</v>
      </c>
      <c r="J890" s="12">
        <f>J889+IF(AND($B890="B",$G890="D"),-I890,IF($B890="B",+I890,0))</f>
        <v>36288.091908473354</v>
      </c>
      <c r="K890" s="12">
        <f>K889+IF(AND($B890="B",$E890&lt;&gt;""),IF($G890="D",-I890,+I890),0)</f>
        <v>36288.091908473354</v>
      </c>
      <c r="L890" s="6" t="str">
        <f>IF(C890="","",G890&amp;" "&amp;VLOOKUP(C890,$X$1:$Y$49,2))</f>
        <v>D 25</v>
      </c>
      <c r="M890" s="10" t="e">
        <f>M889+IF(AND(B890="C",E890&lt;&gt;""),IF(G890="D",-#REF!,+#REF!),0)</f>
        <v>#REF!</v>
      </c>
      <c r="N890">
        <f>IF(D890,MONTH(D890),"")</f>
        <v>6</v>
      </c>
      <c r="O890">
        <f>IF(D890,YEAR(D890),"")</f>
        <v>2001</v>
      </c>
      <c r="P890" s="12">
        <f>P889+IF(AND($B890="C",I890&lt;&gt;""),IF($G890="D",-I890,+I890),0)</f>
        <v>75.855119009325279</v>
      </c>
    </row>
    <row r="891" spans="1:16" x14ac:dyDescent="0.2">
      <c r="A891" s="6">
        <v>481</v>
      </c>
      <c r="B891" s="6" t="s">
        <v>17</v>
      </c>
      <c r="C891" s="7" t="s">
        <v>26</v>
      </c>
      <c r="D891" s="8">
        <v>37069</v>
      </c>
      <c r="E891" s="8">
        <v>37073</v>
      </c>
      <c r="F891" t="s">
        <v>284</v>
      </c>
      <c r="G891" s="6" t="s">
        <v>23</v>
      </c>
      <c r="H891" s="6">
        <v>1617145</v>
      </c>
      <c r="I891" s="12">
        <v>11.160792551950813</v>
      </c>
      <c r="J891" s="12">
        <f>J890+IF(AND($B891="B",$G891="D"),-I891,IF($B891="B",+I891,0))</f>
        <v>36276.931115921405</v>
      </c>
      <c r="K891" s="12">
        <f>K890+IF(AND($B891="B",$E891&lt;&gt;""),IF($G891="D",-I891,+I891),0)</f>
        <v>36276.931115921405</v>
      </c>
      <c r="L891" s="6" t="str">
        <f>IF(C891="","",G891&amp;" "&amp;VLOOKUP(C891,$X$1:$Y$49,2))</f>
        <v>D 6</v>
      </c>
      <c r="M891" s="10" t="e">
        <f>M890+IF(AND(B891="C",E891&lt;&gt;""),IF(G891="D",-#REF!,+#REF!),0)</f>
        <v>#REF!</v>
      </c>
      <c r="N891">
        <f>IF(D891,MONTH(D891),"")</f>
        <v>6</v>
      </c>
      <c r="O891">
        <f>IF(D891,YEAR(D891),"")</f>
        <v>2001</v>
      </c>
      <c r="P891" s="12">
        <f>P890+IF(AND($B891="C",I891&lt;&gt;""),IF($G891="D",-I891,+I891),0)</f>
        <v>75.855119009325279</v>
      </c>
    </row>
    <row r="892" spans="1:16" x14ac:dyDescent="0.2">
      <c r="A892" s="6">
        <v>482</v>
      </c>
      <c r="B892" s="6" t="s">
        <v>17</v>
      </c>
      <c r="C892" s="7" t="s">
        <v>22</v>
      </c>
      <c r="D892" s="8">
        <v>37069</v>
      </c>
      <c r="E892" s="8">
        <v>37072</v>
      </c>
      <c r="F892" t="s">
        <v>284</v>
      </c>
      <c r="G892" s="6" t="s">
        <v>23</v>
      </c>
      <c r="H892" s="6">
        <v>1617146</v>
      </c>
      <c r="I892" s="12">
        <v>137.20411551366934</v>
      </c>
      <c r="J892" s="12">
        <f>J891+IF(AND($B892="B",$G892="D"),-I892,IF($B892="B",+I892,0))</f>
        <v>36139.727000407736</v>
      </c>
      <c r="K892" s="12">
        <f>K891+IF(AND($B892="B",$E892&lt;&gt;""),IF($G892="D",-I892,+I892),0)</f>
        <v>36139.727000407736</v>
      </c>
      <c r="L892" s="6" t="str">
        <f>IF(C892="","",G892&amp;" "&amp;VLOOKUP(C892,$X$1:$Y$49,2))</f>
        <v>D 19</v>
      </c>
      <c r="M892" s="10" t="e">
        <f>M891+IF(AND(B892="C",E892&lt;&gt;""),IF(G892="D",-#REF!,+#REF!),0)</f>
        <v>#REF!</v>
      </c>
      <c r="N892">
        <f>IF(D892,MONTH(D892),"")</f>
        <v>6</v>
      </c>
      <c r="O892">
        <f>IF(D892,YEAR(D892),"")</f>
        <v>2001</v>
      </c>
      <c r="P892" s="12">
        <f>P891+IF(AND($B892="C",I892&lt;&gt;""),IF($G892="D",-I892,+I892),0)</f>
        <v>75.855119009325279</v>
      </c>
    </row>
    <row r="893" spans="1:16" x14ac:dyDescent="0.2">
      <c r="A893" s="6">
        <v>482</v>
      </c>
      <c r="B893" s="6" t="s">
        <v>17</v>
      </c>
      <c r="C893" s="7" t="s">
        <v>26</v>
      </c>
      <c r="D893" s="8">
        <v>37069</v>
      </c>
      <c r="E893" s="8">
        <v>37072</v>
      </c>
      <c r="F893" t="s">
        <v>284</v>
      </c>
      <c r="G893" s="6" t="s">
        <v>23</v>
      </c>
      <c r="H893" s="6">
        <v>1617146</v>
      </c>
      <c r="I893" s="12">
        <v>26.892006640679192</v>
      </c>
      <c r="J893" s="12">
        <f>J892+IF(AND($B893="B",$G893="D"),-I893,IF($B893="B",+I893,0))</f>
        <v>36112.834993767057</v>
      </c>
      <c r="K893" s="12">
        <f>K892+IF(AND($B893="B",$E893&lt;&gt;""),IF($G893="D",-I893,+I893),0)</f>
        <v>36112.834993767057</v>
      </c>
      <c r="L893" s="6" t="str">
        <f>IF(C893="","",G893&amp;" "&amp;VLOOKUP(C893,$X$1:$Y$49,2))</f>
        <v>D 6</v>
      </c>
      <c r="M893" s="10" t="e">
        <f>M892+IF(AND(B893="C",E893&lt;&gt;""),IF(G893="D",-#REF!,+#REF!),0)</f>
        <v>#REF!</v>
      </c>
      <c r="N893">
        <f>IF(D893,MONTH(D893),"")</f>
        <v>6</v>
      </c>
      <c r="O893">
        <f>IF(D893,YEAR(D893),"")</f>
        <v>2001</v>
      </c>
      <c r="P893" s="12">
        <f>P892+IF(AND($B893="C",I893&lt;&gt;""),IF($G893="D",-I893,+I893),0)</f>
        <v>75.855119009325279</v>
      </c>
    </row>
    <row r="894" spans="1:16" x14ac:dyDescent="0.2">
      <c r="A894" s="6">
        <v>483</v>
      </c>
      <c r="B894" s="6" t="s">
        <v>17</v>
      </c>
      <c r="C894" s="7" t="s">
        <v>45</v>
      </c>
      <c r="D894" s="8">
        <v>37069</v>
      </c>
      <c r="E894" s="8">
        <v>37072</v>
      </c>
      <c r="F894" t="s">
        <v>284</v>
      </c>
      <c r="G894" s="6" t="s">
        <v>23</v>
      </c>
      <c r="H894" s="6">
        <v>1617147</v>
      </c>
      <c r="I894" s="12">
        <v>487.8368551597132</v>
      </c>
      <c r="J894" s="12">
        <f>J893+IF(AND($B894="B",$G894="D"),-I894,IF($B894="B",+I894,0))</f>
        <v>35624.998138607341</v>
      </c>
      <c r="K894" s="12">
        <f>K893+IF(AND($B894="B",$E894&lt;&gt;""),IF($G894="D",-I894,+I894),0)</f>
        <v>35624.998138607341</v>
      </c>
      <c r="L894" s="6" t="str">
        <f>IF(C894="","",G894&amp;" "&amp;VLOOKUP(C894,$X$1:$Y$49,2))</f>
        <v>D 7</v>
      </c>
      <c r="M894" s="10" t="e">
        <f>M893+IF(AND(B894="C",E894&lt;&gt;""),IF(G894="D",-#REF!,+#REF!),0)</f>
        <v>#REF!</v>
      </c>
      <c r="N894">
        <f>IF(D894,MONTH(D894),"")</f>
        <v>6</v>
      </c>
      <c r="O894">
        <f>IF(D894,YEAR(D894),"")</f>
        <v>2001</v>
      </c>
      <c r="P894" s="12">
        <f>P893+IF(AND($B894="C",I894&lt;&gt;""),IF($G894="D",-I894,+I894),0)</f>
        <v>75.855119009325279</v>
      </c>
    </row>
    <row r="895" spans="1:16" x14ac:dyDescent="0.2">
      <c r="A895" s="6">
        <v>483</v>
      </c>
      <c r="B895" s="6" t="s">
        <v>17</v>
      </c>
      <c r="C895" s="7" t="s">
        <v>26</v>
      </c>
      <c r="D895" s="8">
        <v>37069</v>
      </c>
      <c r="E895" s="8">
        <v>37072</v>
      </c>
      <c r="F895" t="s">
        <v>284</v>
      </c>
      <c r="G895" s="6" t="s">
        <v>23</v>
      </c>
      <c r="H895" s="6">
        <v>1617147</v>
      </c>
      <c r="I895" s="12">
        <v>0</v>
      </c>
      <c r="J895" s="12">
        <f>J894+IF(AND($B895="B",$G895="D"),-I895,IF($B895="B",+I895,0))</f>
        <v>35624.998138607341</v>
      </c>
      <c r="K895" s="12">
        <f>K894+IF(AND($B895="B",$E895&lt;&gt;""),IF($G895="D",-I895,+I895),0)</f>
        <v>35624.998138607341</v>
      </c>
      <c r="L895" s="6" t="str">
        <f>IF(C895="","",G895&amp;" "&amp;VLOOKUP(C895,$X$1:$Y$49,2))</f>
        <v>D 6</v>
      </c>
      <c r="M895" s="10" t="e">
        <f>M894+IF(AND(B895="C",E895&lt;&gt;""),IF(G895="D",-#REF!,+#REF!),0)</f>
        <v>#REF!</v>
      </c>
      <c r="N895">
        <f>IF(D895,MONTH(D895),"")</f>
        <v>6</v>
      </c>
      <c r="O895">
        <f>IF(D895,YEAR(D895),"")</f>
        <v>2001</v>
      </c>
      <c r="P895" s="12">
        <f>P894+IF(AND($B895="C",I895&lt;&gt;""),IF($G895="D",-I895,+I895),0)</f>
        <v>75.855119009325279</v>
      </c>
    </row>
    <row r="896" spans="1:16" x14ac:dyDescent="0.2">
      <c r="A896" s="6">
        <v>472</v>
      </c>
      <c r="B896" s="6" t="s">
        <v>17</v>
      </c>
      <c r="C896" s="7" t="s">
        <v>58</v>
      </c>
      <c r="D896" s="8">
        <v>37071</v>
      </c>
      <c r="E896" s="8">
        <v>37070</v>
      </c>
      <c r="F896" t="s">
        <v>284</v>
      </c>
      <c r="G896" s="6" t="s">
        <v>23</v>
      </c>
      <c r="H896" s="6"/>
      <c r="I896" s="12">
        <v>3237.3997076027849</v>
      </c>
      <c r="J896" s="12">
        <f>J895+IF(AND($B896="B",$G896="D"),-I896,IF($B896="B",+I896,0))</f>
        <v>32387.598431004557</v>
      </c>
      <c r="K896" s="12">
        <f>K895+IF(AND($B896="B",$E896&lt;&gt;""),IF($G896="D",-I896,+I896),0)</f>
        <v>32387.598431004557</v>
      </c>
      <c r="L896" s="6" t="str">
        <f>IF(C896="","",G896&amp;" "&amp;VLOOKUP(C896,$X$1:$Y$49,2))</f>
        <v>D 4</v>
      </c>
      <c r="M896" s="10" t="e">
        <f>M895+IF(AND(B896="C",E896&lt;&gt;""),IF(G896="D",-#REF!,+#REF!),0)</f>
        <v>#REF!</v>
      </c>
      <c r="N896">
        <f>IF(D896,MONTH(D896),"")</f>
        <v>6</v>
      </c>
      <c r="O896">
        <f>IF(D896,YEAR(D896),"")</f>
        <v>2001</v>
      </c>
      <c r="P896" s="12">
        <f>P895+IF(AND($B896="C",I896&lt;&gt;""),IF($G896="D",-I896,+I896),0)</f>
        <v>75.855119009325279</v>
      </c>
    </row>
    <row r="897" spans="1:16" x14ac:dyDescent="0.2">
      <c r="A897" s="6">
        <v>473</v>
      </c>
      <c r="B897" s="6" t="s">
        <v>17</v>
      </c>
      <c r="C897" s="7" t="s">
        <v>58</v>
      </c>
      <c r="D897" s="8">
        <v>37071</v>
      </c>
      <c r="E897" s="8">
        <v>37070</v>
      </c>
      <c r="F897" t="s">
        <v>284</v>
      </c>
      <c r="G897" s="6" t="s">
        <v>23</v>
      </c>
      <c r="H897" s="6"/>
      <c r="I897" s="12">
        <v>3337.8697079229282</v>
      </c>
      <c r="J897" s="12">
        <f>J896+IF(AND($B897="B",$G897="D"),-I897,IF($B897="B",+I897,0))</f>
        <v>29049.728723081629</v>
      </c>
      <c r="K897" s="12">
        <f>K896+IF(AND($B897="B",$E897&lt;&gt;""),IF($G897="D",-I897,+I897),0)</f>
        <v>29049.728723081629</v>
      </c>
      <c r="L897" s="6" t="str">
        <f>IF(C897="","",G897&amp;" "&amp;VLOOKUP(C897,$X$1:$Y$49,2))</f>
        <v>D 4</v>
      </c>
      <c r="M897" s="10" t="e">
        <f>M896+IF(AND(B897="C",E897&lt;&gt;""),IF(G897="D",-#REF!,+#REF!),0)</f>
        <v>#REF!</v>
      </c>
      <c r="N897">
        <f>IF(D897,MONTH(D897),"")</f>
        <v>6</v>
      </c>
      <c r="O897">
        <f>IF(D897,YEAR(D897),"")</f>
        <v>2001</v>
      </c>
      <c r="P897" s="12">
        <f>P896+IF(AND($B897="C",I897&lt;&gt;""),IF($G897="D",-I897,+I897),0)</f>
        <v>75.855119009325279</v>
      </c>
    </row>
    <row r="898" spans="1:16" x14ac:dyDescent="0.2">
      <c r="A898" s="6">
        <v>474</v>
      </c>
      <c r="B898" s="6" t="s">
        <v>17</v>
      </c>
      <c r="C898" s="7" t="s">
        <v>58</v>
      </c>
      <c r="D898" s="8">
        <v>37071</v>
      </c>
      <c r="E898" s="8">
        <v>37070</v>
      </c>
      <c r="F898" t="s">
        <v>284</v>
      </c>
      <c r="G898" s="6" t="s">
        <v>23</v>
      </c>
      <c r="H898" s="6"/>
      <c r="I898" s="12">
        <v>14482.656637553986</v>
      </c>
      <c r="J898" s="12">
        <f>J897+IF(AND($B898="B",$G898="D"),-I898,IF($B898="B",+I898,0))</f>
        <v>14567.072085527643</v>
      </c>
      <c r="K898" s="12">
        <f>K897+IF(AND($B898="B",$E898&lt;&gt;""),IF($G898="D",-I898,+I898),0)</f>
        <v>14567.072085527643</v>
      </c>
      <c r="L898" s="6" t="str">
        <f>IF(C898="","",G898&amp;" "&amp;VLOOKUP(C898,$X$1:$Y$49,2))</f>
        <v>D 4</v>
      </c>
      <c r="M898" s="10" t="e">
        <f>M897+IF(AND(B898="C",E898&lt;&gt;""),IF(G898="D",-#REF!,+#REF!),0)</f>
        <v>#REF!</v>
      </c>
      <c r="N898">
        <f>IF(D898,MONTH(D898),"")</f>
        <v>6</v>
      </c>
      <c r="O898">
        <f>IF(D898,YEAR(D898),"")</f>
        <v>2001</v>
      </c>
      <c r="P898" s="12">
        <f>P897+IF(AND($B898="C",I898&lt;&gt;""),IF($G898="D",-I898,+I898),0)</f>
        <v>75.855119009325279</v>
      </c>
    </row>
    <row r="899" spans="1:16" x14ac:dyDescent="0.2">
      <c r="A899" s="6">
        <v>475</v>
      </c>
      <c r="B899" s="6" t="s">
        <v>17</v>
      </c>
      <c r="C899" s="7" t="s">
        <v>58</v>
      </c>
      <c r="D899" s="8">
        <v>37071</v>
      </c>
      <c r="E899" s="8">
        <v>37070</v>
      </c>
      <c r="F899" t="s">
        <v>284</v>
      </c>
      <c r="G899" s="6" t="s">
        <v>23</v>
      </c>
      <c r="H899" s="6"/>
      <c r="I899" s="12">
        <v>4573.4705171223113</v>
      </c>
      <c r="J899" s="12">
        <f>J898+IF(AND($B899="B",$G899="D"),-I899,IF($B899="B",+I899,0))</f>
        <v>9993.6015684053309</v>
      </c>
      <c r="K899" s="12">
        <f>K898+IF(AND($B899="B",$E899&lt;&gt;""),IF($G899="D",-I899,+I899),0)</f>
        <v>9993.6015684053309</v>
      </c>
      <c r="L899" s="6" t="str">
        <f>IF(C899="","",G899&amp;" "&amp;VLOOKUP(C899,$X$1:$Y$49,2))</f>
        <v>D 4</v>
      </c>
      <c r="M899" s="10" t="e">
        <f>M898+IF(AND(B899="C",E899&lt;&gt;""),IF(G899="D",-#REF!,+#REF!),0)</f>
        <v>#REF!</v>
      </c>
      <c r="N899">
        <f>IF(D899,MONTH(D899),"")</f>
        <v>6</v>
      </c>
      <c r="O899">
        <f>IF(D899,YEAR(D899),"")</f>
        <v>2001</v>
      </c>
      <c r="P899" s="12">
        <f>P898+IF(AND($B899="C",I899&lt;&gt;""),IF($G899="D",-I899,+I899),0)</f>
        <v>75.855119009325279</v>
      </c>
    </row>
    <row r="900" spans="1:16" x14ac:dyDescent="0.2">
      <c r="A900" s="6">
        <v>478</v>
      </c>
      <c r="B900" s="6" t="s">
        <v>17</v>
      </c>
      <c r="C900" s="7" t="s">
        <v>31</v>
      </c>
      <c r="D900" s="8">
        <v>37072</v>
      </c>
      <c r="E900" s="8">
        <v>37073</v>
      </c>
      <c r="F900" t="s">
        <v>284</v>
      </c>
      <c r="G900" s="6" t="s">
        <v>23</v>
      </c>
      <c r="H900" s="6" t="s">
        <v>78</v>
      </c>
      <c r="I900" s="12">
        <v>142.90570875834848</v>
      </c>
      <c r="J900" s="12">
        <f>J899+IF(AND($B900="B",$G900="D"),-I900,IF($B900="B",+I900,0))</f>
        <v>9850.6958596469831</v>
      </c>
      <c r="K900" s="12">
        <f>K899+IF(AND($B900="B",$E900&lt;&gt;""),IF($G900="D",-I900,+I900),0)</f>
        <v>9850.6958596469831</v>
      </c>
      <c r="L900" s="6" t="str">
        <f>IF(C900="","",G900&amp;" "&amp;VLOOKUP(C900,$X$1:$Y$49,2))</f>
        <v>D 22</v>
      </c>
      <c r="M900" s="10" t="e">
        <f>M899+IF(AND(B900="C",E900&lt;&gt;""),IF(G900="D",-#REF!,+#REF!),0)</f>
        <v>#REF!</v>
      </c>
      <c r="N900">
        <f>IF(D900,MONTH(D900),"")</f>
        <v>6</v>
      </c>
      <c r="O900">
        <f>IF(D900,YEAR(D900),"")</f>
        <v>2001</v>
      </c>
      <c r="P900" s="12">
        <f>P899+IF(AND($B900="C",I900&lt;&gt;""),IF($G900="D",-I900,+I900),0)</f>
        <v>75.855119009325279</v>
      </c>
    </row>
    <row r="901" spans="1:16" x14ac:dyDescent="0.2">
      <c r="A901" s="6">
        <v>478</v>
      </c>
      <c r="B901" s="6" t="s">
        <v>17</v>
      </c>
      <c r="C901" s="7" t="s">
        <v>50</v>
      </c>
      <c r="D901" s="8">
        <v>37072</v>
      </c>
      <c r="E901" s="8">
        <v>37073</v>
      </c>
      <c r="F901" t="s">
        <v>284</v>
      </c>
      <c r="G901" s="6" t="s">
        <v>23</v>
      </c>
      <c r="H901" s="6" t="s">
        <v>78</v>
      </c>
      <c r="I901" s="12">
        <v>2052.6208272798367</v>
      </c>
      <c r="J901" s="12">
        <f>J900+IF(AND($B901="B",$G901="D"),-I901,IF($B901="B",+I901,0))</f>
        <v>7798.0750323671464</v>
      </c>
      <c r="K901" s="12">
        <f>K900+IF(AND($B901="B",$E901&lt;&gt;""),IF($G901="D",-I901,+I901),0)</f>
        <v>7798.0750323671464</v>
      </c>
      <c r="L901" s="6" t="str">
        <f>IF(C901="","",G901&amp;" "&amp;VLOOKUP(C901,$X$1:$Y$49,2))</f>
        <v>D 9</v>
      </c>
      <c r="M901" s="10" t="e">
        <f>M900+IF(AND(B901="C",E901&lt;&gt;""),IF(G901="D",-#REF!,+#REF!),0)</f>
        <v>#REF!</v>
      </c>
      <c r="N901">
        <f>IF(D901,MONTH(D901),"")</f>
        <v>6</v>
      </c>
      <c r="O901">
        <f>IF(D901,YEAR(D901),"")</f>
        <v>2001</v>
      </c>
      <c r="P901" s="12">
        <f>P900+IF(AND($B901="C",I901&lt;&gt;""),IF($G901="D",-I901,+I901),0)</f>
        <v>75.855119009325279</v>
      </c>
    </row>
    <row r="902" spans="1:16" x14ac:dyDescent="0.2">
      <c r="A902" s="6">
        <v>479</v>
      </c>
      <c r="B902" s="6" t="s">
        <v>17</v>
      </c>
      <c r="C902" s="7" t="s">
        <v>31</v>
      </c>
      <c r="D902" s="8">
        <v>37072</v>
      </c>
      <c r="E902" s="8">
        <v>37073</v>
      </c>
      <c r="F902" t="s">
        <v>284</v>
      </c>
      <c r="G902" s="6" t="s">
        <v>23</v>
      </c>
      <c r="H902" s="6" t="s">
        <v>78</v>
      </c>
      <c r="I902" s="12">
        <v>320.14293619856181</v>
      </c>
      <c r="J902" s="12">
        <f>J901+IF(AND($B902="B",$G902="D"),-I902,IF($B902="B",+I902,0))</f>
        <v>7477.9320961685844</v>
      </c>
      <c r="K902" s="12">
        <f>K901+IF(AND($B902="B",$E902&lt;&gt;""),IF($G902="D",-I902,+I902),0)</f>
        <v>7477.9320961685844</v>
      </c>
      <c r="L902" s="6" t="str">
        <f>IF(C902="","",G902&amp;" "&amp;VLOOKUP(C902,$X$1:$Y$49,2))</f>
        <v>D 22</v>
      </c>
      <c r="M902" s="10" t="e">
        <f>M901+IF(AND(B902="C",E902&lt;&gt;""),IF(G902="D",-#REF!,+#REF!),0)</f>
        <v>#REF!</v>
      </c>
      <c r="N902">
        <f>IF(D902,MONTH(D902),"")</f>
        <v>6</v>
      </c>
      <c r="O902">
        <f>IF(D902,YEAR(D902),"")</f>
        <v>2001</v>
      </c>
      <c r="P902" s="12">
        <f>P901+IF(AND($B902="C",I902&lt;&gt;""),IF($G902="D",-I902,+I902),0)</f>
        <v>75.855119009325279</v>
      </c>
    </row>
    <row r="903" spans="1:16" x14ac:dyDescent="0.2">
      <c r="A903" s="6">
        <v>479</v>
      </c>
      <c r="B903" s="6" t="s">
        <v>17</v>
      </c>
      <c r="C903" s="7" t="s">
        <v>50</v>
      </c>
      <c r="D903" s="8">
        <v>37072</v>
      </c>
      <c r="E903" s="8">
        <v>37073</v>
      </c>
      <c r="F903" t="s">
        <v>284</v>
      </c>
      <c r="G903" s="6" t="s">
        <v>23</v>
      </c>
      <c r="H903" s="6" t="s">
        <v>78</v>
      </c>
      <c r="I903" s="12">
        <v>1351.516943946021</v>
      </c>
      <c r="J903" s="12">
        <f>J902+IF(AND($B903="B",$G903="D"),-I903,IF($B903="B",+I903,0))</f>
        <v>6126.4151522225638</v>
      </c>
      <c r="K903" s="12">
        <f>K902+IF(AND($B903="B",$E903&lt;&gt;""),IF($G903="D",-I903,+I903),0)</f>
        <v>6126.4151522225638</v>
      </c>
      <c r="L903" s="6" t="str">
        <f>IF(C903="","",G903&amp;" "&amp;VLOOKUP(C903,$X$1:$Y$49,2))</f>
        <v>D 9</v>
      </c>
      <c r="M903" s="10" t="e">
        <f>M902+IF(AND(B903="C",E903&lt;&gt;""),IF(G903="D",-#REF!,+#REF!),0)</f>
        <v>#REF!</v>
      </c>
      <c r="N903">
        <f>IF(D903,MONTH(D903),"")</f>
        <v>6</v>
      </c>
      <c r="O903">
        <f>IF(D903,YEAR(D903),"")</f>
        <v>2001</v>
      </c>
      <c r="P903" s="12">
        <f>P902+IF(AND($B903="C",I903&lt;&gt;""),IF($G903="D",-I903,+I903),0)</f>
        <v>75.855119009325279</v>
      </c>
    </row>
    <row r="904" spans="1:16" x14ac:dyDescent="0.2">
      <c r="A904" s="6">
        <v>484</v>
      </c>
      <c r="B904" s="6" t="s">
        <v>17</v>
      </c>
      <c r="C904" s="7" t="s">
        <v>31</v>
      </c>
      <c r="D904" s="8">
        <v>37072</v>
      </c>
      <c r="E904" s="8">
        <v>37098</v>
      </c>
      <c r="F904" t="s">
        <v>284</v>
      </c>
      <c r="G904" s="6" t="s">
        <v>23</v>
      </c>
      <c r="H904" s="6">
        <v>1617148</v>
      </c>
      <c r="I904" s="12">
        <v>160.07146809928091</v>
      </c>
      <c r="J904" s="12">
        <f>J903+IF(AND($B904="B",$G904="D"),-I904,IF($B904="B",+I904,0))</f>
        <v>5966.3436841232833</v>
      </c>
      <c r="K904" s="12">
        <f>K903+IF(AND($B904="B",$E904&lt;&gt;""),IF($G904="D",-I904,+I904),0)</f>
        <v>5966.3436841232833</v>
      </c>
      <c r="L904" s="6" t="str">
        <f>IF(C904="","",G904&amp;" "&amp;VLOOKUP(C904,$X$1:$Y$49,2))</f>
        <v>D 22</v>
      </c>
      <c r="M904" s="10" t="e">
        <f>M903+IF(AND(B904="C",E904&lt;&gt;""),IF(G904="D",-#REF!,+#REF!),0)</f>
        <v>#REF!</v>
      </c>
      <c r="N904">
        <f>IF(D904,MONTH(D904),"")</f>
        <v>6</v>
      </c>
      <c r="O904">
        <f>IF(D904,YEAR(D904),"")</f>
        <v>2001</v>
      </c>
      <c r="P904" s="12">
        <f>P903+IF(AND($B904="C",I904&lt;&gt;""),IF($G904="D",-I904,+I904),0)</f>
        <v>75.855119009325279</v>
      </c>
    </row>
    <row r="905" spans="1:16" x14ac:dyDescent="0.2">
      <c r="A905" s="6">
        <v>484</v>
      </c>
      <c r="B905" s="6" t="s">
        <v>17</v>
      </c>
      <c r="C905" s="7" t="s">
        <v>50</v>
      </c>
      <c r="D905" s="8">
        <v>37072</v>
      </c>
      <c r="E905" s="8">
        <v>37098</v>
      </c>
      <c r="F905" t="s">
        <v>284</v>
      </c>
      <c r="G905" s="6" t="s">
        <v>23</v>
      </c>
      <c r="H905" s="6">
        <v>1617148</v>
      </c>
      <c r="I905" s="12">
        <v>853.71449652949809</v>
      </c>
      <c r="J905" s="12">
        <f>J904+IF(AND($B905="B",$G905="D"),-I905,IF($B905="B",+I905,0))</f>
        <v>5112.629187593785</v>
      </c>
      <c r="K905" s="12">
        <f>K904+IF(AND($B905="B",$E905&lt;&gt;""),IF($G905="D",-I905,+I905),0)</f>
        <v>5112.629187593785</v>
      </c>
      <c r="L905" s="6" t="str">
        <f>IF(C905="","",G905&amp;" "&amp;VLOOKUP(C905,$X$1:$Y$49,2))</f>
        <v>D 9</v>
      </c>
      <c r="M905" s="10" t="e">
        <f>M904+IF(AND(B905="C",E905&lt;&gt;""),IF(G905="D",-#REF!,+#REF!),0)</f>
        <v>#REF!</v>
      </c>
      <c r="N905">
        <f>IF(D905,MONTH(D905),"")</f>
        <v>6</v>
      </c>
      <c r="O905">
        <f>IF(D905,YEAR(D905),"")</f>
        <v>2001</v>
      </c>
      <c r="P905" s="12">
        <f>P904+IF(AND($B905="C",I905&lt;&gt;""),IF($G905="D",-I905,+I905),0)</f>
        <v>75.855119009325279</v>
      </c>
    </row>
    <row r="906" spans="1:16" x14ac:dyDescent="0.2">
      <c r="A906" s="6">
        <v>503</v>
      </c>
      <c r="B906" s="6" t="s">
        <v>17</v>
      </c>
      <c r="C906" s="7" t="s">
        <v>21</v>
      </c>
      <c r="D906" s="8">
        <v>37072</v>
      </c>
      <c r="E906" s="8">
        <v>37072</v>
      </c>
      <c r="F906" t="s">
        <v>284</v>
      </c>
      <c r="G906" s="6" t="s">
        <v>23</v>
      </c>
      <c r="H906" s="6"/>
      <c r="I906" s="12">
        <v>18.979647714590641</v>
      </c>
      <c r="J906" s="12">
        <f>J905+IF(AND($B906="B",$G906="D"),-I906,IF($B906="B",+I906,0))</f>
        <v>5093.649539879194</v>
      </c>
      <c r="K906" s="12">
        <f>K905+IF(AND($B906="B",$E906&lt;&gt;""),IF($G906="D",-I906,+I906),0)</f>
        <v>5093.649539879194</v>
      </c>
      <c r="L906" s="6" t="str">
        <f>IF(C906="","",G906&amp;" "&amp;VLOOKUP(C906,$X$1:$Y$49,2))</f>
        <v>D 28</v>
      </c>
      <c r="M906" s="10" t="e">
        <f>M905+IF(AND(B906="C",E906&lt;&gt;""),IF(G906="D",-#REF!,+#REF!),0)</f>
        <v>#REF!</v>
      </c>
      <c r="N906">
        <f>IF(D906,MONTH(D906),"")</f>
        <v>6</v>
      </c>
      <c r="O906">
        <f>IF(D906,YEAR(D906),"")</f>
        <v>2001</v>
      </c>
      <c r="P906" s="12">
        <f>P905+IF(AND($B906="C",I906&lt;&gt;""),IF($G906="D",-I906,+I906),0)</f>
        <v>75.855119009325279</v>
      </c>
    </row>
    <row r="907" spans="1:16" x14ac:dyDescent="0.2">
      <c r="A907" s="6">
        <v>503</v>
      </c>
      <c r="B907" s="6" t="s">
        <v>17</v>
      </c>
      <c r="C907" s="7" t="s">
        <v>26</v>
      </c>
      <c r="D907" s="8">
        <v>37072</v>
      </c>
      <c r="E907" s="8">
        <v>37072</v>
      </c>
      <c r="F907" t="s">
        <v>284</v>
      </c>
      <c r="G907" s="6" t="s">
        <v>23</v>
      </c>
      <c r="H907" s="6"/>
      <c r="I907" s="12">
        <v>3.720010952059766</v>
      </c>
      <c r="J907" s="12">
        <f>J906+IF(AND($B907="B",$G907="D"),-I907,IF($B907="B",+I907,0))</f>
        <v>5089.929528927134</v>
      </c>
      <c r="K907" s="12">
        <f>K906+IF(AND($B907="B",$E907&lt;&gt;""),IF($G907="D",-I907,+I907),0)</f>
        <v>5089.929528927134</v>
      </c>
      <c r="L907" s="6" t="str">
        <f>IF(C907="","",G907&amp;" "&amp;VLOOKUP(C907,$X$1:$Y$49,2))</f>
        <v>D 6</v>
      </c>
      <c r="M907" s="10" t="e">
        <f>M906+IF(AND(B907="C",E907&lt;&gt;""),IF(G907="D",-#REF!,+#REF!),0)</f>
        <v>#REF!</v>
      </c>
      <c r="N907">
        <f>IF(D907,MONTH(D907),"")</f>
        <v>6</v>
      </c>
      <c r="O907">
        <f>IF(D907,YEAR(D907),"")</f>
        <v>2001</v>
      </c>
      <c r="P907" s="12">
        <f>P906+IF(AND($B907="C",I907&lt;&gt;""),IF($G907="D",-I907,+I907),0)</f>
        <v>75.855119009325279</v>
      </c>
    </row>
    <row r="908" spans="1:16" x14ac:dyDescent="0.2">
      <c r="A908" s="6">
        <v>504</v>
      </c>
      <c r="B908" s="6" t="s">
        <v>17</v>
      </c>
      <c r="C908" s="7" t="s">
        <v>58</v>
      </c>
      <c r="D908" s="8">
        <v>37072</v>
      </c>
      <c r="E908" s="8">
        <v>37071</v>
      </c>
      <c r="F908" t="s">
        <v>284</v>
      </c>
      <c r="G908" s="6" t="s">
        <v>23</v>
      </c>
      <c r="H908" s="6"/>
      <c r="I908" s="12">
        <v>45.734705171223112</v>
      </c>
      <c r="J908" s="12">
        <f>J907+IF(AND($B908="B",$G908="D"),-I908,IF($B908="B",+I908,0))</f>
        <v>5044.1948237559109</v>
      </c>
      <c r="K908" s="12">
        <f>K907+IF(AND($B908="B",$E908&lt;&gt;""),IF($G908="D",-I908,+I908),0)</f>
        <v>5044.1948237559109</v>
      </c>
      <c r="L908" s="6" t="str">
        <f>IF(C908="","",G908&amp;" "&amp;VLOOKUP(C908,$X$1:$Y$49,2))</f>
        <v>D 4</v>
      </c>
      <c r="M908" s="10" t="e">
        <f>M907+IF(AND(B908="C",E908&lt;&gt;""),IF(G908="D",-#REF!,+#REF!),0)</f>
        <v>#REF!</v>
      </c>
      <c r="N908">
        <f>IF(D908,MONTH(D908),"")</f>
        <v>6</v>
      </c>
      <c r="O908">
        <f>IF(D908,YEAR(D908),"")</f>
        <v>2001</v>
      </c>
      <c r="P908" s="12">
        <f>P907+IF(AND($B908="C",I908&lt;&gt;""),IF($G908="D",-I908,+I908),0)</f>
        <v>75.855119009325279</v>
      </c>
    </row>
    <row r="909" spans="1:16" x14ac:dyDescent="0.2">
      <c r="A909" s="6">
        <v>648</v>
      </c>
      <c r="B909" s="6" t="s">
        <v>40</v>
      </c>
      <c r="C909" t="s">
        <v>28</v>
      </c>
      <c r="D909" s="8">
        <v>37072</v>
      </c>
      <c r="E909" s="19">
        <v>37072</v>
      </c>
      <c r="F909" t="s">
        <v>284</v>
      </c>
      <c r="G909" s="6" t="s">
        <v>23</v>
      </c>
      <c r="H909" s="6"/>
      <c r="I909" s="12">
        <v>9.83</v>
      </c>
      <c r="J909" s="12">
        <f>J908+IF(AND($B909="B",$G909="D"),-I909,IF($B909="B",+I909,0))</f>
        <v>5044.1948237559109</v>
      </c>
      <c r="K909" s="12">
        <f>K908+IF(AND($B909="B",$E909&lt;&gt;""),IF($G909="D",-I909,+I909),0)</f>
        <v>5044.1948237559109</v>
      </c>
      <c r="L909" s="6" t="str">
        <f>IF(C909="","",G909&amp;" "&amp;VLOOKUP(C909,$X$1:$Y$49,2))</f>
        <v>D 25</v>
      </c>
      <c r="M909" s="10" t="e">
        <f>M908+IF(AND(B909="C",E909&lt;&gt;""),IF(G909="D",-#REF!,+#REF!),0)</f>
        <v>#REF!</v>
      </c>
      <c r="N909">
        <f>IF(D909,MONTH(D909),"")</f>
        <v>6</v>
      </c>
      <c r="O909">
        <f>IF(D909,YEAR(D909),"")</f>
        <v>2001</v>
      </c>
      <c r="P909" s="12">
        <f>P908+IF(AND($B909="C",I909&lt;&gt;""),IF($G909="D",-I909,+I909),0)</f>
        <v>66.02511900932528</v>
      </c>
    </row>
    <row r="910" spans="1:16" x14ac:dyDescent="0.2">
      <c r="A910" s="6">
        <v>476</v>
      </c>
      <c r="B910" s="6" t="s">
        <v>17</v>
      </c>
      <c r="C910" s="7" t="s">
        <v>56</v>
      </c>
      <c r="D910" s="8">
        <v>37073</v>
      </c>
      <c r="E910" s="8">
        <v>37076</v>
      </c>
      <c r="F910" t="s">
        <v>284</v>
      </c>
      <c r="G910" s="6" t="s">
        <v>23</v>
      </c>
      <c r="H910" s="6"/>
      <c r="I910" s="12">
        <v>147.00506283186246</v>
      </c>
      <c r="J910" s="12">
        <f>J909+IF(AND($B910="B",$G910="D"),-I910,IF($B910="B",+I910,0))</f>
        <v>4897.1897609240486</v>
      </c>
      <c r="K910" s="12">
        <f>K909+IF(AND($B910="B",$E910&lt;&gt;""),IF($G910="D",-I910,+I910),0)</f>
        <v>4897.1897609240486</v>
      </c>
      <c r="L910" s="6" t="str">
        <f>IF(C910="","",G910&amp;" "&amp;VLOOKUP(C910,$X$1:$Y$49,2))</f>
        <v>D 14</v>
      </c>
      <c r="M910" s="10" t="e">
        <f>M909+IF(AND(B910="C",E910&lt;&gt;""),IF(G910="D",-#REF!,+#REF!),0)</f>
        <v>#REF!</v>
      </c>
      <c r="N910">
        <f>IF(D910,MONTH(D910),"")</f>
        <v>7</v>
      </c>
      <c r="O910">
        <f>IF(D910,YEAR(D910),"")</f>
        <v>2001</v>
      </c>
      <c r="P910" s="12">
        <f>P909+IF(AND($B910="C",I910&lt;&gt;""),IF($G910="D",-I910,+I910),0)</f>
        <v>66.02511900932528</v>
      </c>
    </row>
    <row r="911" spans="1:16" x14ac:dyDescent="0.2">
      <c r="A911" s="6">
        <v>476</v>
      </c>
      <c r="B911" s="6" t="s">
        <v>17</v>
      </c>
      <c r="C911" s="7" t="s">
        <v>26</v>
      </c>
      <c r="D911" s="8">
        <v>37073</v>
      </c>
      <c r="E911" s="8">
        <v>37076</v>
      </c>
      <c r="F911" t="s">
        <v>284</v>
      </c>
      <c r="G911" s="6" t="s">
        <v>23</v>
      </c>
      <c r="H911" s="6"/>
      <c r="I911" s="12">
        <v>34.918447398228849</v>
      </c>
      <c r="J911" s="12">
        <f>J910+IF(AND($B911="B",$G911="D"),-I911,IF($B911="B",+I911,0))</f>
        <v>4862.27131352582</v>
      </c>
      <c r="K911" s="12">
        <f>K910+IF(AND($B911="B",$E911&lt;&gt;""),IF($G911="D",-I911,+I911),0)</f>
        <v>4862.27131352582</v>
      </c>
      <c r="L911" s="6" t="str">
        <f>IF(C911="","",G911&amp;" "&amp;VLOOKUP(C911,$X$1:$Y$49,2))</f>
        <v>D 6</v>
      </c>
      <c r="M911" s="10" t="e">
        <f>M910+IF(AND(B911="C",E911&lt;&gt;""),IF(G911="D",-#REF!,+#REF!),0)</f>
        <v>#REF!</v>
      </c>
      <c r="N911">
        <f>IF(D911,MONTH(D911),"")</f>
        <v>7</v>
      </c>
      <c r="O911">
        <f>IF(D911,YEAR(D911),"")</f>
        <v>2001</v>
      </c>
      <c r="P911" s="12">
        <f>P910+IF(AND($B911="C",I911&lt;&gt;""),IF($G911="D",-I911,+I911),0)</f>
        <v>66.02511900932528</v>
      </c>
    </row>
    <row r="912" spans="1:16" x14ac:dyDescent="0.2">
      <c r="A912" s="6">
        <v>476</v>
      </c>
      <c r="B912" s="6" t="s">
        <v>17</v>
      </c>
      <c r="C912" s="7" t="s">
        <v>51</v>
      </c>
      <c r="D912" s="8">
        <v>37073</v>
      </c>
      <c r="E912" s="8">
        <v>37076</v>
      </c>
      <c r="F912" t="s">
        <v>284</v>
      </c>
      <c r="G912" s="6" t="s">
        <v>23</v>
      </c>
      <c r="H912" s="6"/>
      <c r="I912" s="12">
        <v>31.148383201947688</v>
      </c>
      <c r="J912" s="12">
        <f>J911+IF(AND($B912="B",$G912="D"),-I912,IF($B912="B",+I912,0))</f>
        <v>4831.1229303238724</v>
      </c>
      <c r="K912" s="12">
        <f>K911+IF(AND($B912="B",$E912&lt;&gt;""),IF($G912="D",-I912,+I912),0)</f>
        <v>4831.1229303238724</v>
      </c>
      <c r="L912" s="6" t="str">
        <f>IF(C912="","",G912&amp;" "&amp;VLOOKUP(C912,$X$1:$Y$49,2))</f>
        <v>D 21</v>
      </c>
      <c r="M912" s="10" t="e">
        <f>M911+IF(AND(B912="C",E912&lt;&gt;""),IF(G912="D",-#REF!,+#REF!),0)</f>
        <v>#REF!</v>
      </c>
      <c r="N912">
        <f>IF(D912,MONTH(D912),"")</f>
        <v>7</v>
      </c>
      <c r="O912">
        <f>IF(D912,YEAR(D912),"")</f>
        <v>2001</v>
      </c>
      <c r="P912" s="12">
        <f>P911+IF(AND($B912="C",I912&lt;&gt;""),IF($G912="D",-I912,+I912),0)</f>
        <v>66.02511900932528</v>
      </c>
    </row>
    <row r="913" spans="1:16" x14ac:dyDescent="0.2">
      <c r="A913" s="6">
        <v>476</v>
      </c>
      <c r="B913" s="6" t="s">
        <v>17</v>
      </c>
      <c r="C913" s="7" t="s">
        <v>51</v>
      </c>
      <c r="D913" s="8">
        <v>37073</v>
      </c>
      <c r="E913" s="8">
        <v>37076</v>
      </c>
      <c r="F913" t="s">
        <v>284</v>
      </c>
      <c r="G913" s="6" t="s">
        <v>23</v>
      </c>
      <c r="H913" s="6"/>
      <c r="I913" s="12">
        <v>4.7365909655663403</v>
      </c>
      <c r="J913" s="12">
        <f>J912+IF(AND($B913="B",$G913="D"),-I913,IF($B913="B",+I913,0))</f>
        <v>4826.386339358306</v>
      </c>
      <c r="K913" s="12">
        <f>K912+IF(AND($B913="B",$E913&lt;&gt;""),IF($G913="D",-I913,+I913),0)</f>
        <v>4826.386339358306</v>
      </c>
      <c r="L913" s="6" t="str">
        <f>IF(C913="","",G913&amp;" "&amp;VLOOKUP(C913,$X$1:$Y$49,2))</f>
        <v>D 21</v>
      </c>
      <c r="M913" s="10" t="e">
        <f>M912+IF(AND(B913="C",E913&lt;&gt;""),IF(G913="D",-#REF!,+#REF!),0)</f>
        <v>#REF!</v>
      </c>
      <c r="N913">
        <f>IF(D913,MONTH(D913),"")</f>
        <v>7</v>
      </c>
      <c r="O913">
        <f>IF(D913,YEAR(D913),"")</f>
        <v>2001</v>
      </c>
      <c r="P913" s="12">
        <f>P912+IF(AND($B913="C",I913&lt;&gt;""),IF($G913="D",-I913,+I913),0)</f>
        <v>66.02511900932528</v>
      </c>
    </row>
    <row r="914" spans="1:16" x14ac:dyDescent="0.2">
      <c r="A914" s="6">
        <v>477</v>
      </c>
      <c r="B914" s="6" t="s">
        <v>17</v>
      </c>
      <c r="C914" s="7" t="s">
        <v>56</v>
      </c>
      <c r="D914" s="8">
        <v>37073</v>
      </c>
      <c r="E914" s="8">
        <v>37076</v>
      </c>
      <c r="F914" t="s">
        <v>284</v>
      </c>
      <c r="G914" s="6" t="s">
        <v>23</v>
      </c>
      <c r="H914" s="6"/>
      <c r="I914" s="12">
        <v>209.57928644712993</v>
      </c>
      <c r="J914" s="12">
        <f>J913+IF(AND($B914="B",$G914="D"),-I914,IF($B914="B",+I914,0))</f>
        <v>4616.8070529111765</v>
      </c>
      <c r="K914" s="12">
        <f>K913+IF(AND($B914="B",$E914&lt;&gt;""),IF($G914="D",-I914,+I914),0)</f>
        <v>4616.8070529111765</v>
      </c>
      <c r="L914" s="6" t="str">
        <f>IF(C914="","",G914&amp;" "&amp;VLOOKUP(C914,$X$1:$Y$49,2))</f>
        <v>D 14</v>
      </c>
      <c r="M914" s="10" t="e">
        <f>M913+IF(AND(B914="C",E914&lt;&gt;""),IF(G914="D",-#REF!,+#REF!),0)</f>
        <v>#REF!</v>
      </c>
      <c r="N914">
        <f>IF(D914,MONTH(D914),"")</f>
        <v>7</v>
      </c>
      <c r="O914">
        <f>IF(D914,YEAR(D914),"")</f>
        <v>2001</v>
      </c>
      <c r="P914" s="12">
        <f>P913+IF(AND($B914="C",I914&lt;&gt;""),IF($G914="D",-I914,+I914),0)</f>
        <v>66.02511900932528</v>
      </c>
    </row>
    <row r="915" spans="1:16" x14ac:dyDescent="0.2">
      <c r="A915" s="6">
        <v>477</v>
      </c>
      <c r="B915" s="6" t="s">
        <v>17</v>
      </c>
      <c r="C915" s="7" t="s">
        <v>26</v>
      </c>
      <c r="D915" s="8">
        <v>37073</v>
      </c>
      <c r="E915" s="8">
        <v>37076</v>
      </c>
      <c r="F915" t="s">
        <v>284</v>
      </c>
      <c r="G915" s="6" t="s">
        <v>23</v>
      </c>
      <c r="H915" s="6"/>
      <c r="I915" s="12">
        <v>48.154071074780816</v>
      </c>
      <c r="J915" s="12">
        <f>J914+IF(AND($B915="B",$G915="D"),-I915,IF($B915="B",+I915,0))</f>
        <v>4568.6529818363961</v>
      </c>
      <c r="K915" s="12">
        <f>K914+IF(AND($B915="B",$E915&lt;&gt;""),IF($G915="D",-I915,+I915),0)</f>
        <v>4568.6529818363961</v>
      </c>
      <c r="L915" s="6" t="str">
        <f>IF(C915="","",G915&amp;" "&amp;VLOOKUP(C915,$X$1:$Y$49,2))</f>
        <v>D 6</v>
      </c>
      <c r="M915" s="10" t="e">
        <f>M914+IF(AND(B915="C",E915&lt;&gt;""),IF(G915="D",-#REF!,+#REF!),0)</f>
        <v>#REF!</v>
      </c>
      <c r="N915">
        <f>IF(D915,MONTH(D915),"")</f>
        <v>7</v>
      </c>
      <c r="O915">
        <f>IF(D915,YEAR(D915),"")</f>
        <v>2001</v>
      </c>
      <c r="P915" s="12">
        <f>P914+IF(AND($B915="C",I915&lt;&gt;""),IF($G915="D",-I915,+I915),0)</f>
        <v>66.02511900932528</v>
      </c>
    </row>
    <row r="916" spans="1:16" x14ac:dyDescent="0.2">
      <c r="A916" s="6">
        <v>477</v>
      </c>
      <c r="B916" s="6" t="s">
        <v>17</v>
      </c>
      <c r="C916" s="7" t="s">
        <v>51</v>
      </c>
      <c r="D916" s="8">
        <v>37073</v>
      </c>
      <c r="E916" s="8">
        <v>37076</v>
      </c>
      <c r="F916" t="s">
        <v>284</v>
      </c>
      <c r="G916" s="6" t="s">
        <v>23</v>
      </c>
      <c r="H916" s="6"/>
      <c r="I916" s="12">
        <v>36.102976262163523</v>
      </c>
      <c r="J916" s="12">
        <f>J915+IF(AND($B916="B",$G916="D"),-I916,IF($B916="B",+I916,0))</f>
        <v>4532.5500055742323</v>
      </c>
      <c r="K916" s="12">
        <f>K915+IF(AND($B916="B",$E916&lt;&gt;""),IF($G916="D",-I916,+I916),0)</f>
        <v>4532.5500055742323</v>
      </c>
      <c r="L916" s="6" t="str">
        <f>IF(C916="","",G916&amp;" "&amp;VLOOKUP(C916,$X$1:$Y$49,2))</f>
        <v>D 21</v>
      </c>
      <c r="M916" s="10" t="e">
        <f>M915+IF(AND(B916="C",E916&lt;&gt;""),IF(G916="D",-#REF!,+#REF!),0)</f>
        <v>#REF!</v>
      </c>
      <c r="N916">
        <f>IF(D916,MONTH(D916),"")</f>
        <v>7</v>
      </c>
      <c r="O916">
        <f>IF(D916,YEAR(D916),"")</f>
        <v>2001</v>
      </c>
      <c r="P916" s="12">
        <f>P915+IF(AND($B916="C",I916&lt;&gt;""),IF($G916="D",-I916,+I916),0)</f>
        <v>66.02511900932528</v>
      </c>
    </row>
    <row r="917" spans="1:16" x14ac:dyDescent="0.2">
      <c r="A917" s="6">
        <v>477</v>
      </c>
      <c r="B917" s="6" t="s">
        <v>17</v>
      </c>
      <c r="C917" s="7" t="s">
        <v>51</v>
      </c>
      <c r="D917" s="8">
        <v>37073</v>
      </c>
      <c r="E917" s="8">
        <v>37076</v>
      </c>
      <c r="F917" t="s">
        <v>284</v>
      </c>
      <c r="G917" s="6" t="s">
        <v>23</v>
      </c>
      <c r="H917" s="6"/>
      <c r="I917" s="12">
        <v>6.7992261687885032</v>
      </c>
      <c r="J917" s="12">
        <f>J916+IF(AND($B917="B",$G917="D"),-I917,IF($B917="B",+I917,0))</f>
        <v>4525.7507794054436</v>
      </c>
      <c r="K917" s="12">
        <f>K916+IF(AND($B917="B",$E917&lt;&gt;""),IF($G917="D",-I917,+I917),0)</f>
        <v>4525.7507794054436</v>
      </c>
      <c r="L917" s="6" t="str">
        <f>IF(C917="","",G917&amp;" "&amp;VLOOKUP(C917,$X$1:$Y$49,2))</f>
        <v>D 21</v>
      </c>
      <c r="M917" s="10" t="e">
        <f>M916+IF(AND(B917="C",E917&lt;&gt;""),IF(G917="D",-#REF!,+#REF!),0)</f>
        <v>#REF!</v>
      </c>
      <c r="N917">
        <f>IF(D917,MONTH(D917),"")</f>
        <v>7</v>
      </c>
      <c r="O917">
        <f>IF(D917,YEAR(D917),"")</f>
        <v>2001</v>
      </c>
      <c r="P917" s="12">
        <f>P916+IF(AND($B917="C",I917&lt;&gt;""),IF($G917="D",-I917,+I917),0)</f>
        <v>66.02511900932528</v>
      </c>
    </row>
    <row r="918" spans="1:16" x14ac:dyDescent="0.2">
      <c r="A918" s="6">
        <v>501</v>
      </c>
      <c r="B918" s="6" t="s">
        <v>17</v>
      </c>
      <c r="C918" s="7" t="s">
        <v>26</v>
      </c>
      <c r="D918" s="8">
        <v>37074</v>
      </c>
      <c r="E918" s="8">
        <v>37074</v>
      </c>
      <c r="F918" t="s">
        <v>284</v>
      </c>
      <c r="G918" s="6" t="s">
        <v>23</v>
      </c>
      <c r="H918" s="6"/>
      <c r="I918" s="12">
        <v>2.0047045766719465</v>
      </c>
      <c r="J918" s="12">
        <f>J917+IF(AND($B918="B",$G918="D"),-I918,IF($B918="B",+I918,0))</f>
        <v>4523.7460748287713</v>
      </c>
      <c r="K918" s="12">
        <f>K917+IF(AND($B918="B",$E918&lt;&gt;""),IF($G918="D",-I918,+I918),0)</f>
        <v>4523.7460748287713</v>
      </c>
      <c r="L918" s="6" t="str">
        <f>IF(C918="","",G918&amp;" "&amp;VLOOKUP(C918,$X$1:$Y$49,2))</f>
        <v>D 6</v>
      </c>
      <c r="M918" s="10" t="e">
        <f>M917+IF(AND(B918="C",E918&lt;&gt;""),IF(G918="D",-#REF!,+#REF!),0)</f>
        <v>#REF!</v>
      </c>
      <c r="N918">
        <f>IF(D918,MONTH(D918),"")</f>
        <v>7</v>
      </c>
      <c r="O918">
        <f>IF(D918,YEAR(D918),"")</f>
        <v>2001</v>
      </c>
      <c r="P918" s="12">
        <f>P917+IF(AND($B918="C",I918&lt;&gt;""),IF($G918="D",-I918,+I918),0)</f>
        <v>66.02511900932528</v>
      </c>
    </row>
    <row r="919" spans="1:16" x14ac:dyDescent="0.2">
      <c r="A919" s="6">
        <v>501</v>
      </c>
      <c r="B919" s="6" t="s">
        <v>17</v>
      </c>
      <c r="C919" s="7" t="s">
        <v>21</v>
      </c>
      <c r="D919" s="8">
        <v>37074</v>
      </c>
      <c r="E919" s="8">
        <v>37074</v>
      </c>
      <c r="F919" t="s">
        <v>284</v>
      </c>
      <c r="G919" s="6" t="s">
        <v>23</v>
      </c>
      <c r="H919" s="6"/>
      <c r="I919" s="12">
        <v>10.23847599766448</v>
      </c>
      <c r="J919" s="12">
        <f>J918+IF(AND($B919="B",$G919="D"),-I919,IF($B919="B",+I919,0))</f>
        <v>4513.5075988311064</v>
      </c>
      <c r="K919" s="12">
        <f>K918+IF(AND($B919="B",$E919&lt;&gt;""),IF($G919="D",-I919,+I919),0)</f>
        <v>4513.5075988311064</v>
      </c>
      <c r="L919" s="6" t="str">
        <f>IF(C919="","",G919&amp;" "&amp;VLOOKUP(C919,$X$1:$Y$49,2))</f>
        <v>D 28</v>
      </c>
      <c r="M919" s="10" t="e">
        <f>M918+IF(AND(B919="C",E919&lt;&gt;""),IF(G919="D",-#REF!,+#REF!),0)</f>
        <v>#REF!</v>
      </c>
      <c r="N919">
        <f>IF(D919,MONTH(D919),"")</f>
        <v>7</v>
      </c>
      <c r="O919">
        <f>IF(D919,YEAR(D919),"")</f>
        <v>2001</v>
      </c>
      <c r="P919" s="12">
        <f>P918+IF(AND($B919="C",I919&lt;&gt;""),IF($G919="D",-I919,+I919),0)</f>
        <v>66.02511900932528</v>
      </c>
    </row>
    <row r="920" spans="1:16" x14ac:dyDescent="0.2">
      <c r="A920" s="6">
        <v>496</v>
      </c>
      <c r="B920" s="6" t="s">
        <v>17</v>
      </c>
      <c r="C920" s="7" t="s">
        <v>58</v>
      </c>
      <c r="D920" s="8">
        <v>37075</v>
      </c>
      <c r="E920" s="8">
        <v>37074</v>
      </c>
      <c r="F920" t="s">
        <v>284</v>
      </c>
      <c r="G920" s="6" t="s">
        <v>23</v>
      </c>
      <c r="H920" s="6"/>
      <c r="I920" s="12">
        <v>1265.0996940348225</v>
      </c>
      <c r="J920" s="12">
        <f>J919+IF(AND($B920="B",$G920="D"),-I920,IF($B920="B",+I920,0))</f>
        <v>3248.4079047962841</v>
      </c>
      <c r="K920" s="12">
        <f>K919+IF(AND($B920="B",$E920&lt;&gt;""),IF($G920="D",-I920,+I920),0)</f>
        <v>3248.4079047962841</v>
      </c>
      <c r="L920" s="6" t="str">
        <f>IF(C920="","",G920&amp;" "&amp;VLOOKUP(C920,$X$1:$Y$49,2))</f>
        <v>D 4</v>
      </c>
      <c r="M920" s="10" t="e">
        <f>M919+IF(AND(B920="C",E920&lt;&gt;""),IF(G920="D",-#REF!,+#REF!),0)</f>
        <v>#REF!</v>
      </c>
      <c r="N920">
        <f>IF(D920,MONTH(D920),"")</f>
        <v>7</v>
      </c>
      <c r="O920">
        <f>IF(D920,YEAR(D920),"")</f>
        <v>2001</v>
      </c>
      <c r="P920" s="12">
        <f>P919+IF(AND($B920="C",I920&lt;&gt;""),IF($G920="D",-I920,+I920),0)</f>
        <v>66.02511900932528</v>
      </c>
    </row>
    <row r="921" spans="1:16" x14ac:dyDescent="0.2">
      <c r="A921" s="6">
        <v>497</v>
      </c>
      <c r="B921" s="6" t="s">
        <v>17</v>
      </c>
      <c r="C921" s="7" t="s">
        <v>58</v>
      </c>
      <c r="D921" s="8">
        <v>37075</v>
      </c>
      <c r="E921" s="8">
        <v>37074</v>
      </c>
      <c r="F921" t="s">
        <v>284</v>
      </c>
      <c r="G921" s="6" t="s">
        <v>23</v>
      </c>
      <c r="H921" s="6"/>
      <c r="I921" s="12">
        <v>1559.3994728312985</v>
      </c>
      <c r="J921" s="12">
        <f>J920+IF(AND($B921="B",$G921="D"),-I921,IF($B921="B",+I921,0))</f>
        <v>1689.0084319649857</v>
      </c>
      <c r="K921" s="12">
        <f>K920+IF(AND($B921="B",$E921&lt;&gt;""),IF($G921="D",-I921,+I921),0)</f>
        <v>1689.0084319649857</v>
      </c>
      <c r="L921" s="6" t="str">
        <f>IF(C921="","",G921&amp;" "&amp;VLOOKUP(C921,$X$1:$Y$49,2))</f>
        <v>D 4</v>
      </c>
      <c r="M921" s="10" t="e">
        <f>M920+IF(AND(B921="C",E921&lt;&gt;""),IF(G921="D",-#REF!,+#REF!),0)</f>
        <v>#REF!</v>
      </c>
      <c r="N921">
        <f>IF(D921,MONTH(D921),"")</f>
        <v>7</v>
      </c>
      <c r="O921">
        <f>IF(D921,YEAR(D921),"")</f>
        <v>2001</v>
      </c>
      <c r="P921" s="12">
        <f>P920+IF(AND($B921="C",I921&lt;&gt;""),IF($G921="D",-I921,+I921),0)</f>
        <v>66.02511900932528</v>
      </c>
    </row>
    <row r="922" spans="1:16" x14ac:dyDescent="0.2">
      <c r="A922" s="6">
        <v>498</v>
      </c>
      <c r="B922" s="6" t="s">
        <v>17</v>
      </c>
      <c r="C922" s="7" t="s">
        <v>58</v>
      </c>
      <c r="D922" s="8">
        <v>37075</v>
      </c>
      <c r="E922" s="8">
        <v>37074</v>
      </c>
      <c r="F922" t="s">
        <v>284</v>
      </c>
      <c r="G922" s="6" t="s">
        <v>23</v>
      </c>
      <c r="H922" s="6"/>
      <c r="I922" s="12">
        <v>1425.5903969315063</v>
      </c>
      <c r="J922" s="12">
        <f>J921+IF(AND($B922="B",$G922="D"),-I922,IF($B922="B",+I922,0))</f>
        <v>263.41803503347933</v>
      </c>
      <c r="K922" s="12">
        <f>K921+IF(AND($B922="B",$E922&lt;&gt;""),IF($G922="D",-I922,+I922),0)</f>
        <v>263.41803503347933</v>
      </c>
      <c r="L922" s="6" t="str">
        <f>IF(C922="","",G922&amp;" "&amp;VLOOKUP(C922,$X$1:$Y$49,2))</f>
        <v>D 4</v>
      </c>
      <c r="M922" s="10" t="e">
        <f>M921+IF(AND(B922="C",E922&lt;&gt;""),IF(G922="D",-#REF!,+#REF!),0)</f>
        <v>#REF!</v>
      </c>
      <c r="N922">
        <f>IF(D922,MONTH(D922),"")</f>
        <v>7</v>
      </c>
      <c r="O922">
        <f>IF(D922,YEAR(D922),"")</f>
        <v>2001</v>
      </c>
      <c r="P922" s="12">
        <f>P921+IF(AND($B922="C",I922&lt;&gt;""),IF($G922="D",-I922,+I922),0)</f>
        <v>66.02511900932528</v>
      </c>
    </row>
    <row r="923" spans="1:16" x14ac:dyDescent="0.2">
      <c r="A923" s="6">
        <v>499</v>
      </c>
      <c r="B923" s="6" t="s">
        <v>17</v>
      </c>
      <c r="C923" s="7" t="s">
        <v>54</v>
      </c>
      <c r="D923" s="8">
        <v>37075</v>
      </c>
      <c r="E923" s="8">
        <v>37076</v>
      </c>
      <c r="F923" t="s">
        <v>284</v>
      </c>
      <c r="G923" s="6" t="s">
        <v>19</v>
      </c>
      <c r="H923" s="6"/>
      <c r="I923" s="12">
        <v>439.05316964374191</v>
      </c>
      <c r="J923" s="12">
        <f>J922+IF(AND($B923="B",$G923="D"),-I923,IF($B923="B",+I923,0))</f>
        <v>702.47120467722129</v>
      </c>
      <c r="K923" s="12">
        <f>K922+IF(AND($B923="B",$E923&lt;&gt;""),IF($G923="D",-I923,+I923),0)</f>
        <v>702.47120467722129</v>
      </c>
      <c r="L923" s="6" t="str">
        <f>IF(C923="","",G923&amp;" "&amp;VLOOKUP(C923,$X$1:$Y$49,2))</f>
        <v>R 6</v>
      </c>
      <c r="M923" s="10" t="e">
        <f>M922+IF(AND(B923="C",E923&lt;&gt;""),IF(G923="D",-#REF!,+#REF!),0)</f>
        <v>#REF!</v>
      </c>
      <c r="N923">
        <f>IF(D923,MONTH(D923),"")</f>
        <v>7</v>
      </c>
      <c r="O923">
        <f>IF(D923,YEAR(D923),"")</f>
        <v>2001</v>
      </c>
      <c r="P923" s="12">
        <f>P922+IF(AND($B923="C",I923&lt;&gt;""),IF($G923="D",-I923,+I923),0)</f>
        <v>66.02511900932528</v>
      </c>
    </row>
    <row r="924" spans="1:16" x14ac:dyDescent="0.2">
      <c r="A924" s="6">
        <v>499</v>
      </c>
      <c r="B924" s="6" t="s">
        <v>17</v>
      </c>
      <c r="C924" s="7" t="s">
        <v>62</v>
      </c>
      <c r="D924" s="8">
        <v>37075</v>
      </c>
      <c r="E924" s="8">
        <v>37076</v>
      </c>
      <c r="F924" t="s">
        <v>284</v>
      </c>
      <c r="G924" s="6" t="s">
        <v>19</v>
      </c>
      <c r="H924" s="6"/>
      <c r="I924" s="12">
        <v>86.054421250173419</v>
      </c>
      <c r="J924" s="12">
        <f>J923+IF(AND($B924="B",$G924="D"),-I924,IF($B924="B",+I924,0))</f>
        <v>788.52562592739469</v>
      </c>
      <c r="K924" s="12">
        <f>K923+IF(AND($B924="B",$E924&lt;&gt;""),IF($G924="D",-I924,+I924),0)</f>
        <v>788.52562592739469</v>
      </c>
      <c r="L924" s="6" t="str">
        <f>IF(C924="","",G924&amp;" "&amp;VLOOKUP(C924,$X$1:$Y$49,2))</f>
        <v>R 5</v>
      </c>
      <c r="M924" s="10" t="e">
        <f>M923+IF(AND(B924="C",E924&lt;&gt;""),IF(G924="D",-#REF!,+#REF!),0)</f>
        <v>#REF!</v>
      </c>
      <c r="N924">
        <f>IF(D924,MONTH(D924),"")</f>
        <v>7</v>
      </c>
      <c r="O924">
        <f>IF(D924,YEAR(D924),"")</f>
        <v>2001</v>
      </c>
      <c r="P924" s="12">
        <f>P923+IF(AND($B924="C",I924&lt;&gt;""),IF($G924="D",-I924,+I924),0)</f>
        <v>66.02511900932528</v>
      </c>
    </row>
    <row r="925" spans="1:16" x14ac:dyDescent="0.2">
      <c r="A925" s="6">
        <v>502</v>
      </c>
      <c r="B925" s="6" t="s">
        <v>17</v>
      </c>
      <c r="C925" s="7" t="s">
        <v>21</v>
      </c>
      <c r="D925" s="8">
        <v>37075</v>
      </c>
      <c r="E925" s="8">
        <v>37073</v>
      </c>
      <c r="F925" t="s">
        <v>284</v>
      </c>
      <c r="G925" s="6" t="s">
        <v>23</v>
      </c>
      <c r="H925" s="6"/>
      <c r="I925" s="12">
        <v>91.833763493643644</v>
      </c>
      <c r="J925" s="12">
        <f>J924+IF(AND($B925="B",$G925="D"),-I925,IF($B925="B",+I925,0))</f>
        <v>696.691862433751</v>
      </c>
      <c r="K925" s="12">
        <f>K924+IF(AND($B925="B",$E925&lt;&gt;""),IF($G925="D",-I925,+I925),0)</f>
        <v>696.691862433751</v>
      </c>
      <c r="L925" s="6" t="str">
        <f>IF(C925="","",G925&amp;" "&amp;VLOOKUP(C925,$X$1:$Y$49,2))</f>
        <v>D 28</v>
      </c>
      <c r="M925" s="10" t="e">
        <f>M924+IF(AND(B925="C",E925&lt;&gt;""),IF(G925="D",-#REF!,+#REF!),0)</f>
        <v>#REF!</v>
      </c>
      <c r="N925">
        <f>IF(D925,MONTH(D925),"")</f>
        <v>7</v>
      </c>
      <c r="O925">
        <f>IF(D925,YEAR(D925),"")</f>
        <v>2001</v>
      </c>
      <c r="P925" s="12">
        <f>P924+IF(AND($B925="C",I925&lt;&gt;""),IF($G925="D",-I925,+I925),0)</f>
        <v>66.02511900932528</v>
      </c>
    </row>
    <row r="926" spans="1:16" x14ac:dyDescent="0.2">
      <c r="A926" s="6">
        <v>502</v>
      </c>
      <c r="B926" s="6" t="s">
        <v>17</v>
      </c>
      <c r="C926" s="7" t="s">
        <v>26</v>
      </c>
      <c r="D926" s="8">
        <v>37075</v>
      </c>
      <c r="E926" s="8">
        <v>37073</v>
      </c>
      <c r="F926" t="s">
        <v>284</v>
      </c>
      <c r="G926" s="6" t="s">
        <v>23</v>
      </c>
      <c r="H926" s="6"/>
      <c r="I926" s="12">
        <v>16.266310139231688</v>
      </c>
      <c r="J926" s="12">
        <f>J925+IF(AND($B926="B",$G926="D"),-I926,IF($B926="B",+I926,0))</f>
        <v>680.42555229451932</v>
      </c>
      <c r="K926" s="12">
        <f>K925+IF(AND($B926="B",$E926&lt;&gt;""),IF($G926="D",-I926,+I926),0)</f>
        <v>680.42555229451932</v>
      </c>
      <c r="L926" s="6" t="str">
        <f>IF(C926="","",G926&amp;" "&amp;VLOOKUP(C926,$X$1:$Y$49,2))</f>
        <v>D 6</v>
      </c>
      <c r="M926" s="10" t="e">
        <f>M925+IF(AND(B926="C",E926&lt;&gt;""),IF(G926="D",-#REF!,+#REF!),0)</f>
        <v>#REF!</v>
      </c>
      <c r="N926">
        <f>IF(D926,MONTH(D926),"")</f>
        <v>7</v>
      </c>
      <c r="O926">
        <f>IF(D926,YEAR(D926),"")</f>
        <v>2001</v>
      </c>
      <c r="P926" s="12">
        <f>P925+IF(AND($B926="C",I926&lt;&gt;""),IF($G926="D",-I926,+I926),0)</f>
        <v>66.02511900932528</v>
      </c>
    </row>
    <row r="927" spans="1:16" x14ac:dyDescent="0.2">
      <c r="A927" s="6">
        <v>494</v>
      </c>
      <c r="B927" s="6" t="s">
        <v>17</v>
      </c>
      <c r="C927" s="7" t="s">
        <v>54</v>
      </c>
      <c r="D927" s="8">
        <v>37076</v>
      </c>
      <c r="E927" s="8">
        <v>37081</v>
      </c>
      <c r="F927" t="s">
        <v>284</v>
      </c>
      <c r="G927" s="6" t="s">
        <v>19</v>
      </c>
      <c r="H927" s="6"/>
      <c r="I927" s="12">
        <v>8211.2087115099312</v>
      </c>
      <c r="J927" s="12">
        <f>J926+IF(AND($B927="B",$G927="D"),-I927,IF($B927="B",+I927,0))</f>
        <v>8891.6342638044498</v>
      </c>
      <c r="K927" s="12">
        <f>K926+IF(AND($B927="B",$E927&lt;&gt;""),IF($G927="D",-I927,+I927),0)</f>
        <v>8891.6342638044498</v>
      </c>
      <c r="L927" s="6" t="str">
        <f>IF(C927="","",G927&amp;" "&amp;VLOOKUP(C927,$X$1:$Y$49,2))</f>
        <v>R 6</v>
      </c>
      <c r="M927" s="10" t="e">
        <f>M926+IF(AND(B927="C",E927&lt;&gt;""),IF(G927="D",-#REF!,+#REF!),0)</f>
        <v>#REF!</v>
      </c>
      <c r="N927">
        <f>IF(D927,MONTH(D927),"")</f>
        <v>7</v>
      </c>
      <c r="O927">
        <f>IF(D927,YEAR(D927),"")</f>
        <v>2001</v>
      </c>
      <c r="P927" s="12">
        <f>P926+IF(AND($B927="C",I927&lt;&gt;""),IF($G927="D",-I927,+I927),0)</f>
        <v>66.02511900932528</v>
      </c>
    </row>
    <row r="928" spans="1:16" x14ac:dyDescent="0.2">
      <c r="A928" s="6">
        <v>494</v>
      </c>
      <c r="B928" s="6" t="s">
        <v>17</v>
      </c>
      <c r="C928" s="7" t="s">
        <v>62</v>
      </c>
      <c r="D928" s="8">
        <v>37076</v>
      </c>
      <c r="E928" s="8">
        <v>37081</v>
      </c>
      <c r="F928" t="s">
        <v>284</v>
      </c>
      <c r="G928" s="6" t="s">
        <v>19</v>
      </c>
      <c r="H928" s="6"/>
      <c r="I928" s="12">
        <v>1609.3969074559461</v>
      </c>
      <c r="J928" s="12">
        <f>J927+IF(AND($B928="B",$G928="D"),-I928,IF($B928="B",+I928,0))</f>
        <v>10501.031171260396</v>
      </c>
      <c r="K928" s="12">
        <f>K927+IF(AND($B928="B",$E928&lt;&gt;""),IF($G928="D",-I928,+I928),0)</f>
        <v>10501.031171260396</v>
      </c>
      <c r="L928" s="6" t="str">
        <f>IF(C928="","",G928&amp;" "&amp;VLOOKUP(C928,$X$1:$Y$49,2))</f>
        <v>R 5</v>
      </c>
      <c r="M928" s="10" t="e">
        <f>M927+IF(AND(B928="C",E928&lt;&gt;""),IF(G928="D",-#REF!,+#REF!),0)</f>
        <v>#REF!</v>
      </c>
      <c r="N928">
        <f>IF(D928,MONTH(D928),"")</f>
        <v>7</v>
      </c>
      <c r="O928">
        <f>IF(D928,YEAR(D928),"")</f>
        <v>2001</v>
      </c>
      <c r="P928" s="12">
        <f>P927+IF(AND($B928="C",I928&lt;&gt;""),IF($G928="D",-I928,+I928),0)</f>
        <v>66.02511900932528</v>
      </c>
    </row>
    <row r="929" spans="1:16" x14ac:dyDescent="0.2">
      <c r="A929" s="6">
        <v>500</v>
      </c>
      <c r="B929" s="6" t="s">
        <v>17</v>
      </c>
      <c r="C929" s="7" t="s">
        <v>58</v>
      </c>
      <c r="D929" s="8">
        <v>37076</v>
      </c>
      <c r="E929" s="8">
        <v>37075</v>
      </c>
      <c r="F929" t="s">
        <v>284</v>
      </c>
      <c r="G929" s="6" t="s">
        <v>23</v>
      </c>
      <c r="H929" s="6"/>
      <c r="I929" s="12">
        <v>1377.1100849598374</v>
      </c>
      <c r="J929" s="12">
        <f>J928+IF(AND($B929="B",$G929="D"),-I929,IF($B929="B",+I929,0))</f>
        <v>9123.9210863005592</v>
      </c>
      <c r="K929" s="12">
        <f>K928+IF(AND($B929="B",$E929&lt;&gt;""),IF($G929="D",-I929,+I929),0)</f>
        <v>9123.9210863005592</v>
      </c>
      <c r="L929" s="6" t="str">
        <f>IF(C929="","",G929&amp;" "&amp;VLOOKUP(C929,$X$1:$Y$49,2))</f>
        <v>D 4</v>
      </c>
      <c r="M929" s="10" t="e">
        <f>M928+IF(AND(B929="C",E929&lt;&gt;""),IF(G929="D",-#REF!,+#REF!),0)</f>
        <v>#REF!</v>
      </c>
      <c r="N929">
        <f>IF(D929,MONTH(D929),"")</f>
        <v>7</v>
      </c>
      <c r="O929">
        <f>IF(D929,YEAR(D929),"")</f>
        <v>2001</v>
      </c>
      <c r="P929" s="12">
        <f>P928+IF(AND($B929="C",I929&lt;&gt;""),IF($G929="D",-I929,+I929),0)</f>
        <v>66.02511900932528</v>
      </c>
    </row>
    <row r="930" spans="1:16" x14ac:dyDescent="0.2">
      <c r="A930" s="6">
        <v>501</v>
      </c>
      <c r="B930" s="6" t="s">
        <v>17</v>
      </c>
      <c r="C930" s="7" t="s">
        <v>18</v>
      </c>
      <c r="D930" s="8">
        <v>37076</v>
      </c>
      <c r="E930" s="8">
        <v>37078</v>
      </c>
      <c r="F930" t="s">
        <v>284</v>
      </c>
      <c r="G930" s="6" t="s">
        <v>19</v>
      </c>
      <c r="H930" s="6"/>
      <c r="I930" s="12">
        <v>1443.1205094236361</v>
      </c>
      <c r="J930" s="12">
        <f>J929+IF(AND($B930="B",$G930="D"),-I930,IF($B930="B",+I930,0))</f>
        <v>10567.041595724195</v>
      </c>
      <c r="K930" s="12">
        <f>K929+IF(AND($B930="B",$E930&lt;&gt;""),IF($G930="D",-I930,+I930),0)</f>
        <v>10567.041595724195</v>
      </c>
      <c r="L930" s="6" t="str">
        <f>IF(C930="","",G930&amp;" "&amp;VLOOKUP(C930,$X$1:$Y$49,2))</f>
        <v>R 8</v>
      </c>
      <c r="M930" s="10" t="e">
        <f>M929+IF(AND(B930="C",E930&lt;&gt;""),IF(G930="D",-#REF!,+#REF!),0)</f>
        <v>#REF!</v>
      </c>
      <c r="N930">
        <f>IF(D930,MONTH(D930),"")</f>
        <v>7</v>
      </c>
      <c r="O930">
        <f>IF(D930,YEAR(D930),"")</f>
        <v>2001</v>
      </c>
      <c r="P930" s="12">
        <f>P929+IF(AND($B930="C",I930&lt;&gt;""),IF($G930="D",-I930,+I930),0)</f>
        <v>66.02511900932528</v>
      </c>
    </row>
    <row r="931" spans="1:16" x14ac:dyDescent="0.2">
      <c r="A931" s="6">
        <v>531</v>
      </c>
      <c r="B931" s="6" t="s">
        <v>17</v>
      </c>
      <c r="C931" s="7" t="s">
        <v>28</v>
      </c>
      <c r="D931" s="8">
        <v>37078</v>
      </c>
      <c r="E931" s="8">
        <v>37098</v>
      </c>
      <c r="F931" t="s">
        <v>284</v>
      </c>
      <c r="G931" s="6" t="s">
        <v>23</v>
      </c>
      <c r="H931" s="6" t="s">
        <v>92</v>
      </c>
      <c r="I931" s="12">
        <v>27.070371990846962</v>
      </c>
      <c r="J931" s="12">
        <f>J930+IF(AND($B931="B",$G931="D"),-I931,IF($B931="B",+I931,0))</f>
        <v>10539.971223733348</v>
      </c>
      <c r="K931" s="12">
        <f>K930+IF(AND($B931="B",$E931&lt;&gt;""),IF($G931="D",-I931,+I931),0)</f>
        <v>10539.971223733348</v>
      </c>
      <c r="L931" s="6" t="str">
        <f>IF(C931="","",G931&amp;" "&amp;VLOOKUP(C931,$X$1:$Y$49,2))</f>
        <v>D 25</v>
      </c>
      <c r="M931" s="10" t="e">
        <f>M930+IF(AND(B931="C",E931&lt;&gt;""),IF(G931="D",-#REF!,+#REF!),0)</f>
        <v>#REF!</v>
      </c>
      <c r="N931">
        <f>IF(D931,MONTH(D931),"")</f>
        <v>7</v>
      </c>
      <c r="O931">
        <f>IF(D931,YEAR(D931),"")</f>
        <v>2001</v>
      </c>
      <c r="P931" s="12">
        <f>P930+IF(AND($B931="C",I931&lt;&gt;""),IF($G931="D",-I931,+I931),0)</f>
        <v>66.02511900932528</v>
      </c>
    </row>
    <row r="932" spans="1:16" x14ac:dyDescent="0.2">
      <c r="A932" s="6">
        <v>531</v>
      </c>
      <c r="B932" s="6" t="s">
        <v>17</v>
      </c>
      <c r="C932" s="7" t="s">
        <v>26</v>
      </c>
      <c r="D932" s="8">
        <v>37078</v>
      </c>
      <c r="E932" s="8">
        <v>37098</v>
      </c>
      <c r="F932" t="s">
        <v>284</v>
      </c>
      <c r="G932" s="6" t="s">
        <v>23</v>
      </c>
      <c r="H932" s="6" t="s">
        <v>92</v>
      </c>
      <c r="I932" s="12">
        <v>5.3052257998618808</v>
      </c>
      <c r="J932" s="12">
        <f>J931+IF(AND($B932="B",$G932="D"),-I932,IF($B932="B",+I932,0))</f>
        <v>10534.665997933485</v>
      </c>
      <c r="K932" s="12">
        <f>K931+IF(AND($B932="B",$E932&lt;&gt;""),IF($G932="D",-I932,+I932),0)</f>
        <v>10534.665997933485</v>
      </c>
      <c r="L932" s="6" t="str">
        <f>IF(C932="","",G932&amp;" "&amp;VLOOKUP(C932,$X$1:$Y$49,2))</f>
        <v>D 6</v>
      </c>
      <c r="M932" s="10" t="e">
        <f>M931+IF(AND(B932="C",E932&lt;&gt;""),IF(G932="D",-#REF!,+#REF!),0)</f>
        <v>#REF!</v>
      </c>
      <c r="N932">
        <f>IF(D932,MONTH(D932),"")</f>
        <v>7</v>
      </c>
      <c r="O932">
        <f>IF(D932,YEAR(D932),"")</f>
        <v>2001</v>
      </c>
      <c r="P932" s="12">
        <f>P931+IF(AND($B932="C",I932&lt;&gt;""),IF($G932="D",-I932,+I932),0)</f>
        <v>66.02511900932528</v>
      </c>
    </row>
    <row r="933" spans="1:16" x14ac:dyDescent="0.2">
      <c r="A933" s="6">
        <v>303</v>
      </c>
      <c r="B933" s="6" t="s">
        <v>17</v>
      </c>
      <c r="C933" s="7" t="s">
        <v>33</v>
      </c>
      <c r="D933" s="8">
        <v>37082</v>
      </c>
      <c r="E933" s="8">
        <v>37081</v>
      </c>
      <c r="F933" t="s">
        <v>284</v>
      </c>
      <c r="G933" s="6" t="s">
        <v>23</v>
      </c>
      <c r="H933" s="6"/>
      <c r="I933" s="12">
        <v>288.89088766489266</v>
      </c>
      <c r="J933" s="12">
        <f>J932+IF(AND($B933="B",$G933="D"),-I933,IF($B933="B",+I933,0))</f>
        <v>10245.775110268592</v>
      </c>
      <c r="K933" s="12">
        <f>K932+IF(AND($B933="B",$E933&lt;&gt;""),IF($G933="D",-I933,+I933),0)</f>
        <v>10245.775110268592</v>
      </c>
      <c r="L933" s="6" t="str">
        <f>IF(C933="","",G933&amp;" "&amp;VLOOKUP(C933,$X$1:$Y$49,2))</f>
        <v>D 23</v>
      </c>
      <c r="M933" s="10" t="e">
        <f>M932+IF(AND(B933="C",E933&lt;&gt;""),IF(G933="D",-#REF!,+#REF!),0)</f>
        <v>#REF!</v>
      </c>
      <c r="N933">
        <f>IF(D933,MONTH(D933),"")</f>
        <v>7</v>
      </c>
      <c r="O933">
        <f>IF(D933,YEAR(D933),"")</f>
        <v>2001</v>
      </c>
      <c r="P933" s="12">
        <f>P932+IF(AND($B933="C",I933&lt;&gt;""),IF($G933="D",-I933,+I933),0)</f>
        <v>66.02511900932528</v>
      </c>
    </row>
    <row r="934" spans="1:16" x14ac:dyDescent="0.2">
      <c r="A934" s="6">
        <v>321</v>
      </c>
      <c r="B934" s="6" t="s">
        <v>17</v>
      </c>
      <c r="C934" s="7" t="s">
        <v>33</v>
      </c>
      <c r="D934" s="8">
        <v>37082</v>
      </c>
      <c r="E934" s="8">
        <v>37081</v>
      </c>
      <c r="F934" t="s">
        <v>284</v>
      </c>
      <c r="G934" s="6" t="s">
        <v>23</v>
      </c>
      <c r="H934" s="6"/>
      <c r="I934" s="12">
        <v>183.3961677366047</v>
      </c>
      <c r="J934" s="12">
        <f>J933+IF(AND($B934="B",$G934="D"),-I934,IF($B934="B",+I934,0))</f>
        <v>10062.378942531988</v>
      </c>
      <c r="K934" s="12">
        <f>K933+IF(AND($B934="B",$E934&lt;&gt;""),IF($G934="D",-I934,+I934),0)</f>
        <v>10062.378942531988</v>
      </c>
      <c r="L934" s="6" t="str">
        <f>IF(C934="","",G934&amp;" "&amp;VLOOKUP(C934,$X$1:$Y$49,2))</f>
        <v>D 23</v>
      </c>
      <c r="M934" s="10" t="e">
        <f>M933+IF(AND(B934="C",E934&lt;&gt;""),IF(G934="D",-#REF!,+#REF!),0)</f>
        <v>#REF!</v>
      </c>
      <c r="N934">
        <f>IF(D934,MONTH(D934),"")</f>
        <v>7</v>
      </c>
      <c r="O934">
        <f>IF(D934,YEAR(D934),"")</f>
        <v>2001</v>
      </c>
      <c r="P934" s="12">
        <f>P933+IF(AND($B934="C",I934&lt;&gt;""),IF($G934="D",-I934,+I934),0)</f>
        <v>66.02511900932528</v>
      </c>
    </row>
    <row r="935" spans="1:16" x14ac:dyDescent="0.2">
      <c r="A935" s="6">
        <v>516</v>
      </c>
      <c r="B935" s="6" t="s">
        <v>17</v>
      </c>
      <c r="C935" s="7" t="s">
        <v>54</v>
      </c>
      <c r="D935" s="8">
        <v>37082</v>
      </c>
      <c r="E935" s="8">
        <v>37083</v>
      </c>
      <c r="F935" t="s">
        <v>284</v>
      </c>
      <c r="G935" s="6" t="s">
        <v>19</v>
      </c>
      <c r="H935" s="6"/>
      <c r="I935" s="12">
        <v>1372.0411551366935</v>
      </c>
      <c r="J935" s="12">
        <f>J934+IF(AND($B935="B",$G935="D"),-I935,IF($B935="B",+I935,0))</f>
        <v>11434.420097668683</v>
      </c>
      <c r="K935" s="12">
        <f>K934+IF(AND($B935="B",$E935&lt;&gt;""),IF($G935="D",-I935,+I935),0)</f>
        <v>11434.420097668683</v>
      </c>
      <c r="L935" s="6" t="str">
        <f>IF(C935="","",G935&amp;" "&amp;VLOOKUP(C935,$X$1:$Y$49,2))</f>
        <v>R 6</v>
      </c>
      <c r="M935" s="10" t="e">
        <f>M934+IF(AND(B935="C",E935&lt;&gt;""),IF(G935="D",-#REF!,+#REF!),0)</f>
        <v>#REF!</v>
      </c>
      <c r="N935">
        <f>IF(D935,MONTH(D935),"")</f>
        <v>7</v>
      </c>
      <c r="O935">
        <f>IF(D935,YEAR(D935),"")</f>
        <v>2001</v>
      </c>
      <c r="P935" s="12">
        <f>P934+IF(AND($B935="C",I935&lt;&gt;""),IF($G935="D",-I935,+I935),0)</f>
        <v>66.02511900932528</v>
      </c>
    </row>
    <row r="936" spans="1:16" x14ac:dyDescent="0.2">
      <c r="A936" s="6">
        <v>516</v>
      </c>
      <c r="B936" s="6" t="s">
        <v>17</v>
      </c>
      <c r="C936" s="7" t="s">
        <v>62</v>
      </c>
      <c r="D936" s="8">
        <v>37082</v>
      </c>
      <c r="E936" s="8">
        <v>37083</v>
      </c>
      <c r="F936" t="s">
        <v>284</v>
      </c>
      <c r="G936" s="6" t="s">
        <v>19</v>
      </c>
      <c r="H936" s="6"/>
      <c r="I936" s="12">
        <v>268.92006640679193</v>
      </c>
      <c r="J936" s="12">
        <f>J935+IF(AND($B936="B",$G936="D"),-I936,IF($B936="B",+I936,0))</f>
        <v>11703.340164075475</v>
      </c>
      <c r="K936" s="12">
        <f>K935+IF(AND($B936="B",$E936&lt;&gt;""),IF($G936="D",-I936,+I936),0)</f>
        <v>11703.340164075475</v>
      </c>
      <c r="L936" s="6" t="str">
        <f>IF(C936="","",G936&amp;" "&amp;VLOOKUP(C936,$X$1:$Y$49,2))</f>
        <v>R 5</v>
      </c>
      <c r="M936" s="10" t="e">
        <f>M935+IF(AND(B936="C",E936&lt;&gt;""),IF(G936="D",-#REF!,+#REF!),0)</f>
        <v>#REF!</v>
      </c>
      <c r="N936">
        <f>IF(D936,MONTH(D936),"")</f>
        <v>7</v>
      </c>
      <c r="O936">
        <f>IF(D936,YEAR(D936),"")</f>
        <v>2001</v>
      </c>
      <c r="P936" s="12">
        <f>P935+IF(AND($B936="C",I936&lt;&gt;""),IF($G936="D",-I936,+I936),0)</f>
        <v>66.02511900932528</v>
      </c>
    </row>
    <row r="937" spans="1:16" x14ac:dyDescent="0.2">
      <c r="A937" s="6">
        <v>517</v>
      </c>
      <c r="B937" s="6" t="s">
        <v>17</v>
      </c>
      <c r="C937" s="7" t="s">
        <v>58</v>
      </c>
      <c r="D937" s="8">
        <v>37083</v>
      </c>
      <c r="E937" s="8">
        <v>37082</v>
      </c>
      <c r="F937" t="s">
        <v>284</v>
      </c>
      <c r="G937" s="6" t="s">
        <v>23</v>
      </c>
      <c r="H937" s="6"/>
      <c r="I937" s="12">
        <v>83.846959480575705</v>
      </c>
      <c r="J937" s="12">
        <f>J936+IF(AND($B937="B",$G937="D"),-I937,IF($B937="B",+I937,0))</f>
        <v>11619.493204594899</v>
      </c>
      <c r="K937" s="12">
        <f>K936+IF(AND($B937="B",$E937&lt;&gt;""),IF($G937="D",-I937,+I937),0)</f>
        <v>11619.493204594899</v>
      </c>
      <c r="L937" s="6" t="str">
        <f>IF(C937="","",G937&amp;" "&amp;VLOOKUP(C937,$X$1:$Y$49,2))</f>
        <v>D 4</v>
      </c>
      <c r="M937" s="10" t="e">
        <f>M936+IF(AND(B937="C",E937&lt;&gt;""),IF(G937="D",-#REF!,+#REF!),0)</f>
        <v>#REF!</v>
      </c>
      <c r="N937">
        <f>IF(D937,MONTH(D937),"")</f>
        <v>7</v>
      </c>
      <c r="O937">
        <f>IF(D937,YEAR(D937),"")</f>
        <v>2001</v>
      </c>
      <c r="P937" s="12">
        <f>P936+IF(AND($B937="C",I937&lt;&gt;""),IF($G937="D",-I937,+I937),0)</f>
        <v>66.02511900932528</v>
      </c>
    </row>
    <row r="938" spans="1:16" x14ac:dyDescent="0.2">
      <c r="A938" s="6">
        <v>518</v>
      </c>
      <c r="B938" s="6" t="s">
        <v>17</v>
      </c>
      <c r="C938" s="7" t="s">
        <v>58</v>
      </c>
      <c r="D938" s="8">
        <v>37083</v>
      </c>
      <c r="E938" s="8">
        <v>37082</v>
      </c>
      <c r="F938" t="s">
        <v>284</v>
      </c>
      <c r="G938" s="6" t="s">
        <v>23</v>
      </c>
      <c r="H938" s="6" t="s">
        <v>78</v>
      </c>
      <c r="I938" s="12">
        <v>1524.4901723741038</v>
      </c>
      <c r="J938" s="12">
        <f>J937+IF(AND($B938="B",$G938="D"),-I938,IF($B938="B",+I938,0))</f>
        <v>10095.003032220795</v>
      </c>
      <c r="K938" s="12">
        <f>K937+IF(AND($B938="B",$E938&lt;&gt;""),IF($G938="D",-I938,+I938),0)</f>
        <v>10095.003032220795</v>
      </c>
      <c r="L938" s="6" t="str">
        <f>IF(C938="","",G938&amp;" "&amp;VLOOKUP(C938,$X$1:$Y$49,2))</f>
        <v>D 4</v>
      </c>
      <c r="M938" s="10" t="e">
        <f>M937+IF(AND(B938="C",E938&lt;&gt;""),IF(G938="D",-#REF!,+#REF!),0)</f>
        <v>#REF!</v>
      </c>
      <c r="N938">
        <f>IF(D938,MONTH(D938),"")</f>
        <v>7</v>
      </c>
      <c r="O938">
        <f>IF(D938,YEAR(D938),"")</f>
        <v>2001</v>
      </c>
      <c r="P938" s="12">
        <f>P937+IF(AND($B938="C",I938&lt;&gt;""),IF($G938="D",-I938,+I938),0)</f>
        <v>66.02511900932528</v>
      </c>
    </row>
    <row r="939" spans="1:16" x14ac:dyDescent="0.2">
      <c r="A939" s="6">
        <v>506</v>
      </c>
      <c r="B939" s="6" t="s">
        <v>17</v>
      </c>
      <c r="C939" s="7" t="s">
        <v>28</v>
      </c>
      <c r="D939" s="8">
        <v>37085</v>
      </c>
      <c r="E939" s="8">
        <v>37095</v>
      </c>
      <c r="F939" t="s">
        <v>284</v>
      </c>
      <c r="G939" s="6" t="s">
        <v>23</v>
      </c>
      <c r="H939" s="6">
        <v>1617149</v>
      </c>
      <c r="I939" s="12">
        <v>71.651038101582884</v>
      </c>
      <c r="J939" s="12">
        <f>J938+IF(AND($B939="B",$G939="D"),-I939,IF($B939="B",+I939,0))</f>
        <v>10023.351994119212</v>
      </c>
      <c r="K939" s="12">
        <f>K938+IF(AND($B939="B",$E939&lt;&gt;""),IF($G939="D",-I939,+I939),0)</f>
        <v>10023.351994119212</v>
      </c>
      <c r="L939" s="6" t="str">
        <f>IF(C939="","",G939&amp;" "&amp;VLOOKUP(C939,$X$1:$Y$49,2))</f>
        <v>D 25</v>
      </c>
      <c r="M939" s="10" t="e">
        <f>M938+IF(AND(B939="C",E939&lt;&gt;""),IF(G939="D",-#REF!,+#REF!),0)</f>
        <v>#REF!</v>
      </c>
      <c r="N939">
        <f>IF(D939,MONTH(D939),"")</f>
        <v>7</v>
      </c>
      <c r="O939">
        <f>IF(D939,YEAR(D939),"")</f>
        <v>2001</v>
      </c>
      <c r="P939" s="12">
        <f>P938+IF(AND($B939="C",I939&lt;&gt;""),IF($G939="D",-I939,+I939),0)</f>
        <v>66.02511900932528</v>
      </c>
    </row>
    <row r="940" spans="1:16" x14ac:dyDescent="0.2">
      <c r="A940" s="6">
        <v>506</v>
      </c>
      <c r="B940" s="6" t="s">
        <v>17</v>
      </c>
      <c r="C940" s="7" t="s">
        <v>26</v>
      </c>
      <c r="D940" s="8">
        <v>37085</v>
      </c>
      <c r="E940" s="8">
        <v>37095</v>
      </c>
      <c r="F940" t="s">
        <v>284</v>
      </c>
      <c r="G940" s="6" t="s">
        <v>23</v>
      </c>
      <c r="H940" s="6">
        <v>1617149</v>
      </c>
      <c r="I940" s="12">
        <v>3.9408070955870587</v>
      </c>
      <c r="J940" s="12">
        <f>J939+IF(AND($B940="B",$G940="D"),-I940,IF($B940="B",+I940,0))</f>
        <v>10019.411187023625</v>
      </c>
      <c r="K940" s="12">
        <f>K939+IF(AND($B940="B",$E940&lt;&gt;""),IF($G940="D",-I940,+I940),0)</f>
        <v>10019.411187023625</v>
      </c>
      <c r="L940" s="6" t="str">
        <f>IF(C940="","",G940&amp;" "&amp;VLOOKUP(C940,$X$1:$Y$49,2))</f>
        <v>D 6</v>
      </c>
      <c r="M940" s="10" t="e">
        <f>M939+IF(AND(B940="C",E940&lt;&gt;""),IF(G940="D",-#REF!,+#REF!),0)</f>
        <v>#REF!</v>
      </c>
      <c r="N940">
        <f>IF(D940,MONTH(D940),"")</f>
        <v>7</v>
      </c>
      <c r="O940">
        <f>IF(D940,YEAR(D940),"")</f>
        <v>2001</v>
      </c>
      <c r="P940" s="12">
        <f>P939+IF(AND($B940="C",I940&lt;&gt;""),IF($G940="D",-I940,+I940),0)</f>
        <v>66.02511900932528</v>
      </c>
    </row>
    <row r="941" spans="1:16" x14ac:dyDescent="0.2">
      <c r="A941" s="6">
        <v>507</v>
      </c>
      <c r="B941" s="6" t="s">
        <v>17</v>
      </c>
      <c r="C941" s="7" t="s">
        <v>36</v>
      </c>
      <c r="D941" s="8">
        <v>37085</v>
      </c>
      <c r="E941" s="8">
        <v>37101</v>
      </c>
      <c r="F941" t="s">
        <v>284</v>
      </c>
      <c r="G941" s="6" t="s">
        <v>23</v>
      </c>
      <c r="H941" s="6">
        <v>1617152</v>
      </c>
      <c r="I941" s="12">
        <v>55.261244258388892</v>
      </c>
      <c r="J941" s="12">
        <f>J940+IF(AND($B941="B",$G941="D"),-I941,IF($B941="B",+I941,0))</f>
        <v>9964.1499427652361</v>
      </c>
      <c r="K941" s="12">
        <f>K940+IF(AND($B941="B",$E941&lt;&gt;""),IF($G941="D",-I941,+I941),0)</f>
        <v>9964.1499427652361</v>
      </c>
      <c r="L941" s="6" t="str">
        <f>IF(C941="","",G941&amp;" "&amp;VLOOKUP(C941,$X$1:$Y$49,2))</f>
        <v>D 10</v>
      </c>
      <c r="M941" s="10" t="e">
        <f>M940+IF(AND(B941="C",E941&lt;&gt;""),IF(G941="D",-#REF!,+#REF!),0)</f>
        <v>#REF!</v>
      </c>
      <c r="N941">
        <f>IF(D941,MONTH(D941),"")</f>
        <v>7</v>
      </c>
      <c r="O941">
        <f>IF(D941,YEAR(D941),"")</f>
        <v>2001</v>
      </c>
      <c r="P941" s="12">
        <f>P940+IF(AND($B941="C",I941&lt;&gt;""),IF($G941="D",-I941,+I941),0)</f>
        <v>66.02511900932528</v>
      </c>
    </row>
    <row r="942" spans="1:16" x14ac:dyDescent="0.2">
      <c r="A942" s="6">
        <v>508</v>
      </c>
      <c r="B942" s="6" t="s">
        <v>17</v>
      </c>
      <c r="C942" s="7" t="s">
        <v>36</v>
      </c>
      <c r="D942" s="8">
        <v>37085</v>
      </c>
      <c r="E942" s="8">
        <v>37101</v>
      </c>
      <c r="F942" t="s">
        <v>284</v>
      </c>
      <c r="G942" s="6" t="s">
        <v>23</v>
      </c>
      <c r="H942" s="6">
        <v>1617153</v>
      </c>
      <c r="I942" s="12">
        <v>1740.8153278339892</v>
      </c>
      <c r="J942" s="12">
        <f>J941+IF(AND($B942="B",$G942="D"),-I942,IF($B942="B",+I942,0))</f>
        <v>8223.3346149312474</v>
      </c>
      <c r="K942" s="12">
        <f>K941+IF(AND($B942="B",$E942&lt;&gt;""),IF($G942="D",-I942,+I942),0)</f>
        <v>8223.3346149312474</v>
      </c>
      <c r="L942" s="6" t="str">
        <f>IF(C942="","",G942&amp;" "&amp;VLOOKUP(C942,$X$1:$Y$49,2))</f>
        <v>D 10</v>
      </c>
      <c r="M942" s="10" t="e">
        <f>M941+IF(AND(B942="C",E942&lt;&gt;""),IF(G942="D",-#REF!,+#REF!),0)</f>
        <v>#REF!</v>
      </c>
      <c r="N942">
        <f>IF(D942,MONTH(D942),"")</f>
        <v>7</v>
      </c>
      <c r="O942">
        <f>IF(D942,YEAR(D942),"")</f>
        <v>2001</v>
      </c>
      <c r="P942" s="12">
        <f>P941+IF(AND($B942="C",I942&lt;&gt;""),IF($G942="D",-I942,+I942),0)</f>
        <v>66.02511900932528</v>
      </c>
    </row>
    <row r="943" spans="1:16" x14ac:dyDescent="0.2">
      <c r="A943" s="6">
        <v>509</v>
      </c>
      <c r="B943" s="6" t="s">
        <v>17</v>
      </c>
      <c r="C943" s="7" t="s">
        <v>67</v>
      </c>
      <c r="D943" s="8">
        <v>37085</v>
      </c>
      <c r="E943" s="8">
        <v>37087</v>
      </c>
      <c r="F943" t="s">
        <v>284</v>
      </c>
      <c r="G943" s="6" t="s">
        <v>23</v>
      </c>
      <c r="H943" s="6">
        <v>1617150</v>
      </c>
      <c r="I943" s="12">
        <v>11295.557483188684</v>
      </c>
      <c r="J943" s="12">
        <f>J942+IF(AND($B943="B",$G943="D"),-I943,IF($B943="B",+I943,0))</f>
        <v>-3072.2228682574369</v>
      </c>
      <c r="K943" s="12">
        <f>K942+IF(AND($B943="B",$E943&lt;&gt;""),IF($G943="D",-I943,+I943),0)</f>
        <v>-3072.2228682574369</v>
      </c>
      <c r="L943" s="6" t="str">
        <f>IF(C943="","",G943&amp;" "&amp;VLOOKUP(C943,$X$1:$Y$49,2))</f>
        <v>D 11</v>
      </c>
      <c r="M943" s="10" t="e">
        <f>M942+IF(AND(B943="C",E943&lt;&gt;""),IF(G943="D",-#REF!,+#REF!),0)</f>
        <v>#REF!</v>
      </c>
      <c r="N943">
        <f>IF(D943,MONTH(D943),"")</f>
        <v>7</v>
      </c>
      <c r="O943">
        <f>IF(D943,YEAR(D943),"")</f>
        <v>2001</v>
      </c>
      <c r="P943" s="12">
        <f>P942+IF(AND($B943="C",I943&lt;&gt;""),IF($G943="D",-I943,+I943),0)</f>
        <v>66.02511900932528</v>
      </c>
    </row>
    <row r="944" spans="1:16" x14ac:dyDescent="0.2">
      <c r="A944" s="6">
        <v>510</v>
      </c>
      <c r="B944" s="6" t="s">
        <v>17</v>
      </c>
      <c r="C944" s="7" t="s">
        <v>36</v>
      </c>
      <c r="D944" s="8">
        <v>37085</v>
      </c>
      <c r="E944" s="8">
        <v>37090</v>
      </c>
      <c r="F944" t="s">
        <v>284</v>
      </c>
      <c r="G944" s="6" t="s">
        <v>23</v>
      </c>
      <c r="H944" s="6" t="s">
        <v>77</v>
      </c>
      <c r="I944" s="12">
        <v>420.75928757525264</v>
      </c>
      <c r="J944" s="12">
        <f>J943+IF(AND($B944="B",$G944="D"),-I944,IF($B944="B",+I944,0))</f>
        <v>-3492.9821558326894</v>
      </c>
      <c r="K944" s="12">
        <f>K943+IF(AND($B944="B",$E944&lt;&gt;""),IF($G944="D",-I944,+I944),0)</f>
        <v>-3492.9821558326894</v>
      </c>
      <c r="L944" s="6" t="str">
        <f>IF(C944="","",G944&amp;" "&amp;VLOOKUP(C944,$X$1:$Y$49,2))</f>
        <v>D 10</v>
      </c>
      <c r="M944" s="10" t="e">
        <f>M943+IF(AND(B944="C",E944&lt;&gt;""),IF(G944="D",-#REF!,+#REF!),0)</f>
        <v>#REF!</v>
      </c>
      <c r="N944">
        <f>IF(D944,MONTH(D944),"")</f>
        <v>7</v>
      </c>
      <c r="O944">
        <f>IF(D944,YEAR(D944),"")</f>
        <v>2001</v>
      </c>
      <c r="P944" s="12">
        <f>P943+IF(AND($B944="C",I944&lt;&gt;""),IF($G944="D",-I944,+I944),0)</f>
        <v>66.02511900932528</v>
      </c>
    </row>
    <row r="945" spans="1:16" x14ac:dyDescent="0.2">
      <c r="A945" s="6">
        <v>511</v>
      </c>
      <c r="B945" s="6" t="s">
        <v>17</v>
      </c>
      <c r="C945" s="7" t="s">
        <v>36</v>
      </c>
      <c r="D945" s="8">
        <v>37085</v>
      </c>
      <c r="E945" s="8">
        <v>37086</v>
      </c>
      <c r="F945" t="s">
        <v>284</v>
      </c>
      <c r="G945" s="6" t="s">
        <v>23</v>
      </c>
      <c r="H945" s="6">
        <v>1617151</v>
      </c>
      <c r="I945" s="12">
        <v>6527.1046730197259</v>
      </c>
      <c r="J945" s="12">
        <f>J944+IF(AND($B945="B",$G945="D"),-I945,IF($B945="B",+I945,0))</f>
        <v>-10020.086828852414</v>
      </c>
      <c r="K945" s="12">
        <f>K944+IF(AND($B945="B",$E945&lt;&gt;""),IF($G945="D",-I945,+I945),0)</f>
        <v>-10020.086828852414</v>
      </c>
      <c r="L945" s="6" t="str">
        <f>IF(C945="","",G945&amp;" "&amp;VLOOKUP(C945,$X$1:$Y$49,2))</f>
        <v>D 10</v>
      </c>
      <c r="M945" s="10" t="e">
        <f>M944+IF(AND(B945="C",E945&lt;&gt;""),IF(G945="D",-#REF!,+#REF!),0)</f>
        <v>#REF!</v>
      </c>
      <c r="N945">
        <f>IF(D945,MONTH(D945),"")</f>
        <v>7</v>
      </c>
      <c r="O945">
        <f>IF(D945,YEAR(D945),"")</f>
        <v>2001</v>
      </c>
      <c r="P945" s="12">
        <f>P944+IF(AND($B945="C",I945&lt;&gt;""),IF($G945="D",-I945,+I945),0)</f>
        <v>66.02511900932528</v>
      </c>
    </row>
    <row r="946" spans="1:16" x14ac:dyDescent="0.2">
      <c r="A946" s="6">
        <v>519</v>
      </c>
      <c r="B946" s="6" t="s">
        <v>17</v>
      </c>
      <c r="C946" s="7" t="s">
        <v>54</v>
      </c>
      <c r="D946" s="8">
        <v>37085</v>
      </c>
      <c r="E946" s="8">
        <v>37090</v>
      </c>
      <c r="F946" t="s">
        <v>284</v>
      </c>
      <c r="G946" s="6" t="s">
        <v>19</v>
      </c>
      <c r="H946" s="6"/>
      <c r="I946" s="12">
        <v>1692.1840913352553</v>
      </c>
      <c r="J946" s="12">
        <f>J945+IF(AND($B946="B",$G946="D"),-I946,IF($B946="B",+I946,0))</f>
        <v>-8327.902737517159</v>
      </c>
      <c r="K946" s="12">
        <f>K945+IF(AND($B946="B",$E946&lt;&gt;""),IF($G946="D",-I946,+I946),0)</f>
        <v>-8327.902737517159</v>
      </c>
      <c r="L946" s="6" t="str">
        <f>IF(C946="","",G946&amp;" "&amp;VLOOKUP(C946,$X$1:$Y$49,2))</f>
        <v>R 6</v>
      </c>
      <c r="M946" s="10" t="e">
        <f>M945+IF(AND(B946="C",E946&lt;&gt;""),IF(G946="D",-#REF!,+#REF!),0)</f>
        <v>#REF!</v>
      </c>
      <c r="N946">
        <f>IF(D946,MONTH(D946),"")</f>
        <v>7</v>
      </c>
      <c r="O946">
        <f>IF(D946,YEAR(D946),"")</f>
        <v>2001</v>
      </c>
      <c r="P946" s="12">
        <f>P945+IF(AND($B946="C",I946&lt;&gt;""),IF($G946="D",-I946,+I946),0)</f>
        <v>66.02511900932528</v>
      </c>
    </row>
    <row r="947" spans="1:16" x14ac:dyDescent="0.2">
      <c r="A947" s="6">
        <v>519</v>
      </c>
      <c r="B947" s="6" t="s">
        <v>17</v>
      </c>
      <c r="C947" s="7" t="s">
        <v>62</v>
      </c>
      <c r="D947" s="8">
        <v>37085</v>
      </c>
      <c r="E947" s="8">
        <v>37090</v>
      </c>
      <c r="F947" t="s">
        <v>284</v>
      </c>
      <c r="G947" s="6" t="s">
        <v>19</v>
      </c>
      <c r="H947" s="6"/>
      <c r="I947" s="12">
        <v>331.66808190171002</v>
      </c>
      <c r="J947" s="12">
        <f>J946+IF(AND($B947="B",$G947="D"),-I947,IF($B947="B",+I947,0))</f>
        <v>-7996.2346556154489</v>
      </c>
      <c r="K947" s="12">
        <f>K946+IF(AND($B947="B",$E947&lt;&gt;""),IF($G947="D",-I947,+I947),0)</f>
        <v>-7996.2346556154489</v>
      </c>
      <c r="L947" s="6" t="str">
        <f>IF(C947="","",G947&amp;" "&amp;VLOOKUP(C947,$X$1:$Y$49,2))</f>
        <v>R 5</v>
      </c>
      <c r="M947" s="10" t="e">
        <f>M946+IF(AND(B947="C",E947&lt;&gt;""),IF(G947="D",-#REF!,+#REF!),0)</f>
        <v>#REF!</v>
      </c>
      <c r="N947">
        <f>IF(D947,MONTH(D947),"")</f>
        <v>7</v>
      </c>
      <c r="O947">
        <f>IF(D947,YEAR(D947),"")</f>
        <v>2001</v>
      </c>
      <c r="P947" s="12">
        <f>P946+IF(AND($B947="C",I947&lt;&gt;""),IF($G947="D",-I947,+I947),0)</f>
        <v>66.02511900932528</v>
      </c>
    </row>
    <row r="948" spans="1:16" x14ac:dyDescent="0.2">
      <c r="A948" s="6">
        <v>648</v>
      </c>
      <c r="B948" s="6" t="s">
        <v>40</v>
      </c>
      <c r="C948" t="s">
        <v>28</v>
      </c>
      <c r="D948" s="8">
        <v>37085</v>
      </c>
      <c r="E948" s="19">
        <v>37085</v>
      </c>
      <c r="F948" t="s">
        <v>284</v>
      </c>
      <c r="G948" s="6" t="s">
        <v>23</v>
      </c>
      <c r="H948" s="6"/>
      <c r="I948" s="12">
        <v>1.75</v>
      </c>
      <c r="J948" s="12">
        <f>J947+IF(AND($B948="B",$G948="D"),-I948,IF($B948="B",+I948,0))</f>
        <v>-7996.2346556154489</v>
      </c>
      <c r="K948" s="12">
        <f>K947+IF(AND($B948="B",$E948&lt;&gt;""),IF($G948="D",-I948,+I948),0)</f>
        <v>-7996.2346556154489</v>
      </c>
      <c r="L948" s="6" t="str">
        <f>IF(C948="","",G948&amp;" "&amp;VLOOKUP(C948,$X$1:$Y$49,2))</f>
        <v>D 25</v>
      </c>
      <c r="M948" s="10" t="e">
        <f>M947+IF(AND(B948="C",E948&lt;&gt;""),IF(G948="D",-#REF!,+#REF!),0)</f>
        <v>#REF!</v>
      </c>
      <c r="N948">
        <f>IF(D948,MONTH(D948),"")</f>
        <v>7</v>
      </c>
      <c r="O948">
        <f>IF(D948,YEAR(D948),"")</f>
        <v>2001</v>
      </c>
      <c r="P948" s="12">
        <f>P947+IF(AND($B948="C",I948&lt;&gt;""),IF($G948="D",-I948,+I948),0)</f>
        <v>64.27511900932528</v>
      </c>
    </row>
    <row r="949" spans="1:16" x14ac:dyDescent="0.2">
      <c r="A949" s="6">
        <v>534</v>
      </c>
      <c r="B949" s="6" t="s">
        <v>17</v>
      </c>
      <c r="C949" s="7" t="s">
        <v>31</v>
      </c>
      <c r="D949" s="8">
        <v>37087</v>
      </c>
      <c r="E949" s="8">
        <v>37103</v>
      </c>
      <c r="F949" t="s">
        <v>284</v>
      </c>
      <c r="G949" s="6" t="s">
        <v>23</v>
      </c>
      <c r="H949" s="6"/>
      <c r="I949" s="12">
        <v>341.74496194110282</v>
      </c>
      <c r="J949" s="12">
        <f>J948+IF(AND($B949="B",$G949="D"),-I949,IF($B949="B",+I949,0))</f>
        <v>-8337.9796175565516</v>
      </c>
      <c r="K949" s="12">
        <f>K948+IF(AND($B949="B",$E949&lt;&gt;""),IF($G949="D",-I949,+I949),0)</f>
        <v>-8337.9796175565516</v>
      </c>
      <c r="L949" s="6" t="str">
        <f>IF(C949="","",G949&amp;" "&amp;VLOOKUP(C949,$X$1:$Y$49,2))</f>
        <v>D 22</v>
      </c>
      <c r="M949" s="10" t="e">
        <f>M948+IF(AND(B949="C",E949&lt;&gt;""),IF(G949="D",-#REF!,+#REF!),0)</f>
        <v>#REF!</v>
      </c>
      <c r="N949">
        <f>IF(D949,MONTH(D949),"")</f>
        <v>7</v>
      </c>
      <c r="O949">
        <f>IF(D949,YEAR(D949),"")</f>
        <v>2001</v>
      </c>
      <c r="P949" s="12">
        <f>P948+IF(AND($B949="C",I949&lt;&gt;""),IF($G949="D",-I949,+I949),0)</f>
        <v>64.27511900932528</v>
      </c>
    </row>
    <row r="950" spans="1:16" x14ac:dyDescent="0.2">
      <c r="A950" s="6">
        <v>534</v>
      </c>
      <c r="B950" s="6" t="s">
        <v>17</v>
      </c>
      <c r="C950" s="7" t="s">
        <v>28</v>
      </c>
      <c r="D950" s="8">
        <v>37087</v>
      </c>
      <c r="E950" s="8">
        <v>37103</v>
      </c>
      <c r="F950" t="s">
        <v>284</v>
      </c>
      <c r="G950" s="6" t="s">
        <v>23</v>
      </c>
      <c r="H950" s="6"/>
      <c r="I950" s="12">
        <v>27.796029312897037</v>
      </c>
      <c r="J950" s="12">
        <f>J949+IF(AND($B950="B",$G950="D"),-I950,IF($B950="B",+I950,0))</f>
        <v>-8365.7756468694479</v>
      </c>
      <c r="K950" s="12">
        <f>K949+IF(AND($B950="B",$E950&lt;&gt;""),IF($G950="D",-I950,+I950),0)</f>
        <v>-8365.7756468694479</v>
      </c>
      <c r="L950" s="6" t="str">
        <f>IF(C950="","",G950&amp;" "&amp;VLOOKUP(C950,$X$1:$Y$49,2))</f>
        <v>D 25</v>
      </c>
      <c r="M950" s="10" t="e">
        <f>M949+IF(AND(B950="C",E950&lt;&gt;""),IF(G950="D",-#REF!,+#REF!),0)</f>
        <v>#REF!</v>
      </c>
      <c r="N950">
        <f>IF(D950,MONTH(D950),"")</f>
        <v>7</v>
      </c>
      <c r="O950">
        <f>IF(D950,YEAR(D950),"")</f>
        <v>2001</v>
      </c>
      <c r="P950" s="12">
        <f>P949+IF(AND($B950="C",I950&lt;&gt;""),IF($G950="D",-I950,+I950),0)</f>
        <v>64.27511900932528</v>
      </c>
    </row>
    <row r="951" spans="1:16" x14ac:dyDescent="0.2">
      <c r="A951" s="6">
        <v>534</v>
      </c>
      <c r="B951" s="6" t="s">
        <v>17</v>
      </c>
      <c r="C951" s="7" t="s">
        <v>26</v>
      </c>
      <c r="D951" s="8">
        <v>37087</v>
      </c>
      <c r="E951" s="8">
        <v>37103</v>
      </c>
      <c r="F951" t="s">
        <v>284</v>
      </c>
      <c r="G951" s="6" t="s">
        <v>23</v>
      </c>
      <c r="H951" s="6"/>
      <c r="I951" s="12">
        <v>35.548061839419354</v>
      </c>
      <c r="J951" s="12">
        <f>J950+IF(AND($B951="B",$G951="D"),-I951,IF($B951="B",+I951,0))</f>
        <v>-8401.3237087088673</v>
      </c>
      <c r="K951" s="12">
        <f>K950+IF(AND($B951="B",$E951&lt;&gt;""),IF($G951="D",-I951,+I951),0)</f>
        <v>-8401.3237087088673</v>
      </c>
      <c r="L951" s="6" t="str">
        <f>IF(C951="","",G951&amp;" "&amp;VLOOKUP(C951,$X$1:$Y$49,2))</f>
        <v>D 6</v>
      </c>
      <c r="M951" s="10" t="e">
        <f>M950+IF(AND(B951="C",E951&lt;&gt;""),IF(G951="D",-#REF!,+#REF!),0)</f>
        <v>#REF!</v>
      </c>
      <c r="N951">
        <f>IF(D951,MONTH(D951),"")</f>
        <v>7</v>
      </c>
      <c r="O951">
        <f>IF(D951,YEAR(D951),"")</f>
        <v>2001</v>
      </c>
      <c r="P951" s="12">
        <f>P950+IF(AND($B951="C",I951&lt;&gt;""),IF($G951="D",-I951,+I951),0)</f>
        <v>64.27511900932528</v>
      </c>
    </row>
    <row r="952" spans="1:16" x14ac:dyDescent="0.2">
      <c r="A952" s="6">
        <v>520</v>
      </c>
      <c r="B952" s="6" t="s">
        <v>17</v>
      </c>
      <c r="C952" s="7" t="s">
        <v>28</v>
      </c>
      <c r="D952" s="8">
        <v>37088</v>
      </c>
      <c r="E952" s="8">
        <v>37103</v>
      </c>
      <c r="F952" t="s">
        <v>284</v>
      </c>
      <c r="G952" s="6" t="s">
        <v>23</v>
      </c>
      <c r="H952" s="6"/>
      <c r="I952" s="12">
        <v>71.483344182621721</v>
      </c>
      <c r="J952" s="12">
        <f>J951+IF(AND($B952="B",$G952="D"),-I952,IF($B952="B",+I952,0))</f>
        <v>-8472.8070528914886</v>
      </c>
      <c r="K952" s="12">
        <f>K951+IF(AND($B952="B",$E952&lt;&gt;""),IF($G952="D",-I952,+I952),0)</f>
        <v>-8472.8070528914886</v>
      </c>
      <c r="L952" s="6" t="str">
        <f>IF(C952="","",G952&amp;" "&amp;VLOOKUP(C952,$X$1:$Y$49,2))</f>
        <v>D 25</v>
      </c>
      <c r="M952" s="10" t="e">
        <f>M951+IF(AND(B952="C",E952&lt;&gt;""),IF(G952="D",-#REF!,+#REF!),0)</f>
        <v>#REF!</v>
      </c>
      <c r="N952">
        <f>IF(D952,MONTH(D952),"")</f>
        <v>7</v>
      </c>
      <c r="O952">
        <f>IF(D952,YEAR(D952),"")</f>
        <v>2001</v>
      </c>
      <c r="P952" s="12">
        <f>P951+IF(AND($B952="C",I952&lt;&gt;""),IF($G952="D",-I952,+I952),0)</f>
        <v>64.27511900932528</v>
      </c>
    </row>
    <row r="953" spans="1:16" x14ac:dyDescent="0.2">
      <c r="A953" s="6">
        <v>520</v>
      </c>
      <c r="B953" s="6" t="s">
        <v>17</v>
      </c>
      <c r="C953" s="7" t="s">
        <v>26</v>
      </c>
      <c r="D953" s="8">
        <v>37088</v>
      </c>
      <c r="E953" s="8">
        <v>37103</v>
      </c>
      <c r="F953" t="s">
        <v>284</v>
      </c>
      <c r="G953" s="6" t="s">
        <v>23</v>
      </c>
      <c r="H953" s="6"/>
      <c r="I953" s="12">
        <v>14.013113664462763</v>
      </c>
      <c r="J953" s="12">
        <f>J952+IF(AND($B953="B",$G953="D"),-I953,IF($B953="B",+I953,0))</f>
        <v>-8486.8201665559518</v>
      </c>
      <c r="K953" s="12">
        <f>K952+IF(AND($B953="B",$E953&lt;&gt;""),IF($G953="D",-I953,+I953),0)</f>
        <v>-8486.8201665559518</v>
      </c>
      <c r="L953" s="6" t="str">
        <f>IF(C953="","",G953&amp;" "&amp;VLOOKUP(C953,$X$1:$Y$49,2))</f>
        <v>D 6</v>
      </c>
      <c r="M953" s="10" t="e">
        <f>M952+IF(AND(B953="C",E953&lt;&gt;""),IF(G953="D",-#REF!,+#REF!),0)</f>
        <v>#REF!</v>
      </c>
      <c r="N953">
        <f>IF(D953,MONTH(D953),"")</f>
        <v>7</v>
      </c>
      <c r="O953">
        <f>IF(D953,YEAR(D953),"")</f>
        <v>2001</v>
      </c>
      <c r="P953" s="12">
        <f>P952+IF(AND($B953="C",I953&lt;&gt;""),IF($G953="D",-I953,+I953),0)</f>
        <v>64.27511900932528</v>
      </c>
    </row>
    <row r="954" spans="1:16" x14ac:dyDescent="0.2">
      <c r="A954" s="6">
        <v>522</v>
      </c>
      <c r="B954" s="6" t="s">
        <v>17</v>
      </c>
      <c r="C954" s="7" t="s">
        <v>18</v>
      </c>
      <c r="D954" s="8">
        <v>37089</v>
      </c>
      <c r="E954" s="8">
        <v>37090</v>
      </c>
      <c r="F954" t="s">
        <v>284</v>
      </c>
      <c r="G954" s="6" t="s">
        <v>19</v>
      </c>
      <c r="H954" s="6"/>
      <c r="I954" s="12">
        <v>14482.656637553986</v>
      </c>
      <c r="J954" s="12">
        <f>J953+IF(AND($B954="B",$G954="D"),-I954,IF($B954="B",+I954,0))</f>
        <v>5995.8364709980342</v>
      </c>
      <c r="K954" s="12">
        <f>K953+IF(AND($B954="B",$E954&lt;&gt;""),IF($G954="D",-I954,+I954),0)</f>
        <v>5995.8364709980342</v>
      </c>
      <c r="L954" s="6" t="str">
        <f>IF(C954="","",G954&amp;" "&amp;VLOOKUP(C954,$X$1:$Y$49,2))</f>
        <v>R 8</v>
      </c>
      <c r="M954" s="10" t="e">
        <f>M953+IF(AND(B954="C",E954&lt;&gt;""),IF(G954="D",-#REF!,+#REF!),0)</f>
        <v>#REF!</v>
      </c>
      <c r="N954">
        <f>IF(D954,MONTH(D954),"")</f>
        <v>7</v>
      </c>
      <c r="O954">
        <f>IF(D954,YEAR(D954),"")</f>
        <v>2001</v>
      </c>
      <c r="P954" s="12">
        <f>P953+IF(AND($B954="C",I954&lt;&gt;""),IF($G954="D",-I954,+I954),0)</f>
        <v>64.27511900932528</v>
      </c>
    </row>
    <row r="955" spans="1:16" x14ac:dyDescent="0.2">
      <c r="A955" s="6">
        <v>512</v>
      </c>
      <c r="B955" s="6" t="s">
        <v>17</v>
      </c>
      <c r="C955" s="7" t="s">
        <v>58</v>
      </c>
      <c r="D955" s="8">
        <v>37091</v>
      </c>
      <c r="E955" s="8">
        <v>37117</v>
      </c>
      <c r="F955" t="s">
        <v>284</v>
      </c>
      <c r="G955" s="6" t="s">
        <v>23</v>
      </c>
      <c r="H955" s="6">
        <v>1617155</v>
      </c>
      <c r="I955" s="12">
        <v>2557.4847131747965</v>
      </c>
      <c r="J955" s="12">
        <f>J954+IF(AND($B955="B",$G955="D"),-I955,IF($B955="B",+I955,0))</f>
        <v>3438.3517578232377</v>
      </c>
      <c r="K955" s="12">
        <f>K954+IF(AND($B955="B",$E955&lt;&gt;""),IF($G955="D",-I955,+I955),0)</f>
        <v>3438.3517578232377</v>
      </c>
      <c r="L955" s="6" t="str">
        <f>IF(C955="","",G955&amp;" "&amp;VLOOKUP(C955,$X$1:$Y$49,2))</f>
        <v>D 4</v>
      </c>
      <c r="M955" s="10" t="e">
        <f>M954+IF(AND(B955="C",E955&lt;&gt;""),IF(G955="D",-#REF!,+#REF!),0)</f>
        <v>#REF!</v>
      </c>
      <c r="N955">
        <f>IF(D955,MONTH(D955),"")</f>
        <v>7</v>
      </c>
      <c r="O955">
        <f>IF(D955,YEAR(D955),"")</f>
        <v>2001</v>
      </c>
      <c r="P955" s="12">
        <f>P954+IF(AND($B955="C",I955&lt;&gt;""),IF($G955="D",-I955,+I955),0)</f>
        <v>64.27511900932528</v>
      </c>
    </row>
    <row r="956" spans="1:16" x14ac:dyDescent="0.2">
      <c r="A956" s="6">
        <v>521</v>
      </c>
      <c r="B956" s="6" t="s">
        <v>17</v>
      </c>
      <c r="C956" s="7" t="s">
        <v>54</v>
      </c>
      <c r="D956" s="8">
        <v>37091</v>
      </c>
      <c r="E956" s="8">
        <v>37096</v>
      </c>
      <c r="F956" t="s">
        <v>284</v>
      </c>
      <c r="G956" s="6" t="s">
        <v>19</v>
      </c>
      <c r="H956" s="6"/>
      <c r="I956" s="12">
        <v>5404.3176610661976</v>
      </c>
      <c r="J956" s="12">
        <f>J955+IF(AND($B956="B",$G956="D"),-I956,IF($B956="B",+I956,0))</f>
        <v>8842.6694188894362</v>
      </c>
      <c r="K956" s="12">
        <f>K955+IF(AND($B956="B",$E956&lt;&gt;""),IF($G956="D",-I956,+I956),0)</f>
        <v>8842.6694188894362</v>
      </c>
      <c r="L956" s="6" t="str">
        <f>IF(C956="","",G956&amp;" "&amp;VLOOKUP(C956,$X$1:$Y$49,2))</f>
        <v>R 6</v>
      </c>
      <c r="M956" s="10" t="e">
        <f>M955+IF(AND(B956="C",E956&lt;&gt;""),IF(G956="D",-#REF!,+#REF!),0)</f>
        <v>#REF!</v>
      </c>
      <c r="N956">
        <f>IF(D956,MONTH(D956),"")</f>
        <v>7</v>
      </c>
      <c r="O956">
        <f>IF(D956,YEAR(D956),"")</f>
        <v>2001</v>
      </c>
      <c r="P956" s="12">
        <f>P955+IF(AND($B956="C",I956&lt;&gt;""),IF($G956="D",-I956,+I956),0)</f>
        <v>64.27511900932528</v>
      </c>
    </row>
    <row r="957" spans="1:16" x14ac:dyDescent="0.2">
      <c r="A957" s="6">
        <v>521</v>
      </c>
      <c r="B957" s="6" t="s">
        <v>17</v>
      </c>
      <c r="C957" s="7" t="s">
        <v>62</v>
      </c>
      <c r="D957" s="8">
        <v>37091</v>
      </c>
      <c r="E957" s="8">
        <v>37096</v>
      </c>
      <c r="F957" t="s">
        <v>284</v>
      </c>
      <c r="G957" s="6" t="s">
        <v>19</v>
      </c>
      <c r="H957" s="6"/>
      <c r="I957" s="12">
        <v>1059.2462615689749</v>
      </c>
      <c r="J957" s="12">
        <f>J956+IF(AND($B957="B",$G957="D"),-I957,IF($B957="B",+I957,0))</f>
        <v>9901.9156804584109</v>
      </c>
      <c r="K957" s="12">
        <f>K956+IF(AND($B957="B",$E957&lt;&gt;""),IF($G957="D",-I957,+I957),0)</f>
        <v>9901.9156804584109</v>
      </c>
      <c r="L957" s="6" t="str">
        <f>IF(C957="","",G957&amp;" "&amp;VLOOKUP(C957,$X$1:$Y$49,2))</f>
        <v>R 5</v>
      </c>
      <c r="M957" s="10" t="e">
        <f>M956+IF(AND(B957="C",E957&lt;&gt;""),IF(G957="D",-#REF!,+#REF!),0)</f>
        <v>#REF!</v>
      </c>
      <c r="N957">
        <f>IF(D957,MONTH(D957),"")</f>
        <v>7</v>
      </c>
      <c r="O957">
        <f>IF(D957,YEAR(D957),"")</f>
        <v>2001</v>
      </c>
      <c r="P957" s="12">
        <f>P956+IF(AND($B957="C",I957&lt;&gt;""),IF($G957="D",-I957,+I957),0)</f>
        <v>64.27511900932528</v>
      </c>
    </row>
    <row r="958" spans="1:16" x14ac:dyDescent="0.2">
      <c r="A958" s="6">
        <v>333</v>
      </c>
      <c r="B958" s="6" t="s">
        <v>17</v>
      </c>
      <c r="C958" s="7" t="s">
        <v>33</v>
      </c>
      <c r="D958" s="8">
        <v>37092</v>
      </c>
      <c r="E958" s="8">
        <v>37091</v>
      </c>
      <c r="F958" t="s">
        <v>284</v>
      </c>
      <c r="G958" s="6" t="s">
        <v>23</v>
      </c>
      <c r="H958" s="6"/>
      <c r="I958" s="12">
        <v>367.99973168972969</v>
      </c>
      <c r="J958" s="12">
        <f>J957+IF(AND($B958="B",$G958="D"),-I958,IF($B958="B",+I958,0))</f>
        <v>9533.9159487686811</v>
      </c>
      <c r="K958" s="12">
        <f>K957+IF(AND($B958="B",$E958&lt;&gt;""),IF($G958="D",-I958,+I958),0)</f>
        <v>9533.9159487686811</v>
      </c>
      <c r="L958" s="6" t="str">
        <f>IF(C958="","",G958&amp;" "&amp;VLOOKUP(C958,$X$1:$Y$49,2))</f>
        <v>D 23</v>
      </c>
      <c r="M958" s="10" t="e">
        <f>M957+IF(AND(B958="C",E958&lt;&gt;""),IF(G958="D",-#REF!,+#REF!),0)</f>
        <v>#REF!</v>
      </c>
      <c r="N958">
        <f>IF(D958,MONTH(D958),"")</f>
        <v>7</v>
      </c>
      <c r="O958">
        <f>IF(D958,YEAR(D958),"")</f>
        <v>2001</v>
      </c>
      <c r="P958" s="12">
        <f>P957+IF(AND($B958="C",I958&lt;&gt;""),IF($G958="D",-I958,+I958),0)</f>
        <v>64.27511900932528</v>
      </c>
    </row>
    <row r="959" spans="1:16" x14ac:dyDescent="0.2">
      <c r="A959" s="6">
        <v>513</v>
      </c>
      <c r="B959" s="6" t="s">
        <v>17</v>
      </c>
      <c r="C959" s="7" t="s">
        <v>58</v>
      </c>
      <c r="D959" s="8">
        <v>37092</v>
      </c>
      <c r="E959" s="8">
        <v>37095</v>
      </c>
      <c r="F959" t="s">
        <v>284</v>
      </c>
      <c r="G959" s="6" t="s">
        <v>23</v>
      </c>
      <c r="H959" s="6">
        <v>1617156</v>
      </c>
      <c r="I959" s="12">
        <v>533.57156033093634</v>
      </c>
      <c r="J959" s="12">
        <f>J958+IF(AND($B959="B",$G959="D"),-I959,IF($B959="B",+I959,0))</f>
        <v>9000.3443884377448</v>
      </c>
      <c r="K959" s="12">
        <f>K958+IF(AND($B959="B",$E959&lt;&gt;""),IF($G959="D",-I959,+I959),0)</f>
        <v>9000.3443884377448</v>
      </c>
      <c r="L959" s="6" t="str">
        <f>IF(C959="","",G959&amp;" "&amp;VLOOKUP(C959,$X$1:$Y$49,2))</f>
        <v>D 4</v>
      </c>
      <c r="M959" s="10" t="e">
        <f>M958+IF(AND(B959="C",E959&lt;&gt;""),IF(G959="D",-#REF!,+#REF!),0)</f>
        <v>#REF!</v>
      </c>
      <c r="N959">
        <f>IF(D959,MONTH(D959),"")</f>
        <v>7</v>
      </c>
      <c r="O959">
        <f>IF(D959,YEAR(D959),"")</f>
        <v>2001</v>
      </c>
      <c r="P959" s="12">
        <f>P958+IF(AND($B959="C",I959&lt;&gt;""),IF($G959="D",-I959,+I959),0)</f>
        <v>64.27511900932528</v>
      </c>
    </row>
    <row r="960" spans="1:16" x14ac:dyDescent="0.2">
      <c r="A960" s="6">
        <v>523</v>
      </c>
      <c r="B960" s="6" t="s">
        <v>17</v>
      </c>
      <c r="C960" s="7" t="s">
        <v>58</v>
      </c>
      <c r="D960" s="8">
        <v>37095</v>
      </c>
      <c r="E960" s="8">
        <v>37094</v>
      </c>
      <c r="F960" t="s">
        <v>284</v>
      </c>
      <c r="G960" s="6" t="s">
        <v>23</v>
      </c>
      <c r="H960" s="6"/>
      <c r="I960" s="12">
        <v>152.44901723741037</v>
      </c>
      <c r="J960" s="12">
        <f>J959+IF(AND($B960="B",$G960="D"),-I960,IF($B960="B",+I960,0))</f>
        <v>8847.8953712003349</v>
      </c>
      <c r="K960" s="12">
        <f>K959+IF(AND($B960="B",$E960&lt;&gt;""),IF($G960="D",-I960,+I960),0)</f>
        <v>8847.8953712003349</v>
      </c>
      <c r="L960" s="6" t="str">
        <f>IF(C960="","",G960&amp;" "&amp;VLOOKUP(C960,$X$1:$Y$49,2))</f>
        <v>D 4</v>
      </c>
      <c r="M960" s="10" t="e">
        <f>M959+IF(AND(B960="C",E960&lt;&gt;""),IF(G960="D",-#REF!,+#REF!),0)</f>
        <v>#REF!</v>
      </c>
      <c r="N960">
        <f>IF(D960,MONTH(D960),"")</f>
        <v>7</v>
      </c>
      <c r="O960">
        <f>IF(D960,YEAR(D960),"")</f>
        <v>2001</v>
      </c>
      <c r="P960" s="12">
        <f>P959+IF(AND($B960="C",I960&lt;&gt;""),IF($G960="D",-I960,+I960),0)</f>
        <v>64.27511900932528</v>
      </c>
    </row>
    <row r="961" spans="1:16" x14ac:dyDescent="0.2">
      <c r="A961" s="6">
        <v>524</v>
      </c>
      <c r="B961" s="6" t="s">
        <v>17</v>
      </c>
      <c r="C961" s="7" t="s">
        <v>58</v>
      </c>
      <c r="D961" s="8">
        <v>37099</v>
      </c>
      <c r="E961" s="8">
        <v>37098</v>
      </c>
      <c r="F961" t="s">
        <v>284</v>
      </c>
      <c r="G961" s="6" t="s">
        <v>23</v>
      </c>
      <c r="H961" s="6"/>
      <c r="I961" s="12">
        <v>2286.7352585611557</v>
      </c>
      <c r="J961" s="12">
        <f>J960+IF(AND($B961="B",$G961="D"),-I961,IF($B961="B",+I961,0))</f>
        <v>6561.1601126391797</v>
      </c>
      <c r="K961" s="12">
        <f>K960+IF(AND($B961="B",$E961&lt;&gt;""),IF($G961="D",-I961,+I961),0)</f>
        <v>6561.1601126391797</v>
      </c>
      <c r="L961" s="6" t="str">
        <f>IF(C961="","",G961&amp;" "&amp;VLOOKUP(C961,$X$1:$Y$49,2))</f>
        <v>D 4</v>
      </c>
      <c r="M961" s="10" t="e">
        <f>M960+IF(AND(B961="C",E961&lt;&gt;""),IF(G961="D",-#REF!,+#REF!),0)</f>
        <v>#REF!</v>
      </c>
      <c r="N961">
        <f>IF(D961,MONTH(D961),"")</f>
        <v>7</v>
      </c>
      <c r="O961">
        <f>IF(D961,YEAR(D961),"")</f>
        <v>2001</v>
      </c>
      <c r="P961" s="12">
        <f>P960+IF(AND($B961="C",I961&lt;&gt;""),IF($G961="D",-I961,+I961),0)</f>
        <v>64.27511900932528</v>
      </c>
    </row>
    <row r="962" spans="1:16" x14ac:dyDescent="0.2">
      <c r="A962" s="6">
        <v>525</v>
      </c>
      <c r="B962" s="6" t="s">
        <v>17</v>
      </c>
      <c r="C962" s="7" t="s">
        <v>58</v>
      </c>
      <c r="D962" s="8">
        <v>37099</v>
      </c>
      <c r="E962" s="8">
        <v>37098</v>
      </c>
      <c r="F962" t="s">
        <v>284</v>
      </c>
      <c r="G962" s="6" t="s">
        <v>23</v>
      </c>
      <c r="H962" s="6"/>
      <c r="I962" s="12">
        <v>3048.9803447482077</v>
      </c>
      <c r="J962" s="12">
        <f>J961+IF(AND($B962="B",$G962="D"),-I962,IF($B962="B",+I962,0))</f>
        <v>3512.179767890972</v>
      </c>
      <c r="K962" s="12">
        <f>K961+IF(AND($B962="B",$E962&lt;&gt;""),IF($G962="D",-I962,+I962),0)</f>
        <v>3512.179767890972</v>
      </c>
      <c r="L962" s="6" t="str">
        <f>IF(C962="","",G962&amp;" "&amp;VLOOKUP(C962,$X$1:$Y$49,2))</f>
        <v>D 4</v>
      </c>
      <c r="M962" s="10" t="e">
        <f>M961+IF(AND(B962="C",E962&lt;&gt;""),IF(G962="D",-#REF!,+#REF!),0)</f>
        <v>#REF!</v>
      </c>
      <c r="N962">
        <f>IF(D962,MONTH(D962),"")</f>
        <v>7</v>
      </c>
      <c r="O962">
        <f>IF(D962,YEAR(D962),"")</f>
        <v>2001</v>
      </c>
      <c r="P962" s="12">
        <f>P961+IF(AND($B962="C",I962&lt;&gt;""),IF($G962="D",-I962,+I962),0)</f>
        <v>64.27511900932528</v>
      </c>
    </row>
    <row r="963" spans="1:16" x14ac:dyDescent="0.2">
      <c r="A963" s="6">
        <v>526</v>
      </c>
      <c r="B963" s="6" t="s">
        <v>17</v>
      </c>
      <c r="C963" s="7" t="s">
        <v>54</v>
      </c>
      <c r="D963" s="8">
        <v>37102</v>
      </c>
      <c r="E963" s="8">
        <v>37103</v>
      </c>
      <c r="F963" t="s">
        <v>284</v>
      </c>
      <c r="G963" s="6" t="s">
        <v>19</v>
      </c>
      <c r="H963" s="6"/>
      <c r="I963" s="12">
        <v>1097.6329241093547</v>
      </c>
      <c r="J963" s="12">
        <f>J962+IF(AND($B963="B",$G963="D"),-I963,IF($B963="B",+I963,0))</f>
        <v>4609.8126920003269</v>
      </c>
      <c r="K963" s="12">
        <f>K962+IF(AND($B963="B",$E963&lt;&gt;""),IF($G963="D",-I963,+I963),0)</f>
        <v>4609.8126920003269</v>
      </c>
      <c r="L963" s="6" t="str">
        <f>IF(C963="","",G963&amp;" "&amp;VLOOKUP(C963,$X$1:$Y$49,2))</f>
        <v>R 6</v>
      </c>
      <c r="M963" s="10" t="e">
        <f>M962+IF(AND(B963="C",E963&lt;&gt;""),IF(G963="D",-#REF!,+#REF!),0)</f>
        <v>#REF!</v>
      </c>
      <c r="N963">
        <f>IF(D964,MONTH(D964),"")</f>
        <v>7</v>
      </c>
      <c r="O963">
        <f>IF(D964,YEAR(D964),"")</f>
        <v>2001</v>
      </c>
      <c r="P963" s="12">
        <f>P962+IF(AND($B963="C",I963&lt;&gt;""),IF($G963="D",-I963,+I963),0)</f>
        <v>64.27511900932528</v>
      </c>
    </row>
    <row r="964" spans="1:16" x14ac:dyDescent="0.2">
      <c r="A964" s="6">
        <v>526</v>
      </c>
      <c r="B964" s="6" t="s">
        <v>17</v>
      </c>
      <c r="C964" s="7" t="s">
        <v>62</v>
      </c>
      <c r="D964" s="8">
        <v>37102</v>
      </c>
      <c r="E964" s="8">
        <v>37103</v>
      </c>
      <c r="F964" t="s">
        <v>284</v>
      </c>
      <c r="G964" s="6" t="s">
        <v>19</v>
      </c>
      <c r="H964" s="6"/>
      <c r="I964" s="12">
        <v>215.13605312543353</v>
      </c>
      <c r="J964" s="12">
        <f>J963+IF(AND($B964="B",$G964="D"),-I964,IF($B964="B",+I964,0))</f>
        <v>4824.9487451257601</v>
      </c>
      <c r="K964" s="12">
        <f>K963+IF(AND($B964="B",$E964&lt;&gt;""),IF($G964="D",-I964,+I964),0)</f>
        <v>4824.9487451257601</v>
      </c>
      <c r="L964" s="6" t="str">
        <f>IF(C964="","",G964&amp;" "&amp;VLOOKUP(C964,$X$1:$Y$49,2))</f>
        <v>R 5</v>
      </c>
      <c r="M964" s="10" t="e">
        <f>M963+IF(AND(B964="C",E964&lt;&gt;""),IF(G964="D",-#REF!,+#REF!),0)</f>
        <v>#REF!</v>
      </c>
      <c r="N964">
        <f>IF(D965,MONTH(D965),"")</f>
        <v>7</v>
      </c>
      <c r="O964">
        <f>IF(D965,YEAR(D965),"")</f>
        <v>2001</v>
      </c>
      <c r="P964" s="12">
        <f>P963+IF(AND($B964="C",I964&lt;&gt;""),IF($G964="D",-I964,+I964),0)</f>
        <v>64.27511900932528</v>
      </c>
    </row>
    <row r="965" spans="1:16" x14ac:dyDescent="0.2">
      <c r="A965" s="6">
        <v>514</v>
      </c>
      <c r="B965" s="6" t="s">
        <v>17</v>
      </c>
      <c r="C965" s="7" t="s">
        <v>31</v>
      </c>
      <c r="D965" s="8">
        <v>37103</v>
      </c>
      <c r="E965" s="8">
        <v>37102</v>
      </c>
      <c r="F965" t="s">
        <v>284</v>
      </c>
      <c r="G965" s="6" t="s">
        <v>23</v>
      </c>
      <c r="H965" s="6" t="s">
        <v>78</v>
      </c>
      <c r="I965" s="12">
        <v>205.80617327050402</v>
      </c>
      <c r="J965" s="12">
        <f>J964+IF(AND($B965="B",$G965="D"),-I965,IF($B965="B",+I965,0))</f>
        <v>4619.1425718552564</v>
      </c>
      <c r="K965" s="12">
        <f>K964+IF(AND($B965="B",$E965&lt;&gt;""),IF($G965="D",-I965,+I965),0)</f>
        <v>4619.1425718552564</v>
      </c>
      <c r="L965" s="6" t="str">
        <f>IF(C965="","",G965&amp;" "&amp;VLOOKUP(C965,$X$1:$Y$49,2))</f>
        <v>D 22</v>
      </c>
      <c r="M965" s="10" t="e">
        <f>M964+IF(AND(B965="C",E965&lt;&gt;""),IF(G965="D",-#REF!,+#REF!),0)</f>
        <v>#REF!</v>
      </c>
      <c r="N965">
        <f>IF(D965,MONTH(D965),"")</f>
        <v>7</v>
      </c>
      <c r="O965">
        <f>IF(D965,YEAR(D965),"")</f>
        <v>2001</v>
      </c>
      <c r="P965" s="12">
        <f>P964+IF(AND($B965="C",I965&lt;&gt;""),IF($G965="D",-I965,+I965),0)</f>
        <v>64.27511900932528</v>
      </c>
    </row>
    <row r="966" spans="1:16" x14ac:dyDescent="0.2">
      <c r="A966" s="6">
        <v>514</v>
      </c>
      <c r="B966" s="6" t="s">
        <v>17</v>
      </c>
      <c r="C966" s="7" t="s">
        <v>50</v>
      </c>
      <c r="D966" s="8">
        <v>37103</v>
      </c>
      <c r="E966" s="8">
        <v>37102</v>
      </c>
      <c r="F966" t="s">
        <v>284</v>
      </c>
      <c r="G966" s="6" t="s">
        <v>23</v>
      </c>
      <c r="H966" s="6" t="s">
        <v>78</v>
      </c>
      <c r="I966" s="12">
        <v>868.83134107875969</v>
      </c>
      <c r="J966" s="12">
        <f>J965+IF(AND($B966="B",$G966="D"),-I966,IF($B966="B",+I966,0))</f>
        <v>3750.3112307764968</v>
      </c>
      <c r="K966" s="12">
        <f>K965+IF(AND($B966="B",$E966&lt;&gt;""),IF($G966="D",-I966,+I966),0)</f>
        <v>3750.3112307764968</v>
      </c>
      <c r="L966" s="6" t="str">
        <f>IF(C966="","",G966&amp;" "&amp;VLOOKUP(C966,$X$1:$Y$49,2))</f>
        <v>D 9</v>
      </c>
      <c r="M966" s="10" t="e">
        <f>M965+IF(AND(B966="C",E966&lt;&gt;""),IF(G966="D",-#REF!,+#REF!),0)</f>
        <v>#REF!</v>
      </c>
      <c r="N966">
        <f>IF(D966,MONTH(D966),"")</f>
        <v>7</v>
      </c>
      <c r="O966">
        <f>IF(D966,YEAR(D966),"")</f>
        <v>2001</v>
      </c>
      <c r="P966" s="12">
        <f>P965+IF(AND($B966="C",I966&lt;&gt;""),IF($G966="D",-I966,+I966),0)</f>
        <v>64.27511900932528</v>
      </c>
    </row>
    <row r="967" spans="1:16" x14ac:dyDescent="0.2">
      <c r="A967" s="6">
        <v>515</v>
      </c>
      <c r="B967" s="6" t="s">
        <v>17</v>
      </c>
      <c r="C967" s="7" t="s">
        <v>31</v>
      </c>
      <c r="D967" s="8">
        <v>37103</v>
      </c>
      <c r="E967" s="8">
        <v>37103</v>
      </c>
      <c r="F967" t="s">
        <v>284</v>
      </c>
      <c r="G967" s="6" t="s">
        <v>23</v>
      </c>
      <c r="H967" s="6" t="s">
        <v>78</v>
      </c>
      <c r="I967" s="12">
        <v>115.70880408319448</v>
      </c>
      <c r="J967" s="12">
        <f>J966+IF(AND($B967="B",$G967="D"),-I967,IF($B967="B",+I967,0))</f>
        <v>3634.6024266933023</v>
      </c>
      <c r="K967" s="12">
        <f>K966+IF(AND($B967="B",$E967&lt;&gt;""),IF($G967="D",-I967,+I967),0)</f>
        <v>3634.6024266933023</v>
      </c>
      <c r="L967" s="6" t="str">
        <f>IF(C967="","",G967&amp;" "&amp;VLOOKUP(C967,$X$1:$Y$49,2))</f>
        <v>D 22</v>
      </c>
      <c r="M967" s="10" t="e">
        <f>M966+IF(AND(B967="C",E967&lt;&gt;""),IF(G967="D",-#REF!,+#REF!),0)</f>
        <v>#REF!</v>
      </c>
      <c r="N967">
        <f>IF(D967,MONTH(D967),"")</f>
        <v>7</v>
      </c>
      <c r="O967">
        <f>IF(D967,YEAR(D967),"")</f>
        <v>2001</v>
      </c>
      <c r="P967" s="12">
        <f>P966+IF(AND($B967="C",I967&lt;&gt;""),IF($G967="D",-I967,+I967),0)</f>
        <v>64.27511900932528</v>
      </c>
    </row>
    <row r="968" spans="1:16" x14ac:dyDescent="0.2">
      <c r="A968" s="6">
        <v>515</v>
      </c>
      <c r="B968" s="6" t="s">
        <v>17</v>
      </c>
      <c r="C968" s="7" t="s">
        <v>50</v>
      </c>
      <c r="D968" s="8">
        <v>37103</v>
      </c>
      <c r="E968" s="8">
        <v>37103</v>
      </c>
      <c r="F968" t="s">
        <v>284</v>
      </c>
      <c r="G968" s="6" t="s">
        <v>23</v>
      </c>
      <c r="H968" s="6" t="s">
        <v>78</v>
      </c>
      <c r="I968" s="12">
        <v>1642.0969667219042</v>
      </c>
      <c r="J968" s="12">
        <f>J967+IF(AND($B968="B",$G968="D"),-I968,IF($B968="B",+I968,0))</f>
        <v>1992.5054599713981</v>
      </c>
      <c r="K968" s="12">
        <f>K967+IF(AND($B968="B",$E968&lt;&gt;""),IF($G968="D",-I968,+I968),0)</f>
        <v>1992.5054599713981</v>
      </c>
      <c r="L968" s="6" t="str">
        <f>IF(C968="","",G968&amp;" "&amp;VLOOKUP(C968,$X$1:$Y$49,2))</f>
        <v>D 9</v>
      </c>
      <c r="M968" s="10" t="e">
        <f>M967+IF(AND(B968="C",E968&lt;&gt;""),IF(G968="D",-#REF!,+#REF!),0)</f>
        <v>#REF!</v>
      </c>
      <c r="N968">
        <f>IF(D968,MONTH(D968),"")</f>
        <v>7</v>
      </c>
      <c r="O968">
        <f>IF(D968,YEAR(D968),"")</f>
        <v>2001</v>
      </c>
      <c r="P968" s="12">
        <f>P967+IF(AND($B968="C",I968&lt;&gt;""),IF($G968="D",-I968,+I968),0)</f>
        <v>64.27511900932528</v>
      </c>
    </row>
    <row r="969" spans="1:16" x14ac:dyDescent="0.2">
      <c r="A969" s="6">
        <v>530</v>
      </c>
      <c r="B969" s="6" t="s">
        <v>17</v>
      </c>
      <c r="C969" s="7" t="s">
        <v>54</v>
      </c>
      <c r="D969" s="8">
        <v>37103</v>
      </c>
      <c r="E969" s="8">
        <v>37106</v>
      </c>
      <c r="F969" t="s">
        <v>284</v>
      </c>
      <c r="G969" s="6" t="s">
        <v>19</v>
      </c>
      <c r="H969" s="6"/>
      <c r="I969" s="12">
        <v>762.24508618705192</v>
      </c>
      <c r="J969" s="12">
        <f>J968+IF(AND($B969="B",$G969="D"),-I969,IF($B969="B",+I969,0))</f>
        <v>2754.7505461584501</v>
      </c>
      <c r="K969" s="12">
        <f>K968+IF(AND($B969="B",$E969&lt;&gt;""),IF($G969="D",-I969,+I969),0)</f>
        <v>2754.7505461584501</v>
      </c>
      <c r="L969" s="6" t="str">
        <f>IF(C969="","",G969&amp;" "&amp;VLOOKUP(C969,$X$1:$Y$49,2))</f>
        <v>R 6</v>
      </c>
      <c r="M969" s="10" t="e">
        <f>M968+IF(AND(B969="C",E969&lt;&gt;""),IF(G969="D",-#REF!,+#REF!),0)</f>
        <v>#REF!</v>
      </c>
      <c r="N969">
        <f>IF(D969,MONTH(D969),"")</f>
        <v>7</v>
      </c>
      <c r="O969">
        <f>IF(D969,YEAR(D969),"")</f>
        <v>2001</v>
      </c>
      <c r="P969" s="12">
        <f>P968+IF(AND($B969="C",I969&lt;&gt;""),IF($G969="D",-I969,+I969),0)</f>
        <v>64.27511900932528</v>
      </c>
    </row>
    <row r="970" spans="1:16" x14ac:dyDescent="0.2">
      <c r="A970" s="6">
        <v>530</v>
      </c>
      <c r="B970" s="6" t="s">
        <v>17</v>
      </c>
      <c r="C970" s="7" t="s">
        <v>62</v>
      </c>
      <c r="D970" s="8">
        <v>37103</v>
      </c>
      <c r="E970" s="8">
        <v>37106</v>
      </c>
      <c r="F970" t="s">
        <v>284</v>
      </c>
      <c r="G970" s="6" t="s">
        <v>19</v>
      </c>
      <c r="H970" s="6"/>
      <c r="I970" s="12">
        <v>149.40003689266217</v>
      </c>
      <c r="J970" s="12">
        <f>J969+IF(AND($B970="B",$G970="D"),-I970,IF($B970="B",+I970,0))</f>
        <v>2904.1505830511123</v>
      </c>
      <c r="K970" s="12">
        <f>K969+IF(AND($B970="B",$E970&lt;&gt;""),IF($G970="D",-I970,+I970),0)</f>
        <v>2904.1505830511123</v>
      </c>
      <c r="L970" s="6" t="str">
        <f>IF(C970="","",G970&amp;" "&amp;VLOOKUP(C970,$X$1:$Y$49,2))</f>
        <v>R 5</v>
      </c>
      <c r="M970" s="10" t="e">
        <f>M969+IF(AND(B970="C",E970&lt;&gt;""),IF(G970="D",-#REF!,+#REF!),0)</f>
        <v>#REF!</v>
      </c>
      <c r="N970">
        <f>IF(D970,MONTH(D970),"")</f>
        <v>7</v>
      </c>
      <c r="O970">
        <f>IF(D970,YEAR(D970),"")</f>
        <v>2001</v>
      </c>
      <c r="P970" s="12">
        <f>P969+IF(AND($B970="C",I970&lt;&gt;""),IF($G970="D",-I970,+I970),0)</f>
        <v>64.27511900932528</v>
      </c>
    </row>
    <row r="971" spans="1:16" x14ac:dyDescent="0.2">
      <c r="A971" s="6">
        <v>532</v>
      </c>
      <c r="B971" s="6" t="s">
        <v>17</v>
      </c>
      <c r="C971" s="7" t="s">
        <v>56</v>
      </c>
      <c r="D971" s="8">
        <v>37104</v>
      </c>
      <c r="E971" s="8">
        <v>37108</v>
      </c>
      <c r="F971" t="s">
        <v>284</v>
      </c>
      <c r="G971" s="6" t="s">
        <v>23</v>
      </c>
      <c r="H971" s="6"/>
      <c r="I971" s="12">
        <v>147.00506283186246</v>
      </c>
      <c r="J971" s="12">
        <f>J970+IF(AND($B971="B",$G971="D"),-I971,IF($B971="B",+I971,0))</f>
        <v>2757.1455202192501</v>
      </c>
      <c r="K971" s="12">
        <f>K970+IF(AND($B971="B",$E971&lt;&gt;""),IF($G971="D",-I971,+I971),0)</f>
        <v>2757.1455202192501</v>
      </c>
      <c r="L971" s="6" t="str">
        <f>IF(C971="","",G971&amp;" "&amp;VLOOKUP(C971,$X$1:$Y$49,2))</f>
        <v>D 14</v>
      </c>
      <c r="M971" s="10" t="e">
        <f>M970+IF(AND(B971="C",E971&lt;&gt;""),IF(G971="D",-#REF!,+#REF!),0)</f>
        <v>#REF!</v>
      </c>
      <c r="N971">
        <f>IF(D971,MONTH(D971),"")</f>
        <v>8</v>
      </c>
      <c r="O971">
        <f>IF(D971,YEAR(D971),"")</f>
        <v>2001</v>
      </c>
      <c r="P971" s="12">
        <f>P970+IF(AND($B971="C",I971&lt;&gt;""),IF($G971="D",-I971,+I971),0)</f>
        <v>64.27511900932528</v>
      </c>
    </row>
    <row r="972" spans="1:16" x14ac:dyDescent="0.2">
      <c r="A972" s="6">
        <v>532</v>
      </c>
      <c r="B972" s="6" t="s">
        <v>17</v>
      </c>
      <c r="C972" s="7" t="s">
        <v>26</v>
      </c>
      <c r="D972" s="8">
        <v>37104</v>
      </c>
      <c r="E972" s="8">
        <v>37108</v>
      </c>
      <c r="F972" t="s">
        <v>284</v>
      </c>
      <c r="G972" s="6" t="s">
        <v>23</v>
      </c>
      <c r="H972" s="6"/>
      <c r="I972" s="12">
        <v>34.918447398228849</v>
      </c>
      <c r="J972" s="12">
        <f>J971+IF(AND($B972="B",$G972="D"),-I972,IF($B972="B",+I972,0))</f>
        <v>2722.2270728210215</v>
      </c>
      <c r="K972" s="12">
        <f>K971+IF(AND($B972="B",$E972&lt;&gt;""),IF($G972="D",-I972,+I972),0)</f>
        <v>2722.2270728210215</v>
      </c>
      <c r="L972" s="6" t="str">
        <f>IF(C972="","",G972&amp;" "&amp;VLOOKUP(C972,$X$1:$Y$49,2))</f>
        <v>D 6</v>
      </c>
      <c r="M972" s="10" t="e">
        <f>M971+IF(AND(B972="C",E972&lt;&gt;""),IF(G972="D",-#REF!,+#REF!),0)</f>
        <v>#REF!</v>
      </c>
      <c r="N972">
        <f>IF(D972,MONTH(D972),"")</f>
        <v>8</v>
      </c>
      <c r="O972">
        <f>IF(D972,YEAR(D972),"")</f>
        <v>2001</v>
      </c>
      <c r="P972" s="12">
        <f>P971+IF(AND($B972="C",I972&lt;&gt;""),IF($G972="D",-I972,+I972),0)</f>
        <v>64.27511900932528</v>
      </c>
    </row>
    <row r="973" spans="1:16" x14ac:dyDescent="0.2">
      <c r="A973" s="6">
        <v>532</v>
      </c>
      <c r="B973" s="6" t="s">
        <v>17</v>
      </c>
      <c r="C973" s="7" t="s">
        <v>51</v>
      </c>
      <c r="D973" s="8">
        <v>37104</v>
      </c>
      <c r="E973" s="8">
        <v>37108</v>
      </c>
      <c r="F973" t="s">
        <v>284</v>
      </c>
      <c r="G973" s="6" t="s">
        <v>23</v>
      </c>
      <c r="H973" s="6"/>
      <c r="I973" s="12">
        <v>31.148383201947688</v>
      </c>
      <c r="J973" s="12">
        <f>J972+IF(AND($B973="B",$G973="D"),-I973,IF($B973="B",+I973,0))</f>
        <v>2691.0786896190739</v>
      </c>
      <c r="K973" s="12">
        <f>K972+IF(AND($B973="B",$E973&lt;&gt;""),IF($G973="D",-I973,+I973),0)</f>
        <v>2691.0786896190739</v>
      </c>
      <c r="L973" s="6" t="str">
        <f>IF(C973="","",G973&amp;" "&amp;VLOOKUP(C973,$X$1:$Y$49,2))</f>
        <v>D 21</v>
      </c>
      <c r="M973" s="10" t="e">
        <f>M972+IF(AND(B973="C",E973&lt;&gt;""),IF(G973="D",-#REF!,+#REF!),0)</f>
        <v>#REF!</v>
      </c>
      <c r="N973">
        <f>IF(D973,MONTH(D973),"")</f>
        <v>8</v>
      </c>
      <c r="O973">
        <f>IF(D973,YEAR(D973),"")</f>
        <v>2001</v>
      </c>
      <c r="P973" s="12">
        <f>P972+IF(AND($B973="C",I973&lt;&gt;""),IF($G973="D",-I973,+I973),0)</f>
        <v>64.27511900932528</v>
      </c>
    </row>
    <row r="974" spans="1:16" x14ac:dyDescent="0.2">
      <c r="A974" s="6">
        <v>532</v>
      </c>
      <c r="B974" s="6" t="s">
        <v>17</v>
      </c>
      <c r="C974" s="7" t="s">
        <v>51</v>
      </c>
      <c r="D974" s="8">
        <v>37104</v>
      </c>
      <c r="E974" s="8">
        <v>37108</v>
      </c>
      <c r="F974" t="s">
        <v>284</v>
      </c>
      <c r="G974" s="6" t="s">
        <v>23</v>
      </c>
      <c r="H974" s="6"/>
      <c r="I974" s="12">
        <v>4.7365909655663403</v>
      </c>
      <c r="J974" s="12">
        <f>J973+IF(AND($B974="B",$G974="D"),-I974,IF($B974="B",+I974,0))</f>
        <v>2686.3420986535075</v>
      </c>
      <c r="K974" s="12">
        <f>K973+IF(AND($B974="B",$E974&lt;&gt;""),IF($G974="D",-I974,+I974),0)</f>
        <v>2686.3420986535075</v>
      </c>
      <c r="L974" s="6" t="str">
        <f>IF(C974="","",G974&amp;" "&amp;VLOOKUP(C974,$X$1:$Y$49,2))</f>
        <v>D 21</v>
      </c>
      <c r="M974" s="10" t="e">
        <f>M973+IF(AND(B974="C",E974&lt;&gt;""),IF(G974="D",-#REF!,+#REF!),0)</f>
        <v>#REF!</v>
      </c>
      <c r="N974">
        <f>IF(D974,MONTH(D974),"")</f>
        <v>8</v>
      </c>
      <c r="O974">
        <f>IF(D974,YEAR(D974),"")</f>
        <v>2001</v>
      </c>
      <c r="P974" s="12">
        <f>P973+IF(AND($B974="C",I974&lt;&gt;""),IF($G974="D",-I974,+I974),0)</f>
        <v>64.27511900932528</v>
      </c>
    </row>
    <row r="975" spans="1:16" x14ac:dyDescent="0.2">
      <c r="A975" s="6">
        <v>533</v>
      </c>
      <c r="B975" s="6" t="s">
        <v>17</v>
      </c>
      <c r="C975" s="7" t="s">
        <v>56</v>
      </c>
      <c r="D975" s="8">
        <v>37104</v>
      </c>
      <c r="E975" s="8">
        <v>37108</v>
      </c>
      <c r="F975" t="s">
        <v>284</v>
      </c>
      <c r="G975" s="6" t="s">
        <v>23</v>
      </c>
      <c r="H975" s="6"/>
      <c r="I975" s="12">
        <v>209.57928644712993</v>
      </c>
      <c r="J975" s="12">
        <f>J974+IF(AND($B975="B",$G975="D"),-I975,IF($B975="B",+I975,0))</f>
        <v>2476.7628122063775</v>
      </c>
      <c r="K975" s="12">
        <f>K974+IF(AND($B975="B",$E975&lt;&gt;""),IF($G975="D",-I975,+I975),0)</f>
        <v>2476.7628122063775</v>
      </c>
      <c r="L975" s="6" t="str">
        <f>IF(C975="","",G975&amp;" "&amp;VLOOKUP(C975,$X$1:$Y$49,2))</f>
        <v>D 14</v>
      </c>
      <c r="M975" s="10" t="e">
        <f>M974+IF(AND(B975="C",E975&lt;&gt;""),IF(G975="D",-#REF!,+#REF!),0)</f>
        <v>#REF!</v>
      </c>
      <c r="N975">
        <f>IF(D975,MONTH(D975),"")</f>
        <v>8</v>
      </c>
      <c r="O975">
        <f>IF(D975,YEAR(D975),"")</f>
        <v>2001</v>
      </c>
      <c r="P975" s="12">
        <f>P974+IF(AND($B975="C",I975&lt;&gt;""),IF($G975="D",-I975,+I975),0)</f>
        <v>64.27511900932528</v>
      </c>
    </row>
    <row r="976" spans="1:16" x14ac:dyDescent="0.2">
      <c r="A976" s="6">
        <v>533</v>
      </c>
      <c r="B976" s="6" t="s">
        <v>17</v>
      </c>
      <c r="C976" s="7" t="s">
        <v>26</v>
      </c>
      <c r="D976" s="8">
        <v>37104</v>
      </c>
      <c r="E976" s="8">
        <v>37108</v>
      </c>
      <c r="F976" t="s">
        <v>284</v>
      </c>
      <c r="G976" s="6" t="s">
        <v>23</v>
      </c>
      <c r="H976" s="6"/>
      <c r="I976" s="12">
        <v>48.154071074780816</v>
      </c>
      <c r="J976" s="12">
        <f>J975+IF(AND($B976="B",$G976="D"),-I976,IF($B976="B",+I976,0))</f>
        <v>2428.6087411315966</v>
      </c>
      <c r="K976" s="12">
        <f>K975+IF(AND($B976="B",$E976&lt;&gt;""),IF($G976="D",-I976,+I976),0)</f>
        <v>2428.6087411315966</v>
      </c>
      <c r="L976" s="6" t="str">
        <f>IF(C976="","",G976&amp;" "&amp;VLOOKUP(C976,$X$1:$Y$49,2))</f>
        <v>D 6</v>
      </c>
      <c r="M976" s="10" t="e">
        <f>M975+IF(AND(B976="C",E976&lt;&gt;""),IF(G976="D",-#REF!,+#REF!),0)</f>
        <v>#REF!</v>
      </c>
      <c r="N976">
        <f>IF(D976,MONTH(D976),"")</f>
        <v>8</v>
      </c>
      <c r="O976">
        <f>IF(D976,YEAR(D976),"")</f>
        <v>2001</v>
      </c>
      <c r="P976" s="12">
        <f>P975+IF(AND($B976="C",I976&lt;&gt;""),IF($G976="D",-I976,+I976),0)</f>
        <v>64.27511900932528</v>
      </c>
    </row>
    <row r="977" spans="1:16" x14ac:dyDescent="0.2">
      <c r="A977" s="6">
        <v>533</v>
      </c>
      <c r="B977" s="6" t="s">
        <v>17</v>
      </c>
      <c r="C977" s="7" t="s">
        <v>51</v>
      </c>
      <c r="D977" s="8">
        <v>37104</v>
      </c>
      <c r="E977" s="8">
        <v>37108</v>
      </c>
      <c r="F977" t="s">
        <v>284</v>
      </c>
      <c r="G977" s="6" t="s">
        <v>23</v>
      </c>
      <c r="H977" s="6"/>
      <c r="I977" s="12">
        <v>36.102976262163523</v>
      </c>
      <c r="J977" s="12">
        <f>J976+IF(AND($B977="B",$G977="D"),-I977,IF($B977="B",+I977,0))</f>
        <v>2392.5057648694333</v>
      </c>
      <c r="K977" s="12">
        <f>K976+IF(AND($B977="B",$E977&lt;&gt;""),IF($G977="D",-I977,+I977),0)</f>
        <v>2392.5057648694333</v>
      </c>
      <c r="L977" s="6" t="str">
        <f>IF(C977="","",G977&amp;" "&amp;VLOOKUP(C977,$X$1:$Y$49,2))</f>
        <v>D 21</v>
      </c>
      <c r="M977" s="10" t="e">
        <f>M976+IF(AND(B977="C",E977&lt;&gt;""),IF(G977="D",-#REF!,+#REF!),0)</f>
        <v>#REF!</v>
      </c>
      <c r="N977">
        <f>IF(D977,MONTH(D977),"")</f>
        <v>8</v>
      </c>
      <c r="O977">
        <f>IF(D977,YEAR(D977),"")</f>
        <v>2001</v>
      </c>
      <c r="P977" s="12">
        <f>P976+IF(AND($B977="C",I977&lt;&gt;""),IF($G977="D",-I977,+I977),0)</f>
        <v>64.27511900932528</v>
      </c>
    </row>
    <row r="978" spans="1:16" x14ac:dyDescent="0.2">
      <c r="A978" s="6">
        <v>533</v>
      </c>
      <c r="B978" s="6" t="s">
        <v>17</v>
      </c>
      <c r="C978" s="7" t="s">
        <v>51</v>
      </c>
      <c r="D978" s="8">
        <v>37104</v>
      </c>
      <c r="E978" s="8">
        <v>37108</v>
      </c>
      <c r="F978" t="s">
        <v>284</v>
      </c>
      <c r="G978" s="6" t="s">
        <v>23</v>
      </c>
      <c r="H978" s="6"/>
      <c r="I978" s="12">
        <v>6.7992261687885032</v>
      </c>
      <c r="J978" s="12">
        <f>J977+IF(AND($B978="B",$G978="D"),-I978,IF($B978="B",+I978,0))</f>
        <v>2385.7065387006446</v>
      </c>
      <c r="K978" s="12">
        <f>K977+IF(AND($B978="B",$E978&lt;&gt;""),IF($G978="D",-I978,+I978),0)</f>
        <v>2385.7065387006446</v>
      </c>
      <c r="L978" s="6" t="str">
        <f>IF(C978="","",G978&amp;" "&amp;VLOOKUP(C978,$X$1:$Y$49,2))</f>
        <v>D 21</v>
      </c>
      <c r="M978" s="10" t="e">
        <f>M977+IF(AND(B978="C",E978&lt;&gt;""),IF(G978="D",-#REF!,+#REF!),0)</f>
        <v>#REF!</v>
      </c>
      <c r="N978">
        <f>IF(D978,MONTH(D978),"")</f>
        <v>8</v>
      </c>
      <c r="O978">
        <f>IF(D978,YEAR(D978),"")</f>
        <v>2001</v>
      </c>
      <c r="P978" s="12">
        <f>P977+IF(AND($B978="C",I978&lt;&gt;""),IF($G978="D",-I978,+I978),0)</f>
        <v>64.27511900932528</v>
      </c>
    </row>
    <row r="979" spans="1:16" x14ac:dyDescent="0.2">
      <c r="A979" s="6">
        <v>535</v>
      </c>
      <c r="B979" s="6" t="s">
        <v>17</v>
      </c>
      <c r="C979" s="7" t="s">
        <v>25</v>
      </c>
      <c r="D979" s="8">
        <v>37104</v>
      </c>
      <c r="E979" s="8">
        <v>37104</v>
      </c>
      <c r="F979" t="s">
        <v>284</v>
      </c>
      <c r="G979" s="6" t="s">
        <v>19</v>
      </c>
      <c r="H979" s="6"/>
      <c r="I979" s="12">
        <v>6.0979606894964152E-3</v>
      </c>
      <c r="J979" s="12">
        <f>J978+IF(AND($B979="B",$G979="D"),-I979,IF($B979="B",+I979,0))</f>
        <v>2385.7126366613343</v>
      </c>
      <c r="K979" s="12">
        <f>K978+IF(AND($B979="B",$E979&lt;&gt;""),IF($G979="D",-I979,+I979),0)</f>
        <v>2385.7126366613343</v>
      </c>
      <c r="L979" s="6" t="str">
        <f>IF(C979="","",G979&amp;" "&amp;VLOOKUP(C979,$X$1:$Y$49,2))</f>
        <v>R 7</v>
      </c>
      <c r="M979" s="10" t="e">
        <f>M978+IF(AND(B979="C",E979&lt;&gt;""),IF(G979="D",-#REF!,+#REF!),0)</f>
        <v>#REF!</v>
      </c>
      <c r="N979">
        <f>IF(D979,MONTH(D979),"")</f>
        <v>8</v>
      </c>
      <c r="O979">
        <f>IF(D979,YEAR(D979),"")</f>
        <v>2001</v>
      </c>
      <c r="P979" s="12">
        <f>P978+IF(AND($B979="C",I979&lt;&gt;""),IF($G979="D",-I979,+I979),0)</f>
        <v>64.27511900932528</v>
      </c>
    </row>
    <row r="980" spans="1:16" x14ac:dyDescent="0.2">
      <c r="A980" s="6">
        <v>535</v>
      </c>
      <c r="B980" s="6" t="s">
        <v>17</v>
      </c>
      <c r="C980" s="7" t="s">
        <v>21</v>
      </c>
      <c r="D980" s="8">
        <v>37104</v>
      </c>
      <c r="E980" s="8">
        <v>37104</v>
      </c>
      <c r="F980" t="s">
        <v>284</v>
      </c>
      <c r="G980" s="6" t="s">
        <v>23</v>
      </c>
      <c r="H980" s="6"/>
      <c r="I980" s="12">
        <v>10.23422374079572</v>
      </c>
      <c r="J980" s="12">
        <f>J979+IF(AND($B980="B",$G980="D"),-I980,IF($B980="B",+I980,0))</f>
        <v>2375.4784129205386</v>
      </c>
      <c r="K980" s="12">
        <f>K979+IF(AND($B980="B",$E980&lt;&gt;""),IF($G980="D",-I980,+I980),0)</f>
        <v>2375.4784129205386</v>
      </c>
      <c r="L980" s="6" t="str">
        <f>IF(C980="","",G980&amp;" "&amp;VLOOKUP(C980,$X$1:$Y$49,2))</f>
        <v>D 28</v>
      </c>
      <c r="M980" s="10" t="e">
        <f>M979+IF(AND(B980="C",E980&lt;&gt;""),IF(G980="D",-#REF!,+#REF!),0)</f>
        <v>#REF!</v>
      </c>
      <c r="N980">
        <f>IF(D980,MONTH(D980),"")</f>
        <v>8</v>
      </c>
      <c r="O980">
        <f>IF(D980,YEAR(D980),"")</f>
        <v>2001</v>
      </c>
      <c r="P980" s="12">
        <f>P979+IF(AND($B980="C",I980&lt;&gt;""),IF($G980="D",-I980,+I980),0)</f>
        <v>64.27511900932528</v>
      </c>
    </row>
    <row r="981" spans="1:16" x14ac:dyDescent="0.2">
      <c r="A981" s="6">
        <v>535</v>
      </c>
      <c r="B981" s="6" t="s">
        <v>17</v>
      </c>
      <c r="C981" s="7" t="s">
        <v>26</v>
      </c>
      <c r="D981" s="8">
        <v>37104</v>
      </c>
      <c r="E981" s="8">
        <v>37104</v>
      </c>
      <c r="F981" t="s">
        <v>284</v>
      </c>
      <c r="G981" s="6" t="s">
        <v>23</v>
      </c>
      <c r="H981" s="6"/>
      <c r="I981" s="12">
        <v>2.0059078531959611</v>
      </c>
      <c r="J981" s="12">
        <f>J980+IF(AND($B981="B",$G981="D"),-I981,IF($B981="B",+I981,0))</f>
        <v>2373.4725050673428</v>
      </c>
      <c r="K981" s="12">
        <f>K980+IF(AND($B981="B",$E981&lt;&gt;""),IF($G981="D",-I981,+I981),0)</f>
        <v>2373.4725050673428</v>
      </c>
      <c r="L981" s="6" t="str">
        <f>IF(C981="","",G981&amp;" "&amp;VLOOKUP(C981,$X$1:$Y$49,2))</f>
        <v>D 6</v>
      </c>
      <c r="M981" s="10" t="e">
        <f>M980+IF(AND(B981="C",E981&lt;&gt;""),IF(G981="D",-#REF!,+#REF!),0)</f>
        <v>#REF!</v>
      </c>
      <c r="N981">
        <f>IF(D981,MONTH(D981),"")</f>
        <v>8</v>
      </c>
      <c r="O981">
        <f>IF(D981,YEAR(D981),"")</f>
        <v>2001</v>
      </c>
      <c r="P981" s="12">
        <f>P980+IF(AND($B981="C",I981&lt;&gt;""),IF($G981="D",-I981,+I981),0)</f>
        <v>64.27511900932528</v>
      </c>
    </row>
    <row r="982" spans="1:16" x14ac:dyDescent="0.2">
      <c r="A982" s="6">
        <v>527</v>
      </c>
      <c r="B982" s="6" t="s">
        <v>17</v>
      </c>
      <c r="C982" s="7" t="s">
        <v>58</v>
      </c>
      <c r="D982" s="8">
        <v>37105</v>
      </c>
      <c r="E982" s="8">
        <v>37104</v>
      </c>
      <c r="F982" t="s">
        <v>284</v>
      </c>
      <c r="G982" s="6" t="s">
        <v>23</v>
      </c>
      <c r="H982" s="6"/>
      <c r="I982" s="12">
        <v>679.11006361697491</v>
      </c>
      <c r="J982" s="12">
        <f>J981+IF(AND($B982="B",$G982="D"),-I982,IF($B982="B",+I982,0))</f>
        <v>1694.3624414503679</v>
      </c>
      <c r="K982" s="12">
        <f>K981+IF(AND($B982="B",$E982&lt;&gt;""),IF($G982="D",-I982,+I982),0)</f>
        <v>1694.3624414503679</v>
      </c>
      <c r="L982" s="6" t="str">
        <f>IF(C982="","",G982&amp;" "&amp;VLOOKUP(C982,$X$1:$Y$49,2))</f>
        <v>D 4</v>
      </c>
      <c r="M982" s="10" t="e">
        <f>M981+IF(AND(B982="C",E982&lt;&gt;""),IF(G982="D",-#REF!,+#REF!),0)</f>
        <v>#REF!</v>
      </c>
      <c r="N982">
        <f>IF(D982,MONTH(D982),"")</f>
        <v>8</v>
      </c>
      <c r="O982">
        <f>IF(D982,YEAR(D982),"")</f>
        <v>2001</v>
      </c>
      <c r="P982" s="12">
        <f>P981+IF(AND($B982="C",I982&lt;&gt;""),IF($G982="D",-I982,+I982),0)</f>
        <v>64.27511900932528</v>
      </c>
    </row>
    <row r="983" spans="1:16" x14ac:dyDescent="0.2">
      <c r="A983" s="6">
        <v>528</v>
      </c>
      <c r="B983" s="6" t="s">
        <v>17</v>
      </c>
      <c r="C983" s="7" t="s">
        <v>58</v>
      </c>
      <c r="D983" s="8">
        <v>37105</v>
      </c>
      <c r="E983" s="8">
        <v>37104</v>
      </c>
      <c r="F983" t="s">
        <v>284</v>
      </c>
      <c r="G983" s="6" t="s">
        <v>23</v>
      </c>
      <c r="H983" s="6"/>
      <c r="I983" s="12">
        <v>539.11003312717139</v>
      </c>
      <c r="J983" s="12">
        <f>J982+IF(AND($B983="B",$G983="D"),-I983,IF($B983="B",+I983,0))</f>
        <v>1155.2524083231965</v>
      </c>
      <c r="K983" s="12">
        <f>K982+IF(AND($B983="B",$E983&lt;&gt;""),IF($G983="D",-I983,+I983),0)</f>
        <v>1155.2524083231965</v>
      </c>
      <c r="L983" s="6" t="str">
        <f>IF(C983="","",G983&amp;" "&amp;VLOOKUP(C983,$X$1:$Y$49,2))</f>
        <v>D 4</v>
      </c>
      <c r="M983" s="10" t="e">
        <f>M982+IF(AND(B983="C",E983&lt;&gt;""),IF(G983="D",-#REF!,+#REF!),0)</f>
        <v>#REF!</v>
      </c>
      <c r="N983">
        <f>IF(D983,MONTH(D983),"")</f>
        <v>8</v>
      </c>
      <c r="O983">
        <f>IF(D983,YEAR(D983),"")</f>
        <v>2001</v>
      </c>
      <c r="P983" s="12">
        <f>P982+IF(AND($B983="C",I983&lt;&gt;""),IF($G983="D",-I983,+I983),0)</f>
        <v>64.27511900932528</v>
      </c>
    </row>
    <row r="984" spans="1:16" x14ac:dyDescent="0.2">
      <c r="A984" s="6">
        <v>529</v>
      </c>
      <c r="B984" s="6" t="s">
        <v>17</v>
      </c>
      <c r="C984" s="7" t="s">
        <v>58</v>
      </c>
      <c r="D984" s="8">
        <v>37106</v>
      </c>
      <c r="E984" s="8">
        <v>37105</v>
      </c>
      <c r="F984" t="s">
        <v>284</v>
      </c>
      <c r="G984" s="6" t="s">
        <v>23</v>
      </c>
      <c r="H984" s="6"/>
      <c r="I984" s="12">
        <v>989.09989526752508</v>
      </c>
      <c r="J984" s="12">
        <f>J983+IF(AND($B984="B",$G984="D"),-I984,IF($B984="B",+I984,0))</f>
        <v>166.15251305567142</v>
      </c>
      <c r="K984" s="12">
        <f>K983+IF(AND($B984="B",$E984&lt;&gt;""),IF($G984="D",-I984,+I984),0)</f>
        <v>166.15251305567142</v>
      </c>
      <c r="L984" s="6" t="str">
        <f>IF(C984="","",G984&amp;" "&amp;VLOOKUP(C984,$X$1:$Y$49,2))</f>
        <v>D 4</v>
      </c>
      <c r="M984" s="10" t="e">
        <f>M983+IF(AND(B984="C",E984&lt;&gt;""),IF(G984="D",-#REF!,+#REF!),0)</f>
        <v>#REF!</v>
      </c>
      <c r="N984">
        <f>IF(D984,MONTH(D984),"")</f>
        <v>8</v>
      </c>
      <c r="O984">
        <f>IF(D984,YEAR(D984),"")</f>
        <v>2001</v>
      </c>
      <c r="P984" s="12">
        <f>P983+IF(AND($B984="C",I984&lt;&gt;""),IF($G984="D",-I984,+I984),0)</f>
        <v>64.27511900932528</v>
      </c>
    </row>
    <row r="985" spans="1:16" x14ac:dyDescent="0.2">
      <c r="A985" s="6">
        <v>536</v>
      </c>
      <c r="B985" s="6" t="s">
        <v>17</v>
      </c>
      <c r="C985" s="7" t="s">
        <v>54</v>
      </c>
      <c r="D985" s="8">
        <v>37117</v>
      </c>
      <c r="E985" s="8">
        <v>37123</v>
      </c>
      <c r="F985" t="s">
        <v>284</v>
      </c>
      <c r="G985" s="6" t="s">
        <v>19</v>
      </c>
      <c r="H985" s="6"/>
      <c r="I985" s="12">
        <v>487.8368551597132</v>
      </c>
      <c r="J985" s="12">
        <f>J984+IF(AND($B985="B",$G985="D"),-I985,IF($B985="B",+I985,0))</f>
        <v>653.98936821538462</v>
      </c>
      <c r="K985" s="12">
        <f>K984+IF(AND($B985="B",$E985&lt;&gt;""),IF($G985="D",-I985,+I985),0)</f>
        <v>653.98936821538462</v>
      </c>
      <c r="L985" s="6" t="str">
        <f>IF(C985="","",G985&amp;" "&amp;VLOOKUP(C985,$X$1:$Y$49,2))</f>
        <v>R 6</v>
      </c>
      <c r="M985" s="10" t="e">
        <f>M984+IF(AND(B985="C",E985&lt;&gt;""),IF(G985="D",-#REF!,+#REF!),0)</f>
        <v>#REF!</v>
      </c>
      <c r="N985">
        <f>IF(D985,MONTH(D985),"")</f>
        <v>8</v>
      </c>
      <c r="O985">
        <f>IF(D985,YEAR(D985),"")</f>
        <v>2001</v>
      </c>
      <c r="P985" s="12">
        <f>P984+IF(AND($B985="C",I985&lt;&gt;""),IF($G985="D",-I985,+I985),0)</f>
        <v>64.27511900932528</v>
      </c>
    </row>
    <row r="986" spans="1:16" x14ac:dyDescent="0.2">
      <c r="A986" s="6">
        <v>536</v>
      </c>
      <c r="B986" s="6" t="s">
        <v>17</v>
      </c>
      <c r="C986" s="7" t="s">
        <v>62</v>
      </c>
      <c r="D986" s="8">
        <v>37117</v>
      </c>
      <c r="E986" s="8">
        <v>37123</v>
      </c>
      <c r="F986" t="s">
        <v>284</v>
      </c>
      <c r="G986" s="6" t="s">
        <v>19</v>
      </c>
      <c r="H986" s="6"/>
      <c r="I986" s="12">
        <v>95.616023611303802</v>
      </c>
      <c r="J986" s="12">
        <f>J985+IF(AND($B986="B",$G986="D"),-I986,IF($B986="B",+I986,0))</f>
        <v>749.60539182668845</v>
      </c>
      <c r="K986" s="12">
        <f>K985+IF(AND($B986="B",$E986&lt;&gt;""),IF($G986="D",-I986,+I986),0)</f>
        <v>749.60539182668845</v>
      </c>
      <c r="L986" s="6" t="str">
        <f>IF(C986="","",G986&amp;" "&amp;VLOOKUP(C986,$X$1:$Y$49,2))</f>
        <v>R 5</v>
      </c>
      <c r="M986" s="10" t="e">
        <f>M985+IF(AND(B986="C",E986&lt;&gt;""),IF(G986="D",-#REF!,+#REF!),0)</f>
        <v>#REF!</v>
      </c>
      <c r="N986">
        <f>IF(D986,MONTH(D986),"")</f>
        <v>8</v>
      </c>
      <c r="O986">
        <f>IF(D986,YEAR(D986),"")</f>
        <v>2001</v>
      </c>
      <c r="P986" s="12">
        <f>P985+IF(AND($B986="C",I986&lt;&gt;""),IF($G986="D",-I986,+I986),0)</f>
        <v>64.27511900932528</v>
      </c>
    </row>
    <row r="987" spans="1:16" x14ac:dyDescent="0.2">
      <c r="A987" s="6">
        <v>552</v>
      </c>
      <c r="B987" s="6" t="s">
        <v>17</v>
      </c>
      <c r="C987" s="7" t="s">
        <v>28</v>
      </c>
      <c r="D987" s="8">
        <v>37118</v>
      </c>
      <c r="E987" s="8">
        <v>37134</v>
      </c>
      <c r="F987" t="s">
        <v>284</v>
      </c>
      <c r="G987" s="6" t="s">
        <v>23</v>
      </c>
      <c r="H987" s="6"/>
      <c r="I987" s="12">
        <v>54.689560443748604</v>
      </c>
      <c r="J987" s="12">
        <f>J986+IF(AND($B987="B",$G987="D"),-I987,IF($B987="B",+I987,0))</f>
        <v>694.91583138293981</v>
      </c>
      <c r="K987" s="12">
        <f>K986+IF(AND($B987="B",$E987&lt;&gt;""),IF($G987="D",-I987,+I987),0)</f>
        <v>694.91583138293981</v>
      </c>
      <c r="L987" s="6" t="str">
        <f>IF(C987="","",G987&amp;" "&amp;VLOOKUP(C987,$X$1:$Y$49,2))</f>
        <v>D 25</v>
      </c>
      <c r="M987" s="10" t="e">
        <f>M986+IF(AND(B987="C",E987&lt;&gt;""),IF(G987="D",-#REF!,+#REF!),0)</f>
        <v>#REF!</v>
      </c>
      <c r="N987">
        <f>IF(D987,MONTH(D987),"")</f>
        <v>8</v>
      </c>
      <c r="O987">
        <f>IF(D987,YEAR(D987),"")</f>
        <v>2001</v>
      </c>
      <c r="P987" s="12">
        <f>P986+IF(AND($B987="C",I987&lt;&gt;""),IF($G987="D",-I987,+I987),0)</f>
        <v>64.27511900932528</v>
      </c>
    </row>
    <row r="988" spans="1:16" x14ac:dyDescent="0.2">
      <c r="A988" s="6">
        <v>552</v>
      </c>
      <c r="B988" s="6" t="s">
        <v>17</v>
      </c>
      <c r="C988" s="7" t="s">
        <v>31</v>
      </c>
      <c r="D988" s="8">
        <v>37118</v>
      </c>
      <c r="E988" s="8">
        <v>37134</v>
      </c>
      <c r="F988" t="s">
        <v>284</v>
      </c>
      <c r="G988" s="6" t="s">
        <v>23</v>
      </c>
      <c r="H988" s="6"/>
      <c r="I988" s="12">
        <v>166.26394717946454</v>
      </c>
      <c r="J988" s="12">
        <f>J987+IF(AND($B988="B",$G988="D"),-I988,IF($B988="B",+I988,0))</f>
        <v>528.65188420347522</v>
      </c>
      <c r="K988" s="12">
        <f>K987+IF(AND($B988="B",$E988&lt;&gt;""),IF($G988="D",-I988,+I988),0)</f>
        <v>528.65188420347522</v>
      </c>
      <c r="L988" s="6" t="str">
        <f>IF(C988="","",G988&amp;" "&amp;VLOOKUP(C988,$X$1:$Y$49,2))</f>
        <v>D 22</v>
      </c>
      <c r="M988" s="10" t="e">
        <f>M987+IF(AND(B988="C",E988&lt;&gt;""),IF(G988="D",-#REF!,+#REF!),0)</f>
        <v>#REF!</v>
      </c>
      <c r="N988">
        <f>IF(D988,MONTH(D988),"")</f>
        <v>8</v>
      </c>
      <c r="O988">
        <f>IF(D988,YEAR(D988),"")</f>
        <v>2001</v>
      </c>
      <c r="P988" s="12">
        <f>P987+IF(AND($B988="C",I988&lt;&gt;""),IF($G988="D",-I988,+I988),0)</f>
        <v>64.27511900932528</v>
      </c>
    </row>
    <row r="989" spans="1:16" x14ac:dyDescent="0.2">
      <c r="A989" s="6">
        <v>552</v>
      </c>
      <c r="B989" s="6" t="s">
        <v>17</v>
      </c>
      <c r="C989" s="7" t="s">
        <v>26</v>
      </c>
      <c r="D989" s="8">
        <v>37118</v>
      </c>
      <c r="E989" s="8">
        <v>37134</v>
      </c>
      <c r="F989" t="s">
        <v>284</v>
      </c>
      <c r="G989" s="6" t="s">
        <v>23</v>
      </c>
      <c r="H989" s="6"/>
      <c r="I989" s="12">
        <v>22.062421774598029</v>
      </c>
      <c r="J989" s="12">
        <f>J988+IF(AND($B989="B",$G989="D"),-I989,IF($B989="B",+I989,0))</f>
        <v>506.5894624288772</v>
      </c>
      <c r="K989" s="12">
        <f>K988+IF(AND($B989="B",$E989&lt;&gt;""),IF($G989="D",-I989,+I989),0)</f>
        <v>506.5894624288772</v>
      </c>
      <c r="L989" s="6" t="str">
        <f>IF(C989="","",G989&amp;" "&amp;VLOOKUP(C989,$X$1:$Y$49,2))</f>
        <v>D 6</v>
      </c>
      <c r="M989" s="10" t="e">
        <f>M988+IF(AND(B989="C",E989&lt;&gt;""),IF(G989="D",-#REF!,+#REF!),0)</f>
        <v>#REF!</v>
      </c>
      <c r="N989">
        <f>IF(D989,MONTH(D989),"")</f>
        <v>8</v>
      </c>
      <c r="O989">
        <f>IF(D989,YEAR(D989),"")</f>
        <v>2001</v>
      </c>
      <c r="P989" s="12">
        <f>P988+IF(AND($B989="C",I989&lt;&gt;""),IF($G989="D",-I989,+I989),0)</f>
        <v>64.27511900932528</v>
      </c>
    </row>
    <row r="990" spans="1:16" x14ac:dyDescent="0.2">
      <c r="A990" s="6">
        <v>540</v>
      </c>
      <c r="B990" s="6" t="s">
        <v>17</v>
      </c>
      <c r="C990" s="7" t="s">
        <v>28</v>
      </c>
      <c r="D990" s="8">
        <v>37119</v>
      </c>
      <c r="E990" s="8">
        <v>37136</v>
      </c>
      <c r="F990" t="s">
        <v>284</v>
      </c>
      <c r="G990" s="6" t="s">
        <v>23</v>
      </c>
      <c r="H990" s="6"/>
      <c r="I990" s="12">
        <v>53.457772384470331</v>
      </c>
      <c r="J990" s="12">
        <f>J989+IF(AND($B990="B",$G990="D"),-I990,IF($B990="B",+I990,0))</f>
        <v>453.13169004440687</v>
      </c>
      <c r="K990" s="12">
        <f>K989+IF(AND($B990="B",$E990&lt;&gt;""),IF($G990="D",-I990,+I990),0)</f>
        <v>453.13169004440687</v>
      </c>
      <c r="L990" s="6" t="str">
        <f>IF(C990="","",G990&amp;" "&amp;VLOOKUP(C990,$X$1:$Y$49,2))</f>
        <v>D 25</v>
      </c>
      <c r="M990" s="10" t="e">
        <f>M989+IF(AND(B990="C",E990&lt;&gt;""),IF(G990="D",-#REF!,+#REF!),0)</f>
        <v>#REF!</v>
      </c>
      <c r="N990">
        <f>IF(D990,MONTH(D990),"")</f>
        <v>8</v>
      </c>
      <c r="O990">
        <f>IF(D990,YEAR(D990),"")</f>
        <v>2001</v>
      </c>
      <c r="P990" s="12">
        <f>P989+IF(AND($B990="C",I990&lt;&gt;""),IF($G990="D",-I990,+I990),0)</f>
        <v>64.27511900932528</v>
      </c>
    </row>
    <row r="991" spans="1:16" x14ac:dyDescent="0.2">
      <c r="A991" s="6">
        <v>540</v>
      </c>
      <c r="B991" s="6" t="s">
        <v>17</v>
      </c>
      <c r="C991" s="7" t="s">
        <v>26</v>
      </c>
      <c r="D991" s="8">
        <v>37119</v>
      </c>
      <c r="E991" s="8">
        <v>37136</v>
      </c>
      <c r="F991" t="s">
        <v>284</v>
      </c>
      <c r="G991" s="6" t="s">
        <v>23</v>
      </c>
      <c r="H991" s="6"/>
      <c r="I991" s="12">
        <v>10.47934544489959</v>
      </c>
      <c r="J991" s="12">
        <f>J990+IF(AND($B991="B",$G991="D"),-I991,IF($B991="B",+I991,0))</f>
        <v>442.65234459950727</v>
      </c>
      <c r="K991" s="12">
        <f>K990+IF(AND($B991="B",$E991&lt;&gt;""),IF($G991="D",-I991,+I991),0)</f>
        <v>442.65234459950727</v>
      </c>
      <c r="L991" s="6" t="str">
        <f>IF(C991="","",G991&amp;" "&amp;VLOOKUP(C991,$X$1:$Y$49,2))</f>
        <v>D 6</v>
      </c>
      <c r="M991" s="10" t="e">
        <f>M990+IF(AND(B991="C",E991&lt;&gt;""),IF(G991="D",-#REF!,+#REF!),0)</f>
        <v>#REF!</v>
      </c>
      <c r="N991">
        <f>IF(D991,MONTH(D991),"")</f>
        <v>8</v>
      </c>
      <c r="O991">
        <f>IF(D991,YEAR(D991),"")</f>
        <v>2001</v>
      </c>
      <c r="P991" s="12">
        <f>P990+IF(AND($B991="C",I991&lt;&gt;""),IF($G991="D",-I991,+I991),0)</f>
        <v>64.27511900932528</v>
      </c>
    </row>
    <row r="992" spans="1:16" x14ac:dyDescent="0.2">
      <c r="A992" s="6">
        <v>648</v>
      </c>
      <c r="B992" s="6" t="s">
        <v>40</v>
      </c>
      <c r="C992" t="s">
        <v>28</v>
      </c>
      <c r="D992" s="8">
        <v>37120</v>
      </c>
      <c r="E992" s="19">
        <v>37120</v>
      </c>
      <c r="F992" t="s">
        <v>284</v>
      </c>
      <c r="G992" s="6" t="s">
        <v>23</v>
      </c>
      <c r="H992" s="6"/>
      <c r="I992" s="12">
        <v>1.02</v>
      </c>
      <c r="J992" s="12">
        <f>J991+IF(AND($B992="B",$G992="D"),-I992,IF($B992="B",+I992,0))</f>
        <v>442.65234459950727</v>
      </c>
      <c r="K992" s="12">
        <f>K991+IF(AND($B992="B",$E992&lt;&gt;""),IF($G992="D",-I992,+I992),0)</f>
        <v>442.65234459950727</v>
      </c>
      <c r="L992" s="6" t="str">
        <f>IF(C992="","",G992&amp;" "&amp;VLOOKUP(C992,$X$1:$Y$49,2))</f>
        <v>D 25</v>
      </c>
      <c r="M992" s="10" t="e">
        <f>M991+IF(AND(B992="C",E992&lt;&gt;""),IF(G992="D",-#REF!,+#REF!),0)</f>
        <v>#REF!</v>
      </c>
      <c r="N992">
        <f>IF(D992,MONTH(D992),"")</f>
        <v>8</v>
      </c>
      <c r="O992">
        <f>IF(D992,YEAR(D992),"")</f>
        <v>2001</v>
      </c>
      <c r="P992" s="12">
        <f>P991+IF(AND($B992="C",I992&lt;&gt;""),IF($G992="D",-I992,+I992),0)</f>
        <v>63.255119009325277</v>
      </c>
    </row>
    <row r="993" spans="1:16" x14ac:dyDescent="0.2">
      <c r="A993" s="6">
        <v>333</v>
      </c>
      <c r="B993" s="6" t="s">
        <v>17</v>
      </c>
      <c r="C993" s="7" t="s">
        <v>33</v>
      </c>
      <c r="D993" s="8">
        <v>37123</v>
      </c>
      <c r="E993" s="8">
        <v>37123</v>
      </c>
      <c r="F993" t="s">
        <v>284</v>
      </c>
      <c r="G993" s="6" t="s">
        <v>23</v>
      </c>
      <c r="H993" s="6"/>
      <c r="I993" s="12">
        <v>367.99973168972969</v>
      </c>
      <c r="J993" s="12">
        <f>J992+IF(AND($B993="B",$G993="D"),-I993,IF($B993="B",+I993,0))</f>
        <v>74.652612909777588</v>
      </c>
      <c r="K993" s="12">
        <f>K992+IF(AND($B993="B",$E993&lt;&gt;""),IF($G993="D",-I993,+I993),0)</f>
        <v>74.652612909777588</v>
      </c>
      <c r="L993" s="6" t="str">
        <f>IF(C993="","",G993&amp;" "&amp;VLOOKUP(C993,$X$1:$Y$49,2))</f>
        <v>D 23</v>
      </c>
      <c r="M993" s="10" t="e">
        <f>M992+IF(AND(B993="C",E993&lt;&gt;""),IF(G993="D",-#REF!,+#REF!),0)</f>
        <v>#REF!</v>
      </c>
      <c r="N993">
        <f>IF(D993,MONTH(D993),"")</f>
        <v>8</v>
      </c>
      <c r="O993">
        <f>IF(D993,YEAR(D993),"")</f>
        <v>2001</v>
      </c>
      <c r="P993" s="12">
        <f>P992+IF(AND($B993="C",I993&lt;&gt;""),IF($G993="D",-I993,+I993),0)</f>
        <v>63.255119009325277</v>
      </c>
    </row>
    <row r="994" spans="1:16" x14ac:dyDescent="0.2">
      <c r="A994" s="6">
        <v>539</v>
      </c>
      <c r="B994" s="6" t="s">
        <v>17</v>
      </c>
      <c r="C994" s="7" t="s">
        <v>28</v>
      </c>
      <c r="D994" s="8">
        <v>37125</v>
      </c>
      <c r="E994" s="8">
        <v>37146</v>
      </c>
      <c r="F994" t="s">
        <v>284</v>
      </c>
      <c r="G994" s="6" t="s">
        <v>23</v>
      </c>
      <c r="H994" s="6"/>
      <c r="I994" s="12">
        <v>31.169999999999998</v>
      </c>
      <c r="J994" s="12">
        <f>J993+IF(AND($B994="B",$G994="D"),-I994,IF($B994="B",+I994,0))</f>
        <v>43.482612909777586</v>
      </c>
      <c r="K994" s="12">
        <f>K993+IF(AND($B994="B",$E994&lt;&gt;""),IF($G994="D",-I994,+I994),0)</f>
        <v>43.482612909777586</v>
      </c>
      <c r="L994" s="6" t="str">
        <f>IF(C994="","",G994&amp;" "&amp;VLOOKUP(C994,$X$1:$Y$49,2))</f>
        <v>D 25</v>
      </c>
      <c r="M994" s="10" t="e">
        <f>M993+IF(AND(B994="C",E994&lt;&gt;""),IF(G994="D",-#REF!,+#REF!),0)</f>
        <v>#REF!</v>
      </c>
      <c r="N994">
        <f>IF(D994,MONTH(D994),"")</f>
        <v>8</v>
      </c>
      <c r="O994">
        <f>IF(D994,YEAR(D994),"")</f>
        <v>2001</v>
      </c>
      <c r="P994" s="12">
        <f>P993+IF(AND($B994="C",I994&lt;&gt;""),IF($G994="D",-I994,+I994),0)</f>
        <v>63.255119009325277</v>
      </c>
    </row>
    <row r="995" spans="1:16" x14ac:dyDescent="0.2">
      <c r="A995" s="6">
        <v>539</v>
      </c>
      <c r="B995" s="6" t="s">
        <v>17</v>
      </c>
      <c r="C995" s="7" t="s">
        <v>26</v>
      </c>
      <c r="D995" s="8">
        <v>37125</v>
      </c>
      <c r="E995" s="8">
        <v>37146</v>
      </c>
      <c r="F995" t="s">
        <v>284</v>
      </c>
      <c r="G995" s="6" t="s">
        <v>23</v>
      </c>
      <c r="H995" s="6"/>
      <c r="I995" s="12">
        <v>6.1093200000000003</v>
      </c>
      <c r="J995" s="12">
        <f>J994+IF(AND($B995="B",$G995="D"),-I995,IF($B995="B",+I995,0))</f>
        <v>37.373292909777589</v>
      </c>
      <c r="K995" s="12">
        <f>K994+IF(AND($B995="B",$E995&lt;&gt;""),IF($G995="D",-I995,+I995),0)</f>
        <v>37.373292909777589</v>
      </c>
      <c r="L995" s="6" t="str">
        <f>IF(C995="","",G995&amp;" "&amp;VLOOKUP(C995,$X$1:$Y$49,2))</f>
        <v>D 6</v>
      </c>
      <c r="M995" s="10" t="e">
        <f>M994+IF(AND(B995="C",E995&lt;&gt;""),IF(G995="D",-#REF!,+#REF!),0)</f>
        <v>#REF!</v>
      </c>
      <c r="N995">
        <f>IF(D995,MONTH(D995),"")</f>
        <v>8</v>
      </c>
      <c r="O995">
        <f>IF(D995,YEAR(D995),"")</f>
        <v>2001</v>
      </c>
      <c r="P995" s="12">
        <f>P994+IF(AND($B995="C",I995&lt;&gt;""),IF($G995="D",-I995,+I995),0)</f>
        <v>63.255119009325277</v>
      </c>
    </row>
    <row r="996" spans="1:16" x14ac:dyDescent="0.2">
      <c r="A996" s="6">
        <v>554</v>
      </c>
      <c r="B996" s="6" t="s">
        <v>17</v>
      </c>
      <c r="C996" s="7" t="s">
        <v>31</v>
      </c>
      <c r="D996" s="8">
        <v>37133</v>
      </c>
      <c r="E996" s="8">
        <v>37133</v>
      </c>
      <c r="F996" t="s">
        <v>284</v>
      </c>
      <c r="G996" s="6" t="s">
        <v>23</v>
      </c>
      <c r="H996" s="6"/>
      <c r="I996" s="12">
        <v>-191.796108586386</v>
      </c>
      <c r="J996" s="12">
        <f>J995+IF(AND($B996="B",$G996="D"),-I996,IF($B996="B",+I996,0))</f>
        <v>229.16940149616357</v>
      </c>
      <c r="K996" s="12">
        <f>K995+IF(AND($B996="B",$E996&lt;&gt;""),IF($G996="D",-I996,+I996),0)</f>
        <v>229.16940149616357</v>
      </c>
      <c r="L996" s="6" t="str">
        <f>IF(C996="","",G996&amp;" "&amp;VLOOKUP(C996,$X$1:$Y$49,2))</f>
        <v>D 22</v>
      </c>
      <c r="M996" s="10" t="e">
        <f>M995+IF(AND(B996="C",E996&lt;&gt;""),IF(G996="D",-#REF!,+#REF!),0)</f>
        <v>#REF!</v>
      </c>
      <c r="N996">
        <f>IF(D996,MONTH(D996),"")</f>
        <v>8</v>
      </c>
      <c r="O996">
        <f>IF(D996,YEAR(D996),"")</f>
        <v>2001</v>
      </c>
      <c r="P996" s="12">
        <f>P995+IF(AND($B996="C",I996&lt;&gt;""),IF($G996="D",-I996,+I996),0)</f>
        <v>63.255119009325277</v>
      </c>
    </row>
    <row r="997" spans="1:16" x14ac:dyDescent="0.2">
      <c r="A997" s="6">
        <v>554</v>
      </c>
      <c r="B997" s="6" t="s">
        <v>17</v>
      </c>
      <c r="C997" s="7" t="s">
        <v>26</v>
      </c>
      <c r="D997" s="8">
        <v>37133</v>
      </c>
      <c r="E997" s="8">
        <v>37133</v>
      </c>
      <c r="F997" t="s">
        <v>284</v>
      </c>
      <c r="G997" s="6" t="s">
        <v>23</v>
      </c>
      <c r="H997" s="6"/>
      <c r="I997" s="12">
        <v>191.796108586386</v>
      </c>
      <c r="J997" s="12">
        <f>J996+IF(AND($B997="B",$G997="D"),-I997,IF($B997="B",+I997,0))</f>
        <v>37.373292909777575</v>
      </c>
      <c r="K997" s="12">
        <f>K996+IF(AND($B997="B",$E997&lt;&gt;""),IF($G997="D",-I997,+I997),0)</f>
        <v>37.373292909777575</v>
      </c>
      <c r="L997" s="6" t="str">
        <f>IF(C997="","",G997&amp;" "&amp;VLOOKUP(C997,$X$1:$Y$49,2))</f>
        <v>D 6</v>
      </c>
      <c r="M997" s="10" t="e">
        <f>M996+IF(AND(B997="C",E997&lt;&gt;""),IF(G997="D",-#REF!,+#REF!),0)</f>
        <v>#REF!</v>
      </c>
      <c r="N997">
        <f>IF(D997,MONTH(D997),"")</f>
        <v>8</v>
      </c>
      <c r="O997">
        <f>IF(D997,YEAR(D997),"")</f>
        <v>2001</v>
      </c>
      <c r="P997" s="12">
        <f>P996+IF(AND($B997="C",I997&lt;&gt;""),IF($G997="D",-I997,+I997),0)</f>
        <v>63.255119009325277</v>
      </c>
    </row>
    <row r="998" spans="1:16" x14ac:dyDescent="0.2">
      <c r="A998" s="6">
        <v>543</v>
      </c>
      <c r="B998" s="6" t="s">
        <v>17</v>
      </c>
      <c r="C998" s="7" t="s">
        <v>50</v>
      </c>
      <c r="D998" s="8">
        <v>37134</v>
      </c>
      <c r="E998" s="8">
        <v>37134</v>
      </c>
      <c r="F998" t="s">
        <v>284</v>
      </c>
      <c r="G998" s="6" t="s">
        <v>23</v>
      </c>
      <c r="H998" s="6" t="s">
        <v>78</v>
      </c>
      <c r="I998" s="12">
        <v>0</v>
      </c>
      <c r="J998" s="12">
        <f>J997+IF(AND($B998="B",$G998="D"),-I998,IF($B998="B",+I998,0))</f>
        <v>37.373292909777575</v>
      </c>
      <c r="K998" s="12">
        <f>K997+IF(AND($B998="B",$E998&lt;&gt;""),IF($G998="D",-I998,+I998),0)</f>
        <v>37.373292909777575</v>
      </c>
      <c r="L998" s="6" t="str">
        <f>IF(C998="","",G998&amp;" "&amp;VLOOKUP(C998,$X$1:$Y$49,2))</f>
        <v>D 9</v>
      </c>
      <c r="M998" s="10" t="e">
        <f>M997+IF(AND(B998="C",E998&lt;&gt;""),IF(G998="D",-#REF!,+#REF!),0)</f>
        <v>#REF!</v>
      </c>
      <c r="N998">
        <f>IF(D998,MONTH(D998),"")</f>
        <v>8</v>
      </c>
      <c r="O998">
        <f>IF(D998,YEAR(D998),"")</f>
        <v>2001</v>
      </c>
      <c r="P998" s="12">
        <f>P997+IF(AND($B998="C",I998&lt;&gt;""),IF($G998="D",-I998,+I998),0)</f>
        <v>63.255119009325277</v>
      </c>
    </row>
    <row r="999" spans="1:16" x14ac:dyDescent="0.2">
      <c r="A999" s="6">
        <v>543</v>
      </c>
      <c r="B999" s="6" t="s">
        <v>17</v>
      </c>
      <c r="C999" s="7" t="s">
        <v>31</v>
      </c>
      <c r="D999" s="8">
        <v>37134</v>
      </c>
      <c r="E999" s="8">
        <v>37134</v>
      </c>
      <c r="F999" t="s">
        <v>284</v>
      </c>
      <c r="G999" s="6" t="s">
        <v>23</v>
      </c>
      <c r="H999" s="6" t="s">
        <v>78</v>
      </c>
      <c r="I999" s="12">
        <v>0</v>
      </c>
      <c r="J999" s="12">
        <f>J998+IF(AND($B999="B",$G999="D"),-I999,IF($B999="B",+I999,0))</f>
        <v>37.373292909777575</v>
      </c>
      <c r="K999" s="12">
        <f>K998+IF(AND($B999="B",$E999&lt;&gt;""),IF($G999="D",-I999,+I999),0)</f>
        <v>37.373292909777575</v>
      </c>
      <c r="L999" s="6" t="str">
        <f>IF(C999="","",G999&amp;" "&amp;VLOOKUP(C999,$X$1:$Y$49,2))</f>
        <v>D 22</v>
      </c>
      <c r="M999" s="10" t="e">
        <f>M998+IF(AND(B999="C",E999&lt;&gt;""),IF(G999="D",-#REF!,+#REF!),0)</f>
        <v>#REF!</v>
      </c>
      <c r="N999">
        <f>IF(D999,MONTH(D999),"")</f>
        <v>8</v>
      </c>
      <c r="O999">
        <f>IF(D999,YEAR(D999),"")</f>
        <v>2001</v>
      </c>
      <c r="P999" s="12">
        <f>P998+IF(AND($B999="C",I999&lt;&gt;""),IF($G999="D",-I999,+I999),0)</f>
        <v>63.255119009325277</v>
      </c>
    </row>
    <row r="1000" spans="1:16" x14ac:dyDescent="0.2">
      <c r="A1000" s="6">
        <v>544</v>
      </c>
      <c r="B1000" s="6" t="s">
        <v>17</v>
      </c>
      <c r="C1000" s="7" t="s">
        <v>31</v>
      </c>
      <c r="D1000" s="8">
        <v>37134</v>
      </c>
      <c r="E1000" s="8">
        <v>37146</v>
      </c>
      <c r="F1000" t="s">
        <v>284</v>
      </c>
      <c r="G1000" s="6" t="s">
        <v>23</v>
      </c>
      <c r="H1000" s="6">
        <v>1617157</v>
      </c>
      <c r="I1000" s="12">
        <v>114.33676292805778</v>
      </c>
      <c r="J1000" s="12">
        <f>J999+IF(AND($B1000="B",$G1000="D"),-I1000,IF($B1000="B",+I1000,0))</f>
        <v>-76.963470018280205</v>
      </c>
      <c r="K1000" s="12">
        <f>K999+IF(AND($B1000="B",$E1000&lt;&gt;""),IF($G1000="D",-I1000,+I1000),0)</f>
        <v>-76.963470018280205</v>
      </c>
      <c r="L1000" s="6" t="str">
        <f>IF(C1000="","",G1000&amp;" "&amp;VLOOKUP(C1000,$X$1:$Y$49,2))</f>
        <v>D 22</v>
      </c>
      <c r="M1000" s="10" t="e">
        <f>M999+IF(AND(B1000="C",E1000&lt;&gt;""),IF(G1000="D",-#REF!,+#REF!),0)</f>
        <v>#REF!</v>
      </c>
      <c r="N1000">
        <f>IF(D1000,MONTH(D1000),"")</f>
        <v>8</v>
      </c>
      <c r="O1000">
        <f>IF(D1000,YEAR(D1000),"")</f>
        <v>2001</v>
      </c>
      <c r="P1000" s="12">
        <f>P999+IF(AND($B1000="C",I1000&lt;&gt;""),IF($G1000="D",-I1000,+I1000),0)</f>
        <v>63.255119009325277</v>
      </c>
    </row>
    <row r="1001" spans="1:16" x14ac:dyDescent="0.2">
      <c r="A1001" s="6">
        <v>544</v>
      </c>
      <c r="B1001" s="6" t="s">
        <v>17</v>
      </c>
      <c r="C1001" s="7" t="s">
        <v>50</v>
      </c>
      <c r="D1001" s="8">
        <v>37134</v>
      </c>
      <c r="E1001" s="8">
        <v>37146</v>
      </c>
      <c r="F1001" t="s">
        <v>284</v>
      </c>
      <c r="G1001" s="6" t="s">
        <v>23</v>
      </c>
      <c r="H1001" s="6">
        <v>1617157</v>
      </c>
      <c r="I1001" s="12">
        <v>609.79606894964149</v>
      </c>
      <c r="J1001" s="12">
        <f>J1000+IF(AND($B1001="B",$G1001="D"),-I1001,IF($B1001="B",+I1001,0))</f>
        <v>-686.75953896792169</v>
      </c>
      <c r="K1001" s="12">
        <f>K1000+IF(AND($B1001="B",$E1001&lt;&gt;""),IF($G1001="D",-I1001,+I1001),0)</f>
        <v>-686.75953896792169</v>
      </c>
      <c r="L1001" s="6" t="str">
        <f>IF(C1001="","",G1001&amp;" "&amp;VLOOKUP(C1001,$X$1:$Y$49,2))</f>
        <v>D 9</v>
      </c>
      <c r="M1001" s="10" t="e">
        <f>M1000+IF(AND(B1001="C",E1001&lt;&gt;""),IF(G1001="D",-#REF!,+#REF!),0)</f>
        <v>#REF!</v>
      </c>
      <c r="N1001">
        <f>IF(D1001,MONTH(D1001),"")</f>
        <v>8</v>
      </c>
      <c r="O1001">
        <f>IF(D1001,YEAR(D1001),"")</f>
        <v>2001</v>
      </c>
      <c r="P1001" s="12">
        <f>P1000+IF(AND($B1001="C",I1001&lt;&gt;""),IF($G1001="D",-I1001,+I1001),0)</f>
        <v>63.255119009325277</v>
      </c>
    </row>
    <row r="1002" spans="1:16" x14ac:dyDescent="0.2">
      <c r="A1002" s="6">
        <v>550</v>
      </c>
      <c r="B1002" s="6" t="s">
        <v>17</v>
      </c>
      <c r="C1002" s="7" t="s">
        <v>18</v>
      </c>
      <c r="D1002" s="8">
        <v>37134</v>
      </c>
      <c r="E1002" s="8">
        <v>37136</v>
      </c>
      <c r="F1002" t="s">
        <v>284</v>
      </c>
      <c r="G1002" s="6" t="s">
        <v>19</v>
      </c>
      <c r="H1002" s="6"/>
      <c r="I1002" s="12">
        <v>891.78101613367949</v>
      </c>
      <c r="J1002" s="12">
        <f>J1001+IF(AND($B1002="B",$G1002="D"),-I1002,IF($B1002="B",+I1002,0))</f>
        <v>205.0214771657578</v>
      </c>
      <c r="K1002" s="12">
        <f>K1001+IF(AND($B1002="B",$E1002&lt;&gt;""),IF($G1002="D",-I1002,+I1002),0)</f>
        <v>205.0214771657578</v>
      </c>
      <c r="L1002" s="6" t="str">
        <f>IF(C1002="","",G1002&amp;" "&amp;VLOOKUP(C1002,$X$1:$Y$49,2))</f>
        <v>R 8</v>
      </c>
      <c r="M1002" s="10" t="e">
        <f>M1001+IF(AND(B1002="C",E1002&lt;&gt;""),IF(G1002="D",-#REF!,+#REF!),0)</f>
        <v>#REF!</v>
      </c>
      <c r="N1002">
        <f>IF(D1002,MONTH(D1002),"")</f>
        <v>8</v>
      </c>
      <c r="O1002">
        <f>IF(D1002,YEAR(D1002),"")</f>
        <v>2001</v>
      </c>
      <c r="P1002" s="12">
        <f>P1001+IF(AND($B1002="C",I1002&lt;&gt;""),IF($G1002="D",-I1002,+I1002),0)</f>
        <v>63.255119009325277</v>
      </c>
    </row>
    <row r="1003" spans="1:16" x14ac:dyDescent="0.2">
      <c r="A1003" s="6">
        <v>537</v>
      </c>
      <c r="B1003" s="6" t="s">
        <v>17</v>
      </c>
      <c r="C1003" s="7" t="s">
        <v>56</v>
      </c>
      <c r="D1003" s="8">
        <v>37135</v>
      </c>
      <c r="E1003" s="8">
        <v>37138</v>
      </c>
      <c r="F1003" t="s">
        <v>284</v>
      </c>
      <c r="G1003" s="6" t="s">
        <v>23</v>
      </c>
      <c r="H1003" s="6"/>
      <c r="I1003" s="12">
        <v>147.00506283186246</v>
      </c>
      <c r="J1003" s="12">
        <f>J1002+IF(AND($B1003="B",$G1003="D"),-I1003,IF($B1003="B",+I1003,0))</f>
        <v>58.016414333895341</v>
      </c>
      <c r="K1003" s="12">
        <f>K1002+IF(AND($B1003="B",$E1003&lt;&gt;""),IF($G1003="D",-I1003,+I1003),0)</f>
        <v>58.016414333895341</v>
      </c>
      <c r="L1003" s="6" t="str">
        <f>IF(C1003="","",G1003&amp;" "&amp;VLOOKUP(C1003,$X$1:$Y$49,2))</f>
        <v>D 14</v>
      </c>
      <c r="M1003" s="10" t="e">
        <f>M1002+IF(AND(B1003="C",E1003&lt;&gt;""),IF(G1003="D",-#REF!,+#REF!),0)</f>
        <v>#REF!</v>
      </c>
      <c r="N1003">
        <f>IF(D1003,MONTH(D1003),"")</f>
        <v>9</v>
      </c>
      <c r="O1003">
        <f>IF(D1003,YEAR(D1003),"")</f>
        <v>2001</v>
      </c>
      <c r="P1003" s="12">
        <f>P1002+IF(AND($B1003="C",I1003&lt;&gt;""),IF($G1003="D",-I1003,+I1003),0)</f>
        <v>63.255119009325277</v>
      </c>
    </row>
    <row r="1004" spans="1:16" x14ac:dyDescent="0.2">
      <c r="A1004" s="6">
        <v>537</v>
      </c>
      <c r="B1004" s="6" t="s">
        <v>17</v>
      </c>
      <c r="C1004" s="7" t="s">
        <v>26</v>
      </c>
      <c r="D1004" s="8">
        <v>37135</v>
      </c>
      <c r="E1004" s="8">
        <v>37138</v>
      </c>
      <c r="F1004" t="s">
        <v>284</v>
      </c>
      <c r="G1004" s="6" t="s">
        <v>23</v>
      </c>
      <c r="H1004" s="6"/>
      <c r="I1004" s="12">
        <v>34.918447398228849</v>
      </c>
      <c r="J1004" s="12">
        <f>J1003+IF(AND($B1004="B",$G1004="D"),-I1004,IF($B1004="B",+I1004,0))</f>
        <v>23.097966935666491</v>
      </c>
      <c r="K1004" s="12">
        <f>K1003+IF(AND($B1004="B",$E1004&lt;&gt;""),IF($G1004="D",-I1004,+I1004),0)</f>
        <v>23.097966935666491</v>
      </c>
      <c r="L1004" s="6" t="str">
        <f>IF(C1004="","",G1004&amp;" "&amp;VLOOKUP(C1004,$X$1:$Y$49,2))</f>
        <v>D 6</v>
      </c>
      <c r="M1004" s="10" t="e">
        <f>M1003+IF(AND(B1004="C",E1004&lt;&gt;""),IF(G1004="D",-#REF!,+#REF!),0)</f>
        <v>#REF!</v>
      </c>
      <c r="N1004">
        <f>IF(D1004,MONTH(D1004),"")</f>
        <v>9</v>
      </c>
      <c r="O1004">
        <f>IF(D1004,YEAR(D1004),"")</f>
        <v>2001</v>
      </c>
      <c r="P1004" s="12">
        <f>P1003+IF(AND($B1004="C",I1004&lt;&gt;""),IF($G1004="D",-I1004,+I1004),0)</f>
        <v>63.255119009325277</v>
      </c>
    </row>
    <row r="1005" spans="1:16" x14ac:dyDescent="0.2">
      <c r="A1005" s="6">
        <v>537</v>
      </c>
      <c r="B1005" s="6" t="s">
        <v>17</v>
      </c>
      <c r="C1005" s="7" t="s">
        <v>51</v>
      </c>
      <c r="D1005" s="8">
        <v>37135</v>
      </c>
      <c r="E1005" s="8">
        <v>37138</v>
      </c>
      <c r="F1005" t="s">
        <v>284</v>
      </c>
      <c r="G1005" s="6" t="s">
        <v>23</v>
      </c>
      <c r="H1005" s="6"/>
      <c r="I1005" s="12">
        <v>31.148383201947688</v>
      </c>
      <c r="J1005" s="12">
        <f>J1004+IF(AND($B1005="B",$G1005="D"),-I1005,IF($B1005="B",+I1005,0))</f>
        <v>-8.0504162662811964</v>
      </c>
      <c r="K1005" s="12">
        <f>K1004+IF(AND($B1005="B",$E1005&lt;&gt;""),IF($G1005="D",-I1005,+I1005),0)</f>
        <v>-8.0504162662811964</v>
      </c>
      <c r="L1005" s="6" t="str">
        <f>IF(C1005="","",G1005&amp;" "&amp;VLOOKUP(C1005,$X$1:$Y$49,2))</f>
        <v>D 21</v>
      </c>
      <c r="M1005" s="10" t="e">
        <f>M1004+IF(AND(B1005="C",E1005&lt;&gt;""),IF(G1005="D",-#REF!,+#REF!),0)</f>
        <v>#REF!</v>
      </c>
      <c r="N1005">
        <f>IF(D1005,MONTH(D1005),"")</f>
        <v>9</v>
      </c>
      <c r="O1005">
        <f>IF(D1005,YEAR(D1005),"")</f>
        <v>2001</v>
      </c>
      <c r="P1005" s="12">
        <f>P1004+IF(AND($B1005="C",I1005&lt;&gt;""),IF($G1005="D",-I1005,+I1005),0)</f>
        <v>63.255119009325277</v>
      </c>
    </row>
    <row r="1006" spans="1:16" x14ac:dyDescent="0.2">
      <c r="A1006" s="6">
        <v>537</v>
      </c>
      <c r="B1006" s="6" t="s">
        <v>17</v>
      </c>
      <c r="C1006" s="7" t="s">
        <v>51</v>
      </c>
      <c r="D1006" s="8">
        <v>37135</v>
      </c>
      <c r="E1006" s="8">
        <v>37138</v>
      </c>
      <c r="F1006" t="s">
        <v>284</v>
      </c>
      <c r="G1006" s="6" t="s">
        <v>23</v>
      </c>
      <c r="H1006" s="6"/>
      <c r="I1006" s="12">
        <v>4.7365909655663403</v>
      </c>
      <c r="J1006" s="12">
        <f>J1005+IF(AND($B1006="B",$G1006="D"),-I1006,IF($B1006="B",+I1006,0))</f>
        <v>-12.787007231847536</v>
      </c>
      <c r="K1006" s="12">
        <f>K1005+IF(AND($B1006="B",$E1006&lt;&gt;""),IF($G1006="D",-I1006,+I1006),0)</f>
        <v>-12.787007231847536</v>
      </c>
      <c r="L1006" s="6" t="str">
        <f>IF(C1006="","",G1006&amp;" "&amp;VLOOKUP(C1006,$X$1:$Y$49,2))</f>
        <v>D 21</v>
      </c>
      <c r="M1006" s="10" t="e">
        <f>M1005+IF(AND(B1006="C",E1006&lt;&gt;""),IF(G1006="D",-#REF!,+#REF!),0)</f>
        <v>#REF!</v>
      </c>
      <c r="N1006">
        <f>IF(D1006,MONTH(D1006),"")</f>
        <v>9</v>
      </c>
      <c r="O1006">
        <f>IF(D1006,YEAR(D1006),"")</f>
        <v>2001</v>
      </c>
      <c r="P1006" s="12">
        <f>P1005+IF(AND($B1006="C",I1006&lt;&gt;""),IF($G1006="D",-I1006,+I1006),0)</f>
        <v>63.255119009325277</v>
      </c>
    </row>
    <row r="1007" spans="1:16" x14ac:dyDescent="0.2">
      <c r="A1007" s="6">
        <v>538</v>
      </c>
      <c r="B1007" s="6" t="s">
        <v>17</v>
      </c>
      <c r="C1007" s="7" t="s">
        <v>56</v>
      </c>
      <c r="D1007" s="8">
        <v>37135</v>
      </c>
      <c r="E1007" s="8">
        <v>37138</v>
      </c>
      <c r="F1007" t="s">
        <v>284</v>
      </c>
      <c r="G1007" s="6" t="s">
        <v>23</v>
      </c>
      <c r="H1007" s="6"/>
      <c r="I1007" s="12">
        <v>209.57928644712993</v>
      </c>
      <c r="J1007" s="12">
        <f>J1006+IF(AND($B1007="B",$G1007="D"),-I1007,IF($B1007="B",+I1007,0))</f>
        <v>-222.36629367897746</v>
      </c>
      <c r="K1007" s="12">
        <f>K1006+IF(AND($B1007="B",$E1007&lt;&gt;""),IF($G1007="D",-I1007,+I1007),0)</f>
        <v>-222.36629367897746</v>
      </c>
      <c r="L1007" s="6" t="str">
        <f>IF(C1007="","",G1007&amp;" "&amp;VLOOKUP(C1007,$X$1:$Y$49,2))</f>
        <v>D 14</v>
      </c>
      <c r="M1007" s="10" t="e">
        <f>M1006+IF(AND(B1007="C",E1007&lt;&gt;""),IF(G1007="D",-#REF!,+#REF!),0)</f>
        <v>#REF!</v>
      </c>
      <c r="N1007">
        <f>IF(D1007,MONTH(D1007),"")</f>
        <v>9</v>
      </c>
      <c r="O1007">
        <f>IF(D1007,YEAR(D1007),"")</f>
        <v>2001</v>
      </c>
      <c r="P1007" s="12">
        <f>P1006+IF(AND($B1007="C",I1007&lt;&gt;""),IF($G1007="D",-I1007,+I1007),0)</f>
        <v>63.255119009325277</v>
      </c>
    </row>
    <row r="1008" spans="1:16" x14ac:dyDescent="0.2">
      <c r="A1008" s="6">
        <v>538</v>
      </c>
      <c r="B1008" s="6" t="s">
        <v>17</v>
      </c>
      <c r="C1008" s="7" t="s">
        <v>26</v>
      </c>
      <c r="D1008" s="8">
        <v>37135</v>
      </c>
      <c r="E1008" s="8">
        <v>37138</v>
      </c>
      <c r="F1008" t="s">
        <v>284</v>
      </c>
      <c r="G1008" s="6" t="s">
        <v>23</v>
      </c>
      <c r="H1008" s="6"/>
      <c r="I1008" s="12">
        <v>48.154071074780816</v>
      </c>
      <c r="J1008" s="12">
        <f>J1007+IF(AND($B1008="B",$G1008="D"),-I1008,IF($B1008="B",+I1008,0))</f>
        <v>-270.52036475375826</v>
      </c>
      <c r="K1008" s="12">
        <f>K1007+IF(AND($B1008="B",$E1008&lt;&gt;""),IF($G1008="D",-I1008,+I1008),0)</f>
        <v>-270.52036475375826</v>
      </c>
      <c r="L1008" s="6" t="str">
        <f>IF(C1008="","",G1008&amp;" "&amp;VLOOKUP(C1008,$X$1:$Y$49,2))</f>
        <v>D 6</v>
      </c>
      <c r="M1008" s="10" t="e">
        <f>M1007+IF(AND(B1008="C",E1008&lt;&gt;""),IF(G1008="D",-#REF!,+#REF!),0)</f>
        <v>#REF!</v>
      </c>
      <c r="N1008">
        <f>IF(D1008,MONTH(D1008),"")</f>
        <v>9</v>
      </c>
      <c r="O1008">
        <f>IF(D1008,YEAR(D1008),"")</f>
        <v>2001</v>
      </c>
      <c r="P1008" s="12">
        <f>P1007+IF(AND($B1008="C",I1008&lt;&gt;""),IF($G1008="D",-I1008,+I1008),0)</f>
        <v>63.255119009325277</v>
      </c>
    </row>
    <row r="1009" spans="1:16" x14ac:dyDescent="0.2">
      <c r="A1009" s="6">
        <v>538</v>
      </c>
      <c r="B1009" s="6" t="s">
        <v>17</v>
      </c>
      <c r="C1009" s="7" t="s">
        <v>51</v>
      </c>
      <c r="D1009" s="8">
        <v>37135</v>
      </c>
      <c r="E1009" s="8">
        <v>37138</v>
      </c>
      <c r="F1009" t="s">
        <v>284</v>
      </c>
      <c r="G1009" s="6" t="s">
        <v>23</v>
      </c>
      <c r="H1009" s="6"/>
      <c r="I1009" s="12">
        <v>36.102976262163523</v>
      </c>
      <c r="J1009" s="12">
        <f>J1008+IF(AND($B1009="B",$G1009="D"),-I1009,IF($B1009="B",+I1009,0))</f>
        <v>-306.62334101592177</v>
      </c>
      <c r="K1009" s="12">
        <f>K1008+IF(AND($B1009="B",$E1009&lt;&gt;""),IF($G1009="D",-I1009,+I1009),0)</f>
        <v>-306.62334101592177</v>
      </c>
      <c r="L1009" s="6" t="str">
        <f>IF(C1009="","",G1009&amp;" "&amp;VLOOKUP(C1009,$X$1:$Y$49,2))</f>
        <v>D 21</v>
      </c>
      <c r="M1009" s="10" t="e">
        <f>M1008+IF(AND(B1009="C",E1009&lt;&gt;""),IF(G1009="D",-#REF!,+#REF!),0)</f>
        <v>#REF!</v>
      </c>
      <c r="N1009">
        <f>IF(D1009,MONTH(D1009),"")</f>
        <v>9</v>
      </c>
      <c r="O1009">
        <f>IF(D1009,YEAR(D1009),"")</f>
        <v>2001</v>
      </c>
      <c r="P1009" s="12">
        <f>P1008+IF(AND($B1009="C",I1009&lt;&gt;""),IF($G1009="D",-I1009,+I1009),0)</f>
        <v>63.255119009325277</v>
      </c>
    </row>
    <row r="1010" spans="1:16" x14ac:dyDescent="0.2">
      <c r="A1010" s="6">
        <v>538</v>
      </c>
      <c r="B1010" s="6" t="s">
        <v>17</v>
      </c>
      <c r="C1010" s="7" t="s">
        <v>51</v>
      </c>
      <c r="D1010" s="8">
        <v>37135</v>
      </c>
      <c r="E1010" s="8">
        <v>37138</v>
      </c>
      <c r="F1010" t="s">
        <v>284</v>
      </c>
      <c r="G1010" s="6" t="s">
        <v>23</v>
      </c>
      <c r="H1010" s="6"/>
      <c r="I1010" s="12">
        <v>6.7992261687885032</v>
      </c>
      <c r="J1010" s="12">
        <f>J1009+IF(AND($B1010="B",$G1010="D"),-I1010,IF($B1010="B",+I1010,0))</f>
        <v>-313.42256718471026</v>
      </c>
      <c r="K1010" s="12">
        <f>K1009+IF(AND($B1010="B",$E1010&lt;&gt;""),IF($G1010="D",-I1010,+I1010),0)</f>
        <v>-313.42256718471026</v>
      </c>
      <c r="L1010" s="6" t="str">
        <f>IF(C1010="","",G1010&amp;" "&amp;VLOOKUP(C1010,$X$1:$Y$49,2))</f>
        <v>D 21</v>
      </c>
      <c r="M1010" s="10" t="e">
        <f>M1009+IF(AND(B1010="C",E1010&lt;&gt;""),IF(G1010="D",-#REF!,+#REF!),0)</f>
        <v>#REF!</v>
      </c>
      <c r="N1010">
        <f>IF(D1010,MONTH(D1010),"")</f>
        <v>9</v>
      </c>
      <c r="O1010">
        <f>IF(D1010,YEAR(D1010),"")</f>
        <v>2001</v>
      </c>
      <c r="P1010" s="12">
        <f>P1009+IF(AND($B1010="C",I1010&lt;&gt;""),IF($G1010="D",-I1010,+I1010),0)</f>
        <v>63.255119009325277</v>
      </c>
    </row>
    <row r="1011" spans="1:16" x14ac:dyDescent="0.2">
      <c r="A1011" s="6">
        <v>551</v>
      </c>
      <c r="B1011" s="6" t="s">
        <v>17</v>
      </c>
      <c r="C1011" s="7" t="s">
        <v>21</v>
      </c>
      <c r="D1011" s="8">
        <v>37137</v>
      </c>
      <c r="E1011" s="8">
        <v>37137</v>
      </c>
      <c r="F1011" t="s">
        <v>284</v>
      </c>
      <c r="G1011" s="6" t="s">
        <v>23</v>
      </c>
      <c r="H1011" s="6"/>
      <c r="I1011" s="12">
        <v>10.229329056630236</v>
      </c>
      <c r="J1011" s="12">
        <f>J1010+IF(AND($B1011="B",$G1011="D"),-I1011,IF($B1011="B",+I1011,0))</f>
        <v>-323.65189624134052</v>
      </c>
      <c r="K1011" s="12">
        <f>K1010+IF(AND($B1011="B",$E1011&lt;&gt;""),IF($G1011="D",-I1011,+I1011),0)</f>
        <v>-323.65189624134052</v>
      </c>
      <c r="L1011" s="6" t="str">
        <f>IF(C1011="","",G1011&amp;" "&amp;VLOOKUP(C1011,$X$1:$Y$49,2))</f>
        <v>D 28</v>
      </c>
      <c r="M1011" s="10" t="e">
        <f>M1010+IF(AND(B1011="C",E1011&lt;&gt;""),IF(G1011="D",-#REF!,+#REF!),0)</f>
        <v>#REF!</v>
      </c>
      <c r="N1011">
        <f>IF(D1011,MONTH(D1011),"")</f>
        <v>9</v>
      </c>
      <c r="O1011">
        <f>IF(D1011,YEAR(D1011),"")</f>
        <v>2001</v>
      </c>
      <c r="P1011" s="12">
        <f>P1010+IF(AND($B1011="C",I1011&lt;&gt;""),IF($G1011="D",-I1011,+I1011),0)</f>
        <v>63.255119009325277</v>
      </c>
    </row>
    <row r="1012" spans="1:16" x14ac:dyDescent="0.2">
      <c r="A1012" s="6">
        <v>551</v>
      </c>
      <c r="B1012" s="6" t="s">
        <v>17</v>
      </c>
      <c r="C1012" s="7" t="s">
        <v>26</v>
      </c>
      <c r="D1012" s="8">
        <v>37137</v>
      </c>
      <c r="E1012" s="8">
        <v>37137</v>
      </c>
      <c r="F1012" t="s">
        <v>284</v>
      </c>
      <c r="G1012" s="6" t="s">
        <v>23</v>
      </c>
      <c r="H1012" s="6"/>
      <c r="I1012" s="12">
        <v>2.0108025373614447</v>
      </c>
      <c r="J1012" s="12">
        <f>J1011+IF(AND($B1012="B",$G1012="D"),-I1012,IF($B1012="B",+I1012,0))</f>
        <v>-325.66269877870195</v>
      </c>
      <c r="K1012" s="12">
        <f>K1011+IF(AND($B1012="B",$E1012&lt;&gt;""),IF($G1012="D",-I1012,+I1012),0)</f>
        <v>-325.66269877870195</v>
      </c>
      <c r="L1012" s="6" t="str">
        <f>IF(C1012="","",G1012&amp;" "&amp;VLOOKUP(C1012,$X$1:$Y$49,2))</f>
        <v>D 6</v>
      </c>
      <c r="M1012" s="10" t="e">
        <f>M1011+IF(AND(B1012="C",E1012&lt;&gt;""),IF(G1012="D",-#REF!,+#REF!),0)</f>
        <v>#REF!</v>
      </c>
      <c r="N1012">
        <f>IF(D1012,MONTH(D1012),"")</f>
        <v>9</v>
      </c>
      <c r="O1012">
        <f>IF(D1012,YEAR(D1012),"")</f>
        <v>2001</v>
      </c>
      <c r="P1012" s="12">
        <f>P1011+IF(AND($B1012="C",I1012&lt;&gt;""),IF($G1012="D",-I1012,+I1012),0)</f>
        <v>63.255119009325277</v>
      </c>
    </row>
    <row r="1013" spans="1:16" x14ac:dyDescent="0.2">
      <c r="A1013" s="6">
        <v>566</v>
      </c>
      <c r="B1013" s="6" t="s">
        <v>17</v>
      </c>
      <c r="C1013" t="s">
        <v>28</v>
      </c>
      <c r="D1013" s="8">
        <v>37138</v>
      </c>
      <c r="E1013" s="19">
        <v>37162</v>
      </c>
      <c r="F1013" t="s">
        <v>284</v>
      </c>
      <c r="G1013" s="6" t="s">
        <v>23</v>
      </c>
      <c r="H1013" s="6"/>
      <c r="I1013" s="12">
        <v>11.471788547115132</v>
      </c>
      <c r="J1013" s="12">
        <f>J1012+IF(AND($B1013="B",$G1013="D"),-I1013,IF($B1013="B",+I1013,0))</f>
        <v>-337.13448732581708</v>
      </c>
      <c r="K1013" s="12">
        <f>K1012+IF(AND($B1013="B",$E1013&lt;&gt;""),IF($G1013="D",-I1013,+I1013),0)</f>
        <v>-337.13448732581708</v>
      </c>
      <c r="L1013" s="6" t="str">
        <f>IF(C1013="","",G1013&amp;" "&amp;VLOOKUP(C1013,$X$1:$Y$49,2))</f>
        <v>D 25</v>
      </c>
      <c r="M1013" s="10" t="e">
        <f>M1012+IF(AND(B1013="C",E1013&lt;&gt;""),IF(G1013="D",-#REF!,+#REF!),0)</f>
        <v>#REF!</v>
      </c>
      <c r="N1013">
        <f>IF(D1013,MONTH(D1013),"")</f>
        <v>9</v>
      </c>
      <c r="O1013">
        <f>IF(D1013,YEAR(D1013),"")</f>
        <v>2001</v>
      </c>
      <c r="P1013" s="12">
        <f>P1012+IF(AND($B1013="C",I1013&lt;&gt;""),IF($G1013="D",-I1013,+I1013),0)</f>
        <v>63.255119009325277</v>
      </c>
    </row>
    <row r="1014" spans="1:16" x14ac:dyDescent="0.2">
      <c r="A1014" s="6">
        <v>542</v>
      </c>
      <c r="B1014" s="6" t="s">
        <v>17</v>
      </c>
      <c r="C1014" s="7" t="s">
        <v>54</v>
      </c>
      <c r="D1014" s="8">
        <v>37139</v>
      </c>
      <c r="E1014" s="8">
        <v>37140</v>
      </c>
      <c r="F1014" t="s">
        <v>284</v>
      </c>
      <c r="G1014" s="6" t="s">
        <v>19</v>
      </c>
      <c r="H1014" s="6"/>
      <c r="I1014" s="12">
        <v>1501.6228197884923</v>
      </c>
      <c r="J1014" s="12">
        <f>J1013+IF(AND($B1014="B",$G1014="D"),-I1014,IF($B1014="B",+I1014,0))</f>
        <v>1164.4883324626753</v>
      </c>
      <c r="K1014" s="12">
        <f>K1013+IF(AND($B1014="B",$E1014&lt;&gt;""),IF($G1014="D",-I1014,+I1014),0)</f>
        <v>1164.4883324626753</v>
      </c>
      <c r="L1014" s="6" t="str">
        <f>IF(C1014="","",G1014&amp;" "&amp;VLOOKUP(C1014,$X$1:$Y$49,2))</f>
        <v>R 6</v>
      </c>
      <c r="M1014" s="10" t="e">
        <f>M1013+IF(AND(B1014="C",E1014&lt;&gt;""),IF(G1014="D",-#REF!,+#REF!),0)</f>
        <v>#REF!</v>
      </c>
      <c r="N1014">
        <f>IF(D1014,MONTH(D1014),"")</f>
        <v>9</v>
      </c>
      <c r="O1014">
        <f>IF(D1014,YEAR(D1014),"")</f>
        <v>2001</v>
      </c>
      <c r="P1014" s="12">
        <f>P1013+IF(AND($B1014="C",I1014&lt;&gt;""),IF($G1014="D",-I1014,+I1014),0)</f>
        <v>63.255119009325277</v>
      </c>
    </row>
    <row r="1015" spans="1:16" x14ac:dyDescent="0.2">
      <c r="A1015" s="6">
        <v>542</v>
      </c>
      <c r="B1015" s="6" t="s">
        <v>17</v>
      </c>
      <c r="C1015" s="7" t="s">
        <v>62</v>
      </c>
      <c r="D1015" s="8">
        <v>37139</v>
      </c>
      <c r="E1015" s="8">
        <v>37140</v>
      </c>
      <c r="F1015" t="s">
        <v>284</v>
      </c>
      <c r="G1015" s="6" t="s">
        <v>19</v>
      </c>
      <c r="H1015" s="6"/>
      <c r="I1015" s="12">
        <v>294.31807267854447</v>
      </c>
      <c r="J1015" s="12">
        <f>J1014+IF(AND($B1015="B",$G1015="D"),-I1015,IF($B1015="B",+I1015,0))</f>
        <v>1458.8064051412198</v>
      </c>
      <c r="K1015" s="12">
        <f>K1014+IF(AND($B1015="B",$E1015&lt;&gt;""),IF($G1015="D",-I1015,+I1015),0)</f>
        <v>1458.8064051412198</v>
      </c>
      <c r="L1015" s="6" t="str">
        <f>IF(C1015="","",G1015&amp;" "&amp;VLOOKUP(C1015,$X$1:$Y$49,2))</f>
        <v>R 5</v>
      </c>
      <c r="M1015" s="10" t="e">
        <f>M1014+IF(AND(B1015="C",E1015&lt;&gt;""),IF(G1015="D",-#REF!,+#REF!),0)</f>
        <v>#REF!</v>
      </c>
      <c r="N1015">
        <f>IF(D1015,MONTH(D1015),"")</f>
        <v>9</v>
      </c>
      <c r="O1015">
        <f>IF(D1015,YEAR(D1015),"")</f>
        <v>2001</v>
      </c>
      <c r="P1015" s="12">
        <f>P1014+IF(AND($B1015="C",I1015&lt;&gt;""),IF($G1015="D",-I1015,+I1015),0)</f>
        <v>63.255119009325277</v>
      </c>
    </row>
    <row r="1016" spans="1:16" x14ac:dyDescent="0.2">
      <c r="A1016" s="6">
        <v>559</v>
      </c>
      <c r="B1016" s="6" t="s">
        <v>17</v>
      </c>
      <c r="C1016" t="s">
        <v>21</v>
      </c>
      <c r="D1016" s="8">
        <v>37140</v>
      </c>
      <c r="E1016" s="19">
        <v>37139</v>
      </c>
      <c r="F1016" t="s">
        <v>284</v>
      </c>
      <c r="G1016" s="6" t="s">
        <v>23</v>
      </c>
      <c r="H1016" s="6"/>
      <c r="I1016" s="12">
        <v>152.44901723741037</v>
      </c>
      <c r="J1016" s="12">
        <f>J1015+IF(AND($B1016="B",$G1016="D"),-I1016,IF($B1016="B",+I1016,0))</f>
        <v>1306.3573879038095</v>
      </c>
      <c r="K1016" s="12">
        <f>K1015+IF(AND($B1016="B",$E1016&lt;&gt;""),IF($G1016="D",-I1016,+I1016),0)</f>
        <v>1306.3573879038095</v>
      </c>
      <c r="L1016" s="6" t="str">
        <f>IF(C1016="","",G1016&amp;" "&amp;VLOOKUP(C1016,$X$1:$Y$49,2))</f>
        <v>D 28</v>
      </c>
      <c r="M1016" s="10" t="e">
        <f>M1015+IF(AND(B1016="C",E1016&lt;&gt;""),IF(G1016="D",-#REF!,+#REF!),0)</f>
        <v>#REF!</v>
      </c>
      <c r="N1016">
        <f>IF(D1016,MONTH(D1016),"")</f>
        <v>9</v>
      </c>
      <c r="O1016">
        <f>IF(D1016,YEAR(D1016),"")</f>
        <v>2001</v>
      </c>
      <c r="P1016" s="12">
        <f>P1015+IF(AND($B1016="C",I1016&lt;&gt;""),IF($G1016="D",-I1016,+I1016),0)</f>
        <v>63.255119009325277</v>
      </c>
    </row>
    <row r="1017" spans="1:16" x14ac:dyDescent="0.2">
      <c r="A1017" s="6">
        <v>559</v>
      </c>
      <c r="B1017" s="6" t="s">
        <v>17</v>
      </c>
      <c r="C1017" t="s">
        <v>26</v>
      </c>
      <c r="D1017" s="8">
        <v>37140</v>
      </c>
      <c r="E1017" s="19">
        <v>37139</v>
      </c>
      <c r="F1017" t="s">
        <v>284</v>
      </c>
      <c r="G1017" s="6" t="s">
        <v>23</v>
      </c>
      <c r="H1017" s="6"/>
      <c r="I1017" s="12">
        <v>29.880007378532436</v>
      </c>
      <c r="J1017" s="12">
        <f>J1016+IF(AND($B1017="B",$G1017="D"),-I1017,IF($B1017="B",+I1017,0))</f>
        <v>1276.4773805252771</v>
      </c>
      <c r="K1017" s="12">
        <f>K1016+IF(AND($B1017="B",$E1017&lt;&gt;""),IF($G1017="D",-I1017,+I1017),0)</f>
        <v>1276.4773805252771</v>
      </c>
      <c r="L1017" s="6" t="str">
        <f>IF(C1017="","",G1017&amp;" "&amp;VLOOKUP(C1017,$X$1:$Y$49,2))</f>
        <v>D 6</v>
      </c>
      <c r="M1017" s="10" t="e">
        <f>M1016+IF(AND(B1017="C",E1017&lt;&gt;""),IF(G1017="D",-#REF!,+#REF!),0)</f>
        <v>#REF!</v>
      </c>
      <c r="N1017">
        <f>IF(D1017,MONTH(D1017),"")</f>
        <v>9</v>
      </c>
      <c r="O1017">
        <f>IF(D1017,YEAR(D1017),"")</f>
        <v>2001</v>
      </c>
      <c r="P1017" s="12">
        <f>P1016+IF(AND($B1017="C",I1017&lt;&gt;""),IF($G1017="D",-I1017,+I1017),0)</f>
        <v>63.255119009325277</v>
      </c>
    </row>
    <row r="1018" spans="1:16" x14ac:dyDescent="0.2">
      <c r="A1018" s="6">
        <v>541</v>
      </c>
      <c r="B1018" s="6" t="s">
        <v>17</v>
      </c>
      <c r="C1018" s="7" t="s">
        <v>54</v>
      </c>
      <c r="D1018" s="8">
        <v>37141</v>
      </c>
      <c r="E1018" s="8">
        <v>37148</v>
      </c>
      <c r="F1018" t="s">
        <v>284</v>
      </c>
      <c r="G1018" s="6" t="s">
        <v>19</v>
      </c>
      <c r="H1018" s="6"/>
      <c r="I1018" s="12">
        <v>4009.4091533438932</v>
      </c>
      <c r="J1018" s="12">
        <f>J1017+IF(AND($B1018="B",$G1018="D"),-I1018,IF($B1018="B",+I1018,0))</f>
        <v>5285.8865338691703</v>
      </c>
      <c r="K1018" s="12">
        <f>K1017+IF(AND($B1018="B",$E1018&lt;&gt;""),IF($G1018="D",-I1018,+I1018),0)</f>
        <v>5285.8865338691703</v>
      </c>
      <c r="L1018" s="6" t="str">
        <f>IF(C1018="","",G1018&amp;" "&amp;VLOOKUP(C1018,$X$1:$Y$49,2))</f>
        <v>R 6</v>
      </c>
      <c r="M1018" s="10" t="e">
        <f>M1017+IF(AND(B1018="C",E1018&lt;&gt;""),IF(G1018="D",-#REF!,+#REF!),0)</f>
        <v>#REF!</v>
      </c>
      <c r="N1018">
        <f>IF(D1018,MONTH(D1018),"")</f>
        <v>9</v>
      </c>
      <c r="O1018">
        <f>IF(D1018,YEAR(D1018),"")</f>
        <v>2001</v>
      </c>
      <c r="P1018" s="12">
        <f>P1017+IF(AND($B1018="C",I1018&lt;&gt;""),IF($G1018="D",-I1018,+I1018),0)</f>
        <v>63.255119009325277</v>
      </c>
    </row>
    <row r="1019" spans="1:16" x14ac:dyDescent="0.2">
      <c r="A1019" s="6">
        <v>541</v>
      </c>
      <c r="B1019" s="6" t="s">
        <v>17</v>
      </c>
      <c r="C1019" s="7" t="s">
        <v>62</v>
      </c>
      <c r="D1019" s="8">
        <v>37141</v>
      </c>
      <c r="E1019" s="8">
        <v>37148</v>
      </c>
      <c r="F1019" t="s">
        <v>284</v>
      </c>
      <c r="G1019" s="6" t="s">
        <v>19</v>
      </c>
      <c r="H1019" s="6"/>
      <c r="I1019" s="12">
        <v>785.84419405540302</v>
      </c>
      <c r="J1019" s="12">
        <f>J1018+IF(AND($B1019="B",$G1019="D"),-I1019,IF($B1019="B",+I1019,0))</f>
        <v>6071.7307279245733</v>
      </c>
      <c r="K1019" s="12">
        <f>K1018+IF(AND($B1019="B",$E1019&lt;&gt;""),IF($G1019="D",-I1019,+I1019),0)</f>
        <v>6071.7307279245733</v>
      </c>
      <c r="L1019" s="6" t="str">
        <f>IF(C1019="","",G1019&amp;" "&amp;VLOOKUP(C1019,$X$1:$Y$49,2))</f>
        <v>R 5</v>
      </c>
      <c r="M1019" s="10" t="e">
        <f>M1018+IF(AND(B1019="C",E1019&lt;&gt;""),IF(G1019="D",-#REF!,+#REF!),0)</f>
        <v>#REF!</v>
      </c>
      <c r="N1019">
        <f>IF(D1019,MONTH(D1019),"")</f>
        <v>9</v>
      </c>
      <c r="O1019">
        <f>IF(D1019,YEAR(D1019),"")</f>
        <v>2001</v>
      </c>
      <c r="P1019" s="12">
        <f>P1018+IF(AND($B1019="C",I1019&lt;&gt;""),IF($G1019="D",-I1019,+I1019),0)</f>
        <v>63.255119009325277</v>
      </c>
    </row>
    <row r="1020" spans="1:16" x14ac:dyDescent="0.2">
      <c r="A1020" s="6">
        <v>556</v>
      </c>
      <c r="B1020" s="6" t="s">
        <v>17</v>
      </c>
      <c r="C1020" s="7" t="s">
        <v>26</v>
      </c>
      <c r="D1020" s="8">
        <v>37141</v>
      </c>
      <c r="E1020" s="19">
        <v>37143</v>
      </c>
      <c r="F1020" t="s">
        <v>284</v>
      </c>
      <c r="G1020" s="6" t="s">
        <v>23</v>
      </c>
      <c r="H1020" s="6"/>
      <c r="I1020" s="12">
        <v>3.9972132319649001</v>
      </c>
      <c r="J1020" s="12">
        <f>J1019+IF(AND($B1020="B",$G1020="D"),-I1020,IF($B1020="B",+I1020,0))</f>
        <v>6067.7335146926089</v>
      </c>
      <c r="K1020" s="12">
        <f>K1019+IF(AND($B1020="B",$E1020&lt;&gt;""),IF($G1020="D",-I1020,+I1020),0)</f>
        <v>6067.7335146926089</v>
      </c>
      <c r="L1020" s="6" t="str">
        <f>IF(C1020="","",G1020&amp;" "&amp;VLOOKUP(C1020,$X$1:$Y$49,2))</f>
        <v>D 6</v>
      </c>
      <c r="M1020" s="10" t="e">
        <f>M1019+IF(AND(B1020="C",E1020&lt;&gt;""),IF(G1020="D",-#REF!,+#REF!),0)</f>
        <v>#REF!</v>
      </c>
      <c r="N1020">
        <f>IF(D1020,MONTH(D1020),"")</f>
        <v>9</v>
      </c>
      <c r="O1020">
        <f>IF(D1020,YEAR(D1020),"")</f>
        <v>2001</v>
      </c>
      <c r="P1020" s="12">
        <f>P1019+IF(AND($B1020="C",I1020&lt;&gt;""),IF($G1020="D",-I1020,+I1020),0)</f>
        <v>63.255119009325277</v>
      </c>
    </row>
    <row r="1021" spans="1:16" x14ac:dyDescent="0.2">
      <c r="A1021" s="6">
        <v>556</v>
      </c>
      <c r="B1021" s="6" t="s">
        <v>17</v>
      </c>
      <c r="C1021" s="7" t="s">
        <v>31</v>
      </c>
      <c r="D1021" s="8">
        <v>37141</v>
      </c>
      <c r="E1021" s="19">
        <v>37143</v>
      </c>
      <c r="F1021" t="s">
        <v>284</v>
      </c>
      <c r="G1021" s="6" t="s">
        <v>23</v>
      </c>
      <c r="H1021" s="6"/>
      <c r="I1021" s="12">
        <v>20.394517356175303</v>
      </c>
      <c r="J1021" s="12">
        <f>J1020+IF(AND($B1021="B",$G1021="D"),-I1021,IF($B1021="B",+I1021,0))</f>
        <v>6047.3389973364337</v>
      </c>
      <c r="K1021" s="12">
        <f>K1020+IF(AND($B1021="B",$E1021&lt;&gt;""),IF($G1021="D",-I1021,+I1021),0)</f>
        <v>6047.3389973364337</v>
      </c>
      <c r="L1021" s="6" t="str">
        <f>IF(C1021="","",G1021&amp;" "&amp;VLOOKUP(C1021,$X$1:$Y$49,2))</f>
        <v>D 22</v>
      </c>
      <c r="M1021" s="10" t="e">
        <f>M1019+IF(AND(B1021="C",E1021&lt;&gt;""),IF(G1021="D",-#REF!,+#REF!),0)</f>
        <v>#REF!</v>
      </c>
      <c r="N1021">
        <f>IF(D1021,MONTH(D1021),"")</f>
        <v>9</v>
      </c>
      <c r="O1021">
        <f>IF(D1021,YEAR(D1021),"")</f>
        <v>2001</v>
      </c>
      <c r="P1021" s="12">
        <f>P1020+IF(AND($B1021="C",I1021&lt;&gt;""),IF($G1021="D",-I1021,+I1021),0)</f>
        <v>63.255119009325277</v>
      </c>
    </row>
    <row r="1022" spans="1:16" x14ac:dyDescent="0.2">
      <c r="A1022" s="6">
        <v>556</v>
      </c>
      <c r="B1022" s="6" t="s">
        <v>17</v>
      </c>
      <c r="C1022" s="7" t="s">
        <v>50</v>
      </c>
      <c r="D1022" s="8">
        <v>37141</v>
      </c>
      <c r="E1022" s="19">
        <v>37143</v>
      </c>
      <c r="F1022" t="s">
        <v>284</v>
      </c>
      <c r="G1022" s="6" t="s">
        <v>23</v>
      </c>
      <c r="H1022" s="6"/>
      <c r="I1022" s="12">
        <v>923.67944850043523</v>
      </c>
      <c r="J1022" s="12">
        <f>J1021+IF(AND($B1022="B",$G1022="D"),-I1022,IF($B1022="B",+I1022,0))</f>
        <v>5123.6595488359981</v>
      </c>
      <c r="K1022" s="12">
        <f>K1021+IF(AND($B1022="B",$E1022&lt;&gt;""),IF($G1022="D",-I1022,+I1022),0)</f>
        <v>5123.6595488359981</v>
      </c>
      <c r="L1022" s="6" t="str">
        <f>IF(C1022="","",G1022&amp;" "&amp;VLOOKUP(C1022,$X$1:$Y$49,2))</f>
        <v>D 9</v>
      </c>
      <c r="M1022" s="10" t="e">
        <f>M1021+IF(AND(B1022="C",E1022&lt;&gt;""),IF(G1022="D",-#REF!,+#REF!),0)</f>
        <v>#REF!</v>
      </c>
      <c r="N1022">
        <f>IF(D1022,MONTH(D1022),"")</f>
        <v>9</v>
      </c>
      <c r="O1022">
        <f>IF(D1022,YEAR(D1022),"")</f>
        <v>2001</v>
      </c>
      <c r="P1022" s="12">
        <f>P1021+IF(AND($B1022="C",I1022&lt;&gt;""),IF($G1022="D",-I1022,+I1022),0)</f>
        <v>63.255119009325277</v>
      </c>
    </row>
    <row r="1023" spans="1:16" x14ac:dyDescent="0.2">
      <c r="A1023" s="6">
        <v>557</v>
      </c>
      <c r="B1023" s="6" t="s">
        <v>17</v>
      </c>
      <c r="C1023" s="7" t="s">
        <v>58</v>
      </c>
      <c r="D1023" s="8">
        <v>37141</v>
      </c>
      <c r="E1023" s="19">
        <v>37140</v>
      </c>
      <c r="F1023" t="s">
        <v>284</v>
      </c>
      <c r="G1023" s="6" t="s">
        <v>23</v>
      </c>
      <c r="H1023" s="6"/>
      <c r="I1023" s="12">
        <v>2744.0823102733871</v>
      </c>
      <c r="J1023" s="12">
        <f>J1022+IF(AND($B1023="B",$G1023="D"),-I1023,IF($B1023="B",+I1023,0))</f>
        <v>2379.577238562611</v>
      </c>
      <c r="K1023" s="12">
        <f>K1022+IF(AND($B1023="B",$E1023&lt;&gt;""),IF($G1023="D",-I1023,+I1023),0)</f>
        <v>2379.577238562611</v>
      </c>
      <c r="L1023" s="6" t="str">
        <f>IF(C1023="","",G1023&amp;" "&amp;VLOOKUP(C1023,$X$1:$Y$49,2))</f>
        <v>D 4</v>
      </c>
      <c r="M1023" s="10" t="e">
        <f>M1022+IF(AND(B1023="C",E1023&lt;&gt;""),IF(G1023="D",-#REF!,+#REF!),0)</f>
        <v>#REF!</v>
      </c>
      <c r="N1023">
        <f>IF(D1023,MONTH(D1023),"")</f>
        <v>9</v>
      </c>
      <c r="O1023">
        <f>IF(D1023,YEAR(D1023),"")</f>
        <v>2001</v>
      </c>
      <c r="P1023" s="12">
        <f>P1022+IF(AND($B1023="C",I1023&lt;&gt;""),IF($G1023="D",-I1023,+I1023),0)</f>
        <v>63.255119009325277</v>
      </c>
    </row>
    <row r="1024" spans="1:16" x14ac:dyDescent="0.2">
      <c r="A1024" s="6">
        <v>553</v>
      </c>
      <c r="B1024" s="6" t="s">
        <v>17</v>
      </c>
      <c r="C1024" s="7" t="s">
        <v>58</v>
      </c>
      <c r="D1024" s="8">
        <v>37142</v>
      </c>
      <c r="E1024" s="8">
        <v>37141</v>
      </c>
      <c r="F1024" t="s">
        <v>284</v>
      </c>
      <c r="G1024" s="6" t="s">
        <v>23</v>
      </c>
      <c r="H1024" s="6"/>
      <c r="I1024" s="12">
        <v>213.42862413237452</v>
      </c>
      <c r="J1024" s="12">
        <f>J1023+IF(AND($B1024="B",$G1024="D"),-I1024,IF($B1024="B",+I1024,0))</f>
        <v>2166.1486144302366</v>
      </c>
      <c r="K1024" s="12">
        <f>K1023+IF(AND($B1024="B",$E1024&lt;&gt;""),IF($G1024="D",-I1024,+I1024),0)</f>
        <v>2166.1486144302366</v>
      </c>
      <c r="L1024" s="6" t="str">
        <f>IF(C1024="","",G1024&amp;" "&amp;VLOOKUP(C1024,$X$1:$Y$49,2))</f>
        <v>D 4</v>
      </c>
      <c r="M1024" s="10" t="e">
        <f>M1023+IF(AND(B1024="C",E1024&lt;&gt;""),IF(G1024="D",-#REF!,+#REF!),0)</f>
        <v>#REF!</v>
      </c>
      <c r="N1024">
        <f>IF(D1024,MONTH(D1024),"")</f>
        <v>9</v>
      </c>
      <c r="O1024">
        <f>IF(D1024,YEAR(D1024),"")</f>
        <v>2001</v>
      </c>
      <c r="P1024" s="12">
        <f>P1023+IF(AND($B1024="C",I1024&lt;&gt;""),IF($G1024="D",-I1024,+I1024),0)</f>
        <v>63.255119009325277</v>
      </c>
    </row>
    <row r="1025" spans="1:16" x14ac:dyDescent="0.2">
      <c r="A1025" s="6">
        <v>549</v>
      </c>
      <c r="B1025" s="6" t="s">
        <v>17</v>
      </c>
      <c r="C1025" s="7" t="s">
        <v>64</v>
      </c>
      <c r="D1025" s="8">
        <v>37143</v>
      </c>
      <c r="E1025" s="8">
        <v>37146</v>
      </c>
      <c r="F1025" t="s">
        <v>284</v>
      </c>
      <c r="G1025" s="6" t="s">
        <v>23</v>
      </c>
      <c r="H1025" s="6">
        <v>1617158</v>
      </c>
      <c r="I1025" s="12">
        <v>243.9184275798566</v>
      </c>
      <c r="J1025" s="12">
        <f>J1024+IF(AND($B1025="B",$G1025="D"),-I1025,IF($B1025="B",+I1025,0))</f>
        <v>1922.2301868503801</v>
      </c>
      <c r="K1025" s="12">
        <f>K1024+IF(AND($B1025="B",$E1025&lt;&gt;""),IF($G1025="D",-I1025,+I1025),0)</f>
        <v>1922.2301868503801</v>
      </c>
      <c r="L1025" s="6" t="str">
        <f>IF(C1025="","",G1025&amp;" "&amp;VLOOKUP(C1025,$X$1:$Y$49,2))</f>
        <v>D 20</v>
      </c>
      <c r="M1025" s="10" t="e">
        <f>M1024+IF(AND(B1025="C",E1025&lt;&gt;""),IF(G1025="D",-#REF!,+#REF!),0)</f>
        <v>#REF!</v>
      </c>
      <c r="N1025">
        <f>IF(D1025,MONTH(D1025),"")</f>
        <v>9</v>
      </c>
      <c r="O1025">
        <f>IF(D1025,YEAR(D1025),"")</f>
        <v>2001</v>
      </c>
      <c r="P1025" s="12">
        <f>P1024+IF(AND($B1025="C",I1025&lt;&gt;""),IF($G1025="D",-I1025,+I1025),0)</f>
        <v>63.255119009325277</v>
      </c>
    </row>
    <row r="1026" spans="1:16" x14ac:dyDescent="0.2">
      <c r="A1026" s="6">
        <v>548</v>
      </c>
      <c r="B1026" s="6" t="s">
        <v>17</v>
      </c>
      <c r="C1026" s="7" t="s">
        <v>28</v>
      </c>
      <c r="D1026" s="8">
        <v>37147</v>
      </c>
      <c r="E1026" s="8">
        <v>37166</v>
      </c>
      <c r="F1026" t="s">
        <v>284</v>
      </c>
      <c r="G1026" s="6" t="s">
        <v>23</v>
      </c>
      <c r="H1026" s="6"/>
      <c r="I1026" s="12">
        <v>23.879430509411758</v>
      </c>
      <c r="J1026" s="12">
        <f>J1025+IF(AND($B1026="B",$G1026="D"),-I1026,IF($B1026="B",+I1026,0))</f>
        <v>1898.3507563409682</v>
      </c>
      <c r="K1026" s="12">
        <f>K1025+IF(AND($B1026="B",$E1026&lt;&gt;""),IF($G1026="D",-I1026,+I1026),0)</f>
        <v>1898.3507563409682</v>
      </c>
      <c r="L1026" s="6" t="str">
        <f>IF(C1026="","",G1026&amp;" "&amp;VLOOKUP(C1026,$X$1:$Y$49,2))</f>
        <v>D 25</v>
      </c>
      <c r="M1026" s="10" t="e">
        <f>M1025+IF(AND(B1026="C",E1026&lt;&gt;""),IF(G1026="D",-#REF!,+#REF!),0)</f>
        <v>#REF!</v>
      </c>
      <c r="N1026">
        <f>IF(D1026,MONTH(D1026),"")</f>
        <v>9</v>
      </c>
      <c r="O1026">
        <f>IF(D1026,YEAR(D1026),"")</f>
        <v>2001</v>
      </c>
      <c r="P1026" s="12">
        <f>P1025+IF(AND($B1026="C",I1026&lt;&gt;""),IF($G1026="D",-I1026,+I1026),0)</f>
        <v>63.255119009325277</v>
      </c>
    </row>
    <row r="1027" spans="1:16" x14ac:dyDescent="0.2">
      <c r="A1027" s="6">
        <v>548</v>
      </c>
      <c r="B1027" s="6" t="s">
        <v>17</v>
      </c>
      <c r="C1027" s="7" t="s">
        <v>26</v>
      </c>
      <c r="D1027" s="8">
        <v>37147</v>
      </c>
      <c r="E1027" s="8">
        <v>37166</v>
      </c>
      <c r="F1027" t="s">
        <v>284</v>
      </c>
      <c r="G1027" s="6" t="s">
        <v>23</v>
      </c>
      <c r="H1027" s="6"/>
      <c r="I1027" s="12">
        <v>4.6803683798447047</v>
      </c>
      <c r="J1027" s="12">
        <f>J1026+IF(AND($B1027="B",$G1027="D"),-I1027,IF($B1027="B",+I1027,0))</f>
        <v>1893.6703879611237</v>
      </c>
      <c r="K1027" s="12">
        <f>K1026+IF(AND($B1027="B",$E1027&lt;&gt;""),IF($G1027="D",-I1027,+I1027),0)</f>
        <v>1893.6703879611237</v>
      </c>
      <c r="L1027" s="6" t="str">
        <f>IF(C1027="","",G1027&amp;" "&amp;VLOOKUP(C1027,$X$1:$Y$49,2))</f>
        <v>D 6</v>
      </c>
      <c r="M1027" s="10" t="e">
        <f>M1026+IF(AND(B1027="C",E1027&lt;&gt;""),IF(G1027="D",-#REF!,+#REF!),0)</f>
        <v>#REF!</v>
      </c>
      <c r="N1027">
        <f>IF(D1027,MONTH(D1027),"")</f>
        <v>9</v>
      </c>
      <c r="O1027">
        <f>IF(D1027,YEAR(D1027),"")</f>
        <v>2001</v>
      </c>
      <c r="P1027" s="12">
        <f>P1026+IF(AND($B1027="C",I1027&lt;&gt;""),IF($G1027="D",-I1027,+I1027),0)</f>
        <v>63.255119009325277</v>
      </c>
    </row>
    <row r="1028" spans="1:16" x14ac:dyDescent="0.2">
      <c r="A1028" s="6">
        <v>569</v>
      </c>
      <c r="B1028" s="6" t="s">
        <v>17</v>
      </c>
      <c r="C1028" s="7" t="s">
        <v>36</v>
      </c>
      <c r="D1028" s="8">
        <v>37147</v>
      </c>
      <c r="E1028" s="19">
        <v>37180</v>
      </c>
      <c r="F1028" t="s">
        <v>284</v>
      </c>
      <c r="G1028" s="6" t="s">
        <v>23</v>
      </c>
      <c r="H1028" s="14" t="s">
        <v>235</v>
      </c>
      <c r="I1028" s="12">
        <v>761.17794306639007</v>
      </c>
      <c r="J1028" s="12">
        <f>J1027+IF(AND($B1028="B",$G1028="D"),-I1028,IF($B1028="B",+I1028,0))</f>
        <v>1132.4924448947336</v>
      </c>
      <c r="K1028" s="12">
        <f>K1027+IF(AND($B1028="B",$E1028&lt;&gt;""),IF($G1028="D",-I1028,+I1028),0)</f>
        <v>1132.4924448947336</v>
      </c>
      <c r="L1028" s="6" t="str">
        <f>IF(C1028="","",G1028&amp;" "&amp;VLOOKUP(C1028,$X$1:$Y$49,2))</f>
        <v>D 10</v>
      </c>
      <c r="M1028" s="10" t="e">
        <f>M1027+IF(AND(B1028="C",E1028&lt;&gt;""),IF(G1028="D",-#REF!,+#REF!),0)</f>
        <v>#REF!</v>
      </c>
      <c r="N1028">
        <f>IF(D1028,MONTH(D1028),"")</f>
        <v>9</v>
      </c>
      <c r="O1028">
        <f>IF(D1028,YEAR(D1028),"")</f>
        <v>2001</v>
      </c>
      <c r="P1028" s="12">
        <f>P1027+IF(AND($B1028="C",I1028&lt;&gt;""),IF($G1028="D",-I1028,+I1028),0)</f>
        <v>63.255119009325277</v>
      </c>
    </row>
    <row r="1029" spans="1:16" x14ac:dyDescent="0.2">
      <c r="A1029" s="6">
        <v>570</v>
      </c>
      <c r="B1029" s="6" t="s">
        <v>17</v>
      </c>
      <c r="C1029" t="s">
        <v>67</v>
      </c>
      <c r="D1029" s="8">
        <v>37147</v>
      </c>
      <c r="E1029" s="19">
        <v>37181</v>
      </c>
      <c r="F1029" t="s">
        <v>284</v>
      </c>
      <c r="G1029" s="6" t="s">
        <v>23</v>
      </c>
      <c r="H1029" s="14" t="s">
        <v>236</v>
      </c>
      <c r="I1029" s="12">
        <v>4235.4910459069724</v>
      </c>
      <c r="J1029" s="12">
        <f>J1028+IF(AND($B1029="B",$G1029="D"),-I1029,IF($B1029="B",+I1029,0))</f>
        <v>-3102.9986010122389</v>
      </c>
      <c r="K1029" s="12">
        <f>K1028+IF(AND($B1029="B",$E1029&lt;&gt;""),IF($G1029="D",-I1029,+I1029),0)</f>
        <v>-3102.9986010122389</v>
      </c>
      <c r="L1029" s="6" t="str">
        <f>IF(C1029="","",G1029&amp;" "&amp;VLOOKUP(C1029,$X$1:$Y$49,2))</f>
        <v>D 11</v>
      </c>
      <c r="M1029" s="10" t="e">
        <f>M1028+IF(AND(B1029="C",E1029&lt;&gt;""),IF(G1029="D",-#REF!,+#REF!),0)</f>
        <v>#REF!</v>
      </c>
      <c r="N1029">
        <f>IF(D1029,MONTH(D1029),"")</f>
        <v>9</v>
      </c>
      <c r="O1029">
        <f>IF(D1029,YEAR(D1029),"")</f>
        <v>2001</v>
      </c>
      <c r="P1029" s="12">
        <f>P1028+IF(AND($B1029="C",I1029&lt;&gt;""),IF($G1029="D",-I1029,+I1029),0)</f>
        <v>63.255119009325277</v>
      </c>
    </row>
    <row r="1030" spans="1:16" x14ac:dyDescent="0.2">
      <c r="A1030" s="6">
        <v>566</v>
      </c>
      <c r="B1030" s="6" t="s">
        <v>17</v>
      </c>
      <c r="C1030" s="7" t="s">
        <v>31</v>
      </c>
      <c r="D1030" s="8">
        <v>37149</v>
      </c>
      <c r="E1030" s="19">
        <v>37162</v>
      </c>
      <c r="F1030" t="s">
        <v>284</v>
      </c>
      <c r="G1030" s="6" t="s">
        <v>23</v>
      </c>
      <c r="H1030" s="6"/>
      <c r="I1030" s="12">
        <v>239.9105429166851</v>
      </c>
      <c r="J1030" s="12">
        <f>J1029+IF(AND($B1030="B",$G1030="D"),-I1030,IF($B1030="B",+I1030,0))</f>
        <v>-3342.9091439289241</v>
      </c>
      <c r="K1030" s="12">
        <f>K1029+IF(AND($B1030="B",$E1030&lt;&gt;""),IF($G1030="D",-I1030,+I1030),0)</f>
        <v>-3342.9091439289241</v>
      </c>
      <c r="L1030" s="6" t="str">
        <f>IF(C1030="","",G1030&amp;" "&amp;VLOOKUP(C1030,$X$1:$Y$49,2))</f>
        <v>D 22</v>
      </c>
      <c r="M1030" s="10" t="e">
        <f>M1029+IF(AND(B1030="C",E1030&lt;&gt;""),IF(G1030="D",-#REF!,+#REF!),0)</f>
        <v>#REF!</v>
      </c>
      <c r="N1030">
        <f>IF(D1030,MONTH(D1030),"")</f>
        <v>9</v>
      </c>
      <c r="O1030">
        <f>IF(D1030,YEAR(D1030),"")</f>
        <v>2001</v>
      </c>
      <c r="P1030" s="12">
        <f>P1029+IF(AND($B1030="C",I1030&lt;&gt;""),IF($G1030="D",-I1030,+I1030),0)</f>
        <v>63.255119009325277</v>
      </c>
    </row>
    <row r="1031" spans="1:16" x14ac:dyDescent="0.2">
      <c r="A1031" s="6">
        <v>566</v>
      </c>
      <c r="B1031" s="6" t="s">
        <v>17</v>
      </c>
      <c r="C1031" s="7" t="s">
        <v>26</v>
      </c>
      <c r="D1031" s="8">
        <v>37149</v>
      </c>
      <c r="E1031" s="19">
        <v>37162</v>
      </c>
      <c r="F1031" t="s">
        <v>284</v>
      </c>
      <c r="G1031" s="6" t="s">
        <v>23</v>
      </c>
      <c r="H1031" s="6"/>
      <c r="I1031" s="12">
        <v>49.260850939924417</v>
      </c>
      <c r="J1031" s="12">
        <f>J1030+IF(AND($B1031="B",$G1031="D"),-I1031,IF($B1031="B",+I1031,0))</f>
        <v>-3392.1699948688483</v>
      </c>
      <c r="K1031" s="12">
        <f>K1030+IF(AND($B1031="B",$E1031&lt;&gt;""),IF($G1031="D",-I1031,+I1031),0)</f>
        <v>-3392.1699948688483</v>
      </c>
      <c r="L1031" s="6" t="str">
        <f>IF(C1031="","",G1031&amp;" "&amp;VLOOKUP(C1031,$X$1:$Y$49,2))</f>
        <v>D 6</v>
      </c>
      <c r="M1031" s="10" t="e">
        <f>M1030+IF(AND(B1031="C",E1031&lt;&gt;""),IF(G1031="D",-#REF!,+#REF!),0)</f>
        <v>#REF!</v>
      </c>
      <c r="N1031">
        <f>IF(D1031,MONTH(D1031),"")</f>
        <v>9</v>
      </c>
      <c r="O1031">
        <f>IF(D1031,YEAR(D1031),"")</f>
        <v>2001</v>
      </c>
      <c r="P1031" s="12">
        <f>P1030+IF(AND($B1031="C",I1031&lt;&gt;""),IF($G1031="D",-I1031,+I1031),0)</f>
        <v>63.255119009325277</v>
      </c>
    </row>
    <row r="1032" spans="1:16" x14ac:dyDescent="0.2">
      <c r="A1032" s="6">
        <v>648</v>
      </c>
      <c r="B1032" s="6" t="s">
        <v>40</v>
      </c>
      <c r="C1032" t="s">
        <v>28</v>
      </c>
      <c r="D1032" s="8">
        <v>37149</v>
      </c>
      <c r="E1032" s="19">
        <v>37149</v>
      </c>
      <c r="F1032" t="s">
        <v>284</v>
      </c>
      <c r="G1032" s="6" t="s">
        <v>23</v>
      </c>
      <c r="H1032" s="6"/>
      <c r="I1032" s="12">
        <v>13.26</v>
      </c>
      <c r="J1032" s="12">
        <f>J1031+IF(AND($B1032="B",$G1032="D"),-I1032,IF($B1032="B",+I1032,0))</f>
        <v>-3392.1699948688483</v>
      </c>
      <c r="K1032" s="12">
        <f>K1031+IF(AND($B1032="B",$E1032&lt;&gt;""),IF($G1032="D",-I1032,+I1032),0)</f>
        <v>-3392.1699948688483</v>
      </c>
      <c r="L1032" s="6" t="str">
        <f>IF(C1032="","",G1032&amp;" "&amp;VLOOKUP(C1032,$X$1:$Y$49,2))</f>
        <v>D 25</v>
      </c>
      <c r="M1032" s="10" t="e">
        <f>M1031+IF(AND(B1032="C",E1032&lt;&gt;""),IF(G1032="D",-#REF!,+#REF!),0)</f>
        <v>#REF!</v>
      </c>
      <c r="N1032">
        <f>IF(D1032,MONTH(D1032),"")</f>
        <v>9</v>
      </c>
      <c r="O1032">
        <f>IF(D1032,YEAR(D1032),"")</f>
        <v>2001</v>
      </c>
      <c r="P1032" s="12">
        <f>P1031+IF(AND($B1032="C",I1032&lt;&gt;""),IF($G1032="D",-I1032,+I1032),0)</f>
        <v>49.995119009325279</v>
      </c>
    </row>
    <row r="1033" spans="1:16" x14ac:dyDescent="0.2">
      <c r="A1033" s="6">
        <v>547</v>
      </c>
      <c r="B1033" s="6" t="s">
        <v>17</v>
      </c>
      <c r="C1033" s="7" t="s">
        <v>28</v>
      </c>
      <c r="D1033" s="8">
        <v>37150</v>
      </c>
      <c r="E1033" s="8">
        <v>37164</v>
      </c>
      <c r="F1033" t="s">
        <v>284</v>
      </c>
      <c r="G1033" s="6" t="s">
        <v>23</v>
      </c>
      <c r="H1033" s="6"/>
      <c r="I1033" s="12">
        <v>61.418660064607892</v>
      </c>
      <c r="J1033" s="12">
        <f>J1032+IF(AND($B1033="B",$G1033="D"),-I1033,IF($B1033="B",+I1033,0))</f>
        <v>-3453.5886549334564</v>
      </c>
      <c r="K1033" s="12">
        <f>K1032+IF(AND($B1033="B",$E1033&lt;&gt;""),IF($G1033="D",-I1033,+I1033),0)</f>
        <v>-3453.5886549334564</v>
      </c>
      <c r="L1033" s="6" t="str">
        <f>IF(C1033="","",G1033&amp;" "&amp;VLOOKUP(C1033,$X$1:$Y$49,2))</f>
        <v>D 25</v>
      </c>
      <c r="M1033" s="10" t="e">
        <f>M1032+IF(AND(B1033="C",E1033&lt;&gt;""),IF(G1033="D",-#REF!,+#REF!),0)</f>
        <v>#REF!</v>
      </c>
      <c r="N1033">
        <f>IF(D1033,MONTH(D1033),"")</f>
        <v>9</v>
      </c>
      <c r="O1033">
        <f>IF(D1033,YEAR(D1033),"")</f>
        <v>2001</v>
      </c>
      <c r="P1033" s="12">
        <f>P1032+IF(AND($B1033="C",I1033&lt;&gt;""),IF($G1033="D",-I1033,+I1033),0)</f>
        <v>49.995119009325279</v>
      </c>
    </row>
    <row r="1034" spans="1:16" x14ac:dyDescent="0.2">
      <c r="A1034" s="6">
        <v>547</v>
      </c>
      <c r="B1034" s="6" t="s">
        <v>17</v>
      </c>
      <c r="C1034" s="7" t="s">
        <v>26</v>
      </c>
      <c r="D1034" s="8">
        <v>37150</v>
      </c>
      <c r="E1034" s="8">
        <v>37164</v>
      </c>
      <c r="F1034" t="s">
        <v>284</v>
      </c>
      <c r="G1034" s="6" t="s">
        <v>23</v>
      </c>
      <c r="H1034" s="6"/>
      <c r="I1034" s="12">
        <v>12.041947871583044</v>
      </c>
      <c r="J1034" s="12">
        <f>J1033+IF(AND($B1034="B",$G1034="D"),-I1034,IF($B1034="B",+I1034,0))</f>
        <v>-3465.6306028050394</v>
      </c>
      <c r="K1034" s="12">
        <f>K1033+IF(AND($B1034="B",$E1034&lt;&gt;""),IF($G1034="D",-I1034,+I1034),0)</f>
        <v>-3465.6306028050394</v>
      </c>
      <c r="L1034" s="6" t="str">
        <f>IF(C1034="","",G1034&amp;" "&amp;VLOOKUP(C1034,$X$1:$Y$49,2))</f>
        <v>D 6</v>
      </c>
      <c r="M1034" s="10" t="e">
        <f>M1033+IF(AND(B1034="C",E1034&lt;&gt;""),IF(G1034="D",-#REF!,+#REF!),0)</f>
        <v>#REF!</v>
      </c>
      <c r="N1034">
        <f>IF(D1034,MONTH(D1034),"")</f>
        <v>9</v>
      </c>
      <c r="O1034">
        <f>IF(D1034,YEAR(D1034),"")</f>
        <v>2001</v>
      </c>
      <c r="P1034" s="12">
        <f>P1033+IF(AND($B1034="C",I1034&lt;&gt;""),IF($G1034="D",-I1034,+I1034),0)</f>
        <v>49.995119009325279</v>
      </c>
    </row>
    <row r="1035" spans="1:16" x14ac:dyDescent="0.2">
      <c r="A1035" s="6">
        <v>333</v>
      </c>
      <c r="B1035" s="6" t="s">
        <v>17</v>
      </c>
      <c r="C1035" s="7" t="s">
        <v>33</v>
      </c>
      <c r="D1035" s="8">
        <v>37154</v>
      </c>
      <c r="E1035" s="8">
        <v>37153</v>
      </c>
      <c r="F1035" t="s">
        <v>284</v>
      </c>
      <c r="G1035" s="6" t="s">
        <v>23</v>
      </c>
      <c r="H1035" s="6"/>
      <c r="I1035" s="12">
        <v>367.99973168972969</v>
      </c>
      <c r="J1035" s="12">
        <f>J1034+IF(AND($B1035="B",$G1035="D"),-I1035,IF($B1035="B",+I1035,0))</f>
        <v>-3833.6303344947692</v>
      </c>
      <c r="K1035" s="12">
        <f>K1034+IF(AND($B1035="B",$E1035&lt;&gt;""),IF($G1035="D",-I1035,+I1035),0)</f>
        <v>-3833.6303344947692</v>
      </c>
      <c r="L1035" s="6" t="str">
        <f>IF(C1035="","",G1035&amp;" "&amp;VLOOKUP(C1035,$X$1:$Y$49,2))</f>
        <v>D 23</v>
      </c>
      <c r="M1035" s="10" t="e">
        <f>M1034+IF(AND(B1035="C",E1035&lt;&gt;""),IF(G1035="D",-#REF!,+#REF!),0)</f>
        <v>#REF!</v>
      </c>
      <c r="N1035">
        <f>IF(D1035,MONTH(D1035),"")</f>
        <v>9</v>
      </c>
      <c r="O1035">
        <f>IF(D1035,YEAR(D1035),"")</f>
        <v>2001</v>
      </c>
      <c r="P1035" s="12">
        <f>P1034+IF(AND($B1035="C",I1035&lt;&gt;""),IF($G1035="D",-I1035,+I1035),0)</f>
        <v>49.995119009325279</v>
      </c>
    </row>
    <row r="1036" spans="1:16" x14ac:dyDescent="0.2">
      <c r="A1036" s="6">
        <v>555</v>
      </c>
      <c r="B1036" s="6" t="s">
        <v>17</v>
      </c>
      <c r="C1036" s="7" t="s">
        <v>58</v>
      </c>
      <c r="D1036" s="8">
        <v>37158</v>
      </c>
      <c r="E1036" s="8">
        <v>37157</v>
      </c>
      <c r="F1036" t="s">
        <v>284</v>
      </c>
      <c r="G1036" s="6" t="s">
        <v>23</v>
      </c>
      <c r="H1036" s="6"/>
      <c r="I1036" s="12">
        <v>1067.1431206618727</v>
      </c>
      <c r="J1036" s="12">
        <f>J1035+IF(AND($B1036="B",$G1036="D"),-I1036,IF($B1036="B",+I1036,0))</f>
        <v>-4900.7734551566418</v>
      </c>
      <c r="K1036" s="12">
        <f>K1035+IF(AND($B1036="B",$E1036&lt;&gt;""),IF($G1036="D",-I1036,+I1036),0)</f>
        <v>-4900.7734551566418</v>
      </c>
      <c r="L1036" s="6" t="str">
        <f>IF(C1036="","",G1036&amp;" "&amp;VLOOKUP(C1036,$X$1:$Y$49,2))</f>
        <v>D 4</v>
      </c>
      <c r="M1036" s="10" t="e">
        <f>M1035+IF(AND(B1036="C",E1036&lt;&gt;""),IF(G1036="D",-#REF!,+#REF!),0)</f>
        <v>#REF!</v>
      </c>
      <c r="N1036">
        <f>IF(D1036,MONTH(D1036),"")</f>
        <v>9</v>
      </c>
      <c r="O1036">
        <f>IF(D1036,YEAR(D1036),"")</f>
        <v>2001</v>
      </c>
      <c r="P1036" s="12">
        <f>P1035+IF(AND($B1036="C",I1036&lt;&gt;""),IF($G1036="D",-I1036,+I1036),0)</f>
        <v>49.995119009325279</v>
      </c>
    </row>
    <row r="1037" spans="1:16" x14ac:dyDescent="0.2">
      <c r="A1037" s="6">
        <v>558</v>
      </c>
      <c r="B1037" s="6" t="s">
        <v>17</v>
      </c>
      <c r="C1037" t="s">
        <v>33</v>
      </c>
      <c r="D1037" s="8">
        <v>37158</v>
      </c>
      <c r="E1037" s="19">
        <v>37160</v>
      </c>
      <c r="F1037" s="20" t="s">
        <v>284</v>
      </c>
      <c r="G1037" s="6" t="s">
        <v>23</v>
      </c>
      <c r="H1037" s="6"/>
      <c r="I1037" s="12">
        <v>1423.1878004198445</v>
      </c>
      <c r="J1037" s="12">
        <f>J1036+IF(AND($B1037="B",$G1037="D"),-I1037,IF($B1037="B",+I1037,0))</f>
        <v>-6323.9612555764861</v>
      </c>
      <c r="K1037" s="12">
        <f>K1036+IF(AND($B1037="B",$E1037&lt;&gt;""),IF($G1037="D",-I1037,+I1037),0)</f>
        <v>-6323.9612555764861</v>
      </c>
      <c r="L1037" s="6" t="str">
        <f>IF(C1037="","",G1037&amp;" "&amp;VLOOKUP(C1037,$X$1:$Y$49,2))</f>
        <v>D 23</v>
      </c>
      <c r="M1037" s="10" t="e">
        <f>M1036+IF(AND(B1037="C",E1037&lt;&gt;""),IF(G1037="D",-#REF!,+#REF!),0)</f>
        <v>#REF!</v>
      </c>
      <c r="N1037">
        <f>IF(D1037,MONTH(D1037),"")</f>
        <v>9</v>
      </c>
      <c r="O1037">
        <f>IF(D1037,YEAR(D1037),"")</f>
        <v>2001</v>
      </c>
      <c r="P1037" s="12">
        <f>P1036+IF(AND($B1037="C",I1037&lt;&gt;""),IF($G1037="D",-I1037,+I1037),0)</f>
        <v>49.995119009325279</v>
      </c>
    </row>
    <row r="1038" spans="1:16" x14ac:dyDescent="0.2">
      <c r="A1038" s="6">
        <v>560</v>
      </c>
      <c r="B1038" s="6" t="s">
        <v>17</v>
      </c>
      <c r="C1038" t="s">
        <v>58</v>
      </c>
      <c r="D1038" s="8">
        <v>37162</v>
      </c>
      <c r="E1038" s="19">
        <v>37161</v>
      </c>
      <c r="F1038" t="s">
        <v>284</v>
      </c>
      <c r="G1038" s="6" t="s">
        <v>23</v>
      </c>
      <c r="H1038" s="6"/>
      <c r="I1038" s="12">
        <v>1320.7999914628549</v>
      </c>
      <c r="J1038" s="12">
        <f>J1037+IF(AND($B1038="B",$G1038="D"),-I1038,IF($B1038="B",+I1038,0))</f>
        <v>-7644.7612470393415</v>
      </c>
      <c r="K1038" s="12">
        <f>K1037+IF(AND($B1038="B",$E1038&lt;&gt;""),IF($G1038="D",-I1038,+I1038),0)</f>
        <v>-7644.7612470393415</v>
      </c>
      <c r="L1038" s="6" t="str">
        <f>IF(C1038="","",G1038&amp;" "&amp;VLOOKUP(C1038,$X$1:$Y$49,2))</f>
        <v>D 4</v>
      </c>
      <c r="M1038" s="10" t="e">
        <f>M1037+IF(AND(B1038="C",E1038&lt;&gt;""),IF(G1038="D",-#REF!,+#REF!),0)</f>
        <v>#REF!</v>
      </c>
      <c r="N1038">
        <f>IF(D1038,MONTH(D1038),"")</f>
        <v>9</v>
      </c>
      <c r="O1038">
        <f>IF(D1038,YEAR(D1038),"")</f>
        <v>2001</v>
      </c>
      <c r="P1038" s="12">
        <f>P1037+IF(AND($B1038="C",I1038&lt;&gt;""),IF($G1038="D",-I1038,+I1038),0)</f>
        <v>49.995119009325279</v>
      </c>
    </row>
    <row r="1039" spans="1:16" x14ac:dyDescent="0.2">
      <c r="A1039" s="6">
        <v>561</v>
      </c>
      <c r="B1039" s="6" t="s">
        <v>17</v>
      </c>
      <c r="C1039" s="7" t="s">
        <v>31</v>
      </c>
      <c r="D1039" s="8">
        <v>37164</v>
      </c>
      <c r="E1039" s="19">
        <v>37166</v>
      </c>
      <c r="F1039" t="s">
        <v>284</v>
      </c>
      <c r="G1039" s="6" t="s">
        <v>23</v>
      </c>
      <c r="H1039" s="6">
        <v>1617159</v>
      </c>
      <c r="I1039" s="12">
        <v>388.74499395539647</v>
      </c>
      <c r="J1039" s="12">
        <f>J1038+IF(AND($B1039="B",$G1039="D"),-I1039,IF($B1039="B",+I1039,0))</f>
        <v>-8033.5062409947377</v>
      </c>
      <c r="K1039" s="12">
        <f>K1038+IF(AND($B1039="B",$E1039&lt;&gt;""),IF($G1039="D",-I1039,+I1039),0)</f>
        <v>-8033.5062409947377</v>
      </c>
      <c r="L1039" s="6" t="str">
        <f>IF(C1039="","",G1039&amp;" "&amp;VLOOKUP(C1039,$X$1:$Y$49,2))</f>
        <v>D 22</v>
      </c>
      <c r="M1039" s="10" t="e">
        <f>M1038+IF(AND(B1039="C",E1039&lt;&gt;""),IF(G1039="D",-#REF!,+#REF!),0)</f>
        <v>#REF!</v>
      </c>
      <c r="N1039">
        <f>IF(D1039,MONTH(D1039),"")</f>
        <v>9</v>
      </c>
      <c r="O1039">
        <f>IF(D1039,YEAR(D1039),"")</f>
        <v>2001</v>
      </c>
      <c r="P1039" s="12">
        <f>P1038+IF(AND($B1039="C",I1039&lt;&gt;""),IF($G1039="D",-I1039,+I1039),0)</f>
        <v>49.995119009325279</v>
      </c>
    </row>
    <row r="1040" spans="1:16" x14ac:dyDescent="0.2">
      <c r="A1040" s="6">
        <v>561</v>
      </c>
      <c r="B1040" s="6" t="s">
        <v>17</v>
      </c>
      <c r="C1040" s="7" t="s">
        <v>50</v>
      </c>
      <c r="D1040" s="8">
        <v>37164</v>
      </c>
      <c r="E1040" s="19">
        <v>37166</v>
      </c>
      <c r="F1040" t="s">
        <v>284</v>
      </c>
      <c r="G1040" s="6" t="s">
        <v>23</v>
      </c>
      <c r="H1040" s="6">
        <v>1617159</v>
      </c>
      <c r="I1040" s="12">
        <v>1641.127390972274</v>
      </c>
      <c r="J1040" s="12">
        <f>J1039+IF(AND($B1040="B",$G1040="D"),-I1040,IF($B1040="B",+I1040,0))</f>
        <v>-9674.6336319670118</v>
      </c>
      <c r="K1040" s="12">
        <f>K1039+IF(AND($B1040="B",$E1040&lt;&gt;""),IF($G1040="D",-I1040,+I1040),0)</f>
        <v>-9674.6336319670118</v>
      </c>
      <c r="L1040" s="6" t="str">
        <f>IF(C1040="","",G1040&amp;" "&amp;VLOOKUP(C1040,$X$1:$Y$49,2))</f>
        <v>D 9</v>
      </c>
      <c r="M1040" s="10" t="e">
        <f>M1039+IF(AND(B1040="C",E1040&lt;&gt;""),IF(G1040="D",-#REF!,+#REF!),0)</f>
        <v>#REF!</v>
      </c>
      <c r="N1040">
        <f>IF(D1040,MONTH(D1040),"")</f>
        <v>9</v>
      </c>
      <c r="O1040">
        <f>IF(D1040,YEAR(D1040),"")</f>
        <v>2001</v>
      </c>
      <c r="P1040" s="12">
        <f>P1039+IF(AND($B1040="C",I1040&lt;&gt;""),IF($G1040="D",-I1040,+I1040),0)</f>
        <v>49.995119009325279</v>
      </c>
    </row>
    <row r="1041" spans="1:16" x14ac:dyDescent="0.2">
      <c r="A1041" s="6">
        <v>562</v>
      </c>
      <c r="B1041" s="6" t="s">
        <v>17</v>
      </c>
      <c r="C1041" s="7" t="s">
        <v>26</v>
      </c>
      <c r="D1041" s="8">
        <v>37164</v>
      </c>
      <c r="E1041" s="19">
        <v>37186</v>
      </c>
      <c r="F1041" t="s">
        <v>284</v>
      </c>
      <c r="G1041" s="6" t="s">
        <v>23</v>
      </c>
      <c r="H1041" s="6">
        <v>1617160</v>
      </c>
      <c r="I1041" s="12">
        <v>10.98852516247254</v>
      </c>
      <c r="J1041" s="12">
        <f>J1040+IF(AND($B1041="B",$G1041="D"),-I1041,IF($B1041="B",+I1041,0))</f>
        <v>-9685.6221571294845</v>
      </c>
      <c r="K1041" s="12">
        <f>K1040+IF(AND($B1041="B",$E1041&lt;&gt;""),IF($G1041="D",-I1041,+I1041),0)</f>
        <v>-9685.6221571294845</v>
      </c>
      <c r="L1041" s="6" t="str">
        <f>IF(C1041="","",G1041&amp;" "&amp;VLOOKUP(C1041,$X$1:$Y$49,2))</f>
        <v>D 6</v>
      </c>
      <c r="M1041" s="10" t="e">
        <f>M1040+IF(AND(B1041="C",E1041&lt;&gt;""),IF(G1041="D",-#REF!,+#REF!),0)</f>
        <v>#REF!</v>
      </c>
      <c r="N1041">
        <f>IF(D1041,MONTH(D1041),"")</f>
        <v>9</v>
      </c>
      <c r="O1041">
        <f>IF(D1041,YEAR(D1041),"")</f>
        <v>2001</v>
      </c>
      <c r="P1041" s="12">
        <f>P1040+IF(AND($B1041="C",I1041&lt;&gt;""),IF($G1041="D",-I1041,+I1041),0)</f>
        <v>49.995119009325279</v>
      </c>
    </row>
    <row r="1042" spans="1:16" x14ac:dyDescent="0.2">
      <c r="A1042" s="6">
        <v>562</v>
      </c>
      <c r="B1042" s="6" t="s">
        <v>17</v>
      </c>
      <c r="C1042" s="7" t="s">
        <v>31</v>
      </c>
      <c r="D1042" s="8">
        <v>37164</v>
      </c>
      <c r="E1042" s="19">
        <v>37186</v>
      </c>
      <c r="F1042" t="s">
        <v>284</v>
      </c>
      <c r="G1042" s="6" t="s">
        <v>23</v>
      </c>
      <c r="H1042" s="6">
        <v>1617160</v>
      </c>
      <c r="I1042" s="12">
        <v>56.058552618540553</v>
      </c>
      <c r="J1042" s="12">
        <f>J1041+IF(AND($B1042="B",$G1042="D"),-I1042,IF($B1042="B",+I1042,0))</f>
        <v>-9741.680709748025</v>
      </c>
      <c r="K1042" s="12">
        <f>K1041+IF(AND($B1042="B",$E1042&lt;&gt;""),IF($G1042="D",-I1042,+I1042),0)</f>
        <v>-9741.680709748025</v>
      </c>
      <c r="L1042" s="6" t="str">
        <f>IF(C1042="","",G1042&amp;" "&amp;VLOOKUP(C1042,$X$1:$Y$49,2))</f>
        <v>D 22</v>
      </c>
      <c r="M1042" s="10" t="e">
        <f>M1041+IF(AND(B1042="C",E1042&lt;&gt;""),IF(G1042="D",-#REF!,+#REF!),0)</f>
        <v>#REF!</v>
      </c>
      <c r="N1042">
        <f>IF(D1042,MONTH(D1042),"")</f>
        <v>9</v>
      </c>
      <c r="O1042">
        <f>IF(D1042,YEAR(D1042),"")</f>
        <v>2001</v>
      </c>
      <c r="P1042" s="12">
        <f>P1041+IF(AND($B1042="C",I1042&lt;&gt;""),IF($G1042="D",-I1042,+I1042),0)</f>
        <v>49.995119009325279</v>
      </c>
    </row>
    <row r="1043" spans="1:16" x14ac:dyDescent="0.2">
      <c r="A1043" s="6">
        <v>562</v>
      </c>
      <c r="B1043" s="6" t="s">
        <v>17</v>
      </c>
      <c r="C1043" s="7" t="s">
        <v>50</v>
      </c>
      <c r="D1043" s="8">
        <v>37164</v>
      </c>
      <c r="E1043" s="19">
        <v>37186</v>
      </c>
      <c r="F1043" t="s">
        <v>284</v>
      </c>
      <c r="G1043" s="6" t="s">
        <v>23</v>
      </c>
      <c r="H1043" s="6">
        <v>1617160</v>
      </c>
      <c r="I1043" s="12">
        <v>1436.8350364429377</v>
      </c>
      <c r="J1043" s="12">
        <f>J1042+IF(AND($B1043="B",$G1043="D"),-I1043,IF($B1043="B",+I1043,0))</f>
        <v>-11178.515746190962</v>
      </c>
      <c r="K1043" s="12">
        <f>K1042+IF(AND($B1043="B",$E1043&lt;&gt;""),IF($G1043="D",-I1043,+I1043),0)</f>
        <v>-11178.515746190962</v>
      </c>
      <c r="L1043" s="6" t="str">
        <f>IF(C1043="","",G1043&amp;" "&amp;VLOOKUP(C1043,$X$1:$Y$49,2))</f>
        <v>D 9</v>
      </c>
      <c r="M1043" s="10" t="e">
        <f>M1042+IF(AND(B1043="C",E1043&lt;&gt;""),IF(G1043="D",-#REF!,+#REF!),0)</f>
        <v>#REF!</v>
      </c>
      <c r="N1043">
        <f>IF(D1043,MONTH(D1043),"")</f>
        <v>9</v>
      </c>
      <c r="O1043">
        <f>IF(D1043,YEAR(D1043),"")</f>
        <v>2001</v>
      </c>
      <c r="P1043" s="12">
        <f>P1042+IF(AND($B1043="C",I1043&lt;&gt;""),IF($G1043="D",-I1043,+I1043),0)</f>
        <v>49.995119009325279</v>
      </c>
    </row>
    <row r="1044" spans="1:16" x14ac:dyDescent="0.2">
      <c r="A1044" s="6">
        <v>563</v>
      </c>
      <c r="B1044" s="6" t="s">
        <v>17</v>
      </c>
      <c r="C1044" s="7" t="s">
        <v>31</v>
      </c>
      <c r="D1044" s="8">
        <v>37164</v>
      </c>
      <c r="E1044" s="19">
        <v>37177</v>
      </c>
      <c r="F1044" t="s">
        <v>284</v>
      </c>
      <c r="G1044" s="6" t="s">
        <v>23</v>
      </c>
      <c r="H1044" s="14" t="s">
        <v>233</v>
      </c>
      <c r="I1044" s="12">
        <v>160.07146809928091</v>
      </c>
      <c r="J1044" s="12">
        <f>J1043+IF(AND($B1044="B",$G1044="D"),-I1044,IF($B1044="B",+I1044,0))</f>
        <v>-11338.587214290243</v>
      </c>
      <c r="K1044" s="12">
        <f>K1043+IF(AND($B1044="B",$E1044&lt;&gt;""),IF($G1044="D",-I1044,+I1044),0)</f>
        <v>-11338.587214290243</v>
      </c>
      <c r="L1044" s="6" t="str">
        <f>IF(C1044="","",G1044&amp;" "&amp;VLOOKUP(C1044,$X$1:$Y$49,2))</f>
        <v>D 22</v>
      </c>
      <c r="M1044" s="10" t="e">
        <f>M1043+IF(AND(B1044="C",E1044&lt;&gt;""),IF(G1044="D",-#REF!,+#REF!),0)</f>
        <v>#REF!</v>
      </c>
      <c r="N1044">
        <f>IF(D1044,MONTH(D1044),"")</f>
        <v>9</v>
      </c>
      <c r="O1044">
        <f>IF(D1044,YEAR(D1044),"")</f>
        <v>2001</v>
      </c>
      <c r="P1044" s="12">
        <f>P1043+IF(AND($B1044="C",I1044&lt;&gt;""),IF($G1044="D",-I1044,+I1044),0)</f>
        <v>49.995119009325279</v>
      </c>
    </row>
    <row r="1045" spans="1:16" x14ac:dyDescent="0.2">
      <c r="A1045" s="6">
        <v>563</v>
      </c>
      <c r="B1045" s="6" t="s">
        <v>17</v>
      </c>
      <c r="C1045" s="7" t="s">
        <v>50</v>
      </c>
      <c r="D1045" s="8">
        <v>37164</v>
      </c>
      <c r="E1045" s="19">
        <v>37177</v>
      </c>
      <c r="F1045" t="s">
        <v>284</v>
      </c>
      <c r="G1045" s="6" t="s">
        <v>23</v>
      </c>
      <c r="H1045" s="14" t="s">
        <v>233</v>
      </c>
      <c r="I1045" s="12">
        <v>853.71449652949809</v>
      </c>
      <c r="J1045" s="12">
        <f>J1044+IF(AND($B1045="B",$G1045="D"),-I1045,IF($B1045="B",+I1045,0))</f>
        <v>-12192.30171081974</v>
      </c>
      <c r="K1045" s="12">
        <f>K1044+IF(AND($B1045="B",$E1045&lt;&gt;""),IF($G1045="D",-I1045,+I1045),0)</f>
        <v>-12192.30171081974</v>
      </c>
      <c r="L1045" s="6" t="str">
        <f>IF(C1045="","",G1045&amp;" "&amp;VLOOKUP(C1045,$X$1:$Y$49,2))</f>
        <v>D 9</v>
      </c>
      <c r="M1045" s="10" t="e">
        <f>M1044+IF(AND(B1045="C",E1045&lt;&gt;""),IF(G1045="D",-#REF!,+#REF!),0)</f>
        <v>#REF!</v>
      </c>
      <c r="N1045">
        <f>IF(D1045,MONTH(D1045),"")</f>
        <v>9</v>
      </c>
      <c r="O1045">
        <f>IF(D1045,YEAR(D1045),"")</f>
        <v>2001</v>
      </c>
      <c r="P1045" s="12">
        <f>P1044+IF(AND($B1045="C",I1045&lt;&gt;""),IF($G1045="D",-I1045,+I1045),0)</f>
        <v>49.995119009325279</v>
      </c>
    </row>
    <row r="1046" spans="1:16" x14ac:dyDescent="0.2">
      <c r="A1046" s="6">
        <v>564</v>
      </c>
      <c r="B1046" s="6" t="s">
        <v>17</v>
      </c>
      <c r="C1046" t="s">
        <v>21</v>
      </c>
      <c r="D1046" s="8">
        <v>37164</v>
      </c>
      <c r="E1046" s="19">
        <v>37164</v>
      </c>
      <c r="F1046" t="s">
        <v>284</v>
      </c>
      <c r="G1046" s="6" t="s">
        <v>23</v>
      </c>
      <c r="I1046" s="12">
        <v>18.979902646057592</v>
      </c>
      <c r="J1046" s="12">
        <f>J1045+IF(AND($B1046="B",$G1046="D"),-I1046,IF($B1046="B",+I1046,0))</f>
        <v>-12211.281613465797</v>
      </c>
      <c r="K1046" s="12">
        <f>K1045+IF(AND($B1046="B",$E1046&lt;&gt;""),IF($G1046="D",-I1046,+I1046),0)</f>
        <v>-12211.281613465797</v>
      </c>
      <c r="L1046" s="6" t="str">
        <f>IF(C1046="","",G1046&amp;" "&amp;VLOOKUP(C1046,$X$1:$Y$49,2))</f>
        <v>D 28</v>
      </c>
      <c r="M1046" s="10" t="e">
        <f>M1045+IF(AND(B1046="C",E1046&lt;&gt;""),IF(G1046="D",-#REF!,+#REF!),0)</f>
        <v>#REF!</v>
      </c>
      <c r="N1046">
        <f>IF(D1046,MONTH(D1046),"")</f>
        <v>9</v>
      </c>
      <c r="O1046">
        <f>IF(D1046,YEAR(D1046),"")</f>
        <v>2001</v>
      </c>
      <c r="P1046" s="12">
        <f>P1045+IF(AND($B1046="C",I1046&lt;&gt;""),IF($G1046="D",-I1046,+I1046),0)</f>
        <v>49.995119009325279</v>
      </c>
    </row>
    <row r="1047" spans="1:16" x14ac:dyDescent="0.2">
      <c r="A1047" s="6">
        <v>564</v>
      </c>
      <c r="B1047" s="6" t="s">
        <v>17</v>
      </c>
      <c r="C1047" s="7" t="s">
        <v>26</v>
      </c>
      <c r="D1047" s="8">
        <v>37164</v>
      </c>
      <c r="E1047" s="19">
        <v>37164</v>
      </c>
      <c r="F1047" t="s">
        <v>284</v>
      </c>
      <c r="G1047" s="6" t="s">
        <v>23</v>
      </c>
      <c r="H1047" s="6"/>
      <c r="I1047" s="12">
        <v>3.7350009223165546</v>
      </c>
      <c r="J1047" s="12">
        <f>J1046+IF(AND($B1047="B",$G1047="D"),-I1047,IF($B1047="B",+I1047,0))</f>
        <v>-12215.016614388114</v>
      </c>
      <c r="K1047" s="12">
        <f>K1046+IF(AND($B1047="B",$E1047&lt;&gt;""),IF($G1047="D",-I1047,+I1047),0)</f>
        <v>-12215.016614388114</v>
      </c>
      <c r="L1047" s="6" t="str">
        <f>IF(C1047="","",G1047&amp;" "&amp;VLOOKUP(C1047,$X$1:$Y$49,2))</f>
        <v>D 6</v>
      </c>
      <c r="M1047" s="10" t="e">
        <f>M1046+IF(AND(B1047="C",E1047&lt;&gt;""),IF(G1047="D",-#REF!,+#REF!),0)</f>
        <v>#REF!</v>
      </c>
      <c r="N1047">
        <f>IF(D1047,MONTH(D1047),"")</f>
        <v>9</v>
      </c>
      <c r="O1047">
        <f>IF(D1047,YEAR(D1047),"")</f>
        <v>2001</v>
      </c>
      <c r="P1047" s="12">
        <f>P1046+IF(AND($B1047="C",I1047&lt;&gt;""),IF($G1047="D",-I1047,+I1047),0)</f>
        <v>49.995119009325279</v>
      </c>
    </row>
    <row r="1048" spans="1:16" x14ac:dyDescent="0.2">
      <c r="A1048" s="6">
        <v>545</v>
      </c>
      <c r="B1048" s="6" t="s">
        <v>17</v>
      </c>
      <c r="C1048" s="7" t="s">
        <v>56</v>
      </c>
      <c r="D1048" s="8">
        <v>37165</v>
      </c>
      <c r="E1048" s="8">
        <v>37172</v>
      </c>
      <c r="F1048" t="s">
        <v>284</v>
      </c>
      <c r="G1048" s="6" t="s">
        <v>23</v>
      </c>
      <c r="I1048" s="12">
        <v>147.00506283186246</v>
      </c>
      <c r="J1048" s="12">
        <f>J1047+IF(AND($B1048="B",$G1048="D"),-I1048,IF($B1048="B",+I1048,0))</f>
        <v>-12362.021677219976</v>
      </c>
      <c r="K1048" s="12">
        <f>K1047+IF(AND($B1048="B",$E1048&lt;&gt;""),IF($G1048="D",-I1048,+I1048),0)</f>
        <v>-12362.021677219976</v>
      </c>
      <c r="L1048" s="6" t="str">
        <f>IF(C1048="","",G1048&amp;" "&amp;VLOOKUP(C1048,$X$1:$Y$49,2))</f>
        <v>D 14</v>
      </c>
      <c r="M1048" s="10" t="e">
        <f>M1047+IF(AND(B1048="C",E1048&lt;&gt;""),IF(G1048="D",-#REF!,+#REF!),0)</f>
        <v>#REF!</v>
      </c>
      <c r="N1048">
        <f>IF(D1048,MONTH(D1048),"")</f>
        <v>10</v>
      </c>
      <c r="O1048">
        <f>IF(D1048,YEAR(D1048),"")</f>
        <v>2001</v>
      </c>
      <c r="P1048" s="12">
        <f>P1047+IF(AND($B1048="C",I1048&lt;&gt;""),IF($G1048="D",-I1048,+I1048),0)</f>
        <v>49.995119009325279</v>
      </c>
    </row>
    <row r="1049" spans="1:16" x14ac:dyDescent="0.2">
      <c r="A1049" s="6">
        <v>545</v>
      </c>
      <c r="B1049" s="6" t="s">
        <v>17</v>
      </c>
      <c r="C1049" s="7" t="s">
        <v>26</v>
      </c>
      <c r="D1049" s="8">
        <v>37165</v>
      </c>
      <c r="E1049" s="8">
        <v>37172</v>
      </c>
      <c r="F1049" t="s">
        <v>284</v>
      </c>
      <c r="G1049" s="6" t="s">
        <v>23</v>
      </c>
      <c r="H1049" s="6"/>
      <c r="I1049" s="12">
        <v>34.918447398228849</v>
      </c>
      <c r="J1049" s="12">
        <f>J1048+IF(AND($B1049="B",$G1049="D"),-I1049,IF($B1049="B",+I1049,0))</f>
        <v>-12396.940124618206</v>
      </c>
      <c r="K1049" s="12">
        <f>K1048+IF(AND($B1049="B",$E1049&lt;&gt;""),IF($G1049="D",-I1049,+I1049),0)</f>
        <v>-12396.940124618206</v>
      </c>
      <c r="L1049" s="6" t="str">
        <f>IF(C1049="","",G1049&amp;" "&amp;VLOOKUP(C1049,$X$1:$Y$49,2))</f>
        <v>D 6</v>
      </c>
      <c r="M1049" s="10" t="e">
        <f>M1048+IF(AND(B1049="C",E1049&lt;&gt;""),IF(G1049="D",-#REF!,+#REF!),0)</f>
        <v>#REF!</v>
      </c>
      <c r="N1049">
        <f>IF(D1049,MONTH(D1049),"")</f>
        <v>10</v>
      </c>
      <c r="O1049">
        <f>IF(D1049,YEAR(D1049),"")</f>
        <v>2001</v>
      </c>
      <c r="P1049" s="12">
        <f>P1048+IF(AND($B1049="C",I1049&lt;&gt;""),IF($G1049="D",-I1049,+I1049),0)</f>
        <v>49.995119009325279</v>
      </c>
    </row>
    <row r="1050" spans="1:16" x14ac:dyDescent="0.2">
      <c r="A1050" s="6">
        <v>545</v>
      </c>
      <c r="B1050" s="6" t="s">
        <v>17</v>
      </c>
      <c r="C1050" s="7" t="s">
        <v>51</v>
      </c>
      <c r="D1050" s="8">
        <v>37165</v>
      </c>
      <c r="E1050" s="8">
        <v>37172</v>
      </c>
      <c r="F1050" t="s">
        <v>284</v>
      </c>
      <c r="G1050" s="6" t="s">
        <v>23</v>
      </c>
      <c r="H1050" s="6"/>
      <c r="I1050" s="12">
        <v>31.148383201947688</v>
      </c>
      <c r="J1050" s="12">
        <f>J1049+IF(AND($B1050="B",$G1050="D"),-I1050,IF($B1050="B",+I1050,0))</f>
        <v>-12428.088507820154</v>
      </c>
      <c r="K1050" s="12">
        <f>K1049+IF(AND($B1050="B",$E1050&lt;&gt;""),IF($G1050="D",-I1050,+I1050),0)</f>
        <v>-12428.088507820154</v>
      </c>
      <c r="L1050" s="6" t="str">
        <f>IF(C1050="","",G1050&amp;" "&amp;VLOOKUP(C1050,$X$1:$Y$49,2))</f>
        <v>D 21</v>
      </c>
      <c r="M1050" s="10" t="e">
        <f>M1049+IF(AND(B1050="C",E1050&lt;&gt;""),IF(G1050="D",-#REF!,+#REF!),0)</f>
        <v>#REF!</v>
      </c>
      <c r="N1050">
        <f>IF(D1050,MONTH(D1050),"")</f>
        <v>10</v>
      </c>
      <c r="O1050">
        <f>IF(D1050,YEAR(D1050),"")</f>
        <v>2001</v>
      </c>
      <c r="P1050" s="12">
        <f>P1049+IF(AND($B1050="C",I1050&lt;&gt;""),IF($G1050="D",-I1050,+I1050),0)</f>
        <v>49.995119009325279</v>
      </c>
    </row>
    <row r="1051" spans="1:16" x14ac:dyDescent="0.2">
      <c r="A1051" s="6">
        <v>545</v>
      </c>
      <c r="B1051" s="6" t="s">
        <v>17</v>
      </c>
      <c r="C1051" s="7" t="s">
        <v>51</v>
      </c>
      <c r="D1051" s="8">
        <v>37165</v>
      </c>
      <c r="E1051" s="8">
        <v>37172</v>
      </c>
      <c r="F1051" t="s">
        <v>284</v>
      </c>
      <c r="G1051" s="6" t="s">
        <v>23</v>
      </c>
      <c r="H1051" s="6"/>
      <c r="I1051" s="12">
        <v>4.7365909655663403</v>
      </c>
      <c r="J1051" s="12">
        <f>J1050+IF(AND($B1051="B",$G1051="D"),-I1051,IF($B1051="B",+I1051,0))</f>
        <v>-12432.825098785719</v>
      </c>
      <c r="K1051" s="12">
        <f>K1050+IF(AND($B1051="B",$E1051&lt;&gt;""),IF($G1051="D",-I1051,+I1051),0)</f>
        <v>-12432.825098785719</v>
      </c>
      <c r="L1051" s="6" t="str">
        <f>IF(C1051="","",G1051&amp;" "&amp;VLOOKUP(C1051,$X$1:$Y$49,2))</f>
        <v>D 21</v>
      </c>
      <c r="M1051" s="10" t="e">
        <f>M1050+IF(AND(B1051="C",E1051&lt;&gt;""),IF(G1051="D",-#REF!,+#REF!),0)</f>
        <v>#REF!</v>
      </c>
      <c r="N1051">
        <f>IF(D1051,MONTH(D1051),"")</f>
        <v>10</v>
      </c>
      <c r="O1051">
        <f>IF(D1051,YEAR(D1051),"")</f>
        <v>2001</v>
      </c>
      <c r="P1051" s="12">
        <f>P1050+IF(AND($B1051="C",I1051&lt;&gt;""),IF($G1051="D",-I1051,+I1051),0)</f>
        <v>49.995119009325279</v>
      </c>
    </row>
    <row r="1052" spans="1:16" x14ac:dyDescent="0.2">
      <c r="A1052" s="6">
        <v>546</v>
      </c>
      <c r="B1052" s="6" t="s">
        <v>17</v>
      </c>
      <c r="C1052" s="7" t="s">
        <v>56</v>
      </c>
      <c r="D1052" s="8">
        <v>37165</v>
      </c>
      <c r="E1052" s="8">
        <v>37172</v>
      </c>
      <c r="F1052" t="s">
        <v>284</v>
      </c>
      <c r="G1052" s="6" t="s">
        <v>23</v>
      </c>
      <c r="H1052" s="6"/>
      <c r="I1052" s="12">
        <v>101.40908626632539</v>
      </c>
      <c r="J1052" s="12">
        <f>J1051+IF(AND($B1052="B",$G1052="D"),-I1052,IF($B1052="B",+I1052,0))</f>
        <v>-12534.234185052044</v>
      </c>
      <c r="K1052" s="12">
        <f>K1051+IF(AND($B1052="B",$E1052&lt;&gt;""),IF($G1052="D",-I1052,+I1052),0)</f>
        <v>-12534.234185052044</v>
      </c>
      <c r="L1052" s="6" t="str">
        <f>IF(C1052="","",G1052&amp;" "&amp;VLOOKUP(C1052,$X$1:$Y$49,2))</f>
        <v>D 14</v>
      </c>
      <c r="M1052" s="10" t="e">
        <f>M1051+IF(AND(B1052="C",E1052&lt;&gt;""),IF(G1052="D",-#REF!,+#REF!),0)</f>
        <v>#REF!</v>
      </c>
      <c r="N1052">
        <f>IF(D1052,MONTH(D1052),"")</f>
        <v>10</v>
      </c>
      <c r="O1052">
        <f>IF(D1052,YEAR(D1052),"")</f>
        <v>2001</v>
      </c>
      <c r="P1052" s="12">
        <f>P1051+IF(AND($B1052="C",I1052&lt;&gt;""),IF($G1052="D",-I1052,+I1052),0)</f>
        <v>49.995119009325279</v>
      </c>
    </row>
    <row r="1053" spans="1:16" x14ac:dyDescent="0.2">
      <c r="A1053" s="6">
        <v>546</v>
      </c>
      <c r="B1053" s="6" t="s">
        <v>17</v>
      </c>
      <c r="C1053" s="7" t="s">
        <v>26</v>
      </c>
      <c r="D1053" s="8">
        <v>37165</v>
      </c>
      <c r="E1053" s="8">
        <v>37172</v>
      </c>
      <c r="F1053" t="s">
        <v>284</v>
      </c>
      <c r="G1053" s="6" t="s">
        <v>23</v>
      </c>
      <c r="H1053" s="6"/>
      <c r="I1053" s="12">
        <v>23.300307794565803</v>
      </c>
      <c r="J1053" s="12">
        <f>J1052+IF(AND($B1053="B",$G1053="D"),-I1053,IF($B1053="B",+I1053,0))</f>
        <v>-12557.534492846609</v>
      </c>
      <c r="K1053" s="12">
        <f>K1052+IF(AND($B1053="B",$E1053&lt;&gt;""),IF($G1053="D",-I1053,+I1053),0)</f>
        <v>-12557.534492846609</v>
      </c>
      <c r="L1053" s="6" t="str">
        <f>IF(C1053="","",G1053&amp;" "&amp;VLOOKUP(C1053,$X$1:$Y$49,2))</f>
        <v>D 6</v>
      </c>
      <c r="M1053" s="10" t="e">
        <f>M1052+IF(AND(B1053="C",E1053&lt;&gt;""),IF(G1053="D",-#REF!,+#REF!),0)</f>
        <v>#REF!</v>
      </c>
      <c r="N1053">
        <f>IF(D1053,MONTH(D1053),"")</f>
        <v>10</v>
      </c>
      <c r="O1053">
        <f>IF(D1053,YEAR(D1053),"")</f>
        <v>2001</v>
      </c>
      <c r="P1053" s="12">
        <f>P1052+IF(AND($B1053="C",I1053&lt;&gt;""),IF($G1053="D",-I1053,+I1053),0)</f>
        <v>49.995119009325279</v>
      </c>
    </row>
    <row r="1054" spans="1:16" x14ac:dyDescent="0.2">
      <c r="A1054" s="6">
        <v>546</v>
      </c>
      <c r="B1054" s="6" t="s">
        <v>17</v>
      </c>
      <c r="C1054" s="7" t="s">
        <v>51</v>
      </c>
      <c r="D1054" s="8">
        <v>37165</v>
      </c>
      <c r="E1054" s="8">
        <v>37172</v>
      </c>
      <c r="F1054" t="s">
        <v>284</v>
      </c>
      <c r="G1054" s="6" t="s">
        <v>23</v>
      </c>
      <c r="H1054" s="6"/>
      <c r="I1054" s="12">
        <v>17.469132885234856</v>
      </c>
      <c r="J1054" s="12">
        <f>J1053+IF(AND($B1054="B",$G1054="D"),-I1054,IF($B1054="B",+I1054,0))</f>
        <v>-12575.003625731844</v>
      </c>
      <c r="K1054" s="12">
        <f>K1053+IF(AND($B1054="B",$E1054&lt;&gt;""),IF($G1054="D",-I1054,+I1054),0)</f>
        <v>-12575.003625731844</v>
      </c>
      <c r="L1054" s="6" t="str">
        <f>IF(C1054="","",G1054&amp;" "&amp;VLOOKUP(C1054,$X$1:$Y$49,2))</f>
        <v>D 21</v>
      </c>
      <c r="M1054" s="10" t="e">
        <f>M1053+IF(AND(B1054="C",E1054&lt;&gt;""),IF(G1054="D",-#REF!,+#REF!),0)</f>
        <v>#REF!</v>
      </c>
      <c r="N1054">
        <f>IF(D1054,MONTH(D1054),"")</f>
        <v>10</v>
      </c>
      <c r="O1054">
        <f>IF(D1054,YEAR(D1054),"")</f>
        <v>2001</v>
      </c>
      <c r="P1054" s="12">
        <f>P1053+IF(AND($B1054="C",I1054&lt;&gt;""),IF($G1054="D",-I1054,+I1054),0)</f>
        <v>49.995119009325279</v>
      </c>
    </row>
    <row r="1055" spans="1:16" x14ac:dyDescent="0.2">
      <c r="A1055" s="6">
        <v>546</v>
      </c>
      <c r="B1055" s="6" t="s">
        <v>17</v>
      </c>
      <c r="C1055" s="7" t="s">
        <v>51</v>
      </c>
      <c r="D1055" s="8">
        <v>37165</v>
      </c>
      <c r="E1055" s="8">
        <v>37172</v>
      </c>
      <c r="F1055" t="s">
        <v>284</v>
      </c>
      <c r="G1055" s="6" t="s">
        <v>23</v>
      </c>
      <c r="H1055" s="6"/>
      <c r="I1055" s="12">
        <v>3.2898497919833156</v>
      </c>
      <c r="J1055" s="12">
        <f>J1054+IF(AND($B1055="B",$G1055="D"),-I1055,IF($B1055="B",+I1055,0))</f>
        <v>-12578.293475523828</v>
      </c>
      <c r="K1055" s="12">
        <f>K1054+IF(AND($B1055="B",$E1055&lt;&gt;""),IF($G1055="D",-I1055,+I1055),0)</f>
        <v>-12578.293475523828</v>
      </c>
      <c r="L1055" s="6" t="str">
        <f>IF(C1055="","",G1055&amp;" "&amp;VLOOKUP(C1055,$X$1:$Y$49,2))</f>
        <v>D 21</v>
      </c>
      <c r="M1055" s="10" t="e">
        <f>M1054+IF(AND(B1055="C",E1055&lt;&gt;""),IF(G1055="D",-#REF!,+#REF!),0)</f>
        <v>#REF!</v>
      </c>
      <c r="N1055">
        <f>IF(D1055,MONTH(D1055),"")</f>
        <v>10</v>
      </c>
      <c r="O1055">
        <f>IF(D1055,YEAR(D1055),"")</f>
        <v>2001</v>
      </c>
      <c r="P1055" s="12">
        <f>P1054+IF(AND($B1055="C",I1055&lt;&gt;""),IF($G1055="D",-I1055,+I1055),0)</f>
        <v>49.995119009325279</v>
      </c>
    </row>
    <row r="1056" spans="1:16" x14ac:dyDescent="0.2">
      <c r="A1056" s="6">
        <v>565</v>
      </c>
      <c r="B1056" s="6" t="s">
        <v>17</v>
      </c>
      <c r="C1056" s="7" t="s">
        <v>21</v>
      </c>
      <c r="D1056" s="8">
        <v>37165</v>
      </c>
      <c r="E1056" s="19">
        <v>37165</v>
      </c>
      <c r="F1056" t="s">
        <v>284</v>
      </c>
      <c r="G1056" s="6" t="s">
        <v>23</v>
      </c>
      <c r="H1056" s="6"/>
      <c r="I1056" s="12">
        <v>10.229329056630236</v>
      </c>
      <c r="J1056" s="12">
        <f>J1055+IF(AND($B1056="B",$G1056="D"),-I1056,IF($B1056="B",+I1056,0))</f>
        <v>-12588.522804580458</v>
      </c>
      <c r="K1056" s="12">
        <f>K1055+IF(AND($B1056="B",$E1056&lt;&gt;""),IF($G1056="D",-I1056,+I1056),0)</f>
        <v>-12588.522804580458</v>
      </c>
      <c r="L1056" s="6" t="str">
        <f>IF(C1056="","",G1056&amp;" "&amp;VLOOKUP(C1056,$X$1:$Y$49,2))</f>
        <v>D 28</v>
      </c>
      <c r="M1056" s="10" t="e">
        <f>M1055+IF(AND(B1056="C",E1056&lt;&gt;""),IF(G1056="D",-#REF!,+#REF!),0)</f>
        <v>#REF!</v>
      </c>
      <c r="N1056">
        <f>IF(D1056,MONTH(D1056),"")</f>
        <v>10</v>
      </c>
      <c r="O1056">
        <f>IF(D1056,YEAR(D1056),"")</f>
        <v>2001</v>
      </c>
      <c r="P1056" s="12">
        <f>P1055+IF(AND($B1056="C",I1056&lt;&gt;""),IF($G1056="D",-I1056,+I1056),0)</f>
        <v>49.995119009325279</v>
      </c>
    </row>
    <row r="1057" spans="1:16" x14ac:dyDescent="0.2">
      <c r="A1057" s="6">
        <v>565</v>
      </c>
      <c r="B1057" s="6" t="s">
        <v>17</v>
      </c>
      <c r="C1057" s="7" t="s">
        <v>26</v>
      </c>
      <c r="D1057" s="8">
        <v>37165</v>
      </c>
      <c r="E1057" s="19">
        <v>37165</v>
      </c>
      <c r="F1057" t="s">
        <v>284</v>
      </c>
      <c r="G1057" s="6" t="s">
        <v>23</v>
      </c>
      <c r="H1057" s="6"/>
      <c r="I1057" s="12">
        <v>2.0108025373614447</v>
      </c>
      <c r="J1057" s="12">
        <f>J1056+IF(AND($B1057="B",$G1057="D"),-I1057,IF($B1057="B",+I1057,0))</f>
        <v>-12590.533607117819</v>
      </c>
      <c r="K1057" s="12">
        <f>K1056+IF(AND($B1057="B",$E1057&lt;&gt;""),IF($G1057="D",-I1057,+I1057),0)</f>
        <v>-12590.533607117819</v>
      </c>
      <c r="L1057" s="6" t="str">
        <f>IF(C1057="","",G1057&amp;" "&amp;VLOOKUP(C1057,$X$1:$Y$49,2))</f>
        <v>D 6</v>
      </c>
      <c r="M1057" s="10" t="e">
        <f>M1056+IF(AND(B1057="C",E1057&lt;&gt;""),IF(G1057="D",-#REF!,+#REF!),0)</f>
        <v>#REF!</v>
      </c>
      <c r="N1057">
        <f>IF(D1057,MONTH(D1057),"")</f>
        <v>10</v>
      </c>
      <c r="O1057">
        <f>IF(D1057,YEAR(D1057),"")</f>
        <v>2001</v>
      </c>
      <c r="P1057" s="12">
        <f>P1056+IF(AND($B1057="C",I1057&lt;&gt;""),IF($G1057="D",-I1057,+I1057),0)</f>
        <v>49.995119009325279</v>
      </c>
    </row>
    <row r="1058" spans="1:16" x14ac:dyDescent="0.2">
      <c r="A1058" s="6">
        <v>594</v>
      </c>
      <c r="B1058" s="6" t="s">
        <v>17</v>
      </c>
      <c r="C1058" t="s">
        <v>64</v>
      </c>
      <c r="D1058" s="8">
        <v>37165</v>
      </c>
      <c r="E1058" s="19">
        <v>37222</v>
      </c>
      <c r="F1058" t="s">
        <v>284</v>
      </c>
      <c r="G1058" s="6" t="s">
        <v>23</v>
      </c>
      <c r="H1058" s="6">
        <v>5286558</v>
      </c>
      <c r="I1058" s="12">
        <v>380.898443038187</v>
      </c>
      <c r="J1058" s="12">
        <f>J1057+IF(AND($B1058="B",$G1058="D"),-I1058,IF($B1058="B",+I1058,0))</f>
        <v>-12971.432050156007</v>
      </c>
      <c r="K1058" s="12">
        <f>K1057+IF(AND($B1058="B",$E1058&lt;&gt;""),IF($G1058="D",-I1058,+I1058),0)</f>
        <v>-12971.432050156007</v>
      </c>
      <c r="L1058" s="6" t="str">
        <f>IF(C1058="","",G1058&amp;" "&amp;VLOOKUP(C1058,$X$1:$Y$49,2))</f>
        <v>D 20</v>
      </c>
      <c r="M1058" s="10" t="e">
        <f>M1057+IF(AND(B1058="C",E1058&lt;&gt;""),IF(G1058="D",-#REF!,+#REF!),0)</f>
        <v>#REF!</v>
      </c>
      <c r="N1058">
        <f>IF(D1058,MONTH(D1058),"")</f>
        <v>10</v>
      </c>
      <c r="O1058">
        <f>IF(D1058,YEAR(D1058),"")</f>
        <v>2001</v>
      </c>
      <c r="P1058" s="12">
        <f>P1057+IF(AND($B1058="C",I1058&lt;&gt;""),IF($G1058="D",-I1058,+I1058),0)</f>
        <v>49.995119009325279</v>
      </c>
    </row>
    <row r="1059" spans="1:16" x14ac:dyDescent="0.2">
      <c r="A1059" s="6">
        <v>581</v>
      </c>
      <c r="B1059" s="6" t="s">
        <v>17</v>
      </c>
      <c r="C1059" t="s">
        <v>21</v>
      </c>
      <c r="D1059" s="8">
        <v>37166</v>
      </c>
      <c r="E1059" s="19">
        <v>37165</v>
      </c>
      <c r="F1059" t="s">
        <v>284</v>
      </c>
      <c r="G1059" s="6" t="s">
        <v>23</v>
      </c>
      <c r="H1059" s="6"/>
      <c r="I1059" s="12">
        <v>79.334468570348363</v>
      </c>
      <c r="J1059" s="12">
        <f>J1058+IF(AND($B1059="B",$G1059="D"),-I1059,IF($B1059="B",+I1059,0))</f>
        <v>-13050.766518726356</v>
      </c>
      <c r="K1059" s="12">
        <f>K1058+IF(AND($B1059="B",$E1059&lt;&gt;""),IF($G1059="D",-I1059,+I1059),0)</f>
        <v>-13050.766518726356</v>
      </c>
      <c r="L1059" s="6" t="str">
        <f>IF(C1059="","",G1059&amp;" "&amp;VLOOKUP(C1059,$X$1:$Y$49,2))</f>
        <v>D 28</v>
      </c>
      <c r="M1059" s="10" t="e">
        <f>M1058+IF(AND(B1059="C",E1059&lt;&gt;""),IF(G1059="D",-#REF!,+#REF!),0)</f>
        <v>#REF!</v>
      </c>
      <c r="N1059">
        <f>IF(D1059,MONTH(D1059),"")</f>
        <v>10</v>
      </c>
      <c r="O1059">
        <f>IF(D1059,YEAR(D1059),"")</f>
        <v>2001</v>
      </c>
      <c r="P1059" s="12">
        <f>P1058+IF(AND($B1059="C",I1059&lt;&gt;""),IF($G1059="D",-I1059,+I1059),0)</f>
        <v>49.995119009325279</v>
      </c>
    </row>
    <row r="1060" spans="1:16" x14ac:dyDescent="0.2">
      <c r="A1060" s="6">
        <v>581</v>
      </c>
      <c r="B1060" s="6" t="s">
        <v>17</v>
      </c>
      <c r="C1060" t="s">
        <v>26</v>
      </c>
      <c r="D1060" s="8">
        <v>37166</v>
      </c>
      <c r="E1060" s="19">
        <v>37165</v>
      </c>
      <c r="F1060" t="s">
        <v>284</v>
      </c>
      <c r="G1060" s="6" t="s">
        <v>23</v>
      </c>
      <c r="H1060" s="6"/>
      <c r="I1060" s="12">
        <v>13.281358381723193</v>
      </c>
      <c r="J1060" s="12">
        <f>J1059+IF(AND($B1060="B",$G1060="D"),-I1060,IF($B1060="B",+I1060,0))</f>
        <v>-13064.047877108078</v>
      </c>
      <c r="K1060" s="12">
        <f>K1059+IF(AND($B1060="B",$E1060&lt;&gt;""),IF($G1060="D",-I1060,+I1060),0)</f>
        <v>-13064.047877108078</v>
      </c>
      <c r="L1060" s="6" t="str">
        <f>IF(C1060="","",G1060&amp;" "&amp;VLOOKUP(C1060,$X$1:$Y$49,2))</f>
        <v>D 6</v>
      </c>
      <c r="M1060" s="10" t="e">
        <f>M1059+IF(AND(B1060="C",E1060&lt;&gt;""),IF(G1060="D",-#REF!,+#REF!),0)</f>
        <v>#REF!</v>
      </c>
      <c r="N1060">
        <f>IF(D1060,MONTH(D1060),"")</f>
        <v>10</v>
      </c>
      <c r="O1060">
        <f>IF(D1060,YEAR(D1060),"")</f>
        <v>2001</v>
      </c>
      <c r="P1060" s="12">
        <f>P1059+IF(AND($B1060="C",I1060&lt;&gt;""),IF($G1060="D",-I1060,+I1060),0)</f>
        <v>49.995119009325279</v>
      </c>
    </row>
    <row r="1061" spans="1:16" x14ac:dyDescent="0.2">
      <c r="A1061" s="6">
        <v>567</v>
      </c>
      <c r="B1061" s="6" t="s">
        <v>17</v>
      </c>
      <c r="C1061" t="s">
        <v>36</v>
      </c>
      <c r="D1061" s="8">
        <v>37168</v>
      </c>
      <c r="E1061" s="19">
        <v>37179</v>
      </c>
      <c r="F1061" t="s">
        <v>284</v>
      </c>
      <c r="G1061" s="6" t="s">
        <v>23</v>
      </c>
      <c r="H1061" s="6"/>
      <c r="I1061" s="12">
        <v>420.75928757525264</v>
      </c>
      <c r="J1061" s="12">
        <f>J1060+IF(AND($B1061="B",$G1061="D"),-I1061,IF($B1061="B",+I1061,0))</f>
        <v>-13484.80716468333</v>
      </c>
      <c r="K1061" s="12">
        <f>K1060+IF(AND($B1061="B",$E1061&lt;&gt;""),IF($G1061="D",-I1061,+I1061),0)</f>
        <v>-13484.80716468333</v>
      </c>
      <c r="L1061" s="6" t="str">
        <f>IF(C1061="","",G1061&amp;" "&amp;VLOOKUP(C1061,$X$1:$Y$49,2))</f>
        <v>D 10</v>
      </c>
      <c r="M1061" s="10" t="e">
        <f>M1060+IF(AND(B1061="C",E1061&lt;&gt;""),IF(G1061="D",-#REF!,+#REF!),0)</f>
        <v>#REF!</v>
      </c>
      <c r="N1061">
        <f>IF(D1061,MONTH(D1061),"")</f>
        <v>10</v>
      </c>
      <c r="O1061">
        <f>IF(D1061,YEAR(D1061),"")</f>
        <v>2001</v>
      </c>
      <c r="P1061" s="12">
        <f>P1060+IF(AND($B1061="C",I1061&lt;&gt;""),IF($G1061="D",-I1061,+I1061),0)</f>
        <v>49.995119009325279</v>
      </c>
    </row>
    <row r="1062" spans="1:16" x14ac:dyDescent="0.2">
      <c r="A1062" s="6">
        <v>303</v>
      </c>
      <c r="B1062" s="6" t="s">
        <v>17</v>
      </c>
      <c r="C1062" s="7" t="s">
        <v>33</v>
      </c>
      <c r="D1062" s="8">
        <v>37174</v>
      </c>
      <c r="E1062" s="8">
        <v>37173</v>
      </c>
      <c r="F1062" t="s">
        <v>284</v>
      </c>
      <c r="G1062" s="6" t="s">
        <v>23</v>
      </c>
      <c r="H1062" s="6"/>
      <c r="I1062" s="12">
        <v>288.89088766489266</v>
      </c>
      <c r="J1062" s="12">
        <f>J1061+IF(AND($B1062="B",$G1062="D"),-I1062,IF($B1062="B",+I1062,0))</f>
        <v>-13773.698052348223</v>
      </c>
      <c r="K1062" s="12">
        <f>K1061+IF(AND($B1062="B",$E1062&lt;&gt;""),IF($G1062="D",-I1062,+I1062),0)</f>
        <v>-13773.698052348223</v>
      </c>
      <c r="L1062" s="6" t="str">
        <f>IF(C1062="","",G1062&amp;" "&amp;VLOOKUP(C1062,$X$1:$Y$49,2))</f>
        <v>D 23</v>
      </c>
      <c r="M1062" s="10" t="e">
        <f>M1061+IF(AND(B1062="C",E1062&lt;&gt;""),IF(G1062="D",-#REF!,+#REF!),0)</f>
        <v>#REF!</v>
      </c>
      <c r="N1062">
        <f>IF(D1062,MONTH(D1062),"")</f>
        <v>10</v>
      </c>
      <c r="O1062">
        <f>IF(D1062,YEAR(D1062),"")</f>
        <v>2001</v>
      </c>
      <c r="P1062" s="12">
        <f>P1061+IF(AND($B1062="C",I1062&lt;&gt;""),IF($G1062="D",-I1062,+I1062),0)</f>
        <v>49.995119009325279</v>
      </c>
    </row>
    <row r="1063" spans="1:16" x14ac:dyDescent="0.2">
      <c r="A1063" s="6">
        <v>321</v>
      </c>
      <c r="B1063" s="6" t="s">
        <v>17</v>
      </c>
      <c r="C1063" s="7" t="s">
        <v>33</v>
      </c>
      <c r="D1063" s="8">
        <v>37174</v>
      </c>
      <c r="E1063" s="8">
        <v>37173</v>
      </c>
      <c r="F1063" t="s">
        <v>284</v>
      </c>
      <c r="G1063" s="6" t="s">
        <v>23</v>
      </c>
      <c r="H1063" s="6"/>
      <c r="I1063" s="12">
        <v>183.39006977591521</v>
      </c>
      <c r="J1063" s="12">
        <f>J1062+IF(AND($B1063="B",$G1063="D"),-I1063,IF($B1063="B",+I1063,0))</f>
        <v>-13957.088122124138</v>
      </c>
      <c r="K1063" s="12">
        <f>K1062+IF(AND($B1063="B",$E1063&lt;&gt;""),IF($G1063="D",-I1063,+I1063),0)</f>
        <v>-13957.088122124138</v>
      </c>
      <c r="L1063" s="6" t="str">
        <f>IF(C1063="","",G1063&amp;" "&amp;VLOOKUP(C1063,$X$1:$Y$49,2))</f>
        <v>D 23</v>
      </c>
      <c r="M1063" s="10" t="e">
        <f>M1062+IF(AND(B1063="C",E1063&lt;&gt;""),IF(G1063="D",-#REF!,+#REF!),0)</f>
        <v>#REF!</v>
      </c>
      <c r="N1063">
        <f>IF(D1063,MONTH(D1063),"")</f>
        <v>10</v>
      </c>
      <c r="O1063">
        <f>IF(D1063,YEAR(D1063),"")</f>
        <v>2001</v>
      </c>
      <c r="P1063" s="12">
        <f>P1062+IF(AND($B1063="C",I1063&lt;&gt;""),IF($G1063="D",-I1063,+I1063),0)</f>
        <v>49.995119009325279</v>
      </c>
    </row>
    <row r="1064" spans="1:16" x14ac:dyDescent="0.2">
      <c r="A1064" s="6">
        <v>571</v>
      </c>
      <c r="B1064" s="6" t="s">
        <v>17</v>
      </c>
      <c r="C1064" t="s">
        <v>54</v>
      </c>
      <c r="D1064" s="8">
        <v>37174</v>
      </c>
      <c r="E1064" s="19">
        <v>37176</v>
      </c>
      <c r="F1064" t="s">
        <v>284</v>
      </c>
      <c r="G1064" s="6" t="s">
        <v>19</v>
      </c>
      <c r="I1064" s="12">
        <v>358.25519050791439</v>
      </c>
      <c r="J1064" s="12">
        <f>J1063+IF(AND($B1064="B",$G1064="D"),-I1064,IF($B1064="B",+I1064,0))</f>
        <v>-13598.832931616224</v>
      </c>
      <c r="K1064" s="12">
        <f>K1063+IF(AND($B1064="B",$E1064&lt;&gt;""),IF($G1064="D",-I1064,+I1064),0)</f>
        <v>-13598.832931616224</v>
      </c>
      <c r="L1064" s="6" t="str">
        <f>IF(C1064="","",G1064&amp;" "&amp;VLOOKUP(C1064,$X$1:$Y$49,2))</f>
        <v>R 6</v>
      </c>
      <c r="M1064" s="10" t="e">
        <f>M1063+IF(AND(B1064="C",E1064&lt;&gt;""),IF(G1064="D",-#REF!,+#REF!),0)</f>
        <v>#REF!</v>
      </c>
      <c r="N1064">
        <f>IF(D1064,MONTH(D1064),"")</f>
        <v>10</v>
      </c>
      <c r="O1064">
        <f>IF(D1064,YEAR(D1064),"")</f>
        <v>2001</v>
      </c>
      <c r="P1064" s="12">
        <f>P1063+IF(AND($B1064="C",I1064&lt;&gt;""),IF($G1064="D",-I1064,+I1064),0)</f>
        <v>49.995119009325279</v>
      </c>
    </row>
    <row r="1065" spans="1:16" x14ac:dyDescent="0.2">
      <c r="A1065" s="6">
        <v>571</v>
      </c>
      <c r="B1065" s="6" t="s">
        <v>17</v>
      </c>
      <c r="C1065" t="s">
        <v>62</v>
      </c>
      <c r="D1065" s="8">
        <v>37174</v>
      </c>
      <c r="E1065" s="19">
        <v>37176</v>
      </c>
      <c r="F1065" t="s">
        <v>284</v>
      </c>
      <c r="G1065" s="6" t="s">
        <v>19</v>
      </c>
      <c r="H1065" s="6"/>
      <c r="I1065" s="12">
        <v>70.218017339551224</v>
      </c>
      <c r="J1065" s="12">
        <f>J1064+IF(AND($B1065="B",$G1065="D"),-I1065,IF($B1065="B",+I1065,0))</f>
        <v>-13528.614914276672</v>
      </c>
      <c r="K1065" s="12">
        <f>K1064+IF(AND($B1065="B",$E1065&lt;&gt;""),IF($G1065="D",-I1065,+I1065),0)</f>
        <v>-13528.614914276672</v>
      </c>
      <c r="L1065" s="6" t="str">
        <f>IF(C1065="","",G1065&amp;" "&amp;VLOOKUP(C1065,$X$1:$Y$49,2))</f>
        <v>R 5</v>
      </c>
      <c r="M1065" s="10" t="e">
        <f>M1064+IF(AND(B1065="C",E1065&lt;&gt;""),IF(G1065="D",-#REF!,+#REF!),0)</f>
        <v>#REF!</v>
      </c>
      <c r="N1065">
        <f>IF(D1065,MONTH(D1065),"")</f>
        <v>10</v>
      </c>
      <c r="O1065">
        <f>IF(D1065,YEAR(D1065),"")</f>
        <v>2001</v>
      </c>
      <c r="P1065" s="12">
        <f>P1064+IF(AND($B1065="C",I1065&lt;&gt;""),IF($G1065="D",-I1065,+I1065),0)</f>
        <v>49.995119009325279</v>
      </c>
    </row>
    <row r="1066" spans="1:16" x14ac:dyDescent="0.2">
      <c r="A1066" s="6">
        <v>572</v>
      </c>
      <c r="B1066" s="6" t="s">
        <v>17</v>
      </c>
      <c r="C1066" t="s">
        <v>58</v>
      </c>
      <c r="D1066" s="8">
        <v>37174</v>
      </c>
      <c r="E1066" s="19">
        <v>37174</v>
      </c>
      <c r="F1066" t="s">
        <v>284</v>
      </c>
      <c r="G1066" s="6" t="s">
        <v>23</v>
      </c>
      <c r="H1066" s="6"/>
      <c r="I1066" s="12">
        <v>2286.7352585611557</v>
      </c>
      <c r="J1066" s="12">
        <f>J1065+IF(AND($B1066="B",$G1066="D"),-I1066,IF($B1066="B",+I1066,0))</f>
        <v>-15815.350172837827</v>
      </c>
      <c r="K1066" s="12">
        <f>K1065+IF(AND($B1066="B",$E1066&lt;&gt;""),IF($G1066="D",-I1066,+I1066),0)</f>
        <v>-15815.350172837827</v>
      </c>
      <c r="L1066" s="6" t="str">
        <f>IF(C1066="","",G1066&amp;" "&amp;VLOOKUP(C1066,$X$1:$Y$49,2))</f>
        <v>D 4</v>
      </c>
      <c r="M1066" s="10" t="e">
        <f>M1065+IF(AND(B1066="C",E1066&lt;&gt;""),IF(G1066="D",-#REF!,+#REF!),0)</f>
        <v>#REF!</v>
      </c>
      <c r="N1066">
        <f>IF(D1066,MONTH(D1066),"")</f>
        <v>10</v>
      </c>
      <c r="O1066">
        <f>IF(D1066,YEAR(D1066),"")</f>
        <v>2001</v>
      </c>
      <c r="P1066" s="12">
        <f>P1065+IF(AND($B1066="C",I1066&lt;&gt;""),IF($G1066="D",-I1066,+I1066),0)</f>
        <v>49.995119009325279</v>
      </c>
    </row>
    <row r="1067" spans="1:16" x14ac:dyDescent="0.2">
      <c r="A1067" s="6">
        <v>575</v>
      </c>
      <c r="B1067" s="6" t="s">
        <v>40</v>
      </c>
      <c r="C1067" s="7" t="s">
        <v>26</v>
      </c>
      <c r="D1067" s="8">
        <v>37174</v>
      </c>
      <c r="E1067" s="19">
        <v>37174</v>
      </c>
      <c r="F1067" t="s">
        <v>284</v>
      </c>
      <c r="G1067" s="6" t="s">
        <v>23</v>
      </c>
      <c r="H1067" s="6"/>
      <c r="I1067" s="12">
        <v>38.261654346245258</v>
      </c>
      <c r="J1067" s="12">
        <f>J1066+IF(AND($B1067="B",$G1067="D"),-I1067,IF($B1067="B",+I1067,0))</f>
        <v>-15815.350172837827</v>
      </c>
      <c r="K1067" s="12">
        <f>K1066+IF(AND($B1067="B",$E1067&lt;&gt;""),IF($G1067="D",-I1067,+I1067),0)</f>
        <v>-15815.350172837827</v>
      </c>
      <c r="L1067" s="6" t="str">
        <f>IF(C1067="","",G1067&amp;" "&amp;VLOOKUP(C1067,$X$1:$Y$49,2))</f>
        <v>D 6</v>
      </c>
      <c r="M1067" s="10" t="e">
        <f>M1066+IF(AND(B1067="C",E1067&lt;&gt;""),IF(G1067="D",-#REF!,+#REF!),0)</f>
        <v>#REF!</v>
      </c>
      <c r="N1067">
        <f>IF(D1067,MONTH(D1067),"")</f>
        <v>10</v>
      </c>
      <c r="O1067">
        <f>IF(D1067,YEAR(D1067),"")</f>
        <v>2001</v>
      </c>
      <c r="P1067" s="12">
        <f>P1066+IF(AND($B1067="C",I1067&lt;&gt;""),IF($G1067="D",-I1067,+I1067),0)</f>
        <v>11.733464663080021</v>
      </c>
    </row>
    <row r="1068" spans="1:16" x14ac:dyDescent="0.2">
      <c r="A1068" s="6">
        <v>572</v>
      </c>
      <c r="B1068" s="6" t="s">
        <v>17</v>
      </c>
      <c r="C1068" t="s">
        <v>21</v>
      </c>
      <c r="D1068" s="8">
        <v>37175</v>
      </c>
      <c r="E1068" s="19">
        <v>37174</v>
      </c>
      <c r="F1068" t="s">
        <v>284</v>
      </c>
      <c r="G1068" s="6" t="s">
        <v>23</v>
      </c>
      <c r="H1068" s="6"/>
      <c r="I1068" s="12">
        <v>2.8706149945804373</v>
      </c>
      <c r="J1068" s="12">
        <f>J1067+IF(AND($B1068="B",$G1068="D"),-I1068,IF($B1068="B",+I1068,0))</f>
        <v>-15818.220787832408</v>
      </c>
      <c r="K1068" s="12">
        <f>K1067+IF(AND($B1068="B",$E1068&lt;&gt;""),IF($G1068="D",-I1068,+I1068),0)</f>
        <v>-15818.220787832408</v>
      </c>
      <c r="L1068" s="6" t="str">
        <f>IF(C1068="","",G1068&amp;" "&amp;VLOOKUP(C1068,$X$1:$Y$49,2))</f>
        <v>D 28</v>
      </c>
      <c r="M1068" s="10" t="e">
        <f>M1067+IF(AND(B1068="C",E1068&lt;&gt;""),IF(G1068="D",-#REF!,+#REF!),0)</f>
        <v>#REF!</v>
      </c>
      <c r="N1068">
        <f>IF(D1068,MONTH(D1068),"")</f>
        <v>10</v>
      </c>
      <c r="O1068">
        <f>IF(D1068,YEAR(D1068),"")</f>
        <v>2001</v>
      </c>
      <c r="P1068" s="12">
        <f>P1067+IF(AND($B1068="C",I1068&lt;&gt;""),IF($G1068="D",-I1068,+I1068),0)</f>
        <v>11.733464663080021</v>
      </c>
    </row>
    <row r="1069" spans="1:16" x14ac:dyDescent="0.2">
      <c r="A1069" s="6">
        <v>568</v>
      </c>
      <c r="B1069" s="6" t="s">
        <v>17</v>
      </c>
      <c r="C1069" s="7" t="s">
        <v>36</v>
      </c>
      <c r="D1069" s="8">
        <v>37177</v>
      </c>
      <c r="E1069" s="19">
        <v>37178</v>
      </c>
      <c r="F1069" t="s">
        <v>284</v>
      </c>
      <c r="G1069" s="6" t="s">
        <v>23</v>
      </c>
      <c r="H1069" s="14" t="s">
        <v>234</v>
      </c>
      <c r="I1069" s="12">
        <v>2868.3282593218764</v>
      </c>
      <c r="J1069" s="12">
        <f>J1068+IF(AND($B1069="B",$G1069="D"),-I1069,IF($B1069="B",+I1069,0))</f>
        <v>-18686.549047154283</v>
      </c>
      <c r="K1069" s="12">
        <f>K1068+IF(AND($B1069="B",$E1069&lt;&gt;""),IF($G1069="D",-I1069,+I1069),0)</f>
        <v>-18686.549047154283</v>
      </c>
      <c r="L1069" s="6" t="str">
        <f>IF(C1069="","",G1069&amp;" "&amp;VLOOKUP(C1069,$X$1:$Y$49,2))</f>
        <v>D 10</v>
      </c>
      <c r="M1069" s="10" t="e">
        <f>M1068+IF(AND(B1069="C",E1069&lt;&gt;""),IF(G1069="D",-#REF!,+#REF!),0)</f>
        <v>#REF!</v>
      </c>
      <c r="N1069">
        <f>IF(D1069,MONTH(D1069),"")</f>
        <v>10</v>
      </c>
      <c r="O1069">
        <f>IF(D1069,YEAR(D1069),"")</f>
        <v>2001</v>
      </c>
      <c r="P1069" s="12">
        <f>P1068+IF(AND($B1069="C",I1069&lt;&gt;""),IF($G1069="D",-I1069,+I1069),0)</f>
        <v>11.733464663080021</v>
      </c>
    </row>
    <row r="1070" spans="1:16" x14ac:dyDescent="0.2">
      <c r="A1070" s="6">
        <v>578</v>
      </c>
      <c r="B1070" s="6" t="s">
        <v>17</v>
      </c>
      <c r="C1070" s="7" t="s">
        <v>28</v>
      </c>
      <c r="D1070" s="8">
        <v>37180</v>
      </c>
      <c r="E1070" s="19">
        <v>37194</v>
      </c>
      <c r="F1070" t="s">
        <v>284</v>
      </c>
      <c r="G1070" s="6" t="s">
        <v>23</v>
      </c>
      <c r="H1070" s="6"/>
      <c r="I1070" s="12">
        <v>53.349533582231764</v>
      </c>
      <c r="J1070" s="12">
        <f>J1069+IF(AND($B1070="B",$G1070="D"),-I1070,IF($B1070="B",+I1070,0))</f>
        <v>-18739.898580736517</v>
      </c>
      <c r="K1070" s="12">
        <f>K1069+IF(AND($B1070="B",$E1070&lt;&gt;""),IF($G1070="D",-I1070,+I1070),0)</f>
        <v>-18739.898580736517</v>
      </c>
      <c r="L1070" s="6" t="str">
        <f>IF(C1070="","",G1070&amp;" "&amp;VLOOKUP(C1070,$X$1:$Y$49,2))</f>
        <v>D 25</v>
      </c>
      <c r="M1070" s="10" t="e">
        <f>M1069+IF(AND(B1070="C",E1070&lt;&gt;""),IF(G1070="D",-#REF!,+#REF!),0)</f>
        <v>#REF!</v>
      </c>
      <c r="N1070">
        <f>IF(D1070,MONTH(D1070),"")</f>
        <v>10</v>
      </c>
      <c r="O1070">
        <f>IF(D1070,YEAR(D1070),"")</f>
        <v>2001</v>
      </c>
      <c r="P1070" s="12">
        <f>P1069+IF(AND($B1070="C",I1070&lt;&gt;""),IF($G1070="D",-I1070,+I1070),0)</f>
        <v>11.733464663080021</v>
      </c>
    </row>
    <row r="1071" spans="1:16" x14ac:dyDescent="0.2">
      <c r="A1071" s="6">
        <v>578</v>
      </c>
      <c r="B1071" s="6" t="s">
        <v>17</v>
      </c>
      <c r="C1071" t="s">
        <v>26</v>
      </c>
      <c r="D1071" s="8">
        <v>37180</v>
      </c>
      <c r="E1071" s="19">
        <v>37194</v>
      </c>
      <c r="F1071" t="s">
        <v>284</v>
      </c>
      <c r="G1071" s="6" t="s">
        <v>23</v>
      </c>
      <c r="H1071" s="6"/>
      <c r="I1071" s="12">
        <v>10.4610515628311</v>
      </c>
      <c r="J1071" s="12">
        <f>J1070+IF(AND($B1071="B",$G1071="D"),-I1071,IF($B1071="B",+I1071,0))</f>
        <v>-18750.359632299347</v>
      </c>
      <c r="K1071" s="12">
        <f>K1070+IF(AND($B1071="B",$E1071&lt;&gt;""),IF($G1071="D",-I1071,+I1071),0)</f>
        <v>-18750.359632299347</v>
      </c>
      <c r="L1071" s="6" t="str">
        <f>IF(C1071="","",G1071&amp;" "&amp;VLOOKUP(C1071,$X$1:$Y$49,2))</f>
        <v>D 6</v>
      </c>
      <c r="M1071" s="10" t="e">
        <f>M1070+IF(AND(B1071="C",E1071&lt;&gt;""),IF(G1071="D",-#REF!,+#REF!),0)</f>
        <v>#REF!</v>
      </c>
      <c r="N1071">
        <f>IF(D1071,MONTH(D1071),"")</f>
        <v>10</v>
      </c>
      <c r="O1071">
        <f>IF(D1071,YEAR(D1071),"")</f>
        <v>2001</v>
      </c>
      <c r="P1071" s="12">
        <f>P1070+IF(AND($B1071="C",I1071&lt;&gt;""),IF($G1071="D",-I1071,+I1071),0)</f>
        <v>11.733464663080021</v>
      </c>
    </row>
    <row r="1072" spans="1:16" x14ac:dyDescent="0.2">
      <c r="A1072" s="6">
        <v>596</v>
      </c>
      <c r="B1072" s="6" t="s">
        <v>17</v>
      </c>
      <c r="C1072" t="s">
        <v>28</v>
      </c>
      <c r="D1072" s="8">
        <v>37181</v>
      </c>
      <c r="E1072" s="19">
        <v>37236</v>
      </c>
      <c r="F1072" t="s">
        <v>284</v>
      </c>
      <c r="G1072" s="6" t="s">
        <v>23</v>
      </c>
      <c r="H1072" s="6">
        <v>5286560</v>
      </c>
      <c r="I1072" s="12">
        <v>152.44901723741037</v>
      </c>
      <c r="J1072" s="12">
        <f>J1071+IF(AND($B1072="B",$G1072="D"),-I1072,IF($B1072="B",+I1072,0))</f>
        <v>-18902.808649536757</v>
      </c>
      <c r="K1072" s="12">
        <f>K1071+IF(AND($B1072="B",$E1072&lt;&gt;""),IF($G1072="D",-I1072,+I1072),0)</f>
        <v>-18902.808649536757</v>
      </c>
      <c r="L1072" s="6" t="str">
        <f>IF(C1072="","",G1072&amp;" "&amp;VLOOKUP(C1072,$X$1:$Y$49,2))</f>
        <v>D 25</v>
      </c>
      <c r="M1072" s="10" t="e">
        <f>M1071+IF(AND(B1072="C",E1072&lt;&gt;""),IF(G1072="D",-#REF!,+#REF!),0)</f>
        <v>#REF!</v>
      </c>
      <c r="N1072">
        <f>IF(D1072,MONTH(D1072),"")</f>
        <v>10</v>
      </c>
      <c r="O1072">
        <f>IF(D1072,YEAR(D1072),"")</f>
        <v>2001</v>
      </c>
      <c r="P1072" s="12">
        <f>P1071+IF(AND($B1072="C",I1072&lt;&gt;""),IF($G1072="D",-I1072,+I1072),0)</f>
        <v>11.733464663080021</v>
      </c>
    </row>
    <row r="1073" spans="1:16" x14ac:dyDescent="0.2">
      <c r="A1073" s="6">
        <v>596</v>
      </c>
      <c r="B1073" s="6" t="s">
        <v>17</v>
      </c>
      <c r="C1073" t="s">
        <v>26</v>
      </c>
      <c r="D1073" s="8">
        <v>37181</v>
      </c>
      <c r="E1073" s="19">
        <v>37236</v>
      </c>
      <c r="F1073" t="s">
        <v>284</v>
      </c>
      <c r="G1073" s="6" t="s">
        <v>23</v>
      </c>
      <c r="H1073" s="6">
        <v>5286560</v>
      </c>
      <c r="I1073" s="12">
        <v>8.3846959480575709</v>
      </c>
      <c r="J1073" s="12">
        <f>J1072+IF(AND($B1073="B",$G1073="D"),-I1073,IF($B1073="B",+I1073,0))</f>
        <v>-18911.193345484815</v>
      </c>
      <c r="K1073" s="12">
        <f>K1072+IF(AND($B1073="B",$E1073&lt;&gt;""),IF($G1073="D",-I1073,+I1073),0)</f>
        <v>-18911.193345484815</v>
      </c>
      <c r="L1073" s="6" t="str">
        <f>IF(C1073="","",G1073&amp;" "&amp;VLOOKUP(C1073,$X$1:$Y$49,2))</f>
        <v>D 6</v>
      </c>
      <c r="M1073" s="10" t="e">
        <f>M1072+IF(AND(B1073="C",E1073&lt;&gt;""),IF(G1073="D",-#REF!,+#REF!),0)</f>
        <v>#REF!</v>
      </c>
      <c r="N1073">
        <f>IF(D1073,MONTH(D1073),"")</f>
        <v>10</v>
      </c>
      <c r="O1073">
        <f>IF(D1073,YEAR(D1073),"")</f>
        <v>2001</v>
      </c>
      <c r="P1073" s="12">
        <f>P1072+IF(AND($B1073="C",I1073&lt;&gt;""),IF($G1073="D",-I1073,+I1073),0)</f>
        <v>11.733464663080021</v>
      </c>
    </row>
    <row r="1074" spans="1:16" x14ac:dyDescent="0.2">
      <c r="A1074" s="6">
        <v>579</v>
      </c>
      <c r="B1074" s="6" t="s">
        <v>17</v>
      </c>
      <c r="C1074" t="s">
        <v>54</v>
      </c>
      <c r="D1074" s="8">
        <v>37183</v>
      </c>
      <c r="E1074" s="19">
        <v>37184</v>
      </c>
      <c r="F1074" t="s">
        <v>284</v>
      </c>
      <c r="G1074" s="6" t="s">
        <v>19</v>
      </c>
      <c r="H1074" s="6"/>
      <c r="I1074" s="12">
        <v>548.81646205467734</v>
      </c>
      <c r="J1074" s="12">
        <f>J1073+IF(AND($B1074="B",$G1074="D"),-I1074,IF($B1074="B",+I1074,0))</f>
        <v>-18362.376883430137</v>
      </c>
      <c r="K1074" s="12">
        <f>K1073+IF(AND($B1074="B",$E1074&lt;&gt;""),IF($G1074="D",-I1074,+I1074),0)</f>
        <v>-18362.376883430137</v>
      </c>
      <c r="L1074" s="6" t="str">
        <f>IF(C1074="","",G1074&amp;" "&amp;VLOOKUP(C1074,$X$1:$Y$49,2))</f>
        <v>R 6</v>
      </c>
      <c r="M1074" s="10" t="e">
        <f>M1073+IF(AND(B1074="C",E1074&lt;&gt;""),IF(G1074="D",-#REF!,+#REF!),0)</f>
        <v>#REF!</v>
      </c>
      <c r="N1074">
        <f>IF(D1074,MONTH(D1074),"")</f>
        <v>10</v>
      </c>
      <c r="O1074">
        <f>IF(D1074,YEAR(D1074),"")</f>
        <v>2001</v>
      </c>
      <c r="P1074" s="12">
        <f>P1073+IF(AND($B1074="C",I1074&lt;&gt;""),IF($G1074="D",-I1074,+I1074),0)</f>
        <v>11.733464663080021</v>
      </c>
    </row>
    <row r="1075" spans="1:16" x14ac:dyDescent="0.2">
      <c r="A1075" s="6">
        <v>579</v>
      </c>
      <c r="B1075" s="6" t="s">
        <v>17</v>
      </c>
      <c r="C1075" t="s">
        <v>62</v>
      </c>
      <c r="D1075" s="8">
        <v>37183</v>
      </c>
      <c r="E1075" s="19">
        <v>37184</v>
      </c>
      <c r="F1075" t="s">
        <v>284</v>
      </c>
      <c r="G1075" s="6" t="s">
        <v>19</v>
      </c>
      <c r="H1075" s="6"/>
      <c r="I1075" s="12">
        <v>107.56345309219965</v>
      </c>
      <c r="J1075" s="12">
        <f>J1074+IF(AND($B1075="B",$G1075="D"),-I1075,IF($B1075="B",+I1075,0))</f>
        <v>-18254.813430337937</v>
      </c>
      <c r="K1075" s="12">
        <f>K1074+IF(AND($B1075="B",$E1075&lt;&gt;""),IF($G1075="D",-I1075,+I1075),0)</f>
        <v>-18254.813430337937</v>
      </c>
      <c r="L1075" s="6" t="str">
        <f>IF(C1075="","",G1075&amp;" "&amp;VLOOKUP(C1075,$X$1:$Y$49,2))</f>
        <v>R 5</v>
      </c>
      <c r="M1075" s="10" t="e">
        <f>M1074+IF(AND(B1075="C",E1075&lt;&gt;""),IF(G1075="D",-#REF!,+#REF!),0)</f>
        <v>#REF!</v>
      </c>
      <c r="N1075">
        <f>IF(D1075,MONTH(D1075),"")</f>
        <v>10</v>
      </c>
      <c r="O1075">
        <f>IF(D1075,YEAR(D1075),"")</f>
        <v>2001</v>
      </c>
      <c r="P1075" s="12">
        <f>P1074+IF(AND($B1075="C",I1075&lt;&gt;""),IF($G1075="D",-I1075,+I1075),0)</f>
        <v>11.733464663080021</v>
      </c>
    </row>
    <row r="1076" spans="1:16" x14ac:dyDescent="0.2">
      <c r="A1076" s="6">
        <v>333</v>
      </c>
      <c r="B1076" s="6" t="s">
        <v>17</v>
      </c>
      <c r="C1076" s="7" t="s">
        <v>33</v>
      </c>
      <c r="D1076" s="8">
        <v>37184</v>
      </c>
      <c r="E1076" s="8">
        <v>37185</v>
      </c>
      <c r="F1076" t="s">
        <v>284</v>
      </c>
      <c r="G1076" s="6" t="s">
        <v>23</v>
      </c>
      <c r="H1076" s="6"/>
      <c r="I1076" s="12">
        <v>367.99973168972969</v>
      </c>
      <c r="J1076" s="12">
        <f>J1075+IF(AND($B1076="B",$G1076="D"),-I1076,IF($B1076="B",+I1076,0))</f>
        <v>-18622.813162027665</v>
      </c>
      <c r="K1076" s="12">
        <f>K1075+IF(AND($B1076="B",$E1076&lt;&gt;""),IF($G1076="D",-I1076,+I1076),0)</f>
        <v>-18622.813162027665</v>
      </c>
      <c r="L1076" s="6" t="str">
        <f>IF(C1076="","",G1076&amp;" "&amp;VLOOKUP(C1076,$X$1:$Y$49,2))</f>
        <v>D 23</v>
      </c>
      <c r="M1076" s="10" t="e">
        <f>M1075+IF(AND(B1076="C",E1076&lt;&gt;""),IF(G1076="D",-#REF!,+#REF!),0)</f>
        <v>#REF!</v>
      </c>
      <c r="N1076">
        <f>IF(D1076,MONTH(D1076),"")</f>
        <v>10</v>
      </c>
      <c r="O1076">
        <f>IF(D1076,YEAR(D1076),"")</f>
        <v>2001</v>
      </c>
      <c r="P1076" s="12">
        <f>P1075+IF(AND($B1076="C",I1076&lt;&gt;""),IF($G1076="D",-I1076,+I1076),0)</f>
        <v>11.733464663080021</v>
      </c>
    </row>
    <row r="1077" spans="1:16" x14ac:dyDescent="0.2">
      <c r="A1077" s="6">
        <v>583</v>
      </c>
      <c r="B1077" s="6" t="s">
        <v>17</v>
      </c>
      <c r="C1077" t="s">
        <v>54</v>
      </c>
      <c r="D1077" s="8">
        <v>37184</v>
      </c>
      <c r="E1077" s="19">
        <v>37193</v>
      </c>
      <c r="F1077" t="s">
        <v>284</v>
      </c>
      <c r="G1077" s="6" t="s">
        <v>19</v>
      </c>
      <c r="H1077" s="6"/>
      <c r="I1077" s="12">
        <v>3153.4079215558336</v>
      </c>
      <c r="J1077" s="12">
        <f>J1076+IF(AND($B1077="B",$G1077="D"),-I1077,IF($B1077="B",+I1077,0))</f>
        <v>-15469.405240471831</v>
      </c>
      <c r="K1077" s="12">
        <f>K1076+IF(AND($B1077="B",$E1077&lt;&gt;""),IF($G1077="D",-I1077,+I1077),0)</f>
        <v>-15469.405240471831</v>
      </c>
      <c r="L1077" s="6" t="str">
        <f>IF(C1077="","",G1077&amp;" "&amp;VLOOKUP(C1077,$X$1:$Y$49,2))</f>
        <v>R 6</v>
      </c>
      <c r="M1077" s="10" t="e">
        <f>M1076+IF(AND(B1077="C",E1077&lt;&gt;""),IF(G1077="D",-#REF!,+#REF!),0)</f>
        <v>#REF!</v>
      </c>
      <c r="N1077">
        <f>IF(D1077,MONTH(D1077),"")</f>
        <v>10</v>
      </c>
      <c r="O1077">
        <f>IF(D1077,YEAR(D1077),"")</f>
        <v>2001</v>
      </c>
      <c r="P1077" s="12">
        <f>P1076+IF(AND($B1077="C",I1077&lt;&gt;""),IF($G1077="D",-I1077,+I1077),0)</f>
        <v>11.733464663080021</v>
      </c>
    </row>
    <row r="1078" spans="1:16" x14ac:dyDescent="0.2">
      <c r="A1078" s="6">
        <v>583</v>
      </c>
      <c r="B1078" s="6" t="s">
        <v>17</v>
      </c>
      <c r="C1078" t="s">
        <v>62</v>
      </c>
      <c r="D1078" s="8">
        <v>37184</v>
      </c>
      <c r="E1078" s="19">
        <v>37193</v>
      </c>
      <c r="F1078" t="s">
        <v>284</v>
      </c>
      <c r="G1078" s="6" t="s">
        <v>19</v>
      </c>
      <c r="H1078" s="6"/>
      <c r="I1078" s="12">
        <v>618.06795262494347</v>
      </c>
      <c r="J1078" s="12">
        <f>J1077+IF(AND($B1078="B",$G1078="D"),-I1078,IF($B1078="B",+I1078,0))</f>
        <v>-14851.337287846887</v>
      </c>
      <c r="K1078" s="12">
        <f>K1077+IF(AND($B1078="B",$E1078&lt;&gt;""),IF($G1078="D",-I1078,+I1078),0)</f>
        <v>-14851.337287846887</v>
      </c>
      <c r="L1078" s="6" t="str">
        <f>IF(C1078="","",G1078&amp;" "&amp;VLOOKUP(C1078,$X$1:$Y$49,2))</f>
        <v>R 5</v>
      </c>
      <c r="M1078" s="10" t="e">
        <f>M1077+IF(AND(B1078="C",E1078&lt;&gt;""),IF(G1078="D",-#REF!,+#REF!),0)</f>
        <v>#REF!</v>
      </c>
      <c r="N1078">
        <f>IF(D1078,MONTH(D1078),"")</f>
        <v>10</v>
      </c>
      <c r="O1078">
        <f>IF(D1078,YEAR(D1078),"")</f>
        <v>2001</v>
      </c>
      <c r="P1078" s="12">
        <f>P1077+IF(AND($B1078="C",I1078&lt;&gt;""),IF($G1078="D",-I1078,+I1078),0)</f>
        <v>11.733464663080021</v>
      </c>
    </row>
    <row r="1079" spans="1:16" x14ac:dyDescent="0.2">
      <c r="A1079" s="6">
        <v>580</v>
      </c>
      <c r="B1079" s="6" t="s">
        <v>17</v>
      </c>
      <c r="C1079" s="7" t="s">
        <v>28</v>
      </c>
      <c r="D1079" s="8">
        <v>37186</v>
      </c>
      <c r="E1079" s="19">
        <v>37206</v>
      </c>
      <c r="F1079" t="s">
        <v>284</v>
      </c>
      <c r="G1079" s="6" t="s">
        <v>23</v>
      </c>
      <c r="H1079" s="6"/>
      <c r="I1079" s="12">
        <v>30.34</v>
      </c>
      <c r="J1079" s="12">
        <f>J1078+IF(AND($B1079="B",$G1079="D"),-I1079,IF($B1079="B",+I1079,0))</f>
        <v>-14881.677287846887</v>
      </c>
      <c r="K1079" s="12">
        <f>K1078+IF(AND($B1079="B",$E1079&lt;&gt;""),IF($G1079="D",-I1079,+I1079),0)</f>
        <v>-14881.677287846887</v>
      </c>
      <c r="L1079" s="6" t="str">
        <f>IF(C1079="","",G1079&amp;" "&amp;VLOOKUP(C1079,$X$1:$Y$49,2))</f>
        <v>D 25</v>
      </c>
      <c r="M1079" s="10" t="e">
        <f>M1078+IF(AND(B1079="C",E1079&lt;&gt;""),IF(G1079="D",-#REF!,+#REF!),0)</f>
        <v>#REF!</v>
      </c>
      <c r="N1079">
        <f>IF(D1079,MONTH(D1079),"")</f>
        <v>10</v>
      </c>
      <c r="O1079">
        <f>IF(D1079,YEAR(D1079),"")</f>
        <v>2001</v>
      </c>
      <c r="P1079" s="12">
        <f>P1078+IF(AND($B1079="C",I1079&lt;&gt;""),IF($G1079="D",-I1079,+I1079),0)</f>
        <v>11.733464663080021</v>
      </c>
    </row>
    <row r="1080" spans="1:16" x14ac:dyDescent="0.2">
      <c r="A1080" s="6">
        <v>580</v>
      </c>
      <c r="B1080" s="6" t="s">
        <v>17</v>
      </c>
      <c r="C1080" t="s">
        <v>26</v>
      </c>
      <c r="D1080" s="8">
        <v>37186</v>
      </c>
      <c r="E1080" s="19">
        <v>37206</v>
      </c>
      <c r="F1080" t="s">
        <v>284</v>
      </c>
      <c r="G1080" s="6" t="s">
        <v>23</v>
      </c>
      <c r="H1080" s="6"/>
      <c r="I1080" s="12">
        <v>5.9499999999999993</v>
      </c>
      <c r="J1080" s="12">
        <f>J1079+IF(AND($B1080="B",$G1080="D"),-I1080,IF($B1080="B",+I1080,0))</f>
        <v>-14887.627287846888</v>
      </c>
      <c r="K1080" s="12">
        <f>K1079+IF(AND($B1080="B",$E1080&lt;&gt;""),IF($G1080="D",-I1080,+I1080),0)</f>
        <v>-14887.627287846888</v>
      </c>
      <c r="L1080" s="6" t="str">
        <f>IF(C1080="","",G1080&amp;" "&amp;VLOOKUP(C1080,$X$1:$Y$49,2))</f>
        <v>D 6</v>
      </c>
      <c r="M1080" s="10" t="e">
        <f>M1079+IF(AND(B1080="C",E1080&lt;&gt;""),IF(G1080="D",-#REF!,+#REF!),0)</f>
        <v>#REF!</v>
      </c>
      <c r="N1080">
        <f>IF(D1080,MONTH(D1080),"")</f>
        <v>10</v>
      </c>
      <c r="O1080">
        <f>IF(D1080,YEAR(D1080),"")</f>
        <v>2001</v>
      </c>
      <c r="P1080" s="12">
        <f>P1079+IF(AND($B1080="C",I1080&lt;&gt;""),IF($G1080="D",-I1080,+I1080),0)</f>
        <v>11.733464663080021</v>
      </c>
    </row>
    <row r="1081" spans="1:16" x14ac:dyDescent="0.2">
      <c r="A1081" s="6">
        <v>589</v>
      </c>
      <c r="B1081" s="6" t="s">
        <v>40</v>
      </c>
      <c r="C1081" t="s">
        <v>31</v>
      </c>
      <c r="D1081" s="8">
        <v>37186</v>
      </c>
      <c r="E1081" s="19">
        <v>37186</v>
      </c>
      <c r="F1081" t="s">
        <v>284</v>
      </c>
      <c r="G1081" s="6" t="s">
        <v>23</v>
      </c>
      <c r="H1081" s="6"/>
      <c r="I1081" s="12">
        <v>13.415513516892114</v>
      </c>
      <c r="J1081" s="12">
        <f>J1080+IF(AND($B1081="B",$G1081="D"),-I1081,IF($B1081="B",+I1081,0))</f>
        <v>-14887.627287846888</v>
      </c>
      <c r="K1081" s="12">
        <f>K1080+IF(AND($B1081="B",$E1081&lt;&gt;""),IF($G1081="D",-I1081,+I1081),0)</f>
        <v>-14887.627287846888</v>
      </c>
      <c r="L1081" s="6" t="str">
        <f>IF(C1081="","",G1081&amp;" "&amp;VLOOKUP(C1081,$X$1:$Y$49,2))</f>
        <v>D 22</v>
      </c>
      <c r="M1081" s="10" t="e">
        <f>M1080+IF(AND(B1081="C",E1081&lt;&gt;""),IF(G1081="D",-#REF!,+#REF!),0)</f>
        <v>#REF!</v>
      </c>
      <c r="N1081">
        <f>IF(D1081,MONTH(D1081),"")</f>
        <v>10</v>
      </c>
      <c r="O1081">
        <f>IF(D1081,YEAR(D1081),"")</f>
        <v>2001</v>
      </c>
      <c r="P1081" s="12">
        <f>P1080+IF(AND($B1081="C",I1081&lt;&gt;""),IF($G1081="D",-I1081,+I1081),0)</f>
        <v>-1.682048853812093</v>
      </c>
    </row>
    <row r="1082" spans="1:16" x14ac:dyDescent="0.2">
      <c r="A1082" s="6">
        <v>585</v>
      </c>
      <c r="B1082" s="6" t="s">
        <v>17</v>
      </c>
      <c r="C1082" t="s">
        <v>44</v>
      </c>
      <c r="D1082" s="8">
        <v>37188</v>
      </c>
      <c r="E1082" s="19">
        <v>37183</v>
      </c>
      <c r="F1082" t="s">
        <v>284</v>
      </c>
      <c r="G1082" s="6" t="s">
        <v>23</v>
      </c>
      <c r="H1082" s="6"/>
      <c r="I1082" s="12">
        <v>30.489803447482075</v>
      </c>
      <c r="J1082" s="12">
        <f>J1081+IF(AND($B1082="B",$G1082="D"),-I1082,IF($B1082="B",+I1082,0))</f>
        <v>-14918.117091294371</v>
      </c>
      <c r="K1082" s="12">
        <f>K1081+IF(AND($B1082="B",$E1082&lt;&gt;""),IF($G1082="D",-I1082,+I1082),0)</f>
        <v>-14918.117091294371</v>
      </c>
      <c r="L1082" s="6" t="str">
        <f>IF(C1082="","",G1082&amp;" "&amp;VLOOKUP(C1082,$X$1:$Y$49,2))</f>
        <v>D 5</v>
      </c>
      <c r="M1082" s="10" t="e">
        <f>M1081+IF(AND(B1082="C",E1082&lt;&gt;""),IF(G1082="D",-#REF!,+#REF!),0)</f>
        <v>#REF!</v>
      </c>
      <c r="N1082">
        <f>IF(D1082,MONTH(D1082),"")</f>
        <v>10</v>
      </c>
      <c r="O1082">
        <f>IF(D1082,YEAR(D1082),"")</f>
        <v>2001</v>
      </c>
      <c r="P1082" s="12">
        <f>P1081+IF(AND($B1082="C",I1082&lt;&gt;""),IF($G1082="D",-I1082,+I1082),0)</f>
        <v>-1.682048853812093</v>
      </c>
    </row>
    <row r="1083" spans="1:16" x14ac:dyDescent="0.2">
      <c r="A1083" s="6">
        <v>585</v>
      </c>
      <c r="B1083" s="6" t="s">
        <v>40</v>
      </c>
      <c r="C1083" t="s">
        <v>41</v>
      </c>
      <c r="D1083" s="8">
        <v>37188</v>
      </c>
      <c r="E1083" s="19">
        <v>37188</v>
      </c>
      <c r="F1083" t="s">
        <v>284</v>
      </c>
      <c r="G1083" s="6" t="s">
        <v>19</v>
      </c>
      <c r="H1083" s="6"/>
      <c r="I1083" s="12">
        <v>30.489803447482075</v>
      </c>
      <c r="J1083" s="12">
        <f>J1082+IF(AND($B1083="B",$G1083="D"),-I1083,IF($B1083="B",+I1083,0))</f>
        <v>-14918.117091294371</v>
      </c>
      <c r="K1083" s="12">
        <f>K1082+IF(AND($B1083="B",$E1083&lt;&gt;""),IF($G1083="D",-I1083,+I1083),0)</f>
        <v>-14918.117091294371</v>
      </c>
      <c r="L1083" s="6" t="str">
        <f>IF(C1083="","",G1083&amp;" "&amp;VLOOKUP(C1083,$X$1:$Y$49,2))</f>
        <v>R 4</v>
      </c>
      <c r="M1083" s="10" t="e">
        <f>M1082+IF(AND(B1083="C",E1083&lt;&gt;""),IF(G1083="D",-#REF!,+#REF!),0)</f>
        <v>#REF!</v>
      </c>
      <c r="N1083">
        <f>IF(D1083,MONTH(D1083),"")</f>
        <v>10</v>
      </c>
      <c r="O1083">
        <f>IF(D1083,YEAR(D1083),"")</f>
        <v>2001</v>
      </c>
      <c r="P1083" s="12">
        <f>P1082+IF(AND($B1083="C",I1083&lt;&gt;""),IF($G1083="D",-I1083,+I1083),0)</f>
        <v>28.807754593669983</v>
      </c>
    </row>
    <row r="1084" spans="1:16" x14ac:dyDescent="0.2">
      <c r="A1084" s="6">
        <v>595</v>
      </c>
      <c r="B1084" s="6" t="s">
        <v>17</v>
      </c>
      <c r="C1084" t="s">
        <v>45</v>
      </c>
      <c r="D1084" s="8">
        <v>37192</v>
      </c>
      <c r="E1084" s="19">
        <v>37230</v>
      </c>
      <c r="F1084" t="s">
        <v>284</v>
      </c>
      <c r="G1084" s="6" t="s">
        <v>23</v>
      </c>
      <c r="H1084" s="6">
        <v>5286559</v>
      </c>
      <c r="I1084" s="12">
        <v>640.28587239712363</v>
      </c>
      <c r="J1084" s="12">
        <f>J1083+IF(AND($B1084="B",$G1084="D"),-I1084,IF($B1084="B",+I1084,0))</f>
        <v>-15558.402963691495</v>
      </c>
      <c r="K1084" s="12">
        <f>K1083+IF(AND($B1084="B",$E1084&lt;&gt;""),IF($G1084="D",-I1084,+I1084),0)</f>
        <v>-15558.402963691495</v>
      </c>
      <c r="L1084" s="6" t="str">
        <f>IF(C1084="","",G1084&amp;" "&amp;VLOOKUP(C1084,$X$1:$Y$49,2))</f>
        <v>D 7</v>
      </c>
      <c r="M1084" s="10" t="e">
        <f>M1083+IF(AND(B1084="C",E1084&lt;&gt;""),IF(G1084="D",-#REF!,+#REF!),0)</f>
        <v>#REF!</v>
      </c>
      <c r="N1084">
        <f>IF(D1084,MONTH(D1084),"")</f>
        <v>10</v>
      </c>
      <c r="O1084">
        <f>IF(D1084,YEAR(D1084),"")</f>
        <v>2001</v>
      </c>
      <c r="P1084" s="12">
        <f>P1083+IF(AND($B1084="C",I1084&lt;&gt;""),IF($G1084="D",-I1084,+I1084),0)</f>
        <v>28.807754593669983</v>
      </c>
    </row>
    <row r="1085" spans="1:16" x14ac:dyDescent="0.2">
      <c r="A1085" s="6">
        <v>595</v>
      </c>
      <c r="B1085" s="6" t="s">
        <v>17</v>
      </c>
      <c r="C1085" t="s">
        <v>26</v>
      </c>
      <c r="D1085" s="8">
        <v>37192</v>
      </c>
      <c r="E1085" s="19">
        <v>37230</v>
      </c>
      <c r="F1085" t="s">
        <v>284</v>
      </c>
      <c r="G1085" s="6" t="s">
        <v>23</v>
      </c>
      <c r="H1085" s="6">
        <v>5286559</v>
      </c>
      <c r="I1085" s="12">
        <v>125.49603098983623</v>
      </c>
      <c r="J1085" s="12">
        <f>J1084+IF(AND($B1085="B",$G1085="D"),-I1085,IF($B1085="B",+I1085,0))</f>
        <v>-15683.898994681331</v>
      </c>
      <c r="K1085" s="12">
        <f>K1084+IF(AND($B1085="B",$E1085&lt;&gt;""),IF($G1085="D",-I1085,+I1085),0)</f>
        <v>-15683.898994681331</v>
      </c>
      <c r="L1085" s="6" t="str">
        <f>IF(C1085="","",G1085&amp;" "&amp;VLOOKUP(C1085,$X$1:$Y$49,2))</f>
        <v>D 6</v>
      </c>
      <c r="M1085" s="10" t="e">
        <f>M1084+IF(AND(B1085="C",E1085&lt;&gt;""),IF(G1085="D",-#REF!,+#REF!),0)</f>
        <v>#REF!</v>
      </c>
      <c r="N1085">
        <f>IF(D1085,MONTH(D1085),"")</f>
        <v>10</v>
      </c>
      <c r="O1085">
        <f>IF(D1085,YEAR(D1085),"")</f>
        <v>2001</v>
      </c>
      <c r="P1085" s="12">
        <f>P1084+IF(AND($B1085="C",I1085&lt;&gt;""),IF($G1085="D",-I1085,+I1085),0)</f>
        <v>28.807754593669983</v>
      </c>
    </row>
    <row r="1086" spans="1:16" x14ac:dyDescent="0.2">
      <c r="A1086" s="6">
        <v>413</v>
      </c>
      <c r="B1086" s="6" t="s">
        <v>17</v>
      </c>
      <c r="C1086" s="7" t="s">
        <v>33</v>
      </c>
      <c r="D1086" s="8">
        <v>37193</v>
      </c>
      <c r="E1086" s="8">
        <v>37213</v>
      </c>
      <c r="F1086" t="s">
        <v>284</v>
      </c>
      <c r="G1086" s="6" t="s">
        <v>23</v>
      </c>
      <c r="H1086" s="6">
        <v>5286555</v>
      </c>
      <c r="I1086" s="12">
        <v>966.0694222334696</v>
      </c>
      <c r="J1086" s="12">
        <f>J1085+IF(AND($B1086="B",$G1086="D"),-I1086,IF($B1086="B",+I1086,0))</f>
        <v>-16649.968416914802</v>
      </c>
      <c r="K1086" s="12">
        <f>K1085+IF(AND($B1086="B",$E1086&lt;&gt;""),IF($G1086="D",-I1086,+I1086),0)</f>
        <v>-16649.968416914802</v>
      </c>
      <c r="L1086" s="6" t="str">
        <f>IF(C1086="","",G1086&amp;" "&amp;VLOOKUP(C1086,$X$1:$Y$49,2))</f>
        <v>D 23</v>
      </c>
      <c r="M1086" s="10" t="e">
        <f>M1085+IF(AND(B1086="C",E1086&lt;&gt;""),IF(G1086="D",-#REF!,+#REF!),0)</f>
        <v>#REF!</v>
      </c>
      <c r="N1086">
        <f>IF(D1086,MONTH(D1086),"")</f>
        <v>10</v>
      </c>
      <c r="O1086">
        <f>IF(D1086,YEAR(D1086),"")</f>
        <v>2001</v>
      </c>
      <c r="P1086" s="12">
        <f>P1085+IF(AND($B1086="C",I1086&lt;&gt;""),IF($G1086="D",-I1086,+I1086),0)</f>
        <v>28.807754593669983</v>
      </c>
    </row>
    <row r="1087" spans="1:16" x14ac:dyDescent="0.2">
      <c r="A1087" s="6">
        <v>582</v>
      </c>
      <c r="B1087" s="6" t="s">
        <v>17</v>
      </c>
      <c r="C1087" t="s">
        <v>21</v>
      </c>
      <c r="D1087" s="8">
        <v>37194</v>
      </c>
      <c r="E1087" s="19">
        <v>37193</v>
      </c>
      <c r="F1087" t="s">
        <v>284</v>
      </c>
      <c r="G1087" s="6" t="s">
        <v>23</v>
      </c>
      <c r="H1087" s="6"/>
      <c r="I1087" s="12">
        <v>2.8706149945804373</v>
      </c>
      <c r="J1087" s="12">
        <f>J1086+IF(AND($B1087="B",$G1087="D"),-I1087,IF($B1087="B",+I1087,0))</f>
        <v>-16652.839031909381</v>
      </c>
      <c r="K1087" s="12">
        <f>K1086+IF(AND($B1087="B",$E1087&lt;&gt;""),IF($G1087="D",-I1087,+I1087),0)</f>
        <v>-16652.839031909381</v>
      </c>
      <c r="L1087" s="6" t="str">
        <f>IF(C1087="","",G1087&amp;" "&amp;VLOOKUP(C1087,$X$1:$Y$49,2))</f>
        <v>D 28</v>
      </c>
      <c r="M1087" s="10" t="e">
        <f>M1086+IF(AND(B1087="C",E1087&lt;&gt;""),IF(G1087="D",-#REF!,+#REF!),0)</f>
        <v>#REF!</v>
      </c>
      <c r="N1087">
        <f>IF(D1087,MONTH(D1087),"")</f>
        <v>10</v>
      </c>
      <c r="O1087">
        <f>IF(D1087,YEAR(D1087),"")</f>
        <v>2001</v>
      </c>
      <c r="P1087" s="12">
        <f>P1086+IF(AND($B1087="C",I1087&lt;&gt;""),IF($G1087="D",-I1087,+I1087),0)</f>
        <v>28.807754593669983</v>
      </c>
    </row>
    <row r="1088" spans="1:16" x14ac:dyDescent="0.2">
      <c r="A1088" s="6">
        <v>582</v>
      </c>
      <c r="B1088" s="6" t="s">
        <v>17</v>
      </c>
      <c r="C1088" t="s">
        <v>58</v>
      </c>
      <c r="D1088" s="8">
        <v>37194</v>
      </c>
      <c r="E1088" s="19">
        <v>37193</v>
      </c>
      <c r="F1088" t="s">
        <v>284</v>
      </c>
      <c r="G1088" s="6" t="s">
        <v>23</v>
      </c>
      <c r="H1088" s="6"/>
      <c r="I1088" s="12">
        <v>3048.9803447482077</v>
      </c>
      <c r="J1088" s="12">
        <f>J1087+IF(AND($B1088="B",$G1088="D"),-I1088,IF($B1088="B",+I1088,0))</f>
        <v>-19701.81937665759</v>
      </c>
      <c r="K1088" s="12">
        <f>K1087+IF(AND($B1088="B",$E1088&lt;&gt;""),IF($G1088="D",-I1088,+I1088),0)</f>
        <v>-19701.81937665759</v>
      </c>
      <c r="L1088" s="6" t="str">
        <f>IF(C1088="","",G1088&amp;" "&amp;VLOOKUP(C1088,$X$1:$Y$49,2))</f>
        <v>D 4</v>
      </c>
      <c r="M1088" s="10" t="e">
        <f>M1087+IF(AND(B1088="C",E1088&lt;&gt;""),IF(G1088="D",-#REF!,+#REF!),0)</f>
        <v>#REF!</v>
      </c>
      <c r="N1088">
        <f>IF(D1088,MONTH(D1088),"")</f>
        <v>10</v>
      </c>
      <c r="O1088">
        <f>IF(D1088,YEAR(D1088),"")</f>
        <v>2001</v>
      </c>
      <c r="P1088" s="12">
        <f>P1087+IF(AND($B1088="C",I1088&lt;&gt;""),IF($G1088="D",-I1088,+I1088),0)</f>
        <v>28.807754593669983</v>
      </c>
    </row>
    <row r="1089" spans="1:16" x14ac:dyDescent="0.2">
      <c r="A1089" s="6">
        <v>586</v>
      </c>
      <c r="B1089" s="6" t="s">
        <v>17</v>
      </c>
      <c r="C1089" s="7" t="s">
        <v>26</v>
      </c>
      <c r="D1089" s="8">
        <v>37195</v>
      </c>
      <c r="E1089" s="19">
        <v>37200</v>
      </c>
      <c r="F1089" t="s">
        <v>284</v>
      </c>
      <c r="G1089" s="6" t="s">
        <v>23</v>
      </c>
      <c r="H1089" s="6">
        <v>5286556</v>
      </c>
      <c r="I1089" s="12">
        <v>53.500458109296801</v>
      </c>
      <c r="J1089" s="12">
        <f>J1088+IF(AND($B1089="B",$G1089="D"),-I1089,IF($B1089="B",+I1089,0))</f>
        <v>-19755.319834766888</v>
      </c>
      <c r="K1089" s="12">
        <f>K1088+IF(AND($B1089="B",$E1089&lt;&gt;""),IF($G1089="D",-I1089,+I1089),0)</f>
        <v>-19755.319834766888</v>
      </c>
      <c r="L1089" s="6" t="str">
        <f>IF(C1089="","",G1089&amp;" "&amp;VLOOKUP(C1089,$X$1:$Y$49,2))</f>
        <v>D 6</v>
      </c>
      <c r="M1089" s="10" t="e">
        <f>M1088+IF(AND(B1089="C",E1089&lt;&gt;""),IF(G1089="D",-#REF!,+#REF!),0)</f>
        <v>#REF!</v>
      </c>
      <c r="N1089">
        <f>IF(D1089,MONTH(D1089),"")</f>
        <v>10</v>
      </c>
      <c r="O1089">
        <f>IF(D1089,YEAR(D1089),"")</f>
        <v>2001</v>
      </c>
      <c r="P1089" s="12">
        <f>P1088+IF(AND($B1089="C",I1089&lt;&gt;""),IF($G1089="D",-I1089,+I1089),0)</f>
        <v>28.807754593669983</v>
      </c>
    </row>
    <row r="1090" spans="1:16" x14ac:dyDescent="0.2">
      <c r="A1090" s="6">
        <v>586</v>
      </c>
      <c r="B1090" s="6" t="s">
        <v>17</v>
      </c>
      <c r="C1090" s="7" t="s">
        <v>31</v>
      </c>
      <c r="D1090" s="8">
        <v>37195</v>
      </c>
      <c r="E1090" s="19">
        <v>37200</v>
      </c>
      <c r="F1090" t="s">
        <v>284</v>
      </c>
      <c r="G1090" s="6" t="s">
        <v>23</v>
      </c>
      <c r="H1090" s="6">
        <v>5286556</v>
      </c>
      <c r="I1090" s="12">
        <v>443.25314006863249</v>
      </c>
      <c r="J1090" s="12">
        <f>J1089+IF(AND($B1090="B",$G1090="D"),-I1090,IF($B1090="B",+I1090,0))</f>
        <v>-20198.572974835519</v>
      </c>
      <c r="K1090" s="12">
        <f>K1089+IF(AND($B1090="B",$E1090&lt;&gt;""),IF($G1090="D",-I1090,+I1090),0)</f>
        <v>-20198.572974835519</v>
      </c>
      <c r="L1090" s="6" t="str">
        <f>IF(C1090="","",G1090&amp;" "&amp;VLOOKUP(C1090,$X$1:$Y$49,2))</f>
        <v>D 22</v>
      </c>
      <c r="M1090" s="10" t="e">
        <f>M1089+IF(AND(B1090="C",E1090&lt;&gt;""),IF(G1090="D",-#REF!,+#REF!),0)</f>
        <v>#REF!</v>
      </c>
      <c r="N1090">
        <f>IF(D1090,MONTH(D1090),"")</f>
        <v>10</v>
      </c>
      <c r="O1090">
        <f>IF(D1090,YEAR(D1090),"")</f>
        <v>2001</v>
      </c>
      <c r="P1090" s="12">
        <f>P1089+IF(AND($B1090="C",I1090&lt;&gt;""),IF($G1090="D",-I1090,+I1090),0)</f>
        <v>28.807754593669983</v>
      </c>
    </row>
    <row r="1091" spans="1:16" x14ac:dyDescent="0.2">
      <c r="A1091" s="6">
        <v>586</v>
      </c>
      <c r="B1091" s="6" t="s">
        <v>17</v>
      </c>
      <c r="C1091" s="7" t="s">
        <v>50</v>
      </c>
      <c r="D1091" s="8">
        <v>37195</v>
      </c>
      <c r="E1091" s="19">
        <v>37200</v>
      </c>
      <c r="F1091" t="s">
        <v>284</v>
      </c>
      <c r="G1091" s="6" t="s">
        <v>23</v>
      </c>
      <c r="H1091" s="6">
        <v>5286556</v>
      </c>
      <c r="I1091" s="12">
        <v>2257.8827575588034</v>
      </c>
      <c r="J1091" s="12">
        <f>J1090+IF(AND($B1091="B",$G1091="D"),-I1091,IF($B1091="B",+I1091,0))</f>
        <v>-22456.455732394323</v>
      </c>
      <c r="K1091" s="12">
        <f>K1090+IF(AND($B1091="B",$E1091&lt;&gt;""),IF($G1091="D",-I1091,+I1091),0)</f>
        <v>-22456.455732394323</v>
      </c>
      <c r="L1091" s="6" t="str">
        <f>IF(C1091="","",G1091&amp;" "&amp;VLOOKUP(C1091,$X$1:$Y$49,2))</f>
        <v>D 9</v>
      </c>
      <c r="M1091" s="10" t="e">
        <f>M1090+IF(AND(B1091="C",E1091&lt;&gt;""),IF(G1091="D",-#REF!,+#REF!),0)</f>
        <v>#REF!</v>
      </c>
      <c r="N1091">
        <f>IF(D1091,MONTH(D1091),"")</f>
        <v>10</v>
      </c>
      <c r="O1091">
        <f>IF(D1091,YEAR(D1091),"")</f>
        <v>2001</v>
      </c>
      <c r="P1091" s="12">
        <f>P1090+IF(AND($B1091="C",I1091&lt;&gt;""),IF($G1091="D",-I1091,+I1091),0)</f>
        <v>28.807754593669983</v>
      </c>
    </row>
    <row r="1092" spans="1:16" x14ac:dyDescent="0.2">
      <c r="A1092" s="6">
        <v>587</v>
      </c>
      <c r="B1092" s="6" t="s">
        <v>17</v>
      </c>
      <c r="C1092" s="7" t="s">
        <v>31</v>
      </c>
      <c r="D1092" s="8">
        <v>37195</v>
      </c>
      <c r="E1092" s="19">
        <v>37205</v>
      </c>
      <c r="F1092" t="s">
        <v>284</v>
      </c>
      <c r="G1092" s="6" t="s">
        <v>23</v>
      </c>
      <c r="H1092" s="6">
        <v>5286557</v>
      </c>
      <c r="I1092" s="12">
        <v>205.80617327050402</v>
      </c>
      <c r="J1092" s="12">
        <f>J1091+IF(AND($B1092="B",$G1092="D"),-I1092,IF($B1092="B",+I1092,0))</f>
        <v>-22662.261905664825</v>
      </c>
      <c r="K1092" s="12">
        <f>K1091+IF(AND($B1092="B",$E1092&lt;&gt;""),IF($G1092="D",-I1092,+I1092),0)</f>
        <v>-22662.261905664825</v>
      </c>
      <c r="L1092" s="6" t="str">
        <f>IF(C1092="","",G1092&amp;" "&amp;VLOOKUP(C1092,$X$1:$Y$49,2))</f>
        <v>D 22</v>
      </c>
      <c r="M1092" s="10" t="e">
        <f>M1091+IF(AND(B1092="C",E1092&lt;&gt;""),IF(G1092="D",-#REF!,+#REF!),0)</f>
        <v>#REF!</v>
      </c>
      <c r="N1092">
        <f>IF(D1092,MONTH(D1092),"")</f>
        <v>10</v>
      </c>
      <c r="O1092">
        <f>IF(D1092,YEAR(D1092),"")</f>
        <v>2001</v>
      </c>
      <c r="P1092" s="12">
        <f>P1091+IF(AND($B1092="C",I1092&lt;&gt;""),IF($G1092="D",-I1092,+I1092),0)</f>
        <v>28.807754593669983</v>
      </c>
    </row>
    <row r="1093" spans="1:16" x14ac:dyDescent="0.2">
      <c r="A1093" s="6">
        <v>587</v>
      </c>
      <c r="B1093" s="6" t="s">
        <v>17</v>
      </c>
      <c r="C1093" s="7" t="s">
        <v>50</v>
      </c>
      <c r="D1093" s="8">
        <v>37195</v>
      </c>
      <c r="E1093" s="19">
        <v>37205</v>
      </c>
      <c r="F1093" t="s">
        <v>284</v>
      </c>
      <c r="G1093" s="6" t="s">
        <v>23</v>
      </c>
      <c r="H1093" s="6">
        <v>5286557</v>
      </c>
      <c r="I1093" s="12">
        <v>1061.9064969197675</v>
      </c>
      <c r="J1093" s="12">
        <f>J1092+IF(AND($B1093="B",$G1093="D"),-I1093,IF($B1093="B",+I1093,0))</f>
        <v>-23724.168402584593</v>
      </c>
      <c r="K1093" s="12">
        <f>K1092+IF(AND($B1093="B",$E1093&lt;&gt;""),IF($G1093="D",-I1093,+I1093),0)</f>
        <v>-23724.168402584593</v>
      </c>
      <c r="L1093" s="6" t="str">
        <f>IF(C1093="","",G1093&amp;" "&amp;VLOOKUP(C1093,$X$1:$Y$49,2))</f>
        <v>D 9</v>
      </c>
      <c r="M1093" s="10" t="e">
        <f>M1092+IF(AND(B1093="C",E1093&lt;&gt;""),IF(G1093="D",-#REF!,+#REF!),0)</f>
        <v>#REF!</v>
      </c>
      <c r="N1093">
        <f>IF(D1093,MONTH(D1093),"")</f>
        <v>10</v>
      </c>
      <c r="O1093">
        <f>IF(D1093,YEAR(D1093),"")</f>
        <v>2001</v>
      </c>
      <c r="P1093" s="12">
        <f>P1092+IF(AND($B1093="C",I1093&lt;&gt;""),IF($G1093="D",-I1093,+I1093),0)</f>
        <v>28.807754593669983</v>
      </c>
    </row>
    <row r="1094" spans="1:16" x14ac:dyDescent="0.2">
      <c r="A1094" s="6">
        <v>590</v>
      </c>
      <c r="B1094" s="6" t="s">
        <v>17</v>
      </c>
      <c r="C1094" s="7" t="s">
        <v>31</v>
      </c>
      <c r="D1094" s="8">
        <v>37195</v>
      </c>
      <c r="E1094" s="19">
        <v>37195</v>
      </c>
      <c r="F1094" t="s">
        <v>284</v>
      </c>
      <c r="G1094" s="6" t="s">
        <v>23</v>
      </c>
      <c r="H1094" s="6"/>
      <c r="I1094" s="12">
        <v>114.20260779288887</v>
      </c>
      <c r="J1094" s="12">
        <f>J1093+IF(AND($B1094="B",$G1094="D"),-I1094,IF($B1094="B",+I1094,0))</f>
        <v>-23838.371010377483</v>
      </c>
      <c r="K1094" s="12">
        <f>K1093+IF(AND($B1094="B",$E1094&lt;&gt;""),IF($G1094="D",-I1094,+I1094),0)</f>
        <v>-23838.371010377483</v>
      </c>
      <c r="L1094" s="6" t="str">
        <f>IF(C1094="","",G1094&amp;" "&amp;VLOOKUP(C1094,$X$1:$Y$49,2))</f>
        <v>D 22</v>
      </c>
      <c r="M1094" s="10" t="e">
        <f>M1093+IF(AND(B1094="C",E1094&lt;&gt;""),IF(G1094="D",-#REF!,+#REF!),0)</f>
        <v>#REF!</v>
      </c>
      <c r="N1094">
        <f>IF(D1094,MONTH(D1094),"")</f>
        <v>10</v>
      </c>
      <c r="O1094">
        <f>IF(D1094,YEAR(D1094),"")</f>
        <v>2001</v>
      </c>
      <c r="P1094" s="12">
        <f>P1093+IF(AND($B1094="C",I1094&lt;&gt;""),IF($G1094="D",-I1094,+I1094),0)</f>
        <v>28.807754593669983</v>
      </c>
    </row>
    <row r="1095" spans="1:16" x14ac:dyDescent="0.2">
      <c r="A1095" s="6">
        <v>590</v>
      </c>
      <c r="B1095" s="6" t="s">
        <v>17</v>
      </c>
      <c r="C1095" s="7" t="s">
        <v>26</v>
      </c>
      <c r="D1095" s="8">
        <v>37195</v>
      </c>
      <c r="E1095" s="19">
        <v>37195</v>
      </c>
      <c r="F1095" t="s">
        <v>284</v>
      </c>
      <c r="G1095" s="6" t="s">
        <v>23</v>
      </c>
      <c r="H1095" s="6"/>
      <c r="I1095" s="12">
        <v>24.003097764030262</v>
      </c>
      <c r="J1095" s="12">
        <f>J1094+IF(AND($B1095="B",$G1095="D"),-I1095,IF($B1095="B",+I1095,0))</f>
        <v>-23862.374108141514</v>
      </c>
      <c r="K1095" s="12">
        <f>K1094+IF(AND($B1095="B",$E1095&lt;&gt;""),IF($G1095="D",-I1095,+I1095),0)</f>
        <v>-23862.374108141514</v>
      </c>
      <c r="L1095" s="6" t="str">
        <f>IF(C1095="","",G1095&amp;" "&amp;VLOOKUP(C1095,$X$1:$Y$49,2))</f>
        <v>D 6</v>
      </c>
      <c r="M1095" s="10" t="e">
        <f>M1094+IF(AND(B1095="C",E1095&lt;&gt;""),IF(G1095="D",-#REF!,+#REF!),0)</f>
        <v>#REF!</v>
      </c>
      <c r="N1095">
        <f>IF(D1095,MONTH(D1095),"")</f>
        <v>10</v>
      </c>
      <c r="O1095">
        <f>IF(D1095,YEAR(D1095),"")</f>
        <v>2001</v>
      </c>
      <c r="P1095" s="12">
        <f>P1094+IF(AND($B1095="C",I1095&lt;&gt;""),IF($G1095="D",-I1095,+I1095),0)</f>
        <v>28.807754593669983</v>
      </c>
    </row>
    <row r="1096" spans="1:16" x14ac:dyDescent="0.2">
      <c r="A1096" s="6">
        <v>590</v>
      </c>
      <c r="B1096" s="6" t="s">
        <v>17</v>
      </c>
      <c r="C1096" t="s">
        <v>21</v>
      </c>
      <c r="D1096" s="8">
        <v>37195</v>
      </c>
      <c r="E1096" s="19">
        <v>37195</v>
      </c>
      <c r="F1096" t="s">
        <v>284</v>
      </c>
      <c r="G1096" s="6" t="s">
        <v>23</v>
      </c>
      <c r="H1096" s="6"/>
      <c r="I1096" s="12">
        <v>8.2490163227162761</v>
      </c>
      <c r="J1096" s="12">
        <f>J1095+IF(AND($B1096="B",$G1096="D"),-I1096,IF($B1096="B",+I1096,0))</f>
        <v>-23870.623124464229</v>
      </c>
      <c r="K1096" s="12">
        <f>K1095+IF(AND($B1096="B",$E1096&lt;&gt;""),IF($G1096="D",-I1096,+I1096),0)</f>
        <v>-23870.623124464229</v>
      </c>
      <c r="L1096" s="6" t="str">
        <f>IF(C1096="","",G1096&amp;" "&amp;VLOOKUP(C1096,$X$1:$Y$49,2))</f>
        <v>D 28</v>
      </c>
      <c r="M1096" s="10" t="e">
        <f>M1095+IF(AND(B1096="C",E1096&lt;&gt;""),IF(G1096="D",-#REF!,+#REF!),0)</f>
        <v>#REF!</v>
      </c>
      <c r="N1096">
        <f>IF(D1096,MONTH(D1096),"")</f>
        <v>10</v>
      </c>
      <c r="O1096">
        <f>IF(D1096,YEAR(D1096),"")</f>
        <v>2001</v>
      </c>
      <c r="P1096" s="12">
        <f>P1095+IF(AND($B1096="C",I1096&lt;&gt;""),IF($G1096="D",-I1096,+I1096),0)</f>
        <v>28.807754593669983</v>
      </c>
    </row>
    <row r="1097" spans="1:16" x14ac:dyDescent="0.2">
      <c r="A1097" s="6">
        <v>577</v>
      </c>
      <c r="B1097" s="6" t="s">
        <v>17</v>
      </c>
      <c r="C1097" s="7" t="s">
        <v>56</v>
      </c>
      <c r="D1097" s="8">
        <v>37196</v>
      </c>
      <c r="E1097" s="19">
        <v>37202</v>
      </c>
      <c r="F1097" t="s">
        <v>284</v>
      </c>
      <c r="G1097" s="6" t="s">
        <v>23</v>
      </c>
      <c r="H1097" s="6"/>
      <c r="I1097" s="12">
        <v>147.00506283186246</v>
      </c>
      <c r="J1097" s="12">
        <f>J1096+IF(AND($B1097="B",$G1097="D"),-I1097,IF($B1097="B",+I1097,0))</f>
        <v>-24017.628187296094</v>
      </c>
      <c r="K1097" s="12">
        <f>K1096+IF(AND($B1097="B",$E1097&lt;&gt;""),IF($G1097="D",-I1097,+I1097),0)</f>
        <v>-24017.628187296094</v>
      </c>
      <c r="L1097" s="6" t="str">
        <f>IF(C1097="","",G1097&amp;" "&amp;VLOOKUP(C1097,$X$1:$Y$49,2))</f>
        <v>D 14</v>
      </c>
      <c r="M1097" s="10" t="e">
        <f>M1096+IF(AND(B1097="C",E1097&lt;&gt;""),IF(G1097="D",-#REF!,+#REF!),0)</f>
        <v>#REF!</v>
      </c>
      <c r="N1097">
        <f>IF(D1097,MONTH(D1097),"")</f>
        <v>11</v>
      </c>
      <c r="O1097">
        <f>IF(D1097,YEAR(D1097),"")</f>
        <v>2001</v>
      </c>
      <c r="P1097" s="12">
        <f>P1096+IF(AND($B1097="C",I1097&lt;&gt;""),IF($G1097="D",-I1097,+I1097),0)</f>
        <v>28.807754593669983</v>
      </c>
    </row>
    <row r="1098" spans="1:16" x14ac:dyDescent="0.2">
      <c r="A1098" s="6">
        <v>577</v>
      </c>
      <c r="B1098" s="6" t="s">
        <v>17</v>
      </c>
      <c r="C1098" s="7" t="s">
        <v>26</v>
      </c>
      <c r="D1098" s="8">
        <v>37196</v>
      </c>
      <c r="E1098" s="19">
        <v>37202</v>
      </c>
      <c r="F1098" t="s">
        <v>284</v>
      </c>
      <c r="G1098" s="6" t="s">
        <v>23</v>
      </c>
      <c r="H1098" s="6"/>
      <c r="I1098" s="12">
        <v>34.918447398228849</v>
      </c>
      <c r="J1098" s="12">
        <f>J1097+IF(AND($B1098="B",$G1098="D"),-I1098,IF($B1098="B",+I1098,0))</f>
        <v>-24052.546634694321</v>
      </c>
      <c r="K1098" s="12">
        <f>K1097+IF(AND($B1098="B",$E1098&lt;&gt;""),IF($G1098="D",-I1098,+I1098),0)</f>
        <v>-24052.546634694321</v>
      </c>
      <c r="L1098" s="6" t="str">
        <f>IF(C1098="","",G1098&amp;" "&amp;VLOOKUP(C1098,$X$1:$Y$49,2))</f>
        <v>D 6</v>
      </c>
      <c r="M1098" s="10" t="e">
        <f>M1097+IF(AND(B1098="C",E1098&lt;&gt;""),IF(G1098="D",-#REF!,+#REF!),0)</f>
        <v>#REF!</v>
      </c>
      <c r="N1098">
        <f>IF(D1098,MONTH(D1098),"")</f>
        <v>11</v>
      </c>
      <c r="O1098">
        <f>IF(D1098,YEAR(D1098),"")</f>
        <v>2001</v>
      </c>
      <c r="P1098" s="12">
        <f>P1097+IF(AND($B1098="C",I1098&lt;&gt;""),IF($G1098="D",-I1098,+I1098),0)</f>
        <v>28.807754593669983</v>
      </c>
    </row>
    <row r="1099" spans="1:16" x14ac:dyDescent="0.2">
      <c r="A1099" s="6">
        <v>577</v>
      </c>
      <c r="B1099" s="6" t="s">
        <v>17</v>
      </c>
      <c r="C1099" s="7" t="s">
        <v>51</v>
      </c>
      <c r="D1099" s="8">
        <v>37196</v>
      </c>
      <c r="E1099" s="19">
        <v>37202</v>
      </c>
      <c r="F1099" t="s">
        <v>284</v>
      </c>
      <c r="G1099" s="6" t="s">
        <v>23</v>
      </c>
      <c r="H1099" s="6"/>
      <c r="I1099" s="12">
        <v>31.148383201947688</v>
      </c>
      <c r="J1099" s="12">
        <f>J1098+IF(AND($B1099="B",$G1099="D"),-I1099,IF($B1099="B",+I1099,0))</f>
        <v>-24083.695017896269</v>
      </c>
      <c r="K1099" s="12">
        <f>K1098+IF(AND($B1099="B",$E1099&lt;&gt;""),IF($G1099="D",-I1099,+I1099),0)</f>
        <v>-24083.695017896269</v>
      </c>
      <c r="L1099" s="6" t="str">
        <f>IF(C1099="","",G1099&amp;" "&amp;VLOOKUP(C1099,$X$1:$Y$49,2))</f>
        <v>D 21</v>
      </c>
      <c r="M1099" s="10" t="e">
        <f>M1098+IF(AND(B1099="C",E1099&lt;&gt;""),IF(G1099="D",-#REF!,+#REF!),0)</f>
        <v>#REF!</v>
      </c>
      <c r="N1099">
        <f>IF(D1099,MONTH(D1099),"")</f>
        <v>11</v>
      </c>
      <c r="O1099">
        <f>IF(D1099,YEAR(D1099),"")</f>
        <v>2001</v>
      </c>
      <c r="P1099" s="12">
        <f>P1098+IF(AND($B1099="C",I1099&lt;&gt;""),IF($G1099="D",-I1099,+I1099),0)</f>
        <v>28.807754593669983</v>
      </c>
    </row>
    <row r="1100" spans="1:16" x14ac:dyDescent="0.2">
      <c r="A1100" s="6">
        <v>577</v>
      </c>
      <c r="B1100" s="6" t="s">
        <v>17</v>
      </c>
      <c r="C1100" s="7" t="s">
        <v>51</v>
      </c>
      <c r="D1100" s="8">
        <v>37196</v>
      </c>
      <c r="E1100" s="19">
        <v>37202</v>
      </c>
      <c r="F1100" t="s">
        <v>284</v>
      </c>
      <c r="G1100" s="6" t="s">
        <v>23</v>
      </c>
      <c r="H1100" s="6"/>
      <c r="I1100" s="12">
        <v>4.7365909655663403</v>
      </c>
      <c r="J1100" s="12">
        <f>J1099+IF(AND($B1100="B",$G1100="D"),-I1100,IF($B1100="B",+I1100,0))</f>
        <v>-24088.431608861836</v>
      </c>
      <c r="K1100" s="12">
        <f>K1099+IF(AND($B1100="B",$E1100&lt;&gt;""),IF($G1100="D",-I1100,+I1100),0)</f>
        <v>-24088.431608861836</v>
      </c>
      <c r="L1100" s="6" t="str">
        <f>IF(C1100="","",G1100&amp;" "&amp;VLOOKUP(C1100,$X$1:$Y$49,2))</f>
        <v>D 21</v>
      </c>
      <c r="M1100" s="10" t="e">
        <f>M1099+IF(AND(B1100="C",E1100&lt;&gt;""),IF(G1100="D",-#REF!,+#REF!),0)</f>
        <v>#REF!</v>
      </c>
      <c r="N1100">
        <f>IF(D1100,MONTH(D1100),"")</f>
        <v>11</v>
      </c>
      <c r="O1100">
        <f>IF(D1100,YEAR(D1100),"")</f>
        <v>2001</v>
      </c>
      <c r="P1100" s="12">
        <f>P1099+IF(AND($B1100="C",I1100&lt;&gt;""),IF($G1100="D",-I1100,+I1100),0)</f>
        <v>28.807754593669983</v>
      </c>
    </row>
    <row r="1101" spans="1:16" x14ac:dyDescent="0.2">
      <c r="A1101" s="6">
        <v>624</v>
      </c>
      <c r="B1101" s="6" t="s">
        <v>17</v>
      </c>
      <c r="C1101" s="7" t="s">
        <v>21</v>
      </c>
      <c r="D1101" s="8">
        <v>37196</v>
      </c>
      <c r="E1101" s="19">
        <v>37197</v>
      </c>
      <c r="F1101" t="s">
        <v>284</v>
      </c>
      <c r="G1101" s="6" t="s">
        <v>23</v>
      </c>
      <c r="H1101" s="6"/>
      <c r="I1101" s="12">
        <v>10.229329056630236</v>
      </c>
      <c r="J1101" s="12">
        <f>J1100+IF(AND($B1101="B",$G1101="D"),-I1101,IF($B1101="B",+I1101,0))</f>
        <v>-24098.660937918467</v>
      </c>
      <c r="K1101" s="12">
        <f>K1100+IF(AND($B1101="B",$E1101&lt;&gt;""),IF($G1101="D",-I1101,+I1101),0)</f>
        <v>-24098.660937918467</v>
      </c>
      <c r="L1101" s="6" t="str">
        <f>IF(C1101="","",G1101&amp;" "&amp;VLOOKUP(C1101,$X$1:$Y$49,2))</f>
        <v>D 28</v>
      </c>
      <c r="M1101" s="10" t="e">
        <f>M1100+IF(AND(B1101="C",E1101&lt;&gt;""),IF(G1101="D",-#REF!,+#REF!),0)</f>
        <v>#REF!</v>
      </c>
      <c r="N1101">
        <f>IF(D1101,MONTH(D1101),"")</f>
        <v>11</v>
      </c>
      <c r="O1101">
        <f>IF(D1101,YEAR(D1101),"")</f>
        <v>2001</v>
      </c>
      <c r="P1101" s="12">
        <f>P1100+IF(AND($B1101="C",I1101&lt;&gt;""),IF($G1101="D",-I1101,+I1101),0)</f>
        <v>28.807754593669983</v>
      </c>
    </row>
    <row r="1102" spans="1:16" x14ac:dyDescent="0.2">
      <c r="A1102" s="6">
        <v>624</v>
      </c>
      <c r="B1102" s="6" t="s">
        <v>17</v>
      </c>
      <c r="C1102" s="7" t="s">
        <v>26</v>
      </c>
      <c r="D1102" s="8">
        <v>37196</v>
      </c>
      <c r="E1102" s="19">
        <v>37197</v>
      </c>
      <c r="F1102" t="s">
        <v>284</v>
      </c>
      <c r="G1102" s="6" t="s">
        <v>23</v>
      </c>
      <c r="H1102" s="6"/>
      <c r="I1102" s="12">
        <v>2.0108025373614447</v>
      </c>
      <c r="J1102" s="12">
        <f>J1101+IF(AND($B1102="B",$G1102="D"),-I1102,IF($B1102="B",+I1102,0))</f>
        <v>-24100.671740455829</v>
      </c>
      <c r="K1102" s="12">
        <f>K1101+IF(AND($B1102="B",$E1102&lt;&gt;""),IF($G1102="D",-I1102,+I1102),0)</f>
        <v>-24100.671740455829</v>
      </c>
      <c r="L1102" s="6" t="str">
        <f>IF(C1102="","",G1102&amp;" "&amp;VLOOKUP(C1102,$X$1:$Y$49,2))</f>
        <v>D 6</v>
      </c>
      <c r="M1102" s="10" t="e">
        <f>M1101+IF(AND(B1102="C",E1102&lt;&gt;""),IF(G1102="D",-#REF!,+#REF!),0)</f>
        <v>#REF!</v>
      </c>
      <c r="N1102">
        <f>IF(D1102,MONTH(D1102),"")</f>
        <v>11</v>
      </c>
      <c r="O1102">
        <f>IF(D1102,YEAR(D1102),"")</f>
        <v>2001</v>
      </c>
      <c r="P1102" s="12">
        <f>P1101+IF(AND($B1102="C",I1102&lt;&gt;""),IF($G1102="D",-I1102,+I1102),0)</f>
        <v>28.807754593669983</v>
      </c>
    </row>
    <row r="1103" spans="1:16" x14ac:dyDescent="0.2">
      <c r="A1103" s="6">
        <v>588</v>
      </c>
      <c r="B1103" s="6" t="s">
        <v>40</v>
      </c>
      <c r="C1103" s="7" t="s">
        <v>28</v>
      </c>
      <c r="D1103" s="8">
        <v>37200</v>
      </c>
      <c r="E1103" s="19">
        <v>37200</v>
      </c>
      <c r="F1103" t="s">
        <v>284</v>
      </c>
      <c r="G1103" s="6" t="s">
        <v>23</v>
      </c>
      <c r="H1103" s="6"/>
      <c r="I1103" s="12">
        <v>5.5948789326129615</v>
      </c>
      <c r="J1103" s="12">
        <f>J1102+IF(AND($B1103="B",$G1103="D"),-I1103,IF($B1103="B",+I1103,0))</f>
        <v>-24100.671740455829</v>
      </c>
      <c r="K1103" s="12">
        <f>K1102+IF(AND($B1103="B",$E1103&lt;&gt;""),IF($G1103="D",-I1103,+I1103),0)</f>
        <v>-24100.671740455829</v>
      </c>
      <c r="L1103" s="6" t="str">
        <f>IF(C1103="","",G1103&amp;" "&amp;VLOOKUP(C1103,$X$1:$Y$49,2))</f>
        <v>D 25</v>
      </c>
      <c r="M1103" s="10" t="e">
        <f>M1102+IF(AND(B1103="C",E1103&lt;&gt;""),IF(G1103="D",-#REF!,+#REF!),0)</f>
        <v>#REF!</v>
      </c>
      <c r="N1103">
        <f>IF(D1103,MONTH(D1103),"")</f>
        <v>11</v>
      </c>
      <c r="O1103">
        <f>IF(D1103,YEAR(D1103),"")</f>
        <v>2001</v>
      </c>
      <c r="P1103" s="12">
        <f>P1102+IF(AND($B1103="C",I1103&lt;&gt;""),IF($G1103="D",-I1103,+I1103),0)</f>
        <v>23.212875661057023</v>
      </c>
    </row>
    <row r="1104" spans="1:16" x14ac:dyDescent="0.2">
      <c r="A1104" s="6">
        <v>584</v>
      </c>
      <c r="B1104" s="6" t="s">
        <v>17</v>
      </c>
      <c r="C1104" t="s">
        <v>62</v>
      </c>
      <c r="D1104" s="8">
        <v>37201</v>
      </c>
      <c r="E1104" s="19">
        <v>37208</v>
      </c>
      <c r="F1104" t="s">
        <v>284</v>
      </c>
      <c r="G1104" s="6" t="s">
        <v>19</v>
      </c>
      <c r="H1104" s="6"/>
      <c r="I1104" s="12">
        <v>2774.3586850967363</v>
      </c>
      <c r="J1104" s="12">
        <f>J1103+IF(AND($B1104="B",$G1104="D"),-I1104,IF($B1104="B",+I1104,0))</f>
        <v>-21326.313055359093</v>
      </c>
      <c r="K1104" s="12">
        <f>K1103+IF(AND($B1104="B",$E1104&lt;&gt;""),IF($G1104="D",-I1104,+I1104),0)</f>
        <v>-21326.313055359093</v>
      </c>
      <c r="L1104" s="6" t="str">
        <f>IF(C1104="","",G1104&amp;" "&amp;VLOOKUP(C1104,$X$1:$Y$49,2))</f>
        <v>R 5</v>
      </c>
      <c r="M1104" s="10" t="e">
        <f>M1103+IF(AND(B1104="C",E1104&lt;&gt;""),IF(G1104="D",-#REF!,+#REF!),0)</f>
        <v>#REF!</v>
      </c>
      <c r="N1104">
        <f>IF(D1104,MONTH(D1104),"")</f>
        <v>11</v>
      </c>
      <c r="O1104">
        <f>IF(D1104,YEAR(D1104),"")</f>
        <v>2001</v>
      </c>
      <c r="P1104" s="12">
        <f>P1103+IF(AND($B1104="C",I1104&lt;&gt;""),IF($G1104="D",-I1104,+I1104),0)</f>
        <v>23.212875661057023</v>
      </c>
    </row>
    <row r="1105" spans="1:16" x14ac:dyDescent="0.2">
      <c r="A1105" s="6">
        <v>584</v>
      </c>
      <c r="B1105" s="6" t="s">
        <v>17</v>
      </c>
      <c r="C1105" t="s">
        <v>54</v>
      </c>
      <c r="D1105" s="8">
        <v>37201</v>
      </c>
      <c r="E1105" s="19">
        <v>37208</v>
      </c>
      <c r="F1105" t="s">
        <v>284</v>
      </c>
      <c r="G1105" s="6" t="s">
        <v>19</v>
      </c>
      <c r="H1105" s="6"/>
      <c r="I1105" s="12">
        <v>14154.891250493554</v>
      </c>
      <c r="J1105" s="12">
        <f>J1104+IF(AND($B1105="B",$G1105="D"),-I1105,IF($B1105="B",+I1105,0))</f>
        <v>-7171.4218048655384</v>
      </c>
      <c r="K1105" s="12">
        <f>K1104+IF(AND($B1105="B",$E1105&lt;&gt;""),IF($G1105="D",-I1105,+I1105),0)</f>
        <v>-7171.4218048655384</v>
      </c>
      <c r="L1105" s="6" t="str">
        <f>IF(C1105="","",G1105&amp;" "&amp;VLOOKUP(C1105,$X$1:$Y$49,2))</f>
        <v>R 6</v>
      </c>
      <c r="M1105" s="10" t="e">
        <f>M1104+IF(AND(B1105="C",E1105&lt;&gt;""),IF(G1105="D",-#REF!,+#REF!),0)</f>
        <v>#REF!</v>
      </c>
      <c r="N1105">
        <f>IF(D1105,MONTH(D1105),"")</f>
        <v>11</v>
      </c>
      <c r="O1105">
        <f>IF(D1105,YEAR(D1105),"")</f>
        <v>2001</v>
      </c>
      <c r="P1105" s="12">
        <f>P1104+IF(AND($B1105="C",I1105&lt;&gt;""),IF($G1105="D",-I1105,+I1105),0)</f>
        <v>23.212875661057023</v>
      </c>
    </row>
    <row r="1106" spans="1:16" x14ac:dyDescent="0.2">
      <c r="A1106" s="6">
        <v>597</v>
      </c>
      <c r="B1106" s="6" t="s">
        <v>17</v>
      </c>
      <c r="C1106" t="s">
        <v>53</v>
      </c>
      <c r="D1106" s="8">
        <v>37203</v>
      </c>
      <c r="E1106" s="19">
        <v>37202</v>
      </c>
      <c r="F1106" t="s">
        <v>284</v>
      </c>
      <c r="G1106" s="6" t="s">
        <v>23</v>
      </c>
      <c r="H1106" s="6"/>
      <c r="I1106" s="12">
        <v>30.499999999999996</v>
      </c>
      <c r="J1106" s="12">
        <f>J1105+IF(AND($B1106="B",$G1106="D"),-I1106,IF($B1106="B",+I1106,0))</f>
        <v>-7201.9218048655384</v>
      </c>
      <c r="K1106" s="12">
        <f>K1105+IF(AND($B1106="B",$E1106&lt;&gt;""),IF($G1106="D",-I1106,+I1106),0)</f>
        <v>-7201.9218048655384</v>
      </c>
      <c r="L1106" s="6" t="str">
        <f>IF(C1106="","",G1106&amp;" "&amp;VLOOKUP(C1106,$X$1:$Y$49,2))</f>
        <v>D 29</v>
      </c>
      <c r="M1106" s="10" t="e">
        <f>M1105+IF(AND(B1106="C",E1106&lt;&gt;""),IF(G1106="D",-#REF!,+#REF!),0)</f>
        <v>#REF!</v>
      </c>
      <c r="N1106">
        <f>IF(D1106,MONTH(D1106),"")</f>
        <v>11</v>
      </c>
      <c r="O1106">
        <f>IF(D1106,YEAR(D1106),"")</f>
        <v>2001</v>
      </c>
      <c r="P1106" s="12">
        <f>P1105+IF(AND($B1106="C",I1106&lt;&gt;""),IF($G1106="D",-I1106,+I1106),0)</f>
        <v>23.212875661057023</v>
      </c>
    </row>
    <row r="1107" spans="1:16" x14ac:dyDescent="0.2">
      <c r="A1107" s="6">
        <v>597</v>
      </c>
      <c r="B1107" s="6" t="s">
        <v>17</v>
      </c>
      <c r="C1107" t="s">
        <v>26</v>
      </c>
      <c r="D1107" s="8">
        <v>37203</v>
      </c>
      <c r="E1107" s="19">
        <v>37202</v>
      </c>
      <c r="F1107" t="s">
        <v>284</v>
      </c>
      <c r="G1107" s="6" t="s">
        <v>23</v>
      </c>
      <c r="H1107" s="6"/>
      <c r="I1107" s="12">
        <v>5.9779999999999998</v>
      </c>
      <c r="J1107" s="12">
        <f>J1106+IF(AND($B1107="B",$G1107="D"),-I1107,IF($B1107="B",+I1107,0))</f>
        <v>-7207.8998048655385</v>
      </c>
      <c r="K1107" s="12">
        <f>K1106+IF(AND($B1107="B",$E1107&lt;&gt;""),IF($G1107="D",-I1107,+I1107),0)</f>
        <v>-7207.8998048655385</v>
      </c>
      <c r="L1107" s="6" t="str">
        <f>IF(C1107="","",G1107&amp;" "&amp;VLOOKUP(C1107,$X$1:$Y$49,2))</f>
        <v>D 6</v>
      </c>
      <c r="M1107" s="10" t="e">
        <f>M1106+IF(AND(B1107="C",E1107&lt;&gt;""),IF(G1107="D",-#REF!,+#REF!),0)</f>
        <v>#REF!</v>
      </c>
      <c r="N1107">
        <f>IF(D1107,MONTH(D1107),"")</f>
        <v>11</v>
      </c>
      <c r="O1107">
        <f>IF(D1107,YEAR(D1107),"")</f>
        <v>2001</v>
      </c>
      <c r="P1107" s="12">
        <f>P1106+IF(AND($B1107="C",I1107&lt;&gt;""),IF($G1107="D",-I1107,+I1107),0)</f>
        <v>23.212875661057023</v>
      </c>
    </row>
    <row r="1108" spans="1:16" x14ac:dyDescent="0.2">
      <c r="A1108" s="6">
        <v>628</v>
      </c>
      <c r="B1108" s="6" t="s">
        <v>17</v>
      </c>
      <c r="C1108" t="s">
        <v>31</v>
      </c>
      <c r="D1108" s="8">
        <v>37204</v>
      </c>
      <c r="E1108" s="19">
        <v>37225</v>
      </c>
      <c r="F1108" t="s">
        <v>284</v>
      </c>
      <c r="G1108" s="6" t="s">
        <v>23</v>
      </c>
      <c r="H1108" s="6"/>
      <c r="I1108" s="12">
        <v>213.79</v>
      </c>
      <c r="J1108" s="12">
        <f>J1107+IF(AND($B1108="B",$G1108="D"),-I1108,IF($B1108="B",+I1108,0))</f>
        <v>-7421.6898048655385</v>
      </c>
      <c r="K1108" s="12">
        <f>K1107+IF(AND($B1108="B",$E1108&lt;&gt;""),IF($G1108="D",-I1108,+I1108),0)</f>
        <v>-7421.6898048655385</v>
      </c>
      <c r="L1108" s="6" t="str">
        <f>IF(C1108="","",G1108&amp;" "&amp;VLOOKUP(C1108,$X$1:$Y$49,2))</f>
        <v>D 22</v>
      </c>
      <c r="M1108" s="10" t="e">
        <f>M1107+IF(AND(B1108="C",E1108&lt;&gt;""),IF(G1108="D",-#REF!,+#REF!),0)</f>
        <v>#REF!</v>
      </c>
      <c r="N1108">
        <f>IF(D1108,MONTH(D1108),"")</f>
        <v>11</v>
      </c>
      <c r="O1108">
        <f>IF(D1108,YEAR(D1108),"")</f>
        <v>2001</v>
      </c>
      <c r="P1108" s="12">
        <f>P1107+IF(AND($B1108="C",I1108&lt;&gt;""),IF($G1108="D",-I1108,+I1108),0)</f>
        <v>23.212875661057023</v>
      </c>
    </row>
    <row r="1109" spans="1:16" x14ac:dyDescent="0.2">
      <c r="A1109" s="6">
        <v>628</v>
      </c>
      <c r="B1109" s="6" t="s">
        <v>17</v>
      </c>
      <c r="C1109" t="s">
        <v>26</v>
      </c>
      <c r="D1109" s="8">
        <v>37204</v>
      </c>
      <c r="E1109" s="19">
        <v>37225</v>
      </c>
      <c r="F1109" t="s">
        <v>284</v>
      </c>
      <c r="G1109" s="6" t="s">
        <v>23</v>
      </c>
      <c r="H1109" s="6"/>
      <c r="I1109" s="12">
        <v>20.66</v>
      </c>
      <c r="J1109" s="12">
        <f>J1108+IF(AND($B1109="B",$G1109="D"),-I1109,IF($B1109="B",+I1109,0))</f>
        <v>-7442.3498048655383</v>
      </c>
      <c r="K1109" s="12">
        <f>K1108+IF(AND($B1109="B",$E1109&lt;&gt;""),IF($G1109="D",-I1109,+I1109),0)</f>
        <v>-7442.3498048655383</v>
      </c>
      <c r="L1109" s="6" t="str">
        <f>IF(C1109="","",G1109&amp;" "&amp;VLOOKUP(C1109,$X$1:$Y$49,2))</f>
        <v>D 6</v>
      </c>
      <c r="M1109" s="10" t="e">
        <f>M1108+IF(AND(B1109="C",E1109&lt;&gt;""),IF(G1109="D",-#REF!,+#REF!),0)</f>
        <v>#REF!</v>
      </c>
      <c r="N1109">
        <f>IF(D1109,MONTH(D1109),"")</f>
        <v>11</v>
      </c>
      <c r="O1109">
        <f>IF(D1109,YEAR(D1109),"")</f>
        <v>2001</v>
      </c>
      <c r="P1109" s="12">
        <f>P1108+IF(AND($B1109="C",I1109&lt;&gt;""),IF($G1109="D",-I1109,+I1109),0)</f>
        <v>23.212875661057023</v>
      </c>
    </row>
    <row r="1110" spans="1:16" x14ac:dyDescent="0.2">
      <c r="A1110" s="6">
        <v>598</v>
      </c>
      <c r="B1110" s="6" t="s">
        <v>17</v>
      </c>
      <c r="C1110" t="s">
        <v>54</v>
      </c>
      <c r="D1110" s="8">
        <v>37207</v>
      </c>
      <c r="E1110" s="19">
        <v>37208</v>
      </c>
      <c r="F1110" t="s">
        <v>284</v>
      </c>
      <c r="G1110" s="6" t="s">
        <v>19</v>
      </c>
      <c r="H1110" s="6"/>
      <c r="I1110" s="12">
        <v>365.8776413697849</v>
      </c>
      <c r="J1110" s="12">
        <f>J1109+IF(AND($B1110="B",$G1110="D"),-I1110,IF($B1110="B",+I1110,0))</f>
        <v>-7076.4721634957532</v>
      </c>
      <c r="K1110" s="12">
        <f>K1109+IF(AND($B1110="B",$E1110&lt;&gt;""),IF($G1110="D",-I1110,+I1110),0)</f>
        <v>-7076.4721634957532</v>
      </c>
      <c r="L1110" s="6" t="str">
        <f>IF(C1110="","",G1110&amp;" "&amp;VLOOKUP(C1110,$X$1:$Y$49,2))</f>
        <v>R 6</v>
      </c>
      <c r="M1110" s="10" t="e">
        <f>M1109+IF(AND(B1110="C",E1110&lt;&gt;""),IF(G1110="D",-#REF!,+#REF!),0)</f>
        <v>#REF!</v>
      </c>
      <c r="N1110">
        <f>IF(D1110,MONTH(D1110),"")</f>
        <v>11</v>
      </c>
      <c r="O1110">
        <f>IF(D1110,YEAR(D1110),"")</f>
        <v>2001</v>
      </c>
      <c r="P1110" s="12">
        <f>P1109+IF(AND($B1110="C",I1110&lt;&gt;""),IF($G1110="D",-I1110,+I1110),0)</f>
        <v>23.212875661057023</v>
      </c>
    </row>
    <row r="1111" spans="1:16" x14ac:dyDescent="0.2">
      <c r="A1111" s="6">
        <v>598</v>
      </c>
      <c r="B1111" s="6" t="s">
        <v>17</v>
      </c>
      <c r="C1111" t="s">
        <v>62</v>
      </c>
      <c r="D1111" s="8">
        <v>37207</v>
      </c>
      <c r="E1111" s="19">
        <v>37208</v>
      </c>
      <c r="F1111" t="s">
        <v>284</v>
      </c>
      <c r="G1111" s="6" t="s">
        <v>19</v>
      </c>
      <c r="H1111" s="6"/>
      <c r="I1111" s="12">
        <v>71.712017708477845</v>
      </c>
      <c r="J1111" s="12">
        <f>J1110+IF(AND($B1111="B",$G1111="D"),-I1111,IF($B1111="B",+I1111,0))</f>
        <v>-7004.7601457872752</v>
      </c>
      <c r="K1111" s="12">
        <f>K1110+IF(AND($B1111="B",$E1111&lt;&gt;""),IF($G1111="D",-I1111,+I1111),0)</f>
        <v>-7004.7601457872752</v>
      </c>
      <c r="L1111" s="6" t="str">
        <f>IF(C1111="","",G1111&amp;" "&amp;VLOOKUP(C1111,$X$1:$Y$49,2))</f>
        <v>R 5</v>
      </c>
      <c r="M1111" s="10" t="e">
        <f>M1110+IF(AND(B1111="C",E1111&lt;&gt;""),IF(G1111="D",-#REF!,+#REF!),0)</f>
        <v>#REF!</v>
      </c>
      <c r="N1111">
        <f>IF(D1111,MONTH(D1111),"")</f>
        <v>11</v>
      </c>
      <c r="O1111">
        <f>IF(D1111,YEAR(D1111),"")</f>
        <v>2001</v>
      </c>
      <c r="P1111" s="12">
        <f>P1110+IF(AND($B1111="C",I1111&lt;&gt;""),IF($G1111="D",-I1111,+I1111),0)</f>
        <v>23.212875661057023</v>
      </c>
    </row>
    <row r="1112" spans="1:16" x14ac:dyDescent="0.2">
      <c r="A1112" s="6">
        <v>610</v>
      </c>
      <c r="B1112" s="6" t="s">
        <v>17</v>
      </c>
      <c r="C1112" t="s">
        <v>28</v>
      </c>
      <c r="D1112" s="8">
        <v>37207</v>
      </c>
      <c r="E1112" s="19">
        <v>37227</v>
      </c>
      <c r="F1112" t="s">
        <v>284</v>
      </c>
      <c r="G1112" s="6" t="s">
        <v>23</v>
      </c>
      <c r="H1112" s="6"/>
      <c r="I1112" s="12">
        <v>21.57</v>
      </c>
      <c r="J1112" s="12">
        <f>J1111+IF(AND($B1112="B",$G1112="D"),-I1112,IF($B1112="B",+I1112,0))</f>
        <v>-7026.3301457872749</v>
      </c>
      <c r="K1112" s="12">
        <f>K1111+IF(AND($B1112="B",$E1112&lt;&gt;""),IF($G1112="D",-I1112,+I1112),0)</f>
        <v>-7026.3301457872749</v>
      </c>
      <c r="L1112" s="6" t="str">
        <f>IF(C1112="","",G1112&amp;" "&amp;VLOOKUP(C1112,$X$1:$Y$49,2))</f>
        <v>D 25</v>
      </c>
      <c r="M1112" s="10" t="e">
        <f>M1111+IF(AND(B1112="C",E1112&lt;&gt;""),IF(G1112="D",-#REF!,+#REF!),0)</f>
        <v>#REF!</v>
      </c>
      <c r="N1112">
        <f>IF(D1112,MONTH(D1112),"")</f>
        <v>11</v>
      </c>
      <c r="O1112">
        <f>IF(D1112,YEAR(D1112),"")</f>
        <v>2001</v>
      </c>
      <c r="P1112" s="12">
        <f>P1111+IF(AND($B1112="C",I1112&lt;&gt;""),IF($G1112="D",-I1112,+I1112),0)</f>
        <v>23.212875661057023</v>
      </c>
    </row>
    <row r="1113" spans="1:16" x14ac:dyDescent="0.2">
      <c r="A1113" s="6">
        <v>610</v>
      </c>
      <c r="B1113" s="6" t="s">
        <v>17</v>
      </c>
      <c r="C1113" t="s">
        <v>26</v>
      </c>
      <c r="D1113" s="8">
        <v>37207</v>
      </c>
      <c r="E1113" s="19">
        <v>37227</v>
      </c>
      <c r="F1113" t="s">
        <v>284</v>
      </c>
      <c r="G1113" s="6" t="s">
        <v>23</v>
      </c>
      <c r="H1113" s="6"/>
      <c r="I1113" s="12">
        <v>4.2300000000000004</v>
      </c>
      <c r="J1113" s="12">
        <f>J1112+IF(AND($B1113="B",$G1113="D"),-I1113,IF($B1113="B",+I1113,0))</f>
        <v>-7030.5601457872745</v>
      </c>
      <c r="K1113" s="12">
        <f>K1112+IF(AND($B1113="B",$E1113&lt;&gt;""),IF($G1113="D",-I1113,+I1113),0)</f>
        <v>-7030.5601457872745</v>
      </c>
      <c r="L1113" s="6" t="str">
        <f>IF(C1113="","",G1113&amp;" "&amp;VLOOKUP(C1113,$X$1:$Y$49,2))</f>
        <v>D 6</v>
      </c>
      <c r="M1113" s="10" t="e">
        <f>M1112+IF(AND(B1113="C",E1113&lt;&gt;""),IF(G1113="D",-#REF!,+#REF!),0)</f>
        <v>#REF!</v>
      </c>
      <c r="N1113">
        <f>IF(D1113,MONTH(D1113),"")</f>
        <v>11</v>
      </c>
      <c r="O1113">
        <f>IF(D1113,YEAR(D1113),"")</f>
        <v>2001</v>
      </c>
      <c r="P1113" s="12">
        <f>P1112+IF(AND($B1113="C",I1113&lt;&gt;""),IF($G1113="D",-I1113,+I1113),0)</f>
        <v>23.212875661057023</v>
      </c>
    </row>
    <row r="1114" spans="1:16" x14ac:dyDescent="0.2">
      <c r="A1114" s="6">
        <v>630</v>
      </c>
      <c r="B1114" s="6" t="s">
        <v>17</v>
      </c>
      <c r="C1114" t="s">
        <v>31</v>
      </c>
      <c r="D1114" s="8">
        <v>37210</v>
      </c>
      <c r="E1114" s="19">
        <v>37225</v>
      </c>
      <c r="F1114" t="s">
        <v>284</v>
      </c>
      <c r="G1114" s="6" t="s">
        <v>23</v>
      </c>
      <c r="H1114" s="6"/>
      <c r="I1114" s="12">
        <v>106.80273249618497</v>
      </c>
      <c r="J1114" s="12">
        <f>J1113+IF(AND($B1114="B",$G1114="D"),-I1114,IF($B1114="B",+I1114,0))</f>
        <v>-7137.3628782834594</v>
      </c>
      <c r="K1114" s="12">
        <f>K1113+IF(AND($B1114="B",$E1114&lt;&gt;""),IF($G1114="D",-I1114,+I1114),0)</f>
        <v>-7137.3628782834594</v>
      </c>
      <c r="L1114" s="6" t="str">
        <f>IF(C1114="","",G1114&amp;" "&amp;VLOOKUP(C1114,$X$1:$Y$49,2))</f>
        <v>D 22</v>
      </c>
      <c r="M1114" s="10" t="e">
        <f>M1113+IF(AND(B1114="C",E1114&lt;&gt;""),IF(G1114="D",-#REF!,+#REF!),0)</f>
        <v>#REF!</v>
      </c>
      <c r="N1114">
        <f>IF(D1114,MONTH(D1114),"")</f>
        <v>11</v>
      </c>
      <c r="O1114">
        <f>IF(D1114,YEAR(D1114),"")</f>
        <v>2001</v>
      </c>
      <c r="P1114" s="12">
        <f>P1113+IF(AND($B1114="C",I1114&lt;&gt;""),IF($G1114="D",-I1114,+I1114),0)</f>
        <v>23.212875661057023</v>
      </c>
    </row>
    <row r="1115" spans="1:16" x14ac:dyDescent="0.2">
      <c r="A1115" s="6">
        <v>630</v>
      </c>
      <c r="B1115" s="6" t="s">
        <v>17</v>
      </c>
      <c r="C1115" t="s">
        <v>26</v>
      </c>
      <c r="D1115" s="8">
        <v>37210</v>
      </c>
      <c r="E1115" s="19">
        <v>37225</v>
      </c>
      <c r="F1115" t="s">
        <v>284</v>
      </c>
      <c r="G1115" s="6" t="s">
        <v>23</v>
      </c>
      <c r="H1115" s="6"/>
      <c r="I1115" s="12">
        <v>20.486098936363206</v>
      </c>
      <c r="J1115" s="12">
        <f>J1114+IF(AND($B1115="B",$G1115="D"),-I1115,IF($B1115="B",+I1115,0))</f>
        <v>-7157.8489772198227</v>
      </c>
      <c r="K1115" s="12">
        <f>K1114+IF(AND($B1115="B",$E1115&lt;&gt;""),IF($G1115="D",-I1115,+I1115),0)</f>
        <v>-7157.8489772198227</v>
      </c>
      <c r="L1115" s="6" t="str">
        <f>IF(C1115="","",G1115&amp;" "&amp;VLOOKUP(C1115,$X$1:$Y$49,2))</f>
        <v>D 6</v>
      </c>
      <c r="M1115" s="10" t="e">
        <f>M1114+IF(AND(B1115="C",E1115&lt;&gt;""),IF(G1115="D",-#REF!,+#REF!),0)</f>
        <v>#REF!</v>
      </c>
      <c r="N1115">
        <f>IF(D1115,MONTH(D1115),"")</f>
        <v>11</v>
      </c>
      <c r="O1115">
        <f>IF(D1115,YEAR(D1115),"")</f>
        <v>2001</v>
      </c>
      <c r="P1115" s="12">
        <f>P1114+IF(AND($B1115="C",I1115&lt;&gt;""),IF($G1115="D",-I1115,+I1115),0)</f>
        <v>23.212875661057023</v>
      </c>
    </row>
    <row r="1116" spans="1:16" x14ac:dyDescent="0.2">
      <c r="A1116" s="6">
        <v>630</v>
      </c>
      <c r="B1116" s="6" t="s">
        <v>17</v>
      </c>
      <c r="C1116" t="s">
        <v>28</v>
      </c>
      <c r="D1116" s="8">
        <v>37210</v>
      </c>
      <c r="E1116" s="19">
        <v>37225</v>
      </c>
      <c r="F1116" t="s">
        <v>284</v>
      </c>
      <c r="G1116" s="6" t="s">
        <v>23</v>
      </c>
      <c r="H1116" s="6"/>
      <c r="I1116" s="12">
        <v>99.244310221554159</v>
      </c>
      <c r="J1116" s="12">
        <f>J1115+IF(AND($B1116="B",$G1116="D"),-I1116,IF($B1116="B",+I1116,0))</f>
        <v>-7257.0932874413766</v>
      </c>
      <c r="K1116" s="12">
        <f>K1115+IF(AND($B1116="B",$E1116&lt;&gt;""),IF($G1116="D",-I1116,+I1116),0)</f>
        <v>-7257.0932874413766</v>
      </c>
      <c r="L1116" s="6" t="str">
        <f>IF(C1116="","",G1116&amp;" "&amp;VLOOKUP(C1116,$X$1:$Y$49,2))</f>
        <v>D 25</v>
      </c>
      <c r="M1116" s="10" t="e">
        <f>M1115+IF(AND(B1116="C",E1116&lt;&gt;""),IF(G1116="D",-#REF!,+#REF!),0)</f>
        <v>#REF!</v>
      </c>
      <c r="N1116">
        <f>IF(D1116,MONTH(D1116),"")</f>
        <v>11</v>
      </c>
      <c r="O1116">
        <f>IF(D1116,YEAR(D1116),"")</f>
        <v>2001</v>
      </c>
      <c r="P1116" s="12">
        <f>P1115+IF(AND($B1116="C",I1116&lt;&gt;""),IF($G1116="D",-I1116,+I1116),0)</f>
        <v>23.212875661057023</v>
      </c>
    </row>
    <row r="1117" spans="1:16" x14ac:dyDescent="0.2">
      <c r="A1117" s="6">
        <v>599</v>
      </c>
      <c r="B1117" s="6" t="s">
        <v>17</v>
      </c>
      <c r="C1117" t="s">
        <v>21</v>
      </c>
      <c r="D1117" s="8">
        <v>37211</v>
      </c>
      <c r="E1117" s="19">
        <v>37225</v>
      </c>
      <c r="F1117" t="s">
        <v>284</v>
      </c>
      <c r="G1117" s="6" t="s">
        <v>23</v>
      </c>
      <c r="H1117" s="6"/>
      <c r="I1117" s="12">
        <v>447</v>
      </c>
      <c r="J1117" s="12">
        <f>J1116+IF(AND($B1117="B",$G1117="D"),-I1117,IF($B1117="B",+I1117,0))</f>
        <v>-7704.0932874413766</v>
      </c>
      <c r="K1117" s="12">
        <f>K1116+IF(AND($B1117="B",$E1117&lt;&gt;""),IF($G1117="D",-I1117,+I1117),0)</f>
        <v>-7704.0932874413766</v>
      </c>
      <c r="L1117" s="6" t="str">
        <f>IF(C1117="","",G1117&amp;" "&amp;VLOOKUP(C1117,$X$1:$Y$49,2))</f>
        <v>D 28</v>
      </c>
      <c r="M1117" s="10" t="e">
        <f>M1116+IF(AND(B1117="C",E1117&lt;&gt;""),IF(G1117="D",-#REF!,+#REF!),0)</f>
        <v>#REF!</v>
      </c>
      <c r="N1117">
        <f>IF(D1117,MONTH(D1117),"")</f>
        <v>11</v>
      </c>
      <c r="O1117">
        <f>IF(D1117,YEAR(D1117),"")</f>
        <v>2001</v>
      </c>
      <c r="P1117" s="12">
        <f>P1116+IF(AND($B1117="C",I1117&lt;&gt;""),IF($G1117="D",-I1117,+I1117),0)</f>
        <v>23.212875661057023</v>
      </c>
    </row>
    <row r="1118" spans="1:16" x14ac:dyDescent="0.2">
      <c r="A1118" s="6">
        <v>599</v>
      </c>
      <c r="B1118" s="6" t="s">
        <v>17</v>
      </c>
      <c r="C1118" t="s">
        <v>26</v>
      </c>
      <c r="D1118" s="8">
        <v>37211</v>
      </c>
      <c r="E1118" s="19">
        <v>37225</v>
      </c>
      <c r="F1118" t="s">
        <v>284</v>
      </c>
      <c r="G1118" s="6" t="s">
        <v>23</v>
      </c>
      <c r="H1118" s="6"/>
      <c r="I1118" s="12">
        <v>87.61</v>
      </c>
      <c r="J1118" s="12">
        <f>J1117+IF(AND($B1118="B",$G1118="D"),-I1118,IF($B1118="B",+I1118,0))</f>
        <v>-7791.7032874413762</v>
      </c>
      <c r="K1118" s="12">
        <f>K1117+IF(AND($B1118="B",$E1118&lt;&gt;""),IF($G1118="D",-I1118,+I1118),0)</f>
        <v>-7791.7032874413762</v>
      </c>
      <c r="L1118" s="6" t="str">
        <f>IF(C1118="","",G1118&amp;" "&amp;VLOOKUP(C1118,$X$1:$Y$49,2))</f>
        <v>D 6</v>
      </c>
      <c r="M1118" s="10" t="e">
        <f>M1117+IF(AND(B1118="C",E1118&lt;&gt;""),IF(G1118="D",-#REF!,+#REF!),0)</f>
        <v>#REF!</v>
      </c>
      <c r="N1118">
        <f>IF(D1118,MONTH(D1118),"")</f>
        <v>11</v>
      </c>
      <c r="O1118">
        <f>IF(D1118,YEAR(D1118),"")</f>
        <v>2001</v>
      </c>
      <c r="P1118" s="12">
        <f>P1117+IF(AND($B1118="C",I1118&lt;&gt;""),IF($G1118="D",-I1118,+I1118),0)</f>
        <v>23.212875661057023</v>
      </c>
    </row>
    <row r="1119" spans="1:16" x14ac:dyDescent="0.2">
      <c r="A1119" s="6">
        <v>600</v>
      </c>
      <c r="B1119" s="6" t="s">
        <v>17</v>
      </c>
      <c r="C1119" t="s">
        <v>54</v>
      </c>
      <c r="D1119" s="8">
        <v>37211</v>
      </c>
      <c r="E1119" s="19">
        <v>37212</v>
      </c>
      <c r="F1119" t="s">
        <v>284</v>
      </c>
      <c r="G1119" s="6" t="s">
        <v>19</v>
      </c>
      <c r="H1119" s="6"/>
      <c r="I1119" s="12">
        <v>1676.9391896115142</v>
      </c>
      <c r="J1119" s="12">
        <f>J1118+IF(AND($B1119="B",$G1119="D"),-I1119,IF($B1119="B",+I1119,0))</f>
        <v>-6114.7640978298623</v>
      </c>
      <c r="K1119" s="12">
        <f>K1118+IF(AND($B1119="B",$E1119&lt;&gt;""),IF($G1119="D",-I1119,+I1119),0)</f>
        <v>-6114.7640978298623</v>
      </c>
      <c r="L1119" s="6" t="str">
        <f>IF(C1119="","",G1119&amp;" "&amp;VLOOKUP(C1119,$X$1:$Y$49,2))</f>
        <v>R 6</v>
      </c>
      <c r="M1119" s="10" t="e">
        <f>M1118+IF(AND(B1119="C",E1119&lt;&gt;""),IF(G1119="D",-#REF!,+#REF!),0)</f>
        <v>#REF!</v>
      </c>
      <c r="N1119">
        <f>IF(D1119,MONTH(D1119),"")</f>
        <v>11</v>
      </c>
      <c r="O1119">
        <f>IF(D1119,YEAR(D1119),"")</f>
        <v>2001</v>
      </c>
      <c r="P1119" s="12">
        <f>P1118+IF(AND($B1119="C",I1119&lt;&gt;""),IF($G1119="D",-I1119,+I1119),0)</f>
        <v>23.212875661057023</v>
      </c>
    </row>
    <row r="1120" spans="1:16" x14ac:dyDescent="0.2">
      <c r="A1120" s="6">
        <v>600</v>
      </c>
      <c r="B1120" s="6" t="s">
        <v>17</v>
      </c>
      <c r="C1120" t="s">
        <v>62</v>
      </c>
      <c r="D1120" s="8">
        <v>37211</v>
      </c>
      <c r="E1120" s="19">
        <v>37212</v>
      </c>
      <c r="F1120" t="s">
        <v>284</v>
      </c>
      <c r="G1120" s="6" t="s">
        <v>19</v>
      </c>
      <c r="H1120" s="6"/>
      <c r="I1120" s="12">
        <v>328.68008116385676</v>
      </c>
      <c r="J1120" s="12">
        <f>J1119+IF(AND($B1120="B",$G1120="D"),-I1120,IF($B1120="B",+I1120,0))</f>
        <v>-5786.0840166660055</v>
      </c>
      <c r="K1120" s="12">
        <f>K1119+IF(AND($B1120="B",$E1120&lt;&gt;""),IF($G1120="D",-I1120,+I1120),0)</f>
        <v>-5786.0840166660055</v>
      </c>
      <c r="L1120" s="6" t="str">
        <f>IF(C1120="","",G1120&amp;" "&amp;VLOOKUP(C1120,$X$1:$Y$49,2))</f>
        <v>R 5</v>
      </c>
      <c r="M1120" s="10" t="e">
        <f>M1119+IF(AND(B1120="C",E1120&lt;&gt;""),IF(G1120="D",-#REF!,+#REF!),0)</f>
        <v>#REF!</v>
      </c>
      <c r="N1120">
        <f>IF(D1120,MONTH(D1120),"")</f>
        <v>11</v>
      </c>
      <c r="O1120">
        <f>IF(D1120,YEAR(D1120),"")</f>
        <v>2001</v>
      </c>
      <c r="P1120" s="12">
        <f>P1119+IF(AND($B1120="C",I1120&lt;&gt;""),IF($G1120="D",-I1120,+I1120),0)</f>
        <v>23.212875661057023</v>
      </c>
    </row>
    <row r="1121" spans="1:16" x14ac:dyDescent="0.2">
      <c r="A1121" s="6">
        <v>601</v>
      </c>
      <c r="B1121" s="6" t="s">
        <v>17</v>
      </c>
      <c r="C1121" t="s">
        <v>28</v>
      </c>
      <c r="D1121" s="8">
        <v>37211</v>
      </c>
      <c r="E1121" s="19">
        <v>37227</v>
      </c>
      <c r="F1121" t="s">
        <v>284</v>
      </c>
      <c r="G1121" s="6" t="s">
        <v>23</v>
      </c>
      <c r="H1121" s="6"/>
      <c r="I1121" s="12">
        <v>64.12</v>
      </c>
      <c r="J1121" s="12">
        <f>J1120+IF(AND($B1121="B",$G1121="D"),-I1121,IF($B1121="B",+I1121,0))</f>
        <v>-5850.2040166660054</v>
      </c>
      <c r="K1121" s="12">
        <f>K1120+IF(AND($B1121="B",$E1121&lt;&gt;""),IF($G1121="D",-I1121,+I1121),0)</f>
        <v>-5850.2040166660054</v>
      </c>
      <c r="L1121" s="6" t="str">
        <f>IF(C1121="","",G1121&amp;" "&amp;VLOOKUP(C1121,$X$1:$Y$49,2))</f>
        <v>D 25</v>
      </c>
      <c r="M1121" s="10" t="e">
        <f>M1120+IF(AND(B1121="C",E1121&lt;&gt;""),IF(G1121="D",-#REF!,+#REF!),0)</f>
        <v>#REF!</v>
      </c>
      <c r="N1121">
        <f>IF(D1121,MONTH(D1121),"")</f>
        <v>11</v>
      </c>
      <c r="O1121">
        <f>IF(D1121,YEAR(D1121),"")</f>
        <v>2001</v>
      </c>
      <c r="P1121" s="12">
        <f>P1120+IF(AND($B1121="C",I1121&lt;&gt;""),IF($G1121="D",-I1121,+I1121),0)</f>
        <v>23.212875661057023</v>
      </c>
    </row>
    <row r="1122" spans="1:16" x14ac:dyDescent="0.2">
      <c r="A1122" s="6">
        <v>601</v>
      </c>
      <c r="B1122" s="6" t="s">
        <v>17</v>
      </c>
      <c r="C1122" t="s">
        <v>26</v>
      </c>
      <c r="D1122" s="8">
        <v>37211</v>
      </c>
      <c r="E1122" s="19">
        <v>37227</v>
      </c>
      <c r="F1122" t="s">
        <v>284</v>
      </c>
      <c r="G1122" s="6" t="s">
        <v>23</v>
      </c>
      <c r="H1122" s="6"/>
      <c r="I1122" s="12">
        <v>12.58</v>
      </c>
      <c r="J1122" s="12">
        <f>J1121+IF(AND($B1122="B",$G1122="D"),-I1122,IF($B1122="B",+I1122,0))</f>
        <v>-5862.7840166660053</v>
      </c>
      <c r="K1122" s="12">
        <f>K1121+IF(AND($B1122="B",$E1122&lt;&gt;""),IF($G1122="D",-I1122,+I1122),0)</f>
        <v>-5862.7840166660053</v>
      </c>
      <c r="L1122" s="6" t="str">
        <f>IF(C1122="","",G1122&amp;" "&amp;VLOOKUP(C1122,$X$1:$Y$49,2))</f>
        <v>D 6</v>
      </c>
      <c r="M1122" s="10" t="e">
        <f>M1121+IF(AND(B1122="C",E1122&lt;&gt;""),IF(G1122="D",-#REF!,+#REF!),0)</f>
        <v>#REF!</v>
      </c>
      <c r="N1122">
        <f>IF(D1122,MONTH(D1122),"")</f>
        <v>11</v>
      </c>
      <c r="O1122">
        <f>IF(D1122,YEAR(D1122),"")</f>
        <v>2001</v>
      </c>
      <c r="P1122" s="12">
        <f>P1121+IF(AND($B1122="C",I1122&lt;&gt;""),IF($G1122="D",-I1122,+I1122),0)</f>
        <v>23.212875661057023</v>
      </c>
    </row>
    <row r="1123" spans="1:16" x14ac:dyDescent="0.2">
      <c r="A1123" s="6">
        <v>629</v>
      </c>
      <c r="B1123" s="6" t="s">
        <v>17</v>
      </c>
      <c r="C1123" t="s">
        <v>31</v>
      </c>
      <c r="D1123" s="8">
        <v>37211</v>
      </c>
      <c r="E1123" s="19">
        <v>37225</v>
      </c>
      <c r="F1123" t="s">
        <v>284</v>
      </c>
      <c r="G1123" s="6" t="s">
        <v>23</v>
      </c>
      <c r="H1123" s="6"/>
      <c r="I1123" s="12">
        <v>280.81</v>
      </c>
      <c r="J1123" s="12">
        <f>J1122+IF(AND($B1123="B",$G1123="D"),-I1123,IF($B1123="B",+I1123,0))</f>
        <v>-6143.5940166660057</v>
      </c>
      <c r="K1123" s="12">
        <f>K1122+IF(AND($B1123="B",$E1123&lt;&gt;""),IF($G1123="D",-I1123,+I1123),0)</f>
        <v>-6143.5940166660057</v>
      </c>
      <c r="L1123" s="6" t="str">
        <f>IF(C1123="","",G1123&amp;" "&amp;VLOOKUP(C1123,$X$1:$Y$49,2))</f>
        <v>D 22</v>
      </c>
      <c r="M1123" s="10" t="e">
        <f>M1122+IF(AND(B1123="C",E1123&lt;&gt;""),IF(G1123="D",-#REF!,+#REF!),0)</f>
        <v>#REF!</v>
      </c>
      <c r="N1123">
        <f>IF(D1123,MONTH(D1123),"")</f>
        <v>11</v>
      </c>
      <c r="O1123">
        <f>IF(D1123,YEAR(D1123),"")</f>
        <v>2001</v>
      </c>
      <c r="P1123" s="12">
        <f>P1122+IF(AND($B1123="C",I1123&lt;&gt;""),IF($G1123="D",-I1123,+I1123),0)</f>
        <v>23.212875661057023</v>
      </c>
    </row>
    <row r="1124" spans="1:16" x14ac:dyDescent="0.2">
      <c r="A1124" s="6">
        <v>629</v>
      </c>
      <c r="B1124" s="6" t="s">
        <v>17</v>
      </c>
      <c r="C1124" t="s">
        <v>26</v>
      </c>
      <c r="D1124" s="8">
        <v>37211</v>
      </c>
      <c r="E1124" s="19">
        <v>37225</v>
      </c>
      <c r="F1124" t="s">
        <v>284</v>
      </c>
      <c r="G1124" s="6" t="s">
        <v>23</v>
      </c>
      <c r="H1124" s="6"/>
      <c r="I1124" s="12">
        <v>28.5</v>
      </c>
      <c r="J1124" s="12">
        <f>J1123+IF(AND($B1124="B",$G1124="D"),-I1124,IF($B1124="B",+I1124,0))</f>
        <v>-6172.0940166660057</v>
      </c>
      <c r="K1124" s="12">
        <f>K1123+IF(AND($B1124="B",$E1124&lt;&gt;""),IF($G1124="D",-I1124,+I1124),0)</f>
        <v>-6172.0940166660057</v>
      </c>
      <c r="L1124" s="6" t="str">
        <f>IF(C1124="","",G1124&amp;" "&amp;VLOOKUP(C1124,$X$1:$Y$49,2))</f>
        <v>D 6</v>
      </c>
      <c r="M1124" s="10" t="e">
        <f>M1123+IF(AND(B1124="C",E1124&lt;&gt;""),IF(G1124="D",-#REF!,+#REF!),0)</f>
        <v>#REF!</v>
      </c>
      <c r="N1124">
        <f>IF(D1124,MONTH(D1124),"")</f>
        <v>11</v>
      </c>
      <c r="O1124">
        <f>IF(D1124,YEAR(D1124),"")</f>
        <v>2001</v>
      </c>
      <c r="P1124" s="12">
        <f>P1123+IF(AND($B1124="C",I1124&lt;&gt;""),IF($G1124="D",-I1124,+I1124),0)</f>
        <v>23.212875661057023</v>
      </c>
    </row>
    <row r="1125" spans="1:16" x14ac:dyDescent="0.2">
      <c r="A1125" s="6">
        <v>590</v>
      </c>
      <c r="B1125" s="6" t="s">
        <v>17</v>
      </c>
      <c r="C1125" t="s">
        <v>33</v>
      </c>
      <c r="D1125" s="8">
        <v>37215</v>
      </c>
      <c r="E1125" s="19">
        <v>37215</v>
      </c>
      <c r="F1125" t="s">
        <v>284</v>
      </c>
      <c r="G1125" s="6" t="s">
        <v>23</v>
      </c>
      <c r="H1125" s="6"/>
      <c r="I1125" s="12">
        <v>2450.0005335715605</v>
      </c>
      <c r="J1125" s="12">
        <f>J1124+IF(AND($B1125="B",$G1125="D"),-I1125,IF($B1125="B",+I1125,0))</f>
        <v>-8622.0945502375653</v>
      </c>
      <c r="K1125" s="12">
        <f>K1124+IF(AND($B1125="B",$E1125&lt;&gt;""),IF($G1125="D",-I1125,+I1125),0)</f>
        <v>-8622.0945502375653</v>
      </c>
      <c r="L1125" s="6" t="str">
        <f>IF(C1125="","",G1125&amp;" "&amp;VLOOKUP(C1125,$X$1:$Y$49,2))</f>
        <v>D 23</v>
      </c>
      <c r="M1125" s="10" t="e">
        <f>M1124+IF(AND(B1125="C",E1125&lt;&gt;""),IF(G1125="D",-#REF!,+#REF!),0)</f>
        <v>#REF!</v>
      </c>
      <c r="N1125">
        <f>IF(D1125,MONTH(D1125),"")</f>
        <v>11</v>
      </c>
      <c r="O1125">
        <f>IF(D1125,YEAR(D1125),"")</f>
        <v>2001</v>
      </c>
      <c r="P1125" s="12">
        <f>P1124+IF(AND($B1125="C",I1125&lt;&gt;""),IF($G1125="D",-I1125,+I1125),0)</f>
        <v>23.212875661057023</v>
      </c>
    </row>
    <row r="1126" spans="1:16" x14ac:dyDescent="0.2">
      <c r="A1126" s="6">
        <v>602</v>
      </c>
      <c r="B1126" s="6" t="s">
        <v>17</v>
      </c>
      <c r="C1126" t="s">
        <v>18</v>
      </c>
      <c r="D1126" s="8">
        <v>37215</v>
      </c>
      <c r="E1126" s="19">
        <v>37217</v>
      </c>
      <c r="F1126" t="s">
        <v>284</v>
      </c>
      <c r="G1126" s="6" t="s">
        <v>19</v>
      </c>
      <c r="H1126" s="6"/>
      <c r="I1126" s="12">
        <v>7989.4307096349312</v>
      </c>
      <c r="J1126" s="12">
        <f>J1125+IF(AND($B1126="B",$G1126="D"),-I1126,IF($B1126="B",+I1126,0))</f>
        <v>-632.66384060263408</v>
      </c>
      <c r="K1126" s="12">
        <f>K1125+IF(AND($B1126="B",$E1126&lt;&gt;""),IF($G1126="D",-I1126,+I1126),0)</f>
        <v>-632.66384060263408</v>
      </c>
      <c r="L1126" s="6" t="str">
        <f>IF(C1126="","",G1126&amp;" "&amp;VLOOKUP(C1126,$X$1:$Y$49,2))</f>
        <v>R 8</v>
      </c>
      <c r="M1126" s="10" t="e">
        <f>M1125+IF(AND(B1126="C",E1126&lt;&gt;""),IF(G1126="D",-#REF!,+#REF!),0)</f>
        <v>#REF!</v>
      </c>
      <c r="N1126">
        <f>IF(D1126,MONTH(D1126),"")</f>
        <v>11</v>
      </c>
      <c r="O1126">
        <f>IF(D1126,YEAR(D1126),"")</f>
        <v>2001</v>
      </c>
      <c r="P1126" s="12">
        <f>P1125+IF(AND($B1126="C",I1126&lt;&gt;""),IF($G1126="D",-I1126,+I1126),0)</f>
        <v>23.212875661057023</v>
      </c>
    </row>
    <row r="1127" spans="1:16" x14ac:dyDescent="0.2">
      <c r="A1127" s="6">
        <v>603</v>
      </c>
      <c r="B1127" s="6" t="s">
        <v>17</v>
      </c>
      <c r="C1127" t="s">
        <v>18</v>
      </c>
      <c r="D1127" s="8">
        <v>37215</v>
      </c>
      <c r="E1127" s="19">
        <v>37217</v>
      </c>
      <c r="F1127" t="s">
        <v>284</v>
      </c>
      <c r="G1127" s="6" t="s">
        <v>19</v>
      </c>
      <c r="H1127" s="6"/>
      <c r="I1127" s="12">
        <v>8198.1806734282891</v>
      </c>
      <c r="J1127" s="12">
        <f>J1126+IF(AND($B1127="B",$G1127="D"),-I1127,IF($B1127="B",+I1127,0))</f>
        <v>7565.516832825655</v>
      </c>
      <c r="K1127" s="12">
        <f>K1126+IF(AND($B1127="B",$E1127&lt;&gt;""),IF($G1127="D",-I1127,+I1127),0)</f>
        <v>7565.516832825655</v>
      </c>
      <c r="L1127" s="6" t="str">
        <f>IF(C1127="","",G1127&amp;" "&amp;VLOOKUP(C1127,$X$1:$Y$49,2))</f>
        <v>R 8</v>
      </c>
      <c r="M1127" s="10" t="e">
        <f>M1126+IF(AND(B1127="C",E1127&lt;&gt;""),IF(G1127="D",-#REF!,+#REF!),0)</f>
        <v>#REF!</v>
      </c>
      <c r="N1127">
        <f>IF(D1127,MONTH(D1127),"")</f>
        <v>11</v>
      </c>
      <c r="O1127">
        <f>IF(D1127,YEAR(D1127),"")</f>
        <v>2001</v>
      </c>
      <c r="P1127" s="12">
        <f>P1126+IF(AND($B1127="C",I1127&lt;&gt;""),IF($G1127="D",-I1127,+I1127),0)</f>
        <v>23.212875661057023</v>
      </c>
    </row>
    <row r="1128" spans="1:16" x14ac:dyDescent="0.2">
      <c r="A1128" s="6">
        <v>604</v>
      </c>
      <c r="B1128" s="6" t="s">
        <v>17</v>
      </c>
      <c r="C1128" t="s">
        <v>54</v>
      </c>
      <c r="D1128" s="8">
        <v>37216</v>
      </c>
      <c r="E1128" s="19">
        <v>37217</v>
      </c>
      <c r="F1128" t="s">
        <v>284</v>
      </c>
      <c r="G1128" s="6" t="s">
        <v>19</v>
      </c>
      <c r="H1128" s="6"/>
      <c r="I1128" s="12">
        <v>840.50326469570416</v>
      </c>
      <c r="J1128" s="12">
        <f>J1127+IF(AND($B1128="B",$G1128="D"),-I1128,IF($B1128="B",+I1128,0))</f>
        <v>8406.0200975213593</v>
      </c>
      <c r="K1128" s="12">
        <f>K1127+IF(AND($B1128="B",$E1128&lt;&gt;""),IF($G1128="D",-I1128,+I1128),0)</f>
        <v>8406.0200975213593</v>
      </c>
      <c r="L1128" s="6" t="str">
        <f>IF(C1128="","",G1128&amp;" "&amp;VLOOKUP(C1128,$X$1:$Y$49,2))</f>
        <v>R 6</v>
      </c>
      <c r="M1128" s="10" t="e">
        <f>M1127+IF(AND(B1128="C",E1128&lt;&gt;""),IF(G1128="D",-#REF!,+#REF!),0)</f>
        <v>#REF!</v>
      </c>
      <c r="N1128">
        <f>IF(D1128,MONTH(D1128),"")</f>
        <v>11</v>
      </c>
      <c r="O1128">
        <f>IF(D1128,YEAR(D1128),"")</f>
        <v>2001</v>
      </c>
      <c r="P1128" s="12">
        <f>P1127+IF(AND($B1128="C",I1128&lt;&gt;""),IF($G1128="D",-I1128,+I1128),0)</f>
        <v>23.212875661057023</v>
      </c>
    </row>
    <row r="1129" spans="1:16" x14ac:dyDescent="0.2">
      <c r="A1129" s="6">
        <v>604</v>
      </c>
      <c r="B1129" s="6" t="s">
        <v>17</v>
      </c>
      <c r="C1129" t="s">
        <v>62</v>
      </c>
      <c r="D1129" s="8">
        <v>37216</v>
      </c>
      <c r="E1129" s="19">
        <v>37217</v>
      </c>
      <c r="F1129" t="s">
        <v>284</v>
      </c>
      <c r="G1129" s="6" t="s">
        <v>19</v>
      </c>
      <c r="H1129" s="6"/>
      <c r="I1129" s="12">
        <v>164.73863988035802</v>
      </c>
      <c r="J1129" s="12">
        <f>J1128+IF(AND($B1129="B",$G1129="D"),-I1129,IF($B1129="B",+I1129,0))</f>
        <v>8570.7587374017166</v>
      </c>
      <c r="K1129" s="12">
        <f>K1128+IF(AND($B1129="B",$E1129&lt;&gt;""),IF($G1129="D",-I1129,+I1129),0)</f>
        <v>8570.7587374017166</v>
      </c>
      <c r="L1129" s="6" t="str">
        <f>IF(C1129="","",G1129&amp;" "&amp;VLOOKUP(C1129,$X$1:$Y$49,2))</f>
        <v>R 5</v>
      </c>
      <c r="M1129" s="10" t="e">
        <f>M1128+IF(AND(B1129="C",E1129&lt;&gt;""),IF(G1129="D",-#REF!,+#REF!),0)</f>
        <v>#REF!</v>
      </c>
      <c r="N1129">
        <f>IF(D1129,MONTH(D1129),"")</f>
        <v>11</v>
      </c>
      <c r="O1129">
        <f>IF(D1129,YEAR(D1129),"")</f>
        <v>2001</v>
      </c>
      <c r="P1129" s="12">
        <f>P1128+IF(AND($B1129="C",I1129&lt;&gt;""),IF($G1129="D",-I1129,+I1129),0)</f>
        <v>23.212875661057023</v>
      </c>
    </row>
    <row r="1130" spans="1:16" x14ac:dyDescent="0.2">
      <c r="A1130" s="6">
        <v>648</v>
      </c>
      <c r="B1130" s="6" t="s">
        <v>40</v>
      </c>
      <c r="C1130" t="s">
        <v>28</v>
      </c>
      <c r="D1130" s="8">
        <v>37219</v>
      </c>
      <c r="E1130" s="19">
        <v>37219</v>
      </c>
      <c r="F1130" t="s">
        <v>284</v>
      </c>
      <c r="G1130" s="6" t="s">
        <v>23</v>
      </c>
      <c r="H1130" s="6"/>
      <c r="I1130" s="12">
        <v>7.27</v>
      </c>
      <c r="J1130" s="12">
        <f>J1129+IF(AND($B1130="B",$G1130="D"),-I1130,IF($B1130="B",+I1130,0))</f>
        <v>8570.7587374017166</v>
      </c>
      <c r="K1130" s="12">
        <f>K1129+IF(AND($B1130="B",$E1130&lt;&gt;""),IF($G1130="D",-I1130,+I1130),0)</f>
        <v>8570.7587374017166</v>
      </c>
      <c r="L1130" s="6" t="str">
        <f>IF(C1130="","",G1130&amp;" "&amp;VLOOKUP(C1130,$X$1:$Y$49,2))</f>
        <v>D 25</v>
      </c>
      <c r="M1130" s="10" t="e">
        <f>M1129+IF(AND(B1130="C",E1130&lt;&gt;""),IF(G1130="D",-#REF!,+#REF!),0)</f>
        <v>#REF!</v>
      </c>
      <c r="N1130">
        <f>IF(D1130,MONTH(D1130),"")</f>
        <v>11</v>
      </c>
      <c r="O1130">
        <f>IF(D1130,YEAR(D1130),"")</f>
        <v>2001</v>
      </c>
      <c r="P1130" s="12">
        <f>P1129+IF(AND($B1130="C",I1130&lt;&gt;""),IF($G1130="D",-I1130,+I1130),0)</f>
        <v>15.942875661057023</v>
      </c>
    </row>
    <row r="1131" spans="1:16" x14ac:dyDescent="0.2">
      <c r="A1131" s="6">
        <v>605</v>
      </c>
      <c r="B1131" s="6" t="s">
        <v>17</v>
      </c>
      <c r="C1131" t="s">
        <v>18</v>
      </c>
      <c r="D1131" s="8">
        <v>37221</v>
      </c>
      <c r="E1131" s="19">
        <v>37223</v>
      </c>
      <c r="F1131" t="s">
        <v>284</v>
      </c>
      <c r="G1131" s="6" t="s">
        <v>19</v>
      </c>
      <c r="H1131" s="6"/>
      <c r="I1131" s="12">
        <v>1965.6700058083077</v>
      </c>
      <c r="J1131" s="12">
        <f>J1130+IF(AND($B1131="B",$G1131="D"),-I1131,IF($B1131="B",+I1131,0))</f>
        <v>10536.428743210025</v>
      </c>
      <c r="K1131" s="12">
        <f>K1130+IF(AND($B1131="B",$E1131&lt;&gt;""),IF($G1131="D",-I1131,+I1131),0)</f>
        <v>10536.428743210025</v>
      </c>
      <c r="L1131" s="6" t="str">
        <f>IF(C1131="","",G1131&amp;" "&amp;VLOOKUP(C1131,$X$1:$Y$49,2))</f>
        <v>R 8</v>
      </c>
      <c r="M1131" s="10" t="e">
        <f>M1130+IF(AND(B1131="C",E1131&lt;&gt;""),IF(G1131="D",-#REF!,+#REF!),0)</f>
        <v>#REF!</v>
      </c>
      <c r="N1131">
        <f>IF(D1131,MONTH(D1131),"")</f>
        <v>11</v>
      </c>
      <c r="O1131">
        <f>IF(D1131,YEAR(D1131),"")</f>
        <v>2001</v>
      </c>
      <c r="P1131" s="12">
        <f>P1130+IF(AND($B1131="C",I1131&lt;&gt;""),IF($G1131="D",-I1131,+I1131),0)</f>
        <v>15.942875661057023</v>
      </c>
    </row>
    <row r="1132" spans="1:16" x14ac:dyDescent="0.2">
      <c r="A1132" s="6">
        <v>606</v>
      </c>
      <c r="B1132" s="6" t="s">
        <v>17</v>
      </c>
      <c r="C1132" t="s">
        <v>58</v>
      </c>
      <c r="D1132" s="8">
        <v>37221</v>
      </c>
      <c r="E1132" s="19">
        <v>37220</v>
      </c>
      <c r="F1132" t="s">
        <v>284</v>
      </c>
      <c r="G1132" s="6" t="s">
        <v>23</v>
      </c>
      <c r="H1132" s="6"/>
      <c r="I1132" s="12">
        <v>3048.9803447482077</v>
      </c>
      <c r="J1132" s="12">
        <f>J1131+IF(AND($B1132="B",$G1132="D"),-I1132,IF($B1132="B",+I1132,0))</f>
        <v>7487.4483984618164</v>
      </c>
      <c r="K1132" s="12">
        <f>K1131+IF(AND($B1132="B",$E1132&lt;&gt;""),IF($G1132="D",-I1132,+I1132),0)</f>
        <v>7487.4483984618164</v>
      </c>
      <c r="L1132" s="6" t="str">
        <f>IF(C1132="","",G1132&amp;" "&amp;VLOOKUP(C1132,$X$1:$Y$49,2))</f>
        <v>D 4</v>
      </c>
      <c r="M1132" s="10" t="e">
        <f>M1131+IF(AND(B1132="C",E1132&lt;&gt;""),IF(G1132="D",-#REF!,+#REF!),0)</f>
        <v>#REF!</v>
      </c>
      <c r="N1132">
        <f>IF(D1132,MONTH(D1132),"")</f>
        <v>11</v>
      </c>
      <c r="O1132">
        <f>IF(D1132,YEAR(D1132),"")</f>
        <v>2001</v>
      </c>
      <c r="P1132" s="12">
        <f>P1131+IF(AND($B1132="C",I1132&lt;&gt;""),IF($G1132="D",-I1132,+I1132),0)</f>
        <v>15.942875661057023</v>
      </c>
    </row>
    <row r="1133" spans="1:16" x14ac:dyDescent="0.2">
      <c r="A1133" s="6">
        <v>607</v>
      </c>
      <c r="B1133" s="6" t="s">
        <v>17</v>
      </c>
      <c r="C1133" t="s">
        <v>58</v>
      </c>
      <c r="D1133" s="8">
        <v>37223</v>
      </c>
      <c r="E1133" s="19">
        <v>37222</v>
      </c>
      <c r="F1133" t="s">
        <v>284</v>
      </c>
      <c r="G1133" s="6" t="s">
        <v>23</v>
      </c>
      <c r="H1133" s="6"/>
      <c r="I1133" s="12">
        <v>1524.4901723741038</v>
      </c>
      <c r="J1133" s="12">
        <f>J1132+IF(AND($B1133="B",$G1133="D"),-I1133,IF($B1133="B",+I1133,0))</f>
        <v>5962.9582260877123</v>
      </c>
      <c r="K1133" s="12">
        <f>K1132+IF(AND($B1133="B",$E1133&lt;&gt;""),IF($G1133="D",-I1133,+I1133),0)</f>
        <v>5962.9582260877123</v>
      </c>
      <c r="L1133" s="6" t="str">
        <f>IF(C1133="","",G1133&amp;" "&amp;VLOOKUP(C1133,$X$1:$Y$49,2))</f>
        <v>D 4</v>
      </c>
      <c r="M1133" s="10" t="e">
        <f>M1132+IF(AND(B1133="C",E1133&lt;&gt;""),IF(G1133="D",-#REF!,+#REF!),0)</f>
        <v>#REF!</v>
      </c>
      <c r="N1133">
        <f>IF(D1133,MONTH(D1133),"")</f>
        <v>11</v>
      </c>
      <c r="O1133">
        <f>IF(D1133,YEAR(D1133),"")</f>
        <v>2001</v>
      </c>
      <c r="P1133" s="12">
        <f>P1132+IF(AND($B1133="C",I1133&lt;&gt;""),IF($G1133="D",-I1133,+I1133),0)</f>
        <v>15.942875661057023</v>
      </c>
    </row>
    <row r="1134" spans="1:16" x14ac:dyDescent="0.2">
      <c r="A1134" s="6">
        <v>626</v>
      </c>
      <c r="B1134" s="6" t="s">
        <v>17</v>
      </c>
      <c r="C1134" t="s">
        <v>54</v>
      </c>
      <c r="D1134" s="8">
        <v>37223</v>
      </c>
      <c r="E1134" s="19">
        <v>37225</v>
      </c>
      <c r="F1134" t="s">
        <v>284</v>
      </c>
      <c r="G1134" s="6" t="s">
        <v>19</v>
      </c>
      <c r="H1134" s="6"/>
      <c r="I1134" s="12">
        <v>1448.2656637553987</v>
      </c>
      <c r="J1134" s="12">
        <f>J1133+IF(AND($B1134="B",$G1134="D"),-I1134,IF($B1134="B",+I1134,0))</f>
        <v>7411.2238898431115</v>
      </c>
      <c r="K1134" s="12">
        <f>K1133+IF(AND($B1134="B",$E1134&lt;&gt;""),IF($G1134="D",-I1134,+I1134),0)</f>
        <v>7411.2238898431115</v>
      </c>
      <c r="L1134" s="6" t="str">
        <f>IF(C1134="","",G1134&amp;" "&amp;VLOOKUP(C1134,$X$1:$Y$49,2))</f>
        <v>R 6</v>
      </c>
      <c r="M1134" s="10" t="e">
        <f>M1133+IF(AND(B1134="C",E1134&lt;&gt;""),IF(G1134="D",-#REF!,+#REF!),0)</f>
        <v>#REF!</v>
      </c>
      <c r="N1134">
        <f>IF(D1134,MONTH(D1134),"")</f>
        <v>11</v>
      </c>
      <c r="O1134">
        <f>IF(D1134,YEAR(D1134),"")</f>
        <v>2001</v>
      </c>
      <c r="P1134" s="12">
        <f>P1133+IF(AND($B1134="C",I1134&lt;&gt;""),IF($G1134="D",-I1134,+I1134),0)</f>
        <v>15.942875661057023</v>
      </c>
    </row>
    <row r="1135" spans="1:16" x14ac:dyDescent="0.2">
      <c r="A1135" s="6">
        <v>626</v>
      </c>
      <c r="B1135" s="6" t="s">
        <v>17</v>
      </c>
      <c r="C1135" t="s">
        <v>62</v>
      </c>
      <c r="D1135" s="8">
        <v>37223</v>
      </c>
      <c r="E1135" s="19">
        <v>37225</v>
      </c>
      <c r="F1135" t="s">
        <v>284</v>
      </c>
      <c r="G1135" s="6" t="s">
        <v>19</v>
      </c>
      <c r="H1135" s="6"/>
      <c r="I1135" s="12">
        <v>283.86007009605811</v>
      </c>
      <c r="J1135" s="12">
        <f>J1134+IF(AND($B1135="B",$G1135="D"),-I1135,IF($B1135="B",+I1135,0))</f>
        <v>7695.0839599391693</v>
      </c>
      <c r="K1135" s="12">
        <f>K1134+IF(AND($B1135="B",$E1135&lt;&gt;""),IF($G1135="D",-I1135,+I1135),0)</f>
        <v>7695.0839599391693</v>
      </c>
      <c r="L1135" s="6" t="str">
        <f>IF(C1135="","",G1135&amp;" "&amp;VLOOKUP(C1135,$X$1:$Y$49,2))</f>
        <v>R 5</v>
      </c>
      <c r="M1135" s="10" t="e">
        <f>M1134+IF(AND(B1135="C",E1135&lt;&gt;""),IF(G1135="D",-#REF!,+#REF!),0)</f>
        <v>#REF!</v>
      </c>
      <c r="N1135">
        <f>IF(D1135,MONTH(D1135),"")</f>
        <v>11</v>
      </c>
      <c r="O1135">
        <f>IF(D1135,YEAR(D1135),"")</f>
        <v>2001</v>
      </c>
      <c r="P1135" s="12">
        <f>P1134+IF(AND($B1135="C",I1135&lt;&gt;""),IF($G1135="D",-I1135,+I1135),0)</f>
        <v>15.942875661057023</v>
      </c>
    </row>
    <row r="1136" spans="1:16" x14ac:dyDescent="0.2">
      <c r="A1136" s="6">
        <v>608</v>
      </c>
      <c r="B1136" s="6" t="s">
        <v>17</v>
      </c>
      <c r="C1136" t="s">
        <v>58</v>
      </c>
      <c r="D1136" s="8">
        <v>37224</v>
      </c>
      <c r="E1136" s="19">
        <v>37223</v>
      </c>
      <c r="F1136" t="s">
        <v>284</v>
      </c>
      <c r="G1136" s="6" t="s">
        <v>23</v>
      </c>
      <c r="H1136" s="6"/>
      <c r="I1136" s="12">
        <v>3048.9803447482077</v>
      </c>
      <c r="J1136" s="12">
        <f>J1135+IF(AND($B1136="B",$G1136="D"),-I1136,IF($B1136="B",+I1136,0))</f>
        <v>4646.1036151909611</v>
      </c>
      <c r="K1136" s="12">
        <f>K1135+IF(AND($B1136="B",$E1136&lt;&gt;""),IF($G1136="D",-I1136,+I1136),0)</f>
        <v>4646.1036151909611</v>
      </c>
      <c r="L1136" s="6" t="str">
        <f>IF(C1136="","",G1136&amp;" "&amp;VLOOKUP(C1136,$X$1:$Y$49,2))</f>
        <v>D 4</v>
      </c>
      <c r="M1136" s="10" t="e">
        <f>M1135+IF(AND(B1136="C",E1136&lt;&gt;""),IF(G1136="D",-#REF!,+#REF!),0)</f>
        <v>#REF!</v>
      </c>
      <c r="N1136">
        <f>IF(D1136,MONTH(D1136),"")</f>
        <v>11</v>
      </c>
      <c r="O1136">
        <f>IF(D1136,YEAR(D1136),"")</f>
        <v>2001</v>
      </c>
      <c r="P1136" s="12">
        <f>P1135+IF(AND($B1136="C",I1136&lt;&gt;""),IF($G1136="D",-I1136,+I1136),0)</f>
        <v>15.942875661057023</v>
      </c>
    </row>
    <row r="1137" spans="1:16" x14ac:dyDescent="0.2">
      <c r="A1137" s="6">
        <v>609</v>
      </c>
      <c r="B1137" s="6" t="s">
        <v>17</v>
      </c>
      <c r="C1137" t="s">
        <v>18</v>
      </c>
      <c r="D1137" s="8">
        <v>37225</v>
      </c>
      <c r="E1137" s="19">
        <v>37227</v>
      </c>
      <c r="F1137" t="s">
        <v>284</v>
      </c>
      <c r="G1137" s="6" t="s">
        <v>19</v>
      </c>
      <c r="H1137" s="6"/>
      <c r="I1137" s="12">
        <v>3236.4895869698776</v>
      </c>
      <c r="J1137" s="12">
        <f>J1136+IF(AND($B1137="B",$G1137="D"),-I1137,IF($B1137="B",+I1137,0))</f>
        <v>7882.5932021608387</v>
      </c>
      <c r="K1137" s="12">
        <f>K1136+IF(AND($B1137="B",$E1137&lt;&gt;""),IF($G1137="D",-I1137,+I1137),0)</f>
        <v>7882.5932021608387</v>
      </c>
      <c r="L1137" s="6" t="str">
        <f>IF(C1137="","",G1137&amp;" "&amp;VLOOKUP(C1137,$X$1:$Y$49,2))</f>
        <v>R 8</v>
      </c>
      <c r="M1137" s="10" t="e">
        <f>M1136+IF(AND(B1137="C",E1137&lt;&gt;""),IF(G1137="D",-#REF!,+#REF!),0)</f>
        <v>#REF!</v>
      </c>
      <c r="N1137">
        <f>IF(D1137,MONTH(D1137),"")</f>
        <v>11</v>
      </c>
      <c r="O1137">
        <f>IF(D1137,YEAR(D1137),"")</f>
        <v>2001</v>
      </c>
      <c r="P1137" s="12">
        <f>P1136+IF(AND($B1137="C",I1137&lt;&gt;""),IF($G1137="D",-I1137,+I1137),0)</f>
        <v>15.942875661057023</v>
      </c>
    </row>
    <row r="1138" spans="1:16" x14ac:dyDescent="0.2">
      <c r="A1138" s="6">
        <v>612</v>
      </c>
      <c r="B1138" s="6" t="s">
        <v>17</v>
      </c>
      <c r="C1138" t="s">
        <v>31</v>
      </c>
      <c r="D1138" s="8">
        <v>37225</v>
      </c>
      <c r="E1138" s="19">
        <v>37227</v>
      </c>
      <c r="F1138" t="s">
        <v>284</v>
      </c>
      <c r="G1138" s="6" t="s">
        <v>23</v>
      </c>
      <c r="H1138" s="6"/>
      <c r="I1138" s="12">
        <v>80.56930560997138</v>
      </c>
      <c r="J1138" s="12">
        <f>J1137+IF(AND($B1138="B",$G1138="D"),-I1138,IF($B1138="B",+I1138,0))</f>
        <v>7802.023896550867</v>
      </c>
      <c r="K1138" s="12">
        <f>K1137+IF(AND($B1138="B",$E1138&lt;&gt;""),IF($G1138="D",-I1138,+I1138),0)</f>
        <v>7802.023896550867</v>
      </c>
      <c r="L1138" s="6" t="str">
        <f>IF(C1138="","",G1138&amp;" "&amp;VLOOKUP(C1138,$X$1:$Y$49,2))</f>
        <v>D 22</v>
      </c>
      <c r="M1138" s="10" t="e">
        <f>M1137+IF(AND(B1138="C",E1138&lt;&gt;""),IF(G1138="D",-#REF!,+#REF!),0)</f>
        <v>#REF!</v>
      </c>
      <c r="N1138">
        <f>IF(D1138,MONTH(D1138),"")</f>
        <v>11</v>
      </c>
      <c r="O1138">
        <f>IF(D1138,YEAR(D1138),"")</f>
        <v>2001</v>
      </c>
      <c r="P1138" s="12">
        <f>P1137+IF(AND($B1138="C",I1138&lt;&gt;""),IF($G1138="D",-I1138,+I1138),0)</f>
        <v>15.942875661057023</v>
      </c>
    </row>
    <row r="1139" spans="1:16" x14ac:dyDescent="0.2">
      <c r="A1139" s="6">
        <v>612</v>
      </c>
      <c r="B1139" s="6" t="s">
        <v>17</v>
      </c>
      <c r="C1139" t="s">
        <v>50</v>
      </c>
      <c r="D1139" s="8">
        <v>37225</v>
      </c>
      <c r="E1139" s="19">
        <v>37227</v>
      </c>
      <c r="F1139" t="s">
        <v>284</v>
      </c>
      <c r="G1139" s="6" t="s">
        <v>23</v>
      </c>
      <c r="H1139" s="6"/>
      <c r="I1139" s="12">
        <v>2155.2525546644065</v>
      </c>
      <c r="J1139" s="12">
        <f>J1138+IF(AND($B1139="B",$G1139="D"),-I1139,IF($B1139="B",+I1139,0))</f>
        <v>5646.7713418864605</v>
      </c>
      <c r="K1139" s="12">
        <f>K1138+IF(AND($B1139="B",$E1139&lt;&gt;""),IF($G1139="D",-I1139,+I1139),0)</f>
        <v>5646.7713418864605</v>
      </c>
      <c r="L1139" s="6" t="str">
        <f>IF(C1139="","",G1139&amp;" "&amp;VLOOKUP(C1139,$X$1:$Y$49,2))</f>
        <v>D 9</v>
      </c>
      <c r="M1139" s="10" t="e">
        <f>M1138+IF(AND(B1139="C",E1139&lt;&gt;""),IF(G1139="D",-#REF!,+#REF!),0)</f>
        <v>#REF!</v>
      </c>
      <c r="N1139">
        <f>IF(D1139,MONTH(D1139),"")</f>
        <v>11</v>
      </c>
      <c r="O1139">
        <f>IF(D1139,YEAR(D1139),"")</f>
        <v>2001</v>
      </c>
      <c r="P1139" s="12">
        <f>P1138+IF(AND($B1139="C",I1139&lt;&gt;""),IF($G1139="D",-I1139,+I1139),0)</f>
        <v>15.942875661057023</v>
      </c>
    </row>
    <row r="1140" spans="1:16" x14ac:dyDescent="0.2">
      <c r="A1140" s="6">
        <v>627</v>
      </c>
      <c r="B1140" s="6" t="s">
        <v>17</v>
      </c>
      <c r="C1140" t="s">
        <v>54</v>
      </c>
      <c r="D1140" s="8">
        <v>37225</v>
      </c>
      <c r="E1140" s="19">
        <v>37230</v>
      </c>
      <c r="F1140" t="s">
        <v>284</v>
      </c>
      <c r="G1140" s="6" t="s">
        <v>19</v>
      </c>
      <c r="H1140" s="6"/>
      <c r="I1140" s="12">
        <v>960.57515965223331</v>
      </c>
      <c r="J1140" s="12">
        <f>J1139+IF(AND($B1140="B",$G1140="D"),-I1140,IF($B1140="B",+I1140,0))</f>
        <v>6607.3465015386937</v>
      </c>
      <c r="K1140" s="12">
        <f>K1139+IF(AND($B1140="B",$E1140&lt;&gt;""),IF($G1140="D",-I1140,+I1140),0)</f>
        <v>6607.3465015386937</v>
      </c>
      <c r="L1140" s="6" t="str">
        <f>IF(C1140="","",G1140&amp;" "&amp;VLOOKUP(C1140,$X$1:$Y$49,2))</f>
        <v>R 6</v>
      </c>
      <c r="M1140" s="10" t="e">
        <f>M1139+IF(AND(B1140="C",E1140&lt;&gt;""),IF(G1140="D",-#REF!,+#REF!),0)</f>
        <v>#REF!</v>
      </c>
      <c r="N1140">
        <f>IF(D1140,MONTH(D1140),"")</f>
        <v>11</v>
      </c>
      <c r="O1140">
        <f>IF(D1140,YEAR(D1140),"")</f>
        <v>2001</v>
      </c>
      <c r="P1140" s="12">
        <f>P1139+IF(AND($B1140="C",I1140&lt;&gt;""),IF($G1140="D",-I1140,+I1140),0)</f>
        <v>15.942875661057023</v>
      </c>
    </row>
    <row r="1141" spans="1:16" x14ac:dyDescent="0.2">
      <c r="A1141" s="6">
        <v>627</v>
      </c>
      <c r="B1141" s="6" t="s">
        <v>17</v>
      </c>
      <c r="C1141" t="s">
        <v>62</v>
      </c>
      <c r="D1141" s="8">
        <v>37225</v>
      </c>
      <c r="E1141" s="19">
        <v>37230</v>
      </c>
      <c r="F1141" t="s">
        <v>284</v>
      </c>
      <c r="G1141" s="6" t="s">
        <v>19</v>
      </c>
      <c r="H1141" s="6"/>
      <c r="I1141" s="12">
        <v>188.27273129183774</v>
      </c>
      <c r="J1141" s="12">
        <f>J1140+IF(AND($B1141="B",$G1141="D"),-I1141,IF($B1141="B",+I1141,0))</f>
        <v>6795.6192328305315</v>
      </c>
      <c r="K1141" s="12">
        <f>K1140+IF(AND($B1141="B",$E1141&lt;&gt;""),IF($G1141="D",-I1141,+I1141),0)</f>
        <v>6795.6192328305315</v>
      </c>
      <c r="L1141" s="6" t="str">
        <f>IF(C1141="","",G1141&amp;" "&amp;VLOOKUP(C1141,$X$1:$Y$49,2))</f>
        <v>R 5</v>
      </c>
      <c r="M1141" s="10" t="e">
        <f>M1140+IF(AND(B1141="C",E1141&lt;&gt;""),IF(G1141="D",-#REF!,+#REF!),0)</f>
        <v>#REF!</v>
      </c>
      <c r="N1141">
        <f>IF(D1141,MONTH(D1141),"")</f>
        <v>11</v>
      </c>
      <c r="O1141">
        <f>IF(D1141,YEAR(D1141),"")</f>
        <v>2001</v>
      </c>
      <c r="P1141" s="12">
        <f>P1140+IF(AND($B1141="C",I1141&lt;&gt;""),IF($G1141="D",-I1141,+I1141),0)</f>
        <v>15.942875661057023</v>
      </c>
    </row>
    <row r="1142" spans="1:16" x14ac:dyDescent="0.2">
      <c r="A1142" s="6">
        <v>611</v>
      </c>
      <c r="B1142" s="6" t="s">
        <v>17</v>
      </c>
      <c r="C1142" s="7" t="s">
        <v>56</v>
      </c>
      <c r="D1142" s="8">
        <v>37226</v>
      </c>
      <c r="E1142" s="19">
        <v>37229</v>
      </c>
      <c r="F1142" t="s">
        <v>284</v>
      </c>
      <c r="G1142" s="6" t="s">
        <v>23</v>
      </c>
      <c r="H1142" s="6"/>
      <c r="I1142" s="12">
        <v>147.00506283186246</v>
      </c>
      <c r="J1142" s="12">
        <f>J1141+IF(AND($B1142="B",$G1142="D"),-I1142,IF($B1142="B",+I1142,0))</f>
        <v>6648.6141699986692</v>
      </c>
      <c r="K1142" s="12">
        <f>K1141+IF(AND($B1142="B",$E1142&lt;&gt;""),IF($G1142="D",-I1142,+I1142),0)</f>
        <v>6648.6141699986692</v>
      </c>
      <c r="L1142" s="6" t="str">
        <f>IF(C1142="","",G1142&amp;" "&amp;VLOOKUP(C1142,$X$1:$Y$49,2))</f>
        <v>D 14</v>
      </c>
      <c r="M1142" s="10" t="e">
        <f>M1141+IF(AND(B1142="C",E1142&lt;&gt;""),IF(G1142="D",-#REF!,+#REF!),0)</f>
        <v>#REF!</v>
      </c>
      <c r="N1142">
        <f>IF(D1142,MONTH(D1142),"")</f>
        <v>12</v>
      </c>
      <c r="O1142">
        <f>IF(D1142,YEAR(D1142),"")</f>
        <v>2001</v>
      </c>
      <c r="P1142" s="12">
        <f>P1141+IF(AND($B1142="C",I1142&lt;&gt;""),IF($G1142="D",-I1142,+I1142),0)</f>
        <v>15.942875661057023</v>
      </c>
    </row>
    <row r="1143" spans="1:16" x14ac:dyDescent="0.2">
      <c r="A1143" s="6">
        <v>611</v>
      </c>
      <c r="B1143" s="6" t="s">
        <v>17</v>
      </c>
      <c r="C1143" s="7" t="s">
        <v>26</v>
      </c>
      <c r="D1143" s="8">
        <v>37226</v>
      </c>
      <c r="E1143" s="19">
        <v>37229</v>
      </c>
      <c r="F1143" t="s">
        <v>284</v>
      </c>
      <c r="G1143" s="6" t="s">
        <v>23</v>
      </c>
      <c r="H1143" s="6"/>
      <c r="I1143" s="12">
        <v>34.918447398228849</v>
      </c>
      <c r="J1143" s="12">
        <f>J1142+IF(AND($B1143="B",$G1143="D"),-I1143,IF($B1143="B",+I1143,0))</f>
        <v>6613.6957226004406</v>
      </c>
      <c r="K1143" s="12">
        <f>K1142+IF(AND($B1143="B",$E1143&lt;&gt;""),IF($G1143="D",-I1143,+I1143),0)</f>
        <v>6613.6957226004406</v>
      </c>
      <c r="L1143" s="6" t="str">
        <f>IF(C1143="","",G1143&amp;" "&amp;VLOOKUP(C1143,$X$1:$Y$49,2))</f>
        <v>D 6</v>
      </c>
      <c r="M1143" s="10" t="e">
        <f>M1142+IF(AND(B1143="C",E1143&lt;&gt;""),IF(G1143="D",-#REF!,+#REF!),0)</f>
        <v>#REF!</v>
      </c>
      <c r="N1143">
        <f>IF(D1143,MONTH(D1143),"")</f>
        <v>12</v>
      </c>
      <c r="O1143">
        <f>IF(D1143,YEAR(D1143),"")</f>
        <v>2001</v>
      </c>
      <c r="P1143" s="12">
        <f>P1142+IF(AND($B1143="C",I1143&lt;&gt;""),IF($G1143="D",-I1143,+I1143),0)</f>
        <v>15.942875661057023</v>
      </c>
    </row>
    <row r="1144" spans="1:16" x14ac:dyDescent="0.2">
      <c r="A1144" s="6">
        <v>611</v>
      </c>
      <c r="B1144" s="6" t="s">
        <v>17</v>
      </c>
      <c r="C1144" s="7" t="s">
        <v>51</v>
      </c>
      <c r="D1144" s="8">
        <v>37226</v>
      </c>
      <c r="E1144" s="19">
        <v>37229</v>
      </c>
      <c r="F1144" t="s">
        <v>284</v>
      </c>
      <c r="G1144" s="6" t="s">
        <v>23</v>
      </c>
      <c r="H1144" s="6"/>
      <c r="I1144" s="12">
        <v>31.148383201947688</v>
      </c>
      <c r="J1144" s="12">
        <f>J1143+IF(AND($B1144="B",$G1144="D"),-I1144,IF($B1144="B",+I1144,0))</f>
        <v>6582.547339398493</v>
      </c>
      <c r="K1144" s="12">
        <f>K1143+IF(AND($B1144="B",$E1144&lt;&gt;""),IF($G1144="D",-I1144,+I1144),0)</f>
        <v>6582.547339398493</v>
      </c>
      <c r="L1144" s="6" t="str">
        <f>IF(C1144="","",G1144&amp;" "&amp;VLOOKUP(C1144,$X$1:$Y$49,2))</f>
        <v>D 21</v>
      </c>
      <c r="M1144" s="10" t="e">
        <f>M1143+IF(AND(B1144="C",E1144&lt;&gt;""),IF(G1144="D",-#REF!,+#REF!),0)</f>
        <v>#REF!</v>
      </c>
      <c r="N1144">
        <f>IF(D1144,MONTH(D1144),"")</f>
        <v>12</v>
      </c>
      <c r="O1144">
        <f>IF(D1144,YEAR(D1144),"")</f>
        <v>2001</v>
      </c>
      <c r="P1144" s="12">
        <f>P1143+IF(AND($B1144="C",I1144&lt;&gt;""),IF($G1144="D",-I1144,+I1144),0)</f>
        <v>15.942875661057023</v>
      </c>
    </row>
    <row r="1145" spans="1:16" x14ac:dyDescent="0.2">
      <c r="A1145" s="6">
        <v>611</v>
      </c>
      <c r="B1145" s="6" t="s">
        <v>17</v>
      </c>
      <c r="C1145" s="7" t="s">
        <v>51</v>
      </c>
      <c r="D1145" s="8">
        <v>37226</v>
      </c>
      <c r="E1145" s="19">
        <v>37229</v>
      </c>
      <c r="F1145" t="s">
        <v>284</v>
      </c>
      <c r="G1145" s="6" t="s">
        <v>23</v>
      </c>
      <c r="H1145" s="6"/>
      <c r="I1145" s="12">
        <v>4.7365909655663403</v>
      </c>
      <c r="J1145" s="12">
        <f>J1144+IF(AND($B1145="B",$G1145="D"),-I1145,IF($B1145="B",+I1145,0))</f>
        <v>6577.8107484329266</v>
      </c>
      <c r="K1145" s="12">
        <f>K1144+IF(AND($B1145="B",$E1145&lt;&gt;""),IF($G1145="D",-I1145,+I1145),0)</f>
        <v>6577.8107484329266</v>
      </c>
      <c r="L1145" s="6" t="str">
        <f>IF(C1145="","",G1145&amp;" "&amp;VLOOKUP(C1145,$X$1:$Y$49,2))</f>
        <v>D 21</v>
      </c>
      <c r="M1145" s="10" t="e">
        <f>M1144+IF(AND(B1145="C",E1145&lt;&gt;""),IF(G1145="D",-#REF!,+#REF!),0)</f>
        <v>#REF!</v>
      </c>
      <c r="N1145">
        <f>IF(D1145,MONTH(D1145),"")</f>
        <v>12</v>
      </c>
      <c r="O1145">
        <f>IF(D1145,YEAR(D1145),"")</f>
        <v>2001</v>
      </c>
      <c r="P1145" s="12">
        <f>P1144+IF(AND($B1145="C",I1145&lt;&gt;""),IF($G1145="D",-I1145,+I1145),0)</f>
        <v>15.942875661057023</v>
      </c>
    </row>
    <row r="1146" spans="1:16" x14ac:dyDescent="0.2">
      <c r="A1146" s="6">
        <v>623</v>
      </c>
      <c r="B1146" s="6" t="s">
        <v>17</v>
      </c>
      <c r="C1146" s="7" t="s">
        <v>56</v>
      </c>
      <c r="D1146" s="8">
        <v>37226</v>
      </c>
      <c r="E1146" s="19">
        <v>37250</v>
      </c>
      <c r="F1146" t="s">
        <v>284</v>
      </c>
      <c r="G1146" s="6" t="s">
        <v>23</v>
      </c>
      <c r="H1146" s="6"/>
      <c r="I1146" s="12">
        <v>624.09273778616591</v>
      </c>
      <c r="J1146" s="12">
        <f>J1145+IF(AND($B1146="B",$G1146="D"),-I1146,IF($B1146="B",+I1146,0))</f>
        <v>5953.7180106467604</v>
      </c>
      <c r="K1146" s="12">
        <f>K1145+IF(AND($B1146="B",$E1146&lt;&gt;""),IF($G1146="D",-I1146,+I1146),0)</f>
        <v>5953.7180106467604</v>
      </c>
      <c r="L1146" s="6" t="str">
        <f>IF(C1146="","",G1146&amp;" "&amp;VLOOKUP(C1146,$X$1:$Y$49,2))</f>
        <v>D 14</v>
      </c>
      <c r="M1146" s="10" t="e">
        <f>M1145+IF(AND(B1146="C",E1146&lt;&gt;""),IF(G1146="D",-#REF!,+#REF!),0)</f>
        <v>#REF!</v>
      </c>
      <c r="N1146">
        <f>IF(D1146,MONTH(D1146),"")</f>
        <v>12</v>
      </c>
      <c r="O1146">
        <f>IF(D1146,YEAR(D1146),"")</f>
        <v>2001</v>
      </c>
      <c r="P1146" s="12">
        <f>P1145+IF(AND($B1146="C",I1146&lt;&gt;""),IF($G1146="D",-I1146,+I1146),0)</f>
        <v>15.942875661057023</v>
      </c>
    </row>
    <row r="1147" spans="1:16" x14ac:dyDescent="0.2">
      <c r="A1147" s="6">
        <v>623</v>
      </c>
      <c r="B1147" s="6" t="s">
        <v>17</v>
      </c>
      <c r="C1147" s="7" t="s">
        <v>26</v>
      </c>
      <c r="D1147" s="8">
        <v>37226</v>
      </c>
      <c r="E1147" s="19">
        <v>37250</v>
      </c>
      <c r="F1147" t="s">
        <v>284</v>
      </c>
      <c r="G1147" s="6" t="s">
        <v>23</v>
      </c>
      <c r="H1147" s="6"/>
      <c r="I1147" s="12">
        <v>143.85394164556519</v>
      </c>
      <c r="J1147" s="12">
        <f>J1146+IF(AND($B1147="B",$G1147="D"),-I1147,IF($B1147="B",+I1147,0))</f>
        <v>5809.8640690011953</v>
      </c>
      <c r="K1147" s="12">
        <f>K1146+IF(AND($B1147="B",$E1147&lt;&gt;""),IF($G1147="D",-I1147,+I1147),0)</f>
        <v>5809.8640690011953</v>
      </c>
      <c r="L1147" s="6" t="str">
        <f>IF(C1147="","",G1147&amp;" "&amp;VLOOKUP(C1147,$X$1:$Y$49,2))</f>
        <v>D 6</v>
      </c>
      <c r="M1147" s="10" t="e">
        <f>M1146+IF(AND(B1147="C",E1147&lt;&gt;""),IF(G1147="D",-#REF!,+#REF!),0)</f>
        <v>#REF!</v>
      </c>
      <c r="N1147">
        <f>IF(D1147,MONTH(D1147),"")</f>
        <v>12</v>
      </c>
      <c r="O1147">
        <f>IF(D1147,YEAR(D1147),"")</f>
        <v>2001</v>
      </c>
      <c r="P1147" s="12">
        <f>P1146+IF(AND($B1147="C",I1147&lt;&gt;""),IF($G1147="D",-I1147,+I1147),0)</f>
        <v>15.942875661057023</v>
      </c>
    </row>
    <row r="1148" spans="1:16" x14ac:dyDescent="0.2">
      <c r="A1148" s="6">
        <v>623</v>
      </c>
      <c r="B1148" s="6" t="s">
        <v>17</v>
      </c>
      <c r="C1148" s="7" t="s">
        <v>51</v>
      </c>
      <c r="D1148" s="8">
        <v>37226</v>
      </c>
      <c r="E1148" s="19">
        <v>37250</v>
      </c>
      <c r="F1148" t="s">
        <v>284</v>
      </c>
      <c r="G1148" s="6" t="s">
        <v>23</v>
      </c>
      <c r="H1148" s="6"/>
      <c r="I1148" s="12">
        <v>109.84866386058842</v>
      </c>
      <c r="J1148" s="12">
        <f>J1147+IF(AND($B1148="B",$G1148="D"),-I1148,IF($B1148="B",+I1148,0))</f>
        <v>5700.0154051406071</v>
      </c>
      <c r="K1148" s="12">
        <f>K1147+IF(AND($B1148="B",$E1148&lt;&gt;""),IF($G1148="D",-I1148,+I1148),0)</f>
        <v>5700.0154051406071</v>
      </c>
      <c r="L1148" s="6" t="str">
        <f>IF(C1148="","",G1148&amp;" "&amp;VLOOKUP(C1148,$X$1:$Y$49,2))</f>
        <v>D 21</v>
      </c>
      <c r="M1148" s="10" t="e">
        <f>M1147+IF(AND(B1148="C",E1148&lt;&gt;""),IF(G1148="D",-#REF!,+#REF!),0)</f>
        <v>#REF!</v>
      </c>
      <c r="N1148">
        <f>IF(D1148,MONTH(D1148),"")</f>
        <v>12</v>
      </c>
      <c r="O1148">
        <f>IF(D1148,YEAR(D1148),"")</f>
        <v>2001</v>
      </c>
      <c r="P1148" s="12">
        <f>P1147+IF(AND($B1148="C",I1148&lt;&gt;""),IF($G1148="D",-I1148,+I1148),0)</f>
        <v>15.942875661057023</v>
      </c>
    </row>
    <row r="1149" spans="1:16" x14ac:dyDescent="0.2">
      <c r="A1149" s="6">
        <v>623</v>
      </c>
      <c r="B1149" s="6" t="s">
        <v>17</v>
      </c>
      <c r="C1149" s="7" t="s">
        <v>51</v>
      </c>
      <c r="D1149" s="8">
        <v>37226</v>
      </c>
      <c r="E1149" s="19">
        <v>37250</v>
      </c>
      <c r="F1149" t="s">
        <v>284</v>
      </c>
      <c r="G1149" s="6" t="s">
        <v>23</v>
      </c>
      <c r="H1149" s="6"/>
      <c r="I1149" s="12">
        <v>20.269621331886086</v>
      </c>
      <c r="J1149" s="12">
        <f>J1148+IF(AND($B1149="B",$G1149="D"),-I1149,IF($B1149="B",+I1149,0))</f>
        <v>5679.7457838087212</v>
      </c>
      <c r="K1149" s="12">
        <f>K1148+IF(AND($B1149="B",$E1149&lt;&gt;""),IF($G1149="D",-I1149,+I1149),0)</f>
        <v>5679.7457838087212</v>
      </c>
      <c r="L1149" s="6" t="str">
        <f>IF(C1149="","",G1149&amp;" "&amp;VLOOKUP(C1149,$X$1:$Y$49,2))</f>
        <v>D 21</v>
      </c>
      <c r="M1149" s="10" t="e">
        <f>M1148+IF(AND(B1149="C",E1149&lt;&gt;""),IF(G1149="D",-#REF!,+#REF!),0)</f>
        <v>#REF!</v>
      </c>
      <c r="N1149">
        <f>IF(D1149,MONTH(D1149),"")</f>
        <v>12</v>
      </c>
      <c r="O1149">
        <f>IF(D1149,YEAR(D1149),"")</f>
        <v>2001</v>
      </c>
      <c r="P1149" s="12">
        <f>P1148+IF(AND($B1149="C",I1149&lt;&gt;""),IF($G1149="D",-I1149,+I1149),0)</f>
        <v>15.942875661057023</v>
      </c>
    </row>
    <row r="1150" spans="1:16" x14ac:dyDescent="0.2">
      <c r="A1150" s="6">
        <v>625</v>
      </c>
      <c r="B1150" s="6" t="s">
        <v>17</v>
      </c>
      <c r="C1150" s="7" t="s">
        <v>21</v>
      </c>
      <c r="D1150" s="8">
        <v>37226</v>
      </c>
      <c r="E1150" s="19">
        <v>37228</v>
      </c>
      <c r="F1150" t="s">
        <v>284</v>
      </c>
      <c r="G1150" s="6" t="s">
        <v>23</v>
      </c>
      <c r="H1150" s="6"/>
      <c r="I1150" s="12">
        <v>10.229329056630236</v>
      </c>
      <c r="J1150" s="12">
        <f>J1149+IF(AND($B1150="B",$G1150="D"),-I1150,IF($B1150="B",+I1150,0))</f>
        <v>5669.5164547520908</v>
      </c>
      <c r="K1150" s="12">
        <f>K1149+IF(AND($B1150="B",$E1150&lt;&gt;""),IF($G1150="D",-I1150,+I1150),0)</f>
        <v>5669.5164547520908</v>
      </c>
      <c r="L1150" s="6" t="str">
        <f>IF(C1150="","",G1150&amp;" "&amp;VLOOKUP(C1150,$X$1:$Y$49,2))</f>
        <v>D 28</v>
      </c>
      <c r="M1150" s="10" t="e">
        <f>M1149+IF(AND(B1150="C",E1150&lt;&gt;""),IF(G1150="D",-#REF!,+#REF!),0)</f>
        <v>#REF!</v>
      </c>
      <c r="N1150">
        <f>IF(D1150,MONTH(D1150),"")</f>
        <v>12</v>
      </c>
      <c r="O1150">
        <f>IF(D1150,YEAR(D1150),"")</f>
        <v>2001</v>
      </c>
      <c r="P1150" s="12">
        <f>P1149+IF(AND($B1150="C",I1150&lt;&gt;""),IF($G1150="D",-I1150,+I1150),0)</f>
        <v>15.942875661057023</v>
      </c>
    </row>
    <row r="1151" spans="1:16" x14ac:dyDescent="0.2">
      <c r="A1151" s="6">
        <v>625</v>
      </c>
      <c r="B1151" s="6" t="s">
        <v>17</v>
      </c>
      <c r="C1151" s="7" t="s">
        <v>26</v>
      </c>
      <c r="D1151" s="8">
        <v>37226</v>
      </c>
      <c r="E1151" s="19">
        <v>37228</v>
      </c>
      <c r="F1151" t="s">
        <v>284</v>
      </c>
      <c r="G1151" s="6" t="s">
        <v>23</v>
      </c>
      <c r="H1151" s="6"/>
      <c r="I1151" s="12">
        <v>2.0108025373614447</v>
      </c>
      <c r="J1151" s="12">
        <f>J1150+IF(AND($B1151="B",$G1151="D"),-I1151,IF($B1151="B",+I1151,0))</f>
        <v>5667.5056522147297</v>
      </c>
      <c r="K1151" s="12">
        <f>K1150+IF(AND($B1151="B",$E1151&lt;&gt;""),IF($G1151="D",-I1151,+I1151),0)</f>
        <v>5667.5056522147297</v>
      </c>
      <c r="L1151" s="6" t="str">
        <f>IF(C1151="","",G1151&amp;" "&amp;VLOOKUP(C1151,$X$1:$Y$49,2))</f>
        <v>D 6</v>
      </c>
      <c r="M1151" s="10" t="e">
        <f>M1150+IF(AND(B1151="C",E1151&lt;&gt;""),IF(G1151="D",-#REF!,+#REF!),0)</f>
        <v>#REF!</v>
      </c>
      <c r="N1151">
        <f>IF(D1151,MONTH(D1151),"")</f>
        <v>12</v>
      </c>
      <c r="O1151">
        <f>IF(D1151,YEAR(D1151),"")</f>
        <v>2001</v>
      </c>
      <c r="P1151" s="12">
        <f>P1150+IF(AND($B1151="C",I1151&lt;&gt;""),IF($G1151="D",-I1151,+I1151),0)</f>
        <v>15.942875661057023</v>
      </c>
    </row>
    <row r="1152" spans="1:16" x14ac:dyDescent="0.2">
      <c r="A1152" s="6">
        <v>613</v>
      </c>
      <c r="B1152" s="6" t="s">
        <v>17</v>
      </c>
      <c r="C1152" t="s">
        <v>65</v>
      </c>
      <c r="D1152" s="8">
        <v>37227</v>
      </c>
      <c r="E1152" s="19">
        <v>37236</v>
      </c>
      <c r="F1152" t="s">
        <v>284</v>
      </c>
      <c r="G1152" s="6" t="s">
        <v>23</v>
      </c>
      <c r="H1152" s="6"/>
      <c r="I1152" s="12">
        <v>301.23925806112294</v>
      </c>
      <c r="J1152" s="12">
        <f>J1151+IF(AND($B1152="B",$G1152="D"),-I1152,IF($B1152="B",+I1152,0))</f>
        <v>5366.2663941536066</v>
      </c>
      <c r="K1152" s="12">
        <f>K1151+IF(AND($B1152="B",$E1152&lt;&gt;""),IF($G1152="D",-I1152,+I1152),0)</f>
        <v>5366.2663941536066</v>
      </c>
      <c r="L1152" s="6" t="str">
        <f>IF(C1152="","",G1152&amp;" "&amp;VLOOKUP(C1152,$X$1:$Y$49,2))</f>
        <v>D 12</v>
      </c>
      <c r="M1152" s="10" t="e">
        <f>M1151+IF(AND(B1152="C",E1152&lt;&gt;""),IF(G1152="D",-#REF!,+#REF!),0)</f>
        <v>#REF!</v>
      </c>
      <c r="N1152">
        <f>IF(D1152,MONTH(D1152),"")</f>
        <v>12</v>
      </c>
      <c r="O1152">
        <f>IF(D1152,YEAR(D1152),"")</f>
        <v>2001</v>
      </c>
      <c r="P1152" s="12">
        <f>P1151+IF(AND($B1152="C",I1152&lt;&gt;""),IF($G1152="D",-I1152,+I1152),0)</f>
        <v>15.942875661057023</v>
      </c>
    </row>
    <row r="1153" spans="1:16" x14ac:dyDescent="0.2">
      <c r="A1153" s="6">
        <v>614</v>
      </c>
      <c r="B1153" s="6" t="s">
        <v>17</v>
      </c>
      <c r="C1153" t="s">
        <v>58</v>
      </c>
      <c r="D1153" s="8">
        <v>37228</v>
      </c>
      <c r="E1153" s="19">
        <v>37227</v>
      </c>
      <c r="F1153" t="s">
        <v>284</v>
      </c>
      <c r="G1153" s="6" t="s">
        <v>23</v>
      </c>
      <c r="H1153" s="6"/>
      <c r="I1153" s="12">
        <v>3048.9803447482077</v>
      </c>
      <c r="J1153" s="12">
        <f>J1152+IF(AND($B1153="B",$G1153="D"),-I1153,IF($B1153="B",+I1153,0))</f>
        <v>2317.2860494053989</v>
      </c>
      <c r="K1153" s="12">
        <f>K1152+IF(AND($B1153="B",$E1153&lt;&gt;""),IF($G1153="D",-I1153,+I1153),0)</f>
        <v>2317.2860494053989</v>
      </c>
      <c r="L1153" s="6" t="str">
        <f>IF(C1153="","",G1153&amp;" "&amp;VLOOKUP(C1153,$X$1:$Y$49,2))</f>
        <v>D 4</v>
      </c>
      <c r="M1153" s="10" t="e">
        <f>M1152+IF(AND(B1153="C",E1153&lt;&gt;""),IF(G1153="D",-#REF!,+#REF!),0)</f>
        <v>#REF!</v>
      </c>
      <c r="N1153">
        <f>IF(D1153,MONTH(D1153),"")</f>
        <v>12</v>
      </c>
      <c r="O1153">
        <f>IF(D1153,YEAR(D1153),"")</f>
        <v>2001</v>
      </c>
      <c r="P1153" s="12">
        <f>P1152+IF(AND($B1153="C",I1153&lt;&gt;""),IF($G1153="D",-I1153,+I1153),0)</f>
        <v>15.942875661057023</v>
      </c>
    </row>
    <row r="1154" spans="1:16" x14ac:dyDescent="0.2">
      <c r="A1154" s="6">
        <v>591</v>
      </c>
      <c r="B1154" s="6" t="s">
        <v>17</v>
      </c>
      <c r="C1154" t="s">
        <v>54</v>
      </c>
      <c r="D1154" s="8">
        <v>37232</v>
      </c>
      <c r="E1154" s="19">
        <v>37236</v>
      </c>
      <c r="F1154" t="s">
        <v>284</v>
      </c>
      <c r="G1154" s="6" t="s">
        <v>19</v>
      </c>
      <c r="H1154" s="6"/>
      <c r="I1154" s="12">
        <v>840.50326469570416</v>
      </c>
      <c r="J1154" s="12">
        <f>J1153+IF(AND($B1154="B",$G1154="D"),-I1154,IF($B1154="B",+I1154,0))</f>
        <v>3157.7893141011032</v>
      </c>
      <c r="K1154" s="12">
        <f>K1153+IF(AND($B1154="B",$E1154&lt;&gt;""),IF($G1154="D",-I1154,+I1154),0)</f>
        <v>3157.7893141011032</v>
      </c>
      <c r="L1154" s="6" t="str">
        <f>IF(C1154="","",G1154&amp;" "&amp;VLOOKUP(C1154,$X$1:$Y$49,2))</f>
        <v>R 6</v>
      </c>
      <c r="M1154" s="10" t="e">
        <f>M1153+IF(AND(B1154="C",E1154&lt;&gt;""),IF(G1154="D",-#REF!,+#REF!),0)</f>
        <v>#REF!</v>
      </c>
      <c r="N1154">
        <f>IF(D1154,MONTH(D1154),"")</f>
        <v>12</v>
      </c>
      <c r="O1154">
        <f>IF(D1154,YEAR(D1154),"")</f>
        <v>2001</v>
      </c>
      <c r="P1154" s="12">
        <f>P1153+IF(AND($B1154="C",I1154&lt;&gt;""),IF($G1154="D",-I1154,+I1154),0)</f>
        <v>15.942875661057023</v>
      </c>
    </row>
    <row r="1155" spans="1:16" x14ac:dyDescent="0.2">
      <c r="A1155" s="6">
        <v>591</v>
      </c>
      <c r="B1155" s="6" t="s">
        <v>17</v>
      </c>
      <c r="C1155" t="s">
        <v>62</v>
      </c>
      <c r="D1155" s="8">
        <v>37232</v>
      </c>
      <c r="E1155" s="19">
        <v>37236</v>
      </c>
      <c r="F1155" t="s">
        <v>284</v>
      </c>
      <c r="G1155" s="6" t="s">
        <v>19</v>
      </c>
      <c r="H1155" s="6"/>
      <c r="I1155" s="12">
        <v>164.73863988035802</v>
      </c>
      <c r="J1155" s="12">
        <f>J1154+IF(AND($B1155="B",$G1155="D"),-I1155,IF($B1155="B",+I1155,0))</f>
        <v>3322.527953981461</v>
      </c>
      <c r="K1155" s="12">
        <f>K1154+IF(AND($B1155="B",$E1155&lt;&gt;""),IF($G1155="D",-I1155,+I1155),0)</f>
        <v>3322.527953981461</v>
      </c>
      <c r="L1155" s="6" t="str">
        <f>IF(C1155="","",G1155&amp;" "&amp;VLOOKUP(C1155,$X$1:$Y$49,2))</f>
        <v>R 5</v>
      </c>
      <c r="M1155" s="10" t="e">
        <f>M1154+IF(AND(B1155="C",E1155&lt;&gt;""),IF(G1155="D",-#REF!,+#REF!),0)</f>
        <v>#REF!</v>
      </c>
      <c r="N1155">
        <f>IF(D1155,MONTH(D1155),"")</f>
        <v>12</v>
      </c>
      <c r="O1155">
        <f>IF(D1155,YEAR(D1155),"")</f>
        <v>2001</v>
      </c>
      <c r="P1155" s="12">
        <f>P1154+IF(AND($B1155="C",I1155&lt;&gt;""),IF($G1155="D",-I1155,+I1155),0)</f>
        <v>15.942875661057023</v>
      </c>
    </row>
    <row r="1156" spans="1:16" x14ac:dyDescent="0.2">
      <c r="A1156" s="6">
        <v>615</v>
      </c>
      <c r="B1156" s="6" t="s">
        <v>17</v>
      </c>
      <c r="C1156" t="s">
        <v>58</v>
      </c>
      <c r="D1156" s="8">
        <v>37232</v>
      </c>
      <c r="E1156" s="19">
        <v>37231</v>
      </c>
      <c r="F1156" t="s">
        <v>284</v>
      </c>
      <c r="G1156" s="6" t="s">
        <v>23</v>
      </c>
      <c r="H1156" s="6"/>
      <c r="I1156" s="12">
        <v>1972.199397216586</v>
      </c>
      <c r="J1156" s="12">
        <f>J1155+IF(AND($B1156="B",$G1156="D"),-I1156,IF($B1156="B",+I1156,0))</f>
        <v>1350.328556764875</v>
      </c>
      <c r="K1156" s="12">
        <f>K1155+IF(AND($B1156="B",$E1156&lt;&gt;""),IF($G1156="D",-I1156,+I1156),0)</f>
        <v>1350.328556764875</v>
      </c>
      <c r="L1156" s="6" t="str">
        <f>IF(C1156="","",G1156&amp;" "&amp;VLOOKUP(C1156,$X$1:$Y$49,2))</f>
        <v>D 4</v>
      </c>
      <c r="M1156" s="10" t="e">
        <f>M1155+IF(AND(B1156="C",E1156&lt;&gt;""),IF(G1156="D",-#REF!,+#REF!),0)</f>
        <v>#REF!</v>
      </c>
      <c r="N1156">
        <f>IF(D1156,MONTH(D1156),"")</f>
        <v>12</v>
      </c>
      <c r="O1156">
        <f>IF(D1156,YEAR(D1156),"")</f>
        <v>2001</v>
      </c>
      <c r="P1156" s="12">
        <f>P1155+IF(AND($B1156="C",I1156&lt;&gt;""),IF($G1156="D",-I1156,+I1156),0)</f>
        <v>15.942875661057023</v>
      </c>
    </row>
    <row r="1157" spans="1:16" x14ac:dyDescent="0.2">
      <c r="A1157" s="6">
        <v>592</v>
      </c>
      <c r="B1157" s="6" t="s">
        <v>17</v>
      </c>
      <c r="C1157" t="s">
        <v>54</v>
      </c>
      <c r="D1157" s="8">
        <v>37233</v>
      </c>
      <c r="E1157" s="19">
        <v>37242</v>
      </c>
      <c r="F1157" t="s">
        <v>284</v>
      </c>
      <c r="G1157" s="6" t="s">
        <v>19</v>
      </c>
      <c r="H1157" s="6"/>
      <c r="I1157" s="12">
        <v>8826.7980980460616</v>
      </c>
      <c r="J1157" s="12">
        <f>J1156+IF(AND($B1157="B",$G1157="D"),-I1157,IF($B1157="B",+I1157,0))</f>
        <v>10177.126654810936</v>
      </c>
      <c r="K1157" s="12">
        <f>K1156+IF(AND($B1157="B",$E1157&lt;&gt;""),IF($G1157="D",-I1157,+I1157),0)</f>
        <v>10177.126654810936</v>
      </c>
      <c r="L1157" s="6" t="str">
        <f>IF(C1157="","",G1157&amp;" "&amp;VLOOKUP(C1157,$X$1:$Y$49,2))</f>
        <v>R 6</v>
      </c>
      <c r="M1157" s="10" t="e">
        <f>M1156+IF(AND(B1157="C",E1157&lt;&gt;""),IF(G1157="D",-#REF!,+#REF!),0)</f>
        <v>#REF!</v>
      </c>
      <c r="N1157">
        <f>IF(D1157,MONTH(D1157),"")</f>
        <v>12</v>
      </c>
      <c r="O1157">
        <f>IF(D1157,YEAR(D1157),"")</f>
        <v>2001</v>
      </c>
      <c r="P1157" s="12">
        <f>P1156+IF(AND($B1157="C",I1157&lt;&gt;""),IF($G1157="D",-I1157,+I1157),0)</f>
        <v>15.942875661057023</v>
      </c>
    </row>
    <row r="1158" spans="1:16" x14ac:dyDescent="0.2">
      <c r="A1158" s="6">
        <v>592</v>
      </c>
      <c r="B1158" s="6" t="s">
        <v>17</v>
      </c>
      <c r="C1158" t="s">
        <v>62</v>
      </c>
      <c r="D1158" s="8">
        <v>37233</v>
      </c>
      <c r="E1158" s="19">
        <v>37242</v>
      </c>
      <c r="F1158" t="s">
        <v>284</v>
      </c>
      <c r="G1158" s="6" t="s">
        <v>19</v>
      </c>
      <c r="H1158" s="6"/>
      <c r="I1158" s="12">
        <v>1730.052427217028</v>
      </c>
      <c r="J1158" s="12">
        <f>J1157+IF(AND($B1158="B",$G1158="D"),-I1158,IF($B1158="B",+I1158,0))</f>
        <v>11907.179082027964</v>
      </c>
      <c r="K1158" s="12">
        <f>K1157+IF(AND($B1158="B",$E1158&lt;&gt;""),IF($G1158="D",-I1158,+I1158),0)</f>
        <v>11907.179082027964</v>
      </c>
      <c r="L1158" s="6" t="str">
        <f>IF(C1158="","",G1158&amp;" "&amp;VLOOKUP(C1158,$X$1:$Y$49,2))</f>
        <v>R 5</v>
      </c>
      <c r="M1158" s="10" t="e">
        <f>M1157+IF(AND(B1158="C",E1158&lt;&gt;""),IF(G1158="D",-#REF!,+#REF!),0)</f>
        <v>#REF!</v>
      </c>
      <c r="N1158">
        <f>IF(D1158,MONTH(D1158),"")</f>
        <v>12</v>
      </c>
      <c r="O1158">
        <f>IF(D1158,YEAR(D1158),"")</f>
        <v>2001</v>
      </c>
      <c r="P1158" s="12">
        <f>P1157+IF(AND($B1158="C",I1158&lt;&gt;""),IF($G1158="D",-I1158,+I1158),0)</f>
        <v>15.942875661057023</v>
      </c>
    </row>
    <row r="1159" spans="1:16" x14ac:dyDescent="0.2">
      <c r="A1159" s="6">
        <v>631</v>
      </c>
      <c r="B1159" s="6" t="s">
        <v>17</v>
      </c>
      <c r="C1159" t="s">
        <v>44</v>
      </c>
      <c r="D1159" s="8">
        <v>37233</v>
      </c>
      <c r="E1159" s="19">
        <v>37232</v>
      </c>
      <c r="F1159" t="s">
        <v>284</v>
      </c>
      <c r="G1159" s="6" t="s">
        <v>23</v>
      </c>
      <c r="H1159" s="6"/>
      <c r="I1159" s="12">
        <v>45.734705171223112</v>
      </c>
      <c r="J1159" s="12">
        <f>J1158+IF(AND($B1159="B",$G1159="D"),-I1159,IF($B1159="B",+I1159,0))</f>
        <v>11861.444376856742</v>
      </c>
      <c r="K1159" s="12">
        <f>K1158+IF(AND($B1159="B",$E1159&lt;&gt;""),IF($G1159="D",-I1159,+I1159),0)</f>
        <v>11861.444376856742</v>
      </c>
      <c r="L1159" s="6" t="str">
        <f>IF(C1159="","",G1159&amp;" "&amp;VLOOKUP(C1159,$X$1:$Y$49,2))</f>
        <v>D 5</v>
      </c>
      <c r="M1159" s="10" t="e">
        <f>M1158+IF(AND(B1159="C",E1159&lt;&gt;""),IF(G1159="D",-#REF!,+#REF!),0)</f>
        <v>#REF!</v>
      </c>
      <c r="N1159">
        <f>IF(D1159,MONTH(D1159),"")</f>
        <v>12</v>
      </c>
      <c r="O1159">
        <f>IF(D1159,YEAR(D1159),"")</f>
        <v>2001</v>
      </c>
      <c r="P1159" s="12">
        <f>P1158+IF(AND($B1159="C",I1159&lt;&gt;""),IF($G1159="D",-I1159,+I1159),0)</f>
        <v>15.942875661057023</v>
      </c>
    </row>
    <row r="1160" spans="1:16" x14ac:dyDescent="0.2">
      <c r="A1160" s="6">
        <v>631</v>
      </c>
      <c r="B1160" s="6" t="s">
        <v>40</v>
      </c>
      <c r="C1160" t="s">
        <v>41</v>
      </c>
      <c r="D1160" s="8">
        <v>37233</v>
      </c>
      <c r="E1160" s="19">
        <v>37233</v>
      </c>
      <c r="F1160" t="s">
        <v>284</v>
      </c>
      <c r="G1160" s="6" t="s">
        <v>19</v>
      </c>
      <c r="H1160" s="6"/>
      <c r="I1160" s="12">
        <v>45.734705171223112</v>
      </c>
      <c r="J1160" s="12">
        <f>J1159+IF(AND($B1160="B",$G1160="D"),-I1160,IF($B1160="B",+I1160,0))</f>
        <v>11861.444376856742</v>
      </c>
      <c r="K1160" s="12">
        <f>K1159+IF(AND($B1160="B",$E1160&lt;&gt;""),IF($G1160="D",-I1160,+I1160),0)</f>
        <v>11861.444376856742</v>
      </c>
      <c r="L1160" s="6" t="str">
        <f>IF(C1160="","",G1160&amp;" "&amp;VLOOKUP(C1160,$X$1:$Y$49,2))</f>
        <v>R 4</v>
      </c>
      <c r="M1160" s="10" t="e">
        <f>M1159+IF(AND(B1160="C",E1160&lt;&gt;""),IF(G1160="D",-#REF!,+#REF!),0)</f>
        <v>#REF!</v>
      </c>
      <c r="N1160">
        <f>IF(D1160,MONTH(D1160),"")</f>
        <v>12</v>
      </c>
      <c r="O1160">
        <f>IF(D1160,YEAR(D1160),"")</f>
        <v>2001</v>
      </c>
      <c r="P1160" s="12">
        <f>P1159+IF(AND($B1160="C",I1160&lt;&gt;""),IF($G1160="D",-I1160,+I1160),0)</f>
        <v>61.677580832280135</v>
      </c>
    </row>
    <row r="1161" spans="1:16" x14ac:dyDescent="0.2">
      <c r="A1161" s="6">
        <v>648</v>
      </c>
      <c r="B1161" s="6" t="s">
        <v>40</v>
      </c>
      <c r="C1161" t="s">
        <v>28</v>
      </c>
      <c r="D1161" s="8">
        <v>37233</v>
      </c>
      <c r="E1161" s="19">
        <v>37233</v>
      </c>
      <c r="F1161" t="s">
        <v>284</v>
      </c>
      <c r="G1161" s="6" t="s">
        <v>23</v>
      </c>
      <c r="H1161" s="6"/>
      <c r="I1161" s="12">
        <v>23.48</v>
      </c>
      <c r="J1161" s="12">
        <f>J1160+IF(AND($B1161="B",$G1161="D"),-I1161,IF($B1161="B",+I1161,0))</f>
        <v>11861.444376856742</v>
      </c>
      <c r="K1161" s="12">
        <f>K1160+IF(AND($B1161="B",$E1161&lt;&gt;""),IF($G1161="D",-I1161,+I1161),0)</f>
        <v>11861.444376856742</v>
      </c>
      <c r="L1161" s="6" t="str">
        <f>IF(C1161="","",G1161&amp;" "&amp;VLOOKUP(C1161,$X$1:$Y$49,2))</f>
        <v>D 25</v>
      </c>
      <c r="M1161" s="10" t="e">
        <f>M1160+IF(AND(B1161="C",E1161&lt;&gt;""),IF(G1161="D",-#REF!,+#REF!),0)</f>
        <v>#REF!</v>
      </c>
      <c r="N1161">
        <f>IF(D1161,MONTH(D1161),"")</f>
        <v>12</v>
      </c>
      <c r="O1161">
        <f>IF(D1161,YEAR(D1161),"")</f>
        <v>2001</v>
      </c>
      <c r="P1161" s="12">
        <f>P1160+IF(AND($B1161="C",I1161&lt;&gt;""),IF($G1161="D",-I1161,+I1161),0)</f>
        <v>38.197580832280138</v>
      </c>
    </row>
    <row r="1162" spans="1:16" x14ac:dyDescent="0.2">
      <c r="A1162" s="6">
        <v>617</v>
      </c>
      <c r="B1162" s="6" t="s">
        <v>17</v>
      </c>
      <c r="C1162" t="s">
        <v>58</v>
      </c>
      <c r="D1162" s="8">
        <v>37236</v>
      </c>
      <c r="E1162" s="19">
        <v>37235</v>
      </c>
      <c r="F1162" t="s">
        <v>284</v>
      </c>
      <c r="G1162" s="6" t="s">
        <v>23</v>
      </c>
      <c r="H1162" s="6"/>
      <c r="I1162" s="12">
        <v>1524.4901723741038</v>
      </c>
      <c r="J1162" s="12">
        <f>J1161+IF(AND($B1162="B",$G1162="D"),-I1162,IF($B1162="B",+I1162,0))</f>
        <v>10336.954204482638</v>
      </c>
      <c r="K1162" s="12">
        <f>K1161+IF(AND($B1162="B",$E1162&lt;&gt;""),IF($G1162="D",-I1162,+I1162),0)</f>
        <v>10336.954204482638</v>
      </c>
      <c r="L1162" s="6" t="str">
        <f>IF(C1162="","",G1162&amp;" "&amp;VLOOKUP(C1162,$X$1:$Y$49,2))</f>
        <v>D 4</v>
      </c>
      <c r="M1162" s="10" t="e">
        <f>M1161+IF(AND(B1162="C",E1162&lt;&gt;""),IF(G1162="D",-#REF!,+#REF!),0)</f>
        <v>#REF!</v>
      </c>
      <c r="N1162">
        <f>IF(D1162,MONTH(D1162),"")</f>
        <v>12</v>
      </c>
      <c r="O1162">
        <f>IF(D1162,YEAR(D1162),"")</f>
        <v>2001</v>
      </c>
      <c r="P1162" s="12">
        <f>P1161+IF(AND($B1162="C",I1162&lt;&gt;""),IF($G1162="D",-I1162,+I1162),0)</f>
        <v>38.197580832280138</v>
      </c>
    </row>
    <row r="1163" spans="1:16" x14ac:dyDescent="0.2">
      <c r="A1163" s="6">
        <v>618</v>
      </c>
      <c r="B1163" s="6" t="s">
        <v>17</v>
      </c>
      <c r="C1163" t="s">
        <v>38</v>
      </c>
      <c r="D1163" s="8">
        <v>37237</v>
      </c>
      <c r="E1163" s="19">
        <v>37256</v>
      </c>
      <c r="F1163" t="s">
        <v>284</v>
      </c>
      <c r="G1163" s="6" t="s">
        <v>23</v>
      </c>
      <c r="H1163" s="14" t="s">
        <v>237</v>
      </c>
      <c r="I1163" s="12">
        <v>168.00186597597099</v>
      </c>
      <c r="J1163" s="12">
        <f>J1162+IF(AND($B1163="B",$G1163="D"),-I1163,IF($B1163="B",+I1163,0))</f>
        <v>10168.952338506666</v>
      </c>
      <c r="K1163" s="12">
        <f>K1162+IF(AND($B1163="B",$E1163&lt;&gt;""),IF($G1163="D",-I1163,+I1163),0)</f>
        <v>10168.952338506666</v>
      </c>
      <c r="L1163" s="6" t="str">
        <f>IF(C1163="","",G1163&amp;" "&amp;VLOOKUP(C1163,$X$1:$Y$49,2))</f>
        <v>D 27</v>
      </c>
      <c r="M1163" s="10" t="e">
        <f>M1162+IF(AND(B1163="C",E1163&lt;&gt;""),IF(G1163="D",-#REF!,+#REF!),0)</f>
        <v>#REF!</v>
      </c>
      <c r="N1163">
        <f>IF(D1163,MONTH(D1163),"")</f>
        <v>12</v>
      </c>
      <c r="O1163">
        <f>IF(D1163,YEAR(D1163),"")</f>
        <v>2001</v>
      </c>
      <c r="P1163" s="12">
        <f>P1162+IF(AND($B1163="C",I1163&lt;&gt;""),IF($G1163="D",-I1163,+I1163),0)</f>
        <v>38.197580832280138</v>
      </c>
    </row>
    <row r="1164" spans="1:16" x14ac:dyDescent="0.2">
      <c r="A1164" s="6">
        <v>632</v>
      </c>
      <c r="B1164" s="6" t="s">
        <v>17</v>
      </c>
      <c r="C1164" t="s">
        <v>28</v>
      </c>
      <c r="D1164" s="8">
        <v>37237</v>
      </c>
      <c r="E1164" s="19">
        <v>37291</v>
      </c>
      <c r="F1164" t="s">
        <v>284</v>
      </c>
      <c r="G1164" s="6" t="s">
        <v>23</v>
      </c>
      <c r="H1164" s="14" t="s">
        <v>239</v>
      </c>
      <c r="I1164" s="21">
        <v>140.26</v>
      </c>
      <c r="J1164" s="12">
        <f>J1163+IF(AND($B1164="B",$G1164="D"),-I1164,IF($B1164="B",+I1164,0))</f>
        <v>10028.692338506666</v>
      </c>
      <c r="K1164" s="12">
        <f>K1163+IF(AND($B1164="B",$E1164&lt;&gt;""),IF($G1164="D",-I1164,+I1164),0)</f>
        <v>10028.692338506666</v>
      </c>
      <c r="L1164" s="6" t="str">
        <f>IF(C1164="","",G1164&amp;" "&amp;VLOOKUP(C1164,$X$1:$Y$49,2))</f>
        <v>D 25</v>
      </c>
      <c r="M1164" s="10" t="e">
        <f>M1163+IF(AND(B1164="C",E1164&lt;&gt;""),IF(G1164="D",-#REF!,+#REF!),0)</f>
        <v>#REF!</v>
      </c>
      <c r="N1164">
        <f>IF(D1164,MONTH(D1164),"")</f>
        <v>12</v>
      </c>
      <c r="O1164">
        <f>IF(D1164,YEAR(D1164),"")</f>
        <v>2001</v>
      </c>
      <c r="P1164" s="12">
        <f>P1163+IF(AND($B1164="C",I1164&lt;&gt;""),IF($G1164="D",-I1164,+I1164),0)</f>
        <v>38.197580832280138</v>
      </c>
    </row>
    <row r="1165" spans="1:16" x14ac:dyDescent="0.2">
      <c r="A1165" s="6">
        <v>632</v>
      </c>
      <c r="B1165" s="6" t="s">
        <v>17</v>
      </c>
      <c r="C1165" t="s">
        <v>26</v>
      </c>
      <c r="D1165" s="8">
        <v>37237</v>
      </c>
      <c r="E1165" s="19">
        <v>37291</v>
      </c>
      <c r="F1165" t="s">
        <v>284</v>
      </c>
      <c r="G1165" s="6" t="s">
        <v>23</v>
      </c>
      <c r="H1165" s="14" t="s">
        <v>239</v>
      </c>
      <c r="I1165" s="21">
        <v>7.71</v>
      </c>
      <c r="J1165" s="12">
        <f>J1164+IF(AND($B1165="B",$G1165="D"),-I1165,IF($B1165="B",+I1165,0))</f>
        <v>10020.982338506667</v>
      </c>
      <c r="K1165" s="12">
        <f>K1164+IF(AND($B1165="B",$E1165&lt;&gt;""),IF($G1165="D",-I1165,+I1165),0)</f>
        <v>10020.982338506667</v>
      </c>
      <c r="L1165" s="6" t="str">
        <f>IF(C1165="","",G1165&amp;" "&amp;VLOOKUP(C1165,$X$1:$Y$49,2))</f>
        <v>D 6</v>
      </c>
      <c r="M1165" s="10" t="e">
        <f>M1164+IF(AND(B1165="C",E1165&lt;&gt;""),IF(G1165="D",-#REF!,+#REF!),0)</f>
        <v>#REF!</v>
      </c>
      <c r="N1165">
        <f>IF(D1165,MONTH(D1165),"")</f>
        <v>12</v>
      </c>
      <c r="O1165">
        <f>IF(D1165,YEAR(D1165),"")</f>
        <v>2001</v>
      </c>
      <c r="P1165" s="12">
        <f>P1164+IF(AND($B1165="C",I1165&lt;&gt;""),IF($G1165="D",-I1165,+I1165),0)</f>
        <v>38.197580832280138</v>
      </c>
    </row>
    <row r="1166" spans="1:16" x14ac:dyDescent="0.2">
      <c r="A1166" s="6">
        <v>619</v>
      </c>
      <c r="B1166" s="6" t="s">
        <v>17</v>
      </c>
      <c r="C1166" t="s">
        <v>58</v>
      </c>
      <c r="D1166" s="8">
        <v>37238</v>
      </c>
      <c r="E1166" s="19">
        <v>37237</v>
      </c>
      <c r="F1166" t="s">
        <v>284</v>
      </c>
      <c r="G1166" s="6" t="s">
        <v>23</v>
      </c>
      <c r="H1166" s="6"/>
      <c r="I1166" s="12">
        <v>1524.4901723741038</v>
      </c>
      <c r="J1166" s="12">
        <f>J1165+IF(AND($B1166="B",$G1166="D"),-I1166,IF($B1166="B",+I1166,0))</f>
        <v>8496.4921661325625</v>
      </c>
      <c r="K1166" s="12">
        <f>K1165+IF(AND($B1166="B",$E1166&lt;&gt;""),IF($G1166="D",-I1166,+I1166),0)</f>
        <v>8496.4921661325625</v>
      </c>
      <c r="L1166" s="6" t="str">
        <f>IF(C1166="","",G1166&amp;" "&amp;VLOOKUP(C1166,$X$1:$Y$49,2))</f>
        <v>D 4</v>
      </c>
      <c r="M1166" s="10" t="e">
        <f>M1165+IF(AND(B1166="C",E1166&lt;&gt;""),IF(G1166="D",-#REF!,+#REF!),0)</f>
        <v>#REF!</v>
      </c>
      <c r="N1166">
        <f>IF(D1166,MONTH(D1166),"")</f>
        <v>12</v>
      </c>
      <c r="O1166">
        <f>IF(D1166,YEAR(D1166),"")</f>
        <v>2001</v>
      </c>
      <c r="P1166" s="12">
        <f>P1165+IF(AND($B1166="C",I1166&lt;&gt;""),IF($G1166="D",-I1166,+I1166),0)</f>
        <v>38.197580832280138</v>
      </c>
    </row>
    <row r="1167" spans="1:16" x14ac:dyDescent="0.2">
      <c r="A1167" s="6">
        <v>646</v>
      </c>
      <c r="B1167" s="6" t="s">
        <v>17</v>
      </c>
      <c r="C1167" s="7" t="s">
        <v>28</v>
      </c>
      <c r="D1167" s="8">
        <v>37240</v>
      </c>
      <c r="E1167" s="19">
        <v>37256</v>
      </c>
      <c r="F1167" t="s">
        <v>284</v>
      </c>
      <c r="G1167" s="6" t="s">
        <v>23</v>
      </c>
      <c r="H1167" s="6"/>
      <c r="I1167" s="12">
        <v>11.47</v>
      </c>
      <c r="J1167" s="12">
        <f>J1166+IF(AND($B1167="B",$G1167="D"),-I1167,IF($B1167="B",+I1167,0))</f>
        <v>8485.0221661325631</v>
      </c>
      <c r="K1167" s="12">
        <f>K1166+IF(AND($B1167="B",$E1167&lt;&gt;""),IF($G1167="D",-I1167,+I1167),0)</f>
        <v>8485.0221661325631</v>
      </c>
      <c r="L1167" s="6" t="str">
        <f>IF(C1167="","",G1167&amp;" "&amp;VLOOKUP(C1167,$X$1:$Y$49,2))</f>
        <v>D 25</v>
      </c>
      <c r="M1167" s="10" t="e">
        <f>M1166+IF(AND(B1167="C",E1167&lt;&gt;""),IF(G1167="D",-#REF!,+#REF!),0)</f>
        <v>#REF!</v>
      </c>
      <c r="N1167">
        <f>IF(D1167,MONTH(D1167),"")</f>
        <v>12</v>
      </c>
      <c r="O1167">
        <f>IF(D1167,YEAR(D1167),"")</f>
        <v>2001</v>
      </c>
      <c r="P1167" s="12">
        <f>P1166+IF(AND($B1167="C",I1167&lt;&gt;""),IF($G1167="D",-I1167,+I1167),0)</f>
        <v>38.197580832280138</v>
      </c>
    </row>
    <row r="1168" spans="1:16" x14ac:dyDescent="0.2">
      <c r="A1168" s="6">
        <v>646</v>
      </c>
      <c r="B1168" s="6" t="s">
        <v>17</v>
      </c>
      <c r="C1168" t="s">
        <v>31</v>
      </c>
      <c r="D1168" s="8">
        <v>37240</v>
      </c>
      <c r="E1168" s="19">
        <v>37256</v>
      </c>
      <c r="F1168" t="s">
        <v>284</v>
      </c>
      <c r="G1168" s="6" t="s">
        <v>23</v>
      </c>
      <c r="H1168" s="6"/>
      <c r="I1168" s="12">
        <v>151.84</v>
      </c>
      <c r="J1168" s="12">
        <f>J1167+IF(AND($B1168="B",$G1168="D"),-I1168,IF($B1168="B",+I1168,0))</f>
        <v>8333.182166132563</v>
      </c>
      <c r="K1168" s="12">
        <f>K1167+IF(AND($B1168="B",$E1168&lt;&gt;""),IF($G1168="D",-I1168,+I1168),0)</f>
        <v>8333.182166132563</v>
      </c>
      <c r="L1168" s="6" t="str">
        <f>IF(C1168="","",G1168&amp;" "&amp;VLOOKUP(C1168,$X$1:$Y$49,2))</f>
        <v>D 22</v>
      </c>
      <c r="M1168" s="10" t="e">
        <f>M1167+IF(AND(B1168="C",E1168&lt;&gt;""),IF(G1168="D",-#REF!,+#REF!),0)</f>
        <v>#REF!</v>
      </c>
      <c r="N1168">
        <f>IF(D1168,MONTH(D1168),"")</f>
        <v>12</v>
      </c>
      <c r="O1168">
        <f>IF(D1168,YEAR(D1168),"")</f>
        <v>2001</v>
      </c>
      <c r="P1168" s="12">
        <f>P1167+IF(AND($B1168="C",I1168&lt;&gt;""),IF($G1168="D",-I1168,+I1168),0)</f>
        <v>38.197580832280138</v>
      </c>
    </row>
    <row r="1169" spans="1:16" x14ac:dyDescent="0.2">
      <c r="A1169" s="6">
        <v>646</v>
      </c>
      <c r="B1169" s="6" t="s">
        <v>17</v>
      </c>
      <c r="C1169" t="s">
        <v>58</v>
      </c>
      <c r="D1169" s="8">
        <v>37240</v>
      </c>
      <c r="E1169" s="19">
        <v>37256</v>
      </c>
      <c r="F1169" t="s">
        <v>284</v>
      </c>
      <c r="G1169" s="6" t="s">
        <v>23</v>
      </c>
      <c r="H1169" s="6"/>
      <c r="I1169" s="12">
        <v>494.85</v>
      </c>
      <c r="J1169" s="12">
        <f>J1168+IF(AND($B1169="B",$G1169="D"),-I1169,IF($B1169="B",+I1169,0))</f>
        <v>7838.3321661325626</v>
      </c>
      <c r="K1169" s="12">
        <f>K1168+IF(AND($B1169="B",$E1169&lt;&gt;""),IF($G1169="D",-I1169,+I1169),0)</f>
        <v>7838.3321661325626</v>
      </c>
      <c r="L1169" s="6" t="str">
        <f>IF(C1169="","",G1169&amp;" "&amp;VLOOKUP(C1169,$X$1:$Y$49,2))</f>
        <v>D 4</v>
      </c>
      <c r="M1169" s="10" t="e">
        <f>M1168+IF(AND(B1169="C",E1169&lt;&gt;""),IF(G1169="D",-#REF!,+#REF!),0)</f>
        <v>#REF!</v>
      </c>
      <c r="N1169">
        <f>IF(D1169,MONTH(D1169),"")</f>
        <v>12</v>
      </c>
      <c r="O1169">
        <f>IF(D1169,YEAR(D1169),"")</f>
        <v>2001</v>
      </c>
      <c r="P1169" s="12">
        <f>P1168+IF(AND($B1169="C",I1169&lt;&gt;""),IF($G1169="D",-I1169,+I1169),0)</f>
        <v>38.197580832280138</v>
      </c>
    </row>
    <row r="1170" spans="1:16" x14ac:dyDescent="0.2">
      <c r="A1170" s="6">
        <v>646</v>
      </c>
      <c r="B1170" s="6" t="s">
        <v>17</v>
      </c>
      <c r="C1170" t="s">
        <v>26</v>
      </c>
      <c r="D1170" s="8">
        <v>37240</v>
      </c>
      <c r="E1170" s="19">
        <v>37256</v>
      </c>
      <c r="F1170" t="s">
        <v>284</v>
      </c>
      <c r="G1170" s="6" t="s">
        <v>23</v>
      </c>
      <c r="H1170" s="6"/>
      <c r="I1170" s="12">
        <v>28.42</v>
      </c>
      <c r="J1170" s="12">
        <f>J1169+IF(AND($B1170="B",$G1170="D"),-I1170,IF($B1170="B",+I1170,0))</f>
        <v>7809.9121661325626</v>
      </c>
      <c r="K1170" s="12">
        <f>K1169+IF(AND($B1170="B",$E1170&lt;&gt;""),IF($G1170="D",-I1170,+I1170),0)</f>
        <v>7809.9121661325626</v>
      </c>
      <c r="L1170" s="6" t="str">
        <f>IF(C1170="","",G1170&amp;" "&amp;VLOOKUP(C1170,$X$1:$Y$49,2))</f>
        <v>D 6</v>
      </c>
      <c r="M1170" s="10" t="e">
        <f>M1169+IF(AND(B1170="C",E1170&lt;&gt;""),IF(G1170="D",-#REF!,+#REF!),0)</f>
        <v>#REF!</v>
      </c>
      <c r="N1170">
        <f>IF(D1170,MONTH(D1170),"")</f>
        <v>12</v>
      </c>
      <c r="O1170">
        <f>IF(D1170,YEAR(D1170),"")</f>
        <v>2001</v>
      </c>
      <c r="P1170" s="12">
        <f>P1169+IF(AND($B1170="C",I1170&lt;&gt;""),IF($G1170="D",-I1170,+I1170),0)</f>
        <v>38.197580832280138</v>
      </c>
    </row>
    <row r="1171" spans="1:16" x14ac:dyDescent="0.2">
      <c r="A1171" s="6">
        <v>640</v>
      </c>
      <c r="B1171" s="6" t="s">
        <v>17</v>
      </c>
      <c r="C1171" s="7" t="s">
        <v>28</v>
      </c>
      <c r="D1171" s="8">
        <v>37241</v>
      </c>
      <c r="E1171" s="19">
        <v>37252</v>
      </c>
      <c r="F1171" t="s">
        <v>284</v>
      </c>
      <c r="G1171" s="6" t="s">
        <v>23</v>
      </c>
      <c r="H1171" s="6"/>
      <c r="I1171" s="12">
        <v>50.57</v>
      </c>
      <c r="J1171" s="12">
        <f>J1170+IF(AND($B1171="B",$G1171="D"),-I1171,IF($B1171="B",+I1171,0))</f>
        <v>7759.3421661325629</v>
      </c>
      <c r="K1171" s="12">
        <f>K1170+IF(AND($B1171="B",$E1171&lt;&gt;""),IF($G1171="D",-I1171,+I1171),0)</f>
        <v>7759.3421661325629</v>
      </c>
      <c r="L1171" s="6" t="str">
        <f>IF(C1171="","",G1171&amp;" "&amp;VLOOKUP(C1171,$X$1:$Y$49,2))</f>
        <v>D 25</v>
      </c>
      <c r="M1171" s="10" t="e">
        <f>M1170+IF(AND(B1171="C",E1171&lt;&gt;""),IF(G1171="D",-#REF!,+#REF!),0)</f>
        <v>#REF!</v>
      </c>
      <c r="N1171">
        <f>IF(D1171,MONTH(D1171),"")</f>
        <v>12</v>
      </c>
      <c r="O1171">
        <f>IF(D1171,YEAR(D1171),"")</f>
        <v>2001</v>
      </c>
      <c r="P1171" s="12">
        <f>P1170+IF(AND($B1171="C",I1171&lt;&gt;""),IF($G1171="D",-I1171,+I1171),0)</f>
        <v>38.197580832280138</v>
      </c>
    </row>
    <row r="1172" spans="1:16" x14ac:dyDescent="0.2">
      <c r="A1172" s="6">
        <v>640</v>
      </c>
      <c r="B1172" s="6" t="s">
        <v>17</v>
      </c>
      <c r="C1172" t="s">
        <v>26</v>
      </c>
      <c r="D1172" s="8">
        <v>37241</v>
      </c>
      <c r="E1172" s="19">
        <v>37252</v>
      </c>
      <c r="F1172" t="s">
        <v>284</v>
      </c>
      <c r="G1172" s="6" t="s">
        <v>23</v>
      </c>
      <c r="H1172" s="6"/>
      <c r="I1172" s="12">
        <v>9.91</v>
      </c>
      <c r="J1172" s="12">
        <f>J1171+IF(AND($B1172="B",$G1172="D"),-I1172,IF($B1172="B",+I1172,0))</f>
        <v>7749.432166132563</v>
      </c>
      <c r="K1172" s="12">
        <f>K1171+IF(AND($B1172="B",$E1172&lt;&gt;""),IF($G1172="D",-I1172,+I1172),0)</f>
        <v>7749.432166132563</v>
      </c>
      <c r="L1172" s="6" t="str">
        <f>IF(C1172="","",G1172&amp;" "&amp;VLOOKUP(C1172,$X$1:$Y$49,2))</f>
        <v>D 6</v>
      </c>
      <c r="M1172" s="10" t="e">
        <f>M1171+IF(AND(B1172="C",E1172&lt;&gt;""),IF(G1172="D",-#REF!,+#REF!),0)</f>
        <v>#REF!</v>
      </c>
      <c r="N1172">
        <f>IF(D1172,MONTH(D1172),"")</f>
        <v>12</v>
      </c>
      <c r="O1172">
        <f>IF(D1172,YEAR(D1172),"")</f>
        <v>2001</v>
      </c>
      <c r="P1172" s="12">
        <f>P1171+IF(AND($B1172="C",I1172&lt;&gt;""),IF($G1172="D",-I1172,+I1172),0)</f>
        <v>38.197580832280138</v>
      </c>
    </row>
    <row r="1173" spans="1:16" x14ac:dyDescent="0.2">
      <c r="A1173" s="6">
        <v>641</v>
      </c>
      <c r="B1173" s="6" t="s">
        <v>17</v>
      </c>
      <c r="C1173" s="7" t="s">
        <v>54</v>
      </c>
      <c r="D1173" s="8">
        <v>37242</v>
      </c>
      <c r="E1173" s="19">
        <v>37243</v>
      </c>
      <c r="F1173" t="s">
        <v>284</v>
      </c>
      <c r="G1173" s="6" t="s">
        <v>19</v>
      </c>
      <c r="H1173" s="6"/>
      <c r="I1173" s="12">
        <v>731.75528273956979</v>
      </c>
      <c r="J1173" s="12">
        <f>J1172+IF(AND($B1173="B",$G1173="D"),-I1173,IF($B1173="B",+I1173,0))</f>
        <v>8481.1874488721332</v>
      </c>
      <c r="K1173" s="12">
        <f>K1172+IF(AND($B1173="B",$E1173&lt;&gt;""),IF($G1173="D",-I1173,+I1173),0)</f>
        <v>8481.1874488721332</v>
      </c>
      <c r="L1173" s="6" t="str">
        <f>IF(C1173="","",G1173&amp;" "&amp;VLOOKUP(C1173,$X$1:$Y$49,2))</f>
        <v>R 6</v>
      </c>
      <c r="M1173" s="10" t="e">
        <f>M1172+IF(AND(B1173="C",E1173&lt;&gt;""),IF(G1173="D",-#REF!,+#REF!),0)</f>
        <v>#REF!</v>
      </c>
      <c r="N1173">
        <f>IF(D1173,MONTH(D1173),"")</f>
        <v>12</v>
      </c>
      <c r="O1173">
        <f>IF(D1173,YEAR(D1173),"")</f>
        <v>2001</v>
      </c>
      <c r="P1173" s="12">
        <f>P1172+IF(AND($B1173="C",I1173&lt;&gt;""),IF($G1173="D",-I1173,+I1173),0)</f>
        <v>38.197580832280138</v>
      </c>
    </row>
    <row r="1174" spans="1:16" x14ac:dyDescent="0.2">
      <c r="A1174" s="6">
        <v>641</v>
      </c>
      <c r="B1174" s="6" t="s">
        <v>17</v>
      </c>
      <c r="C1174" t="s">
        <v>62</v>
      </c>
      <c r="D1174" s="8">
        <v>37242</v>
      </c>
      <c r="E1174" s="19">
        <v>37243</v>
      </c>
      <c r="F1174" t="s">
        <v>284</v>
      </c>
      <c r="G1174" s="6" t="s">
        <v>19</v>
      </c>
      <c r="H1174" s="6"/>
      <c r="I1174" s="12">
        <v>143.41999999999996</v>
      </c>
      <c r="J1174" s="12">
        <f>J1173+IF(AND($B1174="B",$G1174="D"),-I1174,IF($B1174="B",+I1174,0))</f>
        <v>8624.6074488721333</v>
      </c>
      <c r="K1174" s="12">
        <f>K1173+IF(AND($B1174="B",$E1174&lt;&gt;""),IF($G1174="D",-I1174,+I1174),0)</f>
        <v>8624.6074488721333</v>
      </c>
      <c r="L1174" s="6" t="str">
        <f>IF(C1174="","",G1174&amp;" "&amp;VLOOKUP(C1174,$X$1:$Y$49,2))</f>
        <v>R 5</v>
      </c>
      <c r="M1174" s="10" t="e">
        <f>M1173+IF(AND(B1174="C",E1174&lt;&gt;""),IF(G1174="D",-#REF!,+#REF!),0)</f>
        <v>#REF!</v>
      </c>
      <c r="N1174">
        <f>IF(D1174,MONTH(D1174),"")</f>
        <v>12</v>
      </c>
      <c r="O1174">
        <f>IF(D1174,YEAR(D1174),"")</f>
        <v>2001</v>
      </c>
      <c r="P1174" s="12">
        <f>P1173+IF(AND($B1174="C",I1174&lt;&gt;""),IF($G1174="D",-I1174,+I1174),0)</f>
        <v>38.197580832280138</v>
      </c>
    </row>
    <row r="1175" spans="1:16" x14ac:dyDescent="0.2">
      <c r="A1175" s="6">
        <v>622</v>
      </c>
      <c r="B1175" s="6" t="s">
        <v>17</v>
      </c>
      <c r="C1175" t="s">
        <v>28</v>
      </c>
      <c r="D1175" s="8">
        <v>37243</v>
      </c>
      <c r="E1175" s="19">
        <v>37262</v>
      </c>
      <c r="F1175" t="s">
        <v>284</v>
      </c>
      <c r="G1175" s="6" t="s">
        <v>23</v>
      </c>
      <c r="H1175" s="6"/>
      <c r="I1175" s="12">
        <v>28.335632551736062</v>
      </c>
      <c r="J1175" s="12">
        <f>J1174+IF(AND($B1175="B",$G1175="D"),-I1175,IF($B1175="B",+I1175,0))</f>
        <v>8596.2718163203972</v>
      </c>
      <c r="K1175" s="12">
        <f>K1174+IF(AND($B1175="B",$E1175&lt;&gt;""),IF($G1175="D",-I1175,+I1175),0)</f>
        <v>8596.2718163203972</v>
      </c>
      <c r="L1175" s="6" t="str">
        <f>IF(C1175="","",G1175&amp;" "&amp;VLOOKUP(C1175,$X$1:$Y$49,2))</f>
        <v>D 25</v>
      </c>
      <c r="M1175" s="10" t="e">
        <f>M1174+IF(AND(B1175="C",E1175&lt;&gt;""),IF(G1175="D",-#REF!,+#REF!),0)</f>
        <v>#REF!</v>
      </c>
      <c r="N1175">
        <f>IF(D1175,MONTH(D1175),"")</f>
        <v>12</v>
      </c>
      <c r="O1175">
        <f>IF(D1175,YEAR(D1175),"")</f>
        <v>2001</v>
      </c>
      <c r="P1175" s="12">
        <f>P1174+IF(AND($B1175="C",I1175&lt;&gt;""),IF($G1175="D",-I1175,+I1175),0)</f>
        <v>38.197580832280138</v>
      </c>
    </row>
    <row r="1176" spans="1:16" x14ac:dyDescent="0.2">
      <c r="A1176" s="6">
        <v>622</v>
      </c>
      <c r="B1176" s="6" t="s">
        <v>17</v>
      </c>
      <c r="C1176" t="s">
        <v>26</v>
      </c>
      <c r="D1176" s="8">
        <v>37243</v>
      </c>
      <c r="E1176" s="19">
        <v>37262</v>
      </c>
      <c r="F1176" t="s">
        <v>284</v>
      </c>
      <c r="G1176" s="6" t="s">
        <v>23</v>
      </c>
      <c r="H1176" s="6"/>
      <c r="I1176" s="12">
        <v>5.55</v>
      </c>
      <c r="J1176" s="12">
        <f>J1175+IF(AND($B1176="B",$G1176="D"),-I1176,IF($B1176="B",+I1176,0))</f>
        <v>8590.7218163203979</v>
      </c>
      <c r="K1176" s="12">
        <f>K1175+IF(AND($B1176="B",$E1176&lt;&gt;""),IF($G1176="D",-I1176,+I1176),0)</f>
        <v>8590.7218163203979</v>
      </c>
      <c r="L1176" s="6" t="str">
        <f>IF(C1176="","",G1176&amp;" "&amp;VLOOKUP(C1176,$X$1:$Y$49,2))</f>
        <v>D 6</v>
      </c>
      <c r="M1176" s="10" t="e">
        <f>M1175+IF(AND(B1176="C",E1176&lt;&gt;""),IF(G1176="D",-#REF!,+#REF!),0)</f>
        <v>#REF!</v>
      </c>
      <c r="N1176">
        <f>IF(D1176,MONTH(D1176),"")</f>
        <v>12</v>
      </c>
      <c r="O1176">
        <f>IF(D1176,YEAR(D1176),"")</f>
        <v>2001</v>
      </c>
      <c r="P1176" s="12">
        <f>P1175+IF(AND($B1176="C",I1176&lt;&gt;""),IF($G1176="D",-I1176,+I1176),0)</f>
        <v>38.197580832280138</v>
      </c>
    </row>
    <row r="1177" spans="1:16" x14ac:dyDescent="0.2">
      <c r="A1177" s="6">
        <v>648</v>
      </c>
      <c r="B1177" s="6" t="s">
        <v>40</v>
      </c>
      <c r="C1177" t="s">
        <v>49</v>
      </c>
      <c r="D1177" s="8">
        <v>37243</v>
      </c>
      <c r="E1177" s="19">
        <v>37243</v>
      </c>
      <c r="F1177" t="s">
        <v>284</v>
      </c>
      <c r="G1177" s="6" t="s">
        <v>23</v>
      </c>
      <c r="H1177" s="6"/>
      <c r="I1177" s="12">
        <v>6.1</v>
      </c>
      <c r="J1177" s="12">
        <f>J1176+IF(AND($B1177="B",$G1177="D"),-I1177,IF($B1177="B",+I1177,0))</f>
        <v>8590.7218163203979</v>
      </c>
      <c r="K1177" s="12">
        <f>K1176+IF(AND($B1177="B",$E1177&lt;&gt;""),IF($G1177="D",-I1177,+I1177),0)</f>
        <v>8590.7218163203979</v>
      </c>
      <c r="L1177" s="6" t="str">
        <f>IF(C1177="","",G1177&amp;" "&amp;VLOOKUP(C1177,$X$1:$Y$49,2))</f>
        <v>D 24</v>
      </c>
      <c r="M1177" s="10" t="e">
        <f>M1176+IF(AND(B1177="C",E1177&lt;&gt;""),IF(G1177="D",-#REF!,+#REF!),0)</f>
        <v>#REF!</v>
      </c>
      <c r="N1177">
        <f>IF(D1177,MONTH(D1177),"")</f>
        <v>12</v>
      </c>
      <c r="O1177">
        <f>IF(D1177,YEAR(D1177),"")</f>
        <v>2001</v>
      </c>
      <c r="P1177" s="12">
        <f>P1176+IF(AND($B1177="C",I1177&lt;&gt;""),IF($G1177="D",-I1177,+I1177),0)</f>
        <v>32.097580832280137</v>
      </c>
    </row>
    <row r="1178" spans="1:16" x14ac:dyDescent="0.2">
      <c r="A1178" s="6">
        <v>620</v>
      </c>
      <c r="B1178" s="6" t="s">
        <v>17</v>
      </c>
      <c r="C1178" t="s">
        <v>21</v>
      </c>
      <c r="D1178" s="8">
        <v>37244</v>
      </c>
      <c r="E1178" s="19">
        <v>37256</v>
      </c>
      <c r="F1178" t="s">
        <v>284</v>
      </c>
      <c r="G1178" s="6" t="s">
        <v>23</v>
      </c>
      <c r="H1178" s="6" t="s">
        <v>238</v>
      </c>
      <c r="I1178" s="12">
        <v>3.041357893886337</v>
      </c>
      <c r="J1178" s="12">
        <f>J1177+IF(AND($B1178="B",$G1178="D"),-I1178,IF($B1178="B",+I1178,0))</f>
        <v>8587.6804584265119</v>
      </c>
      <c r="K1178" s="12">
        <f>K1177+IF(AND($B1178="B",$E1178&lt;&gt;""),IF($G1178="D",-I1178,+I1178),0)</f>
        <v>8587.6804584265119</v>
      </c>
      <c r="L1178" s="6" t="str">
        <f>IF(C1178="","",G1178&amp;" "&amp;VLOOKUP(C1178,$X$1:$Y$49,2))</f>
        <v>D 28</v>
      </c>
      <c r="M1178" s="10" t="e">
        <f>M1177+IF(AND(B1178="C",E1178&lt;&gt;""),IF(G1178="D",-#REF!,+#REF!),0)</f>
        <v>#REF!</v>
      </c>
      <c r="N1178">
        <f>IF(D1178,MONTH(D1178),"")</f>
        <v>12</v>
      </c>
      <c r="O1178">
        <f>IF(D1178,YEAR(D1178),"")</f>
        <v>2001</v>
      </c>
      <c r="P1178" s="12">
        <f>P1177+IF(AND($B1178="C",I1178&lt;&gt;""),IF($G1178="D",-I1178,+I1178),0)</f>
        <v>32.097580832280137</v>
      </c>
    </row>
    <row r="1179" spans="1:16" x14ac:dyDescent="0.2">
      <c r="A1179" s="6">
        <v>620</v>
      </c>
      <c r="B1179" s="6" t="s">
        <v>17</v>
      </c>
      <c r="C1179" t="s">
        <v>28</v>
      </c>
      <c r="D1179" s="8">
        <v>37244</v>
      </c>
      <c r="E1179" s="19">
        <v>37256</v>
      </c>
      <c r="F1179" t="s">
        <v>284</v>
      </c>
      <c r="G1179" s="6" t="s">
        <v>23</v>
      </c>
      <c r="H1179" s="6" t="s">
        <v>238</v>
      </c>
      <c r="I1179" s="12">
        <v>374.95445585610031</v>
      </c>
      <c r="J1179" s="12">
        <f>J1178+IF(AND($B1179="B",$G1179="D"),-I1179,IF($B1179="B",+I1179,0))</f>
        <v>8212.7260025704109</v>
      </c>
      <c r="K1179" s="12">
        <f>K1178+IF(AND($B1179="B",$E1179&lt;&gt;""),IF($G1179="D",-I1179,+I1179),0)</f>
        <v>8212.7260025704109</v>
      </c>
      <c r="L1179" s="6" t="str">
        <f>IF(C1179="","",G1179&amp;" "&amp;VLOOKUP(C1179,$X$1:$Y$49,2))</f>
        <v>D 25</v>
      </c>
      <c r="M1179" s="10" t="e">
        <f>M1178+IF(AND(B1179="C",E1179&lt;&gt;""),IF(G1179="D",-#REF!,+#REF!),0)</f>
        <v>#REF!</v>
      </c>
      <c r="N1179">
        <f>IF(D1179,MONTH(D1179),"")</f>
        <v>12</v>
      </c>
      <c r="O1179">
        <f>IF(D1179,YEAR(D1179),"")</f>
        <v>2001</v>
      </c>
      <c r="P1179" s="12">
        <f>P1178+IF(AND($B1179="C",I1179&lt;&gt;""),IF($G1179="D",-I1179,+I1179),0)</f>
        <v>32.097580832280137</v>
      </c>
    </row>
    <row r="1180" spans="1:16" x14ac:dyDescent="0.2">
      <c r="A1180" s="6">
        <v>620</v>
      </c>
      <c r="B1180" s="6" t="s">
        <v>17</v>
      </c>
      <c r="C1180" t="s">
        <v>26</v>
      </c>
      <c r="D1180" s="8">
        <v>37244</v>
      </c>
      <c r="E1180" s="19">
        <v>37256</v>
      </c>
      <c r="F1180" t="s">
        <v>284</v>
      </c>
      <c r="G1180" s="6" t="s">
        <v>23</v>
      </c>
      <c r="H1180" s="6" t="s">
        <v>238</v>
      </c>
      <c r="I1180" s="12">
        <v>74.087173397036693</v>
      </c>
      <c r="J1180" s="12">
        <f>J1179+IF(AND($B1180="B",$G1180="D"),-I1180,IF($B1180="B",+I1180,0))</f>
        <v>8138.6388291733738</v>
      </c>
      <c r="K1180" s="12">
        <f>K1179+IF(AND($B1180="B",$E1180&lt;&gt;""),IF($G1180="D",-I1180,+I1180),0)</f>
        <v>8138.6388291733738</v>
      </c>
      <c r="L1180" s="6" t="str">
        <f>IF(C1180="","",G1180&amp;" "&amp;VLOOKUP(C1180,$X$1:$Y$49,2))</f>
        <v>D 6</v>
      </c>
      <c r="M1180" s="10" t="e">
        <f>M1179+IF(AND(B1180="C",E1180&lt;&gt;""),IF(G1180="D",-#REF!,+#REF!),0)</f>
        <v>#REF!</v>
      </c>
      <c r="N1180">
        <f>IF(D1180,MONTH(D1180),"")</f>
        <v>12</v>
      </c>
      <c r="O1180">
        <f>IF(D1180,YEAR(D1180),"")</f>
        <v>2001</v>
      </c>
      <c r="P1180" s="12">
        <f>P1179+IF(AND($B1180="C",I1180&lt;&gt;""),IF($G1180="D",-I1180,+I1180),0)</f>
        <v>32.097580832280137</v>
      </c>
    </row>
    <row r="1181" spans="1:16" x14ac:dyDescent="0.2">
      <c r="A1181" s="6">
        <v>590</v>
      </c>
      <c r="B1181" s="6" t="s">
        <v>17</v>
      </c>
      <c r="C1181" t="s">
        <v>33</v>
      </c>
      <c r="D1181" s="8">
        <v>37245</v>
      </c>
      <c r="E1181" s="19">
        <v>37244</v>
      </c>
      <c r="F1181" t="s">
        <v>284</v>
      </c>
      <c r="G1181" s="6" t="s">
        <v>23</v>
      </c>
      <c r="H1181" s="6"/>
      <c r="I1181" s="12">
        <v>2452.0006646777151</v>
      </c>
      <c r="J1181" s="12">
        <f>J1180+IF(AND($B1181="B",$G1181="D"),-I1181,IF($B1181="B",+I1181,0))</f>
        <v>5686.6381644956582</v>
      </c>
      <c r="K1181" s="12">
        <f>K1180+IF(AND($B1181="B",$E1181&lt;&gt;""),IF($G1181="D",-I1181,+I1181),0)</f>
        <v>5686.6381644956582</v>
      </c>
      <c r="L1181" s="6" t="str">
        <f>IF(C1181="","",G1181&amp;" "&amp;VLOOKUP(C1181,$X$1:$Y$49,2))</f>
        <v>D 23</v>
      </c>
      <c r="M1181" s="10" t="e">
        <f>M1180+IF(AND(B1181="C",E1181&lt;&gt;""),IF(G1181="D",-#REF!,+#REF!),0)</f>
        <v>#REF!</v>
      </c>
      <c r="N1181">
        <f>IF(D1181,MONTH(D1181),"")</f>
        <v>12</v>
      </c>
      <c r="O1181">
        <f>IF(D1181,YEAR(D1181),"")</f>
        <v>2001</v>
      </c>
      <c r="P1181" s="12">
        <f>P1180+IF(AND($B1181="C",I1181&lt;&gt;""),IF($G1181="D",-I1181,+I1181),0)</f>
        <v>32.097580832280137</v>
      </c>
    </row>
    <row r="1182" spans="1:16" x14ac:dyDescent="0.2">
      <c r="A1182" s="6">
        <v>616</v>
      </c>
      <c r="B1182" s="6" t="s">
        <v>17</v>
      </c>
      <c r="C1182" t="s">
        <v>36</v>
      </c>
      <c r="D1182" s="8">
        <v>37245</v>
      </c>
      <c r="E1182" s="19">
        <v>37271</v>
      </c>
      <c r="F1182" t="s">
        <v>284</v>
      </c>
      <c r="G1182" s="6" t="s">
        <v>23</v>
      </c>
      <c r="H1182" s="6"/>
      <c r="I1182" s="12">
        <v>421.00015702248777</v>
      </c>
      <c r="J1182" s="12">
        <f>J1181+IF(AND($B1182="B",$G1182="D"),-I1182,IF($B1182="B",+I1182,0))</f>
        <v>5265.6380074731705</v>
      </c>
      <c r="K1182" s="12">
        <f>K1181+IF(AND($B1182="B",$E1182&lt;&gt;""),IF($G1182="D",-I1182,+I1182),0)</f>
        <v>5265.6380074731705</v>
      </c>
      <c r="L1182" s="6" t="str">
        <f>IF(C1182="","",G1182&amp;" "&amp;VLOOKUP(C1182,$X$1:$Y$49,2))</f>
        <v>D 10</v>
      </c>
      <c r="M1182" s="10" t="e">
        <f>M1181+IF(AND(B1182="C",E1182&lt;&gt;""),IF(G1182="D",-#REF!,+#REF!),0)</f>
        <v>#REF!</v>
      </c>
      <c r="N1182">
        <f>IF(D1182,MONTH(D1182),"")</f>
        <v>12</v>
      </c>
      <c r="O1182">
        <f>IF(D1182,YEAR(D1182),"")</f>
        <v>2001</v>
      </c>
      <c r="P1182" s="12">
        <f>P1181+IF(AND($B1182="C",I1182&lt;&gt;""),IF($G1182="D",-I1182,+I1182),0)</f>
        <v>32.097580832280137</v>
      </c>
    </row>
    <row r="1183" spans="1:16" x14ac:dyDescent="0.2">
      <c r="A1183" s="6">
        <v>633</v>
      </c>
      <c r="B1183" s="6" t="s">
        <v>17</v>
      </c>
      <c r="C1183" t="s">
        <v>58</v>
      </c>
      <c r="D1183" s="8">
        <v>37245</v>
      </c>
      <c r="E1183" s="19">
        <v>37258</v>
      </c>
      <c r="F1183" t="s">
        <v>284</v>
      </c>
      <c r="G1183" s="6" t="s">
        <v>23</v>
      </c>
      <c r="H1183" s="14" t="s">
        <v>240</v>
      </c>
      <c r="I1183" s="12">
        <v>500</v>
      </c>
      <c r="J1183" s="12">
        <f>J1182+IF(AND($B1183="B",$G1183="D"),-I1183,IF($B1183="B",+I1183,0))</f>
        <v>4765.6380074731705</v>
      </c>
      <c r="K1183" s="12">
        <f>K1182+IF(AND($B1183="B",$E1183&lt;&gt;""),IF($G1183="D",-I1183,+I1183),0)</f>
        <v>4765.6380074731705</v>
      </c>
      <c r="L1183" s="6" t="str">
        <f>IF(C1183="","",G1183&amp;" "&amp;VLOOKUP(C1183,$X$1:$Y$49,2))</f>
        <v>D 4</v>
      </c>
      <c r="M1183" s="10" t="e">
        <f>M1182+IF(AND(B1183="C",E1183&lt;&gt;""),IF(G1183="D",-#REF!,+#REF!),0)</f>
        <v>#REF!</v>
      </c>
      <c r="N1183">
        <f>IF(D1183,MONTH(D1183),"")</f>
        <v>12</v>
      </c>
      <c r="O1183">
        <f>IF(D1183,YEAR(D1183),"")</f>
        <v>2001</v>
      </c>
      <c r="P1183" s="12">
        <f>P1182+IF(AND($B1183="C",I1183&lt;&gt;""),IF($G1183="D",-I1183,+I1183),0)</f>
        <v>32.097580832280137</v>
      </c>
    </row>
    <row r="1184" spans="1:16" x14ac:dyDescent="0.2">
      <c r="A1184" s="6">
        <v>643</v>
      </c>
      <c r="B1184" s="6" t="s">
        <v>40</v>
      </c>
      <c r="C1184" t="s">
        <v>41</v>
      </c>
      <c r="D1184" s="8">
        <v>37245</v>
      </c>
      <c r="E1184" s="19">
        <v>37245</v>
      </c>
      <c r="F1184" t="s">
        <v>284</v>
      </c>
      <c r="G1184" s="6" t="s">
        <v>19</v>
      </c>
      <c r="H1184" s="6"/>
      <c r="I1184" s="12">
        <v>30.49</v>
      </c>
      <c r="J1184" s="12">
        <f>J1183+IF(AND($B1184="B",$G1184="D"),-I1184,IF($B1184="B",+I1184,0))</f>
        <v>4765.6380074731705</v>
      </c>
      <c r="K1184" s="12">
        <f>K1183+IF(AND($B1184="B",$E1184&lt;&gt;""),IF($G1184="D",-I1184,+I1184),0)</f>
        <v>4765.6380074731705</v>
      </c>
      <c r="L1184" s="6" t="str">
        <f>IF(C1184="","",G1184&amp;" "&amp;VLOOKUP(C1184,$X$1:$Y$49,2))</f>
        <v>R 4</v>
      </c>
      <c r="M1184" s="10" t="e">
        <f>M1183+IF(AND(B1184="C",E1184&lt;&gt;""),IF(G1184="D",-#REF!,+#REF!),0)</f>
        <v>#REF!</v>
      </c>
      <c r="N1184">
        <f>IF(D1184,MONTH(D1184),"")</f>
        <v>12</v>
      </c>
      <c r="O1184">
        <f>IF(D1184,YEAR(D1184),"")</f>
        <v>2001</v>
      </c>
      <c r="P1184" s="12">
        <f>P1183+IF(AND($B1184="C",I1184&lt;&gt;""),IF($G1184="D",-I1184,+I1184),0)</f>
        <v>62.587580832280139</v>
      </c>
    </row>
    <row r="1185" spans="1:16" x14ac:dyDescent="0.2">
      <c r="A1185" s="6">
        <v>643</v>
      </c>
      <c r="B1185" s="6" t="s">
        <v>17</v>
      </c>
      <c r="C1185" t="s">
        <v>44</v>
      </c>
      <c r="D1185" s="8">
        <v>37245</v>
      </c>
      <c r="E1185" s="19">
        <v>37258</v>
      </c>
      <c r="F1185" t="s">
        <v>284</v>
      </c>
      <c r="G1185" s="6" t="s">
        <v>23</v>
      </c>
      <c r="H1185" s="6"/>
      <c r="I1185" s="12">
        <v>30.49</v>
      </c>
      <c r="J1185" s="12">
        <f>J1184+IF(AND($B1185="B",$G1185="D"),-I1185,IF($B1185="B",+I1185,0))</f>
        <v>4735.1480074731708</v>
      </c>
      <c r="K1185" s="12">
        <f>K1184+IF(AND($B1185="B",$E1185&lt;&gt;""),IF($G1185="D",-I1185,+I1185),0)</f>
        <v>4735.1480074731708</v>
      </c>
      <c r="L1185" s="6" t="str">
        <f>IF(C1185="","",G1185&amp;" "&amp;VLOOKUP(C1185,$X$1:$Y$49,2))</f>
        <v>D 5</v>
      </c>
      <c r="M1185" s="10" t="e">
        <f>M1184+IF(AND(B1185="C",E1185&lt;&gt;""),IF(G1185="D",-#REF!,+#REF!),0)</f>
        <v>#REF!</v>
      </c>
      <c r="N1185">
        <f>IF(D1185,MONTH(D1185),"")</f>
        <v>12</v>
      </c>
      <c r="O1185">
        <f>IF(D1185,YEAR(D1185),"")</f>
        <v>2001</v>
      </c>
      <c r="P1185" s="12">
        <f>P1184+IF(AND($B1185="C",I1185&lt;&gt;""),IF($G1185="D",-I1185,+I1185),0)</f>
        <v>62.587580832280139</v>
      </c>
    </row>
    <row r="1186" spans="1:16" x14ac:dyDescent="0.2">
      <c r="A1186" s="6">
        <v>558</v>
      </c>
      <c r="B1186" s="6" t="s">
        <v>17</v>
      </c>
      <c r="C1186" t="s">
        <v>33</v>
      </c>
      <c r="D1186" s="8">
        <v>37249</v>
      </c>
      <c r="E1186" s="19">
        <v>37248</v>
      </c>
      <c r="F1186" s="20" t="s">
        <v>284</v>
      </c>
      <c r="G1186" s="6" t="s">
        <v>23</v>
      </c>
      <c r="H1186" s="6"/>
      <c r="I1186" s="12">
        <v>1423.1878004198445</v>
      </c>
      <c r="J1186" s="12">
        <f>J1185+IF(AND($B1186="B",$G1186="D"),-I1186,IF($B1186="B",+I1186,0))</f>
        <v>3311.9602070533265</v>
      </c>
      <c r="K1186" s="12">
        <f>K1185+IF(AND($B1186="B",$E1186&lt;&gt;""),IF($G1186="D",-I1186,+I1186),0)</f>
        <v>3311.9602070533265</v>
      </c>
      <c r="L1186" s="6" t="str">
        <f>IF(C1186="","",G1186&amp;" "&amp;VLOOKUP(C1186,$X$1:$Y$49,2))</f>
        <v>D 23</v>
      </c>
      <c r="M1186" s="10" t="e">
        <f>M1185+IF(AND(B1186="C",E1186&lt;&gt;""),IF(G1186="D",-#REF!,+#REF!),0)</f>
        <v>#REF!</v>
      </c>
      <c r="N1186">
        <f>IF(D1186,MONTH(D1186),"")</f>
        <v>12</v>
      </c>
      <c r="O1186">
        <f>IF(D1186,YEAR(D1186),"")</f>
        <v>2001</v>
      </c>
      <c r="P1186" s="12">
        <f>P1185+IF(AND($B1186="C",I1186&lt;&gt;""),IF($G1186="D",-I1186,+I1186),0)</f>
        <v>62.587580832280139</v>
      </c>
    </row>
    <row r="1187" spans="1:16" x14ac:dyDescent="0.2">
      <c r="A1187" s="6">
        <v>644</v>
      </c>
      <c r="B1187" s="6" t="s">
        <v>17</v>
      </c>
      <c r="C1187" t="s">
        <v>21</v>
      </c>
      <c r="D1187" s="8">
        <v>37251</v>
      </c>
      <c r="E1187" s="19">
        <v>37253</v>
      </c>
      <c r="F1187" t="s">
        <v>284</v>
      </c>
      <c r="G1187" s="6" t="s">
        <v>23</v>
      </c>
      <c r="H1187" s="6"/>
      <c r="I1187" s="12">
        <v>32.799999999999997</v>
      </c>
      <c r="J1187" s="12">
        <f>J1186+IF(AND($B1187="B",$G1187="D"),-I1187,IF($B1187="B",+I1187,0))</f>
        <v>3279.1602070533263</v>
      </c>
      <c r="K1187" s="12">
        <f>K1186+IF(AND($B1187="B",$E1187&lt;&gt;""),IF($G1187="D",-I1187,+I1187),0)</f>
        <v>3279.1602070533263</v>
      </c>
      <c r="L1187" s="6" t="str">
        <f>IF(C1187="","",G1187&amp;" "&amp;VLOOKUP(C1187,$X$1:$Y$49,2))</f>
        <v>D 28</v>
      </c>
      <c r="M1187" s="10" t="e">
        <f>M1186+IF(AND(B1187="C",E1187&lt;&gt;""),IF(G1187="D",-#REF!,+#REF!),0)</f>
        <v>#REF!</v>
      </c>
      <c r="N1187">
        <f>IF(D1187,MONTH(D1187),"")</f>
        <v>12</v>
      </c>
      <c r="O1187">
        <f>IF(D1187,YEAR(D1187),"")</f>
        <v>2001</v>
      </c>
      <c r="P1187" s="12">
        <f>P1186+IF(AND($B1187="C",I1187&lt;&gt;""),IF($G1187="D",-I1187,+I1187),0)</f>
        <v>62.587580832280139</v>
      </c>
    </row>
    <row r="1188" spans="1:16" x14ac:dyDescent="0.2">
      <c r="A1188" s="6">
        <v>637</v>
      </c>
      <c r="B1188" s="6" t="s">
        <v>17</v>
      </c>
      <c r="C1188" t="s">
        <v>58</v>
      </c>
      <c r="D1188" s="8">
        <v>37253</v>
      </c>
      <c r="E1188" s="19">
        <v>37252</v>
      </c>
      <c r="F1188" t="s">
        <v>284</v>
      </c>
      <c r="G1188" s="6" t="s">
        <v>23</v>
      </c>
      <c r="H1188" s="6"/>
      <c r="I1188" s="12">
        <v>1500</v>
      </c>
      <c r="J1188" s="12">
        <f>J1187+IF(AND($B1188="B",$G1188="D"),-I1188,IF($B1188="B",+I1188,0))</f>
        <v>1779.1602070533263</v>
      </c>
      <c r="K1188" s="12">
        <f>K1187+IF(AND($B1188="B",$E1188&lt;&gt;""),IF($G1188="D",-I1188,+I1188),0)</f>
        <v>1779.1602070533263</v>
      </c>
      <c r="L1188" s="6" t="str">
        <f>IF(C1188="","",G1188&amp;" "&amp;VLOOKUP(C1188,$X$1:$Y$49,2))</f>
        <v>D 4</v>
      </c>
      <c r="M1188" s="10" t="e">
        <f>M1187+IF(AND(B1188="C",E1188&lt;&gt;""),IF(G1188="D",-#REF!,+#REF!),0)</f>
        <v>#REF!</v>
      </c>
      <c r="N1188">
        <f>IF(D1188,MONTH(D1188),"")</f>
        <v>12</v>
      </c>
      <c r="O1188">
        <f>IF(D1188,YEAR(D1188),"")</f>
        <v>2001</v>
      </c>
      <c r="P1188" s="12">
        <f>P1187+IF(AND($B1188="C",I1188&lt;&gt;""),IF($G1188="D",-I1188,+I1188),0)</f>
        <v>62.587580832280139</v>
      </c>
    </row>
    <row r="1189" spans="1:16" x14ac:dyDescent="0.2">
      <c r="A1189" s="6">
        <v>635</v>
      </c>
      <c r="B1189" s="6" t="s">
        <v>17</v>
      </c>
      <c r="C1189" t="s">
        <v>31</v>
      </c>
      <c r="D1189" s="8">
        <v>37256</v>
      </c>
      <c r="E1189" s="19">
        <v>37255</v>
      </c>
      <c r="F1189" t="s">
        <v>284</v>
      </c>
      <c r="G1189" s="6" t="s">
        <v>23</v>
      </c>
      <c r="H1189" s="6"/>
      <c r="I1189" s="12">
        <v>47.23</v>
      </c>
      <c r="J1189" s="12">
        <f>J1188+IF(AND($B1189="B",$G1189="D"),-I1189,IF($B1189="B",+I1189,0))</f>
        <v>1731.9302070533263</v>
      </c>
      <c r="K1189" s="12">
        <f>K1188+IF(AND($B1189="B",$E1189&lt;&gt;""),IF($G1189="D",-I1189,+I1189),0)</f>
        <v>1731.9302070533263</v>
      </c>
      <c r="L1189" s="6" t="str">
        <f>IF(C1189="","",G1189&amp;" "&amp;VLOOKUP(C1189,$X$1:$Y$49,2))</f>
        <v>D 22</v>
      </c>
      <c r="M1189" s="10" t="e">
        <f>M1188+IF(AND(B1189="C",E1189&lt;&gt;""),IF(G1189="D",-#REF!,+#REF!),0)</f>
        <v>#REF!</v>
      </c>
      <c r="N1189">
        <f>IF(D1189,MONTH(D1189),"")</f>
        <v>12</v>
      </c>
      <c r="O1189">
        <f>IF(D1189,YEAR(D1189),"")</f>
        <v>2001</v>
      </c>
      <c r="P1189" s="12">
        <f>P1188+IF(AND($B1189="C",I1189&lt;&gt;""),IF($G1189="D",-I1189,+I1189),0)</f>
        <v>62.587580832280139</v>
      </c>
    </row>
    <row r="1190" spans="1:16" x14ac:dyDescent="0.2">
      <c r="A1190" s="6">
        <v>635</v>
      </c>
      <c r="B1190" s="6" t="s">
        <v>17</v>
      </c>
      <c r="C1190" t="s">
        <v>36</v>
      </c>
      <c r="D1190" s="8">
        <v>37256</v>
      </c>
      <c r="E1190" s="19">
        <v>37255</v>
      </c>
      <c r="F1190" t="s">
        <v>284</v>
      </c>
      <c r="G1190" s="6" t="s">
        <v>23</v>
      </c>
      <c r="H1190" s="6"/>
      <c r="I1190" s="12">
        <v>1436.83</v>
      </c>
      <c r="J1190" s="12">
        <f>J1189+IF(AND($B1190="B",$G1190="D"),-I1190,IF($B1190="B",+I1190,0))</f>
        <v>295.10020705332636</v>
      </c>
      <c r="K1190" s="12">
        <f>K1189+IF(AND($B1190="B",$E1190&lt;&gt;""),IF($G1190="D",-I1190,+I1190),0)</f>
        <v>295.10020705332636</v>
      </c>
      <c r="L1190" s="6" t="str">
        <f>IF(C1190="","",G1190&amp;" "&amp;VLOOKUP(C1190,$X$1:$Y$49,2))</f>
        <v>D 10</v>
      </c>
      <c r="M1190" s="10" t="e">
        <f>M1189+IF(AND(B1190="C",E1190&lt;&gt;""),IF(G1190="D",-#REF!,+#REF!),0)</f>
        <v>#REF!</v>
      </c>
      <c r="N1190">
        <f>IF(D1190,MONTH(D1190),"")</f>
        <v>12</v>
      </c>
      <c r="O1190">
        <f>IF(D1190,YEAR(D1190),"")</f>
        <v>2001</v>
      </c>
      <c r="P1190" s="12">
        <f>P1189+IF(AND($B1190="C",I1190&lt;&gt;""),IF($G1190="D",-I1190,+I1190),0)</f>
        <v>62.587580832280139</v>
      </c>
    </row>
    <row r="1191" spans="1:16" x14ac:dyDescent="0.2">
      <c r="A1191" s="6">
        <v>636</v>
      </c>
      <c r="B1191" s="6" t="s">
        <v>17</v>
      </c>
      <c r="C1191" t="s">
        <v>31</v>
      </c>
      <c r="D1191" s="8">
        <v>37256</v>
      </c>
      <c r="E1191" s="19">
        <v>37255</v>
      </c>
      <c r="F1191" t="s">
        <v>284</v>
      </c>
      <c r="G1191" s="6" t="s">
        <v>23</v>
      </c>
      <c r="H1191" s="6"/>
      <c r="I1191" s="12">
        <v>22.86</v>
      </c>
      <c r="J1191" s="12">
        <f>J1190+IF(AND($B1191="B",$G1191="D"),-I1191,IF($B1191="B",+I1191,0))</f>
        <v>272.24020705332634</v>
      </c>
      <c r="K1191" s="12">
        <f>K1190+IF(AND($B1191="B",$E1191&lt;&gt;""),IF($G1191="D",-I1191,+I1191),0)</f>
        <v>272.24020705332634</v>
      </c>
      <c r="L1191" s="6" t="str">
        <f>IF(C1191="","",G1191&amp;" "&amp;VLOOKUP(C1191,$X$1:$Y$49,2))</f>
        <v>D 22</v>
      </c>
      <c r="M1191" s="10" t="e">
        <f>M1190+IF(AND(B1191="C",E1191&lt;&gt;""),IF(G1191="D",-#REF!,+#REF!),0)</f>
        <v>#REF!</v>
      </c>
      <c r="N1191">
        <f>IF(D1191,MONTH(D1191),"")</f>
        <v>12</v>
      </c>
      <c r="O1191">
        <f>IF(D1191,YEAR(D1191),"")</f>
        <v>2001</v>
      </c>
      <c r="P1191" s="12">
        <f>P1190+IF(AND($B1191="C",I1191&lt;&gt;""),IF($G1191="D",-I1191,+I1191),0)</f>
        <v>62.587580832280139</v>
      </c>
    </row>
    <row r="1192" spans="1:16" x14ac:dyDescent="0.2">
      <c r="A1192" s="6">
        <v>636</v>
      </c>
      <c r="B1192" s="6" t="s">
        <v>17</v>
      </c>
      <c r="C1192" t="s">
        <v>36</v>
      </c>
      <c r="D1192" s="8">
        <v>37256</v>
      </c>
      <c r="E1192" s="19">
        <v>37255</v>
      </c>
      <c r="F1192" t="s">
        <v>284</v>
      </c>
      <c r="G1192" s="6" t="s">
        <v>23</v>
      </c>
      <c r="H1192" s="6"/>
      <c r="I1192" s="12">
        <v>96.54</v>
      </c>
      <c r="J1192" s="12">
        <f>J1191+IF(AND($B1192="B",$G1192="D"),-I1192,IF($B1192="B",+I1192,0))</f>
        <v>175.70020705332632</v>
      </c>
      <c r="K1192" s="12">
        <f>K1191+IF(AND($B1192="B",$E1192&lt;&gt;""),IF($G1192="D",-I1192,+I1192),0)</f>
        <v>175.70020705332632</v>
      </c>
      <c r="L1192" s="6" t="str">
        <f>IF(C1192="","",G1192&amp;" "&amp;VLOOKUP(C1192,$X$1:$Y$49,2))</f>
        <v>D 10</v>
      </c>
      <c r="M1192" s="10" t="e">
        <f>M1191+IF(AND(B1192="C",E1192&lt;&gt;""),IF(G1192="D",-#REF!,+#REF!),0)</f>
        <v>#REF!</v>
      </c>
      <c r="N1192">
        <f>IF(D1192,MONTH(D1192),"")</f>
        <v>12</v>
      </c>
      <c r="O1192">
        <f>IF(D1192,YEAR(D1192),"")</f>
        <v>2001</v>
      </c>
      <c r="P1192" s="12">
        <f>P1191+IF(AND($B1192="C",I1192&lt;&gt;""),IF($G1192="D",-I1192,+I1192),0)</f>
        <v>62.587580832280139</v>
      </c>
    </row>
    <row r="1193" spans="1:16" x14ac:dyDescent="0.2">
      <c r="A1193" s="6">
        <v>636</v>
      </c>
      <c r="B1193" s="6" t="s">
        <v>17</v>
      </c>
      <c r="C1193" t="s">
        <v>21</v>
      </c>
      <c r="D1193" s="8">
        <v>37256</v>
      </c>
      <c r="E1193" s="19">
        <v>37255</v>
      </c>
      <c r="F1193" t="s">
        <v>284</v>
      </c>
      <c r="G1193" s="6" t="s">
        <v>23</v>
      </c>
      <c r="H1193" s="6"/>
      <c r="I1193" s="12">
        <v>300</v>
      </c>
      <c r="J1193" s="12">
        <f>J1192+IF(AND($B1193="B",$G1193="D"),-I1193,IF($B1193="B",+I1193,0))</f>
        <v>-124.29979294667368</v>
      </c>
      <c r="K1193" s="12">
        <f>K1192+IF(AND($B1193="B",$E1193&lt;&gt;""),IF($G1193="D",-I1193,+I1193),0)</f>
        <v>-124.29979294667368</v>
      </c>
      <c r="L1193" s="6" t="str">
        <f>IF(C1193="","",G1193&amp;" "&amp;VLOOKUP(C1193,$X$1:$Y$49,2))</f>
        <v>D 28</v>
      </c>
      <c r="M1193" s="10" t="e">
        <f>M1192+IF(AND(B1193="C",E1193&lt;&gt;""),IF(G1193="D",-#REF!,+#REF!),0)</f>
        <v>#REF!</v>
      </c>
      <c r="N1193">
        <f>IF(D1193,MONTH(D1193),"")</f>
        <v>12</v>
      </c>
      <c r="O1193">
        <f>IF(D1193,YEAR(D1193),"")</f>
        <v>2001</v>
      </c>
      <c r="P1193" s="12">
        <f>P1192+IF(AND($B1193="C",I1193&lt;&gt;""),IF($G1193="D",-I1193,+I1193),0)</f>
        <v>62.587580832280139</v>
      </c>
    </row>
    <row r="1194" spans="1:16" x14ac:dyDescent="0.2">
      <c r="A1194" s="6">
        <v>642</v>
      </c>
      <c r="B1194" s="6" t="s">
        <v>17</v>
      </c>
      <c r="C1194" t="s">
        <v>21</v>
      </c>
      <c r="D1194" s="8">
        <v>37256</v>
      </c>
      <c r="E1194" s="19">
        <v>37287</v>
      </c>
      <c r="F1194" t="s">
        <v>284</v>
      </c>
      <c r="G1194" s="6" t="s">
        <v>23</v>
      </c>
      <c r="H1194" s="6"/>
      <c r="I1194" s="12">
        <v>69.47</v>
      </c>
      <c r="J1194" s="12">
        <f>J1193+IF(AND($B1194="B",$G1194="D"),-I1194,IF($B1194="B",+I1194,0))</f>
        <v>-193.76979294667368</v>
      </c>
      <c r="K1194" s="12">
        <f>K1193+IF(AND($B1194="B",$E1194&lt;&gt;""),IF($G1194="D",-I1194,+I1194),0)</f>
        <v>-193.76979294667368</v>
      </c>
      <c r="L1194" s="6" t="str">
        <f>IF(C1194="","",G1194&amp;" "&amp;VLOOKUP(C1194,$X$1:$Y$49,2))</f>
        <v>D 28</v>
      </c>
      <c r="M1194" s="10" t="e">
        <f>M1193+IF(AND(B1194="C",E1194&lt;&gt;""),IF(G1194="D",-#REF!,+#REF!),0)</f>
        <v>#REF!</v>
      </c>
      <c r="N1194">
        <f>IF(D1194,MONTH(D1194),"")</f>
        <v>12</v>
      </c>
      <c r="O1194">
        <f>IF(D1194,YEAR(D1194),"")</f>
        <v>2001</v>
      </c>
      <c r="P1194" s="12">
        <f>P1193+IF(AND($B1194="C",I1194&lt;&gt;""),IF($G1194="D",-I1194,+I1194),0)</f>
        <v>62.587580832280139</v>
      </c>
    </row>
    <row r="1195" spans="1:16" x14ac:dyDescent="0.2">
      <c r="A1195" s="6">
        <v>642</v>
      </c>
      <c r="B1195" s="6" t="s">
        <v>17</v>
      </c>
      <c r="C1195" t="s">
        <v>26</v>
      </c>
      <c r="D1195" s="8">
        <v>37256</v>
      </c>
      <c r="E1195" s="19">
        <v>37287</v>
      </c>
      <c r="F1195" t="s">
        <v>284</v>
      </c>
      <c r="G1195" s="6" t="s">
        <v>23</v>
      </c>
      <c r="H1195" s="6"/>
      <c r="I1195" s="12">
        <v>13.63</v>
      </c>
      <c r="J1195" s="12">
        <f>J1194+IF(AND($B1195="B",$G1195="D"),-I1195,IF($B1195="B",+I1195,0))</f>
        <v>-207.39979294667367</v>
      </c>
      <c r="K1195" s="12">
        <f>K1194+IF(AND($B1195="B",$E1195&lt;&gt;""),IF($G1195="D",-I1195,+I1195),0)</f>
        <v>-207.39979294667367</v>
      </c>
      <c r="L1195" s="6" t="str">
        <f>IF(C1195="","",G1195&amp;" "&amp;VLOOKUP(C1195,$X$1:$Y$49,2))</f>
        <v>D 6</v>
      </c>
      <c r="M1195" s="10" t="e">
        <f>M1194+IF(AND(B1195="C",E1195&lt;&gt;""),IF(G1195="D",-#REF!,+#REF!),0)</f>
        <v>#REF!</v>
      </c>
      <c r="N1195">
        <f>IF(D1195,MONTH(D1195),"")</f>
        <v>12</v>
      </c>
      <c r="O1195">
        <f>IF(D1195,YEAR(D1195),"")</f>
        <v>2001</v>
      </c>
      <c r="P1195" s="12">
        <f>P1194+IF(AND($B1195="C",I1195&lt;&gt;""),IF($G1195="D",-I1195,+I1195),0)</f>
        <v>62.587580832280139</v>
      </c>
    </row>
    <row r="1196" spans="1:16" x14ac:dyDescent="0.2">
      <c r="A1196" s="6">
        <v>645</v>
      </c>
      <c r="B1196" s="6" t="s">
        <v>17</v>
      </c>
      <c r="C1196" t="s">
        <v>21</v>
      </c>
      <c r="D1196" s="8">
        <v>37256</v>
      </c>
      <c r="E1196" s="19">
        <v>37256</v>
      </c>
      <c r="F1196" t="s">
        <v>284</v>
      </c>
      <c r="G1196" s="6" t="s">
        <v>23</v>
      </c>
      <c r="H1196" s="6"/>
      <c r="I1196" s="12">
        <v>20.759999999999998</v>
      </c>
      <c r="J1196" s="12">
        <f>J1195+IF(AND($B1196="B",$G1196="D"),-I1196,IF($B1196="B",+I1196,0))</f>
        <v>-228.15979294667366</v>
      </c>
      <c r="K1196" s="12">
        <f>K1195+IF(AND($B1196="B",$E1196&lt;&gt;""),IF($G1196="D",-I1196,+I1196),0)</f>
        <v>-228.15979294667366</v>
      </c>
      <c r="L1196" s="6" t="str">
        <f>IF(C1196="","",G1196&amp;" "&amp;VLOOKUP(C1196,$X$1:$Y$49,2))</f>
        <v>D 28</v>
      </c>
      <c r="M1196" s="10" t="e">
        <f>M1195+IF(AND(B1196="C",E1196&lt;&gt;""),IF(G1196="D",-#REF!,+#REF!),0)</f>
        <v>#REF!</v>
      </c>
      <c r="N1196">
        <f>IF(D1196,MONTH(D1196),"")</f>
        <v>12</v>
      </c>
      <c r="O1196">
        <f>IF(D1196,YEAR(D1196),"")</f>
        <v>2001</v>
      </c>
      <c r="P1196" s="12">
        <f>P1195+IF(AND($B1196="C",I1196&lt;&gt;""),IF($G1196="D",-I1196,+I1196),0)</f>
        <v>62.587580832280139</v>
      </c>
    </row>
    <row r="1197" spans="1:16" x14ac:dyDescent="0.2">
      <c r="A1197" s="6">
        <v>645</v>
      </c>
      <c r="B1197" s="6" t="s">
        <v>17</v>
      </c>
      <c r="C1197" t="s">
        <v>26</v>
      </c>
      <c r="D1197" s="8">
        <v>37256</v>
      </c>
      <c r="E1197" s="19">
        <v>37256</v>
      </c>
      <c r="F1197" t="s">
        <v>284</v>
      </c>
      <c r="G1197" s="6" t="s">
        <v>23</v>
      </c>
      <c r="H1197" s="6"/>
      <c r="I1197" s="12">
        <v>1.94</v>
      </c>
      <c r="J1197" s="12">
        <f>J1196+IF(AND($B1197="B",$G1197="D"),-I1197,IF($B1197="B",+I1197,0))</f>
        <v>-230.09979294667366</v>
      </c>
      <c r="K1197" s="12">
        <f>K1196+IF(AND($B1197="B",$E1197&lt;&gt;""),IF($G1197="D",-I1197,+I1197),0)</f>
        <v>-230.09979294667366</v>
      </c>
      <c r="L1197" s="6" t="str">
        <f>IF(C1197="","",G1197&amp;" "&amp;VLOOKUP(C1197,$X$1:$Y$49,2))</f>
        <v>D 6</v>
      </c>
      <c r="M1197" s="10" t="e">
        <f>M1196+IF(AND(B1197="C",E1197&lt;&gt;""),IF(G1197="D",-#REF!,+#REF!),0)</f>
        <v>#REF!</v>
      </c>
      <c r="N1197">
        <f>IF(D1197,MONTH(D1197),"")</f>
        <v>12</v>
      </c>
      <c r="O1197">
        <f>IF(D1197,YEAR(D1197),"")</f>
        <v>2001</v>
      </c>
      <c r="P1197" s="12">
        <f>P1196+IF(AND($B1197="C",I1197&lt;&gt;""),IF($G1197="D",-I1197,+I1197),0)</f>
        <v>62.587580832280139</v>
      </c>
    </row>
    <row r="1198" spans="1:16" x14ac:dyDescent="0.2">
      <c r="A1198" s="6">
        <v>638</v>
      </c>
      <c r="B1198" s="6" t="s">
        <v>17</v>
      </c>
      <c r="C1198" s="7" t="s">
        <v>56</v>
      </c>
      <c r="D1198" s="8">
        <v>37257</v>
      </c>
      <c r="E1198" s="19">
        <v>37263</v>
      </c>
      <c r="F1198" t="s">
        <v>284</v>
      </c>
      <c r="G1198" s="6" t="s">
        <v>23</v>
      </c>
      <c r="H1198" s="6"/>
      <c r="I1198" s="12">
        <v>147.01</v>
      </c>
      <c r="J1198" s="12">
        <f>J1197+IF(AND($B1198="B",$G1198="D"),-I1198,IF($B1198="B",+I1198,0))</f>
        <v>-377.10979294667368</v>
      </c>
      <c r="K1198" s="12">
        <f>K1197+IF(AND($B1198="B",$E1198&lt;&gt;""),IF($G1198="D",-I1198,+I1198),0)</f>
        <v>-377.10979294667368</v>
      </c>
      <c r="L1198" s="6" t="str">
        <f>IF(C1198="","",G1198&amp;" "&amp;VLOOKUP(C1198,$X$1:$Y$49,2))</f>
        <v>D 14</v>
      </c>
      <c r="M1198" s="10" t="e">
        <f>M1197+IF(AND(B1198="C",E1198&lt;&gt;""),IF(G1198="D",-#REF!,+#REF!),0)</f>
        <v>#REF!</v>
      </c>
      <c r="N1198">
        <f>IF(D1198,MONTH(D1198),"")</f>
        <v>1</v>
      </c>
      <c r="O1198">
        <f>IF(D1198,YEAR(D1198),"")</f>
        <v>2002</v>
      </c>
      <c r="P1198" s="12">
        <f>P1197+IF(AND($B1198="C",I1198&lt;&gt;""),IF($G1198="D",-I1198,+I1198),0)</f>
        <v>62.587580832280139</v>
      </c>
    </row>
    <row r="1199" spans="1:16" x14ac:dyDescent="0.2">
      <c r="A1199" s="6">
        <v>638</v>
      </c>
      <c r="B1199" s="6" t="s">
        <v>17</v>
      </c>
      <c r="C1199" s="7" t="s">
        <v>26</v>
      </c>
      <c r="D1199" s="8">
        <v>37257</v>
      </c>
      <c r="E1199" s="19">
        <v>37263</v>
      </c>
      <c r="F1199" t="s">
        <v>284</v>
      </c>
      <c r="G1199" s="6" t="s">
        <v>23</v>
      </c>
      <c r="H1199" s="6"/>
      <c r="I1199" s="12">
        <v>34.92</v>
      </c>
      <c r="J1199" s="12">
        <f>J1198+IF(AND($B1199="B",$G1199="D"),-I1199,IF($B1199="B",+I1199,0))</f>
        <v>-412.02979294667369</v>
      </c>
      <c r="K1199" s="12">
        <f>K1198+IF(AND($B1199="B",$E1199&lt;&gt;""),IF($G1199="D",-I1199,+I1199),0)</f>
        <v>-412.02979294667369</v>
      </c>
      <c r="L1199" s="6" t="str">
        <f>IF(C1199="","",G1199&amp;" "&amp;VLOOKUP(C1199,$X$1:$Y$49,2))</f>
        <v>D 6</v>
      </c>
      <c r="M1199" s="10" t="e">
        <f>M1198+IF(AND(B1199="C",E1199&lt;&gt;""),IF(G1199="D",-#REF!,+#REF!),0)</f>
        <v>#REF!</v>
      </c>
      <c r="N1199">
        <f>IF(D1199,MONTH(D1199),"")</f>
        <v>1</v>
      </c>
      <c r="O1199">
        <f>IF(D1199,YEAR(D1199),"")</f>
        <v>2002</v>
      </c>
      <c r="P1199" s="12">
        <f>P1198+IF(AND($B1199="C",I1199&lt;&gt;""),IF($G1199="D",-I1199,+I1199),0)</f>
        <v>62.587580832280139</v>
      </c>
    </row>
    <row r="1200" spans="1:16" x14ac:dyDescent="0.2">
      <c r="A1200" s="6">
        <v>638</v>
      </c>
      <c r="B1200" s="6" t="s">
        <v>17</v>
      </c>
      <c r="C1200" s="7" t="s">
        <v>51</v>
      </c>
      <c r="D1200" s="8">
        <v>37257</v>
      </c>
      <c r="E1200" s="19">
        <v>37263</v>
      </c>
      <c r="F1200" t="s">
        <v>284</v>
      </c>
      <c r="G1200" s="6" t="s">
        <v>23</v>
      </c>
      <c r="H1200" s="6"/>
      <c r="I1200" s="12">
        <v>31.15</v>
      </c>
      <c r="J1200" s="12">
        <f>J1199+IF(AND($B1200="B",$G1200="D"),-I1200,IF($B1200="B",+I1200,0))</f>
        <v>-443.17979294667367</v>
      </c>
      <c r="K1200" s="12">
        <f>K1199+IF(AND($B1200="B",$E1200&lt;&gt;""),IF($G1200="D",-I1200,+I1200),0)</f>
        <v>-443.17979294667367</v>
      </c>
      <c r="L1200" s="6" t="str">
        <f>IF(C1200="","",G1200&amp;" "&amp;VLOOKUP(C1200,$X$1:$Y$49,2))</f>
        <v>D 21</v>
      </c>
      <c r="M1200" s="10" t="e">
        <f>M1199+IF(AND(B1200="C",E1200&lt;&gt;""),IF(G1200="D",-#REF!,+#REF!),0)</f>
        <v>#REF!</v>
      </c>
      <c r="N1200">
        <f>IF(D1200,MONTH(D1200),"")</f>
        <v>1</v>
      </c>
      <c r="O1200">
        <f>IF(D1200,YEAR(D1200),"")</f>
        <v>2002</v>
      </c>
      <c r="P1200" s="12">
        <f>P1199+IF(AND($B1200="C",I1200&lt;&gt;""),IF($G1200="D",-I1200,+I1200),0)</f>
        <v>62.587580832280139</v>
      </c>
    </row>
    <row r="1201" spans="1:16" x14ac:dyDescent="0.2">
      <c r="A1201" s="6">
        <v>638</v>
      </c>
      <c r="B1201" s="6" t="s">
        <v>17</v>
      </c>
      <c r="C1201" s="7" t="s">
        <v>51</v>
      </c>
      <c r="D1201" s="8">
        <v>37257</v>
      </c>
      <c r="E1201" s="19">
        <v>37263</v>
      </c>
      <c r="F1201" t="s">
        <v>284</v>
      </c>
      <c r="G1201" s="6" t="s">
        <v>23</v>
      </c>
      <c r="H1201" s="6"/>
      <c r="I1201" s="12">
        <v>4.74</v>
      </c>
      <c r="J1201" s="12">
        <f>J1200+IF(AND($B1201="B",$G1201="D"),-I1201,IF($B1201="B",+I1201,0))</f>
        <v>-447.91979294667368</v>
      </c>
      <c r="K1201" s="12">
        <f>K1200+IF(AND($B1201="B",$E1201&lt;&gt;""),IF($G1201="D",-I1201,+I1201),0)</f>
        <v>-447.91979294667368</v>
      </c>
      <c r="L1201" s="6" t="str">
        <f>IF(C1201="","",G1201&amp;" "&amp;VLOOKUP(C1201,$X$1:$Y$49,2))</f>
        <v>D 21</v>
      </c>
      <c r="M1201" s="10" t="e">
        <f>M1200+IF(AND(B1201="C",E1201&lt;&gt;""),IF(G1201="D",-#REF!,+#REF!),0)</f>
        <v>#REF!</v>
      </c>
      <c r="N1201">
        <f>IF(D1201,MONTH(D1201),"")</f>
        <v>1</v>
      </c>
      <c r="O1201">
        <f>IF(D1201,YEAR(D1201),"")</f>
        <v>2002</v>
      </c>
      <c r="P1201" s="12">
        <f>P1200+IF(AND($B1201="C",I1201&lt;&gt;""),IF($G1201="D",-I1201,+I1201),0)</f>
        <v>62.587580832280139</v>
      </c>
    </row>
    <row r="1202" spans="1:16" x14ac:dyDescent="0.2">
      <c r="A1202" s="6">
        <v>639</v>
      </c>
      <c r="B1202" s="6" t="s">
        <v>17</v>
      </c>
      <c r="C1202" s="7" t="s">
        <v>56</v>
      </c>
      <c r="D1202" s="8">
        <v>37257</v>
      </c>
      <c r="E1202" s="19">
        <v>37263</v>
      </c>
      <c r="F1202" t="s">
        <v>284</v>
      </c>
      <c r="G1202" s="6" t="s">
        <v>23</v>
      </c>
      <c r="H1202" s="6"/>
      <c r="I1202" s="12">
        <v>230.32</v>
      </c>
      <c r="J1202" s="12">
        <f>J1201+IF(AND($B1202="B",$G1202="D"),-I1202,IF($B1202="B",+I1202,0))</f>
        <v>-678.23979294667367</v>
      </c>
      <c r="K1202" s="12">
        <f>K1201+IF(AND($B1202="B",$E1202&lt;&gt;""),IF($G1202="D",-I1202,+I1202),0)</f>
        <v>-678.23979294667367</v>
      </c>
      <c r="L1202" s="6" t="str">
        <f>IF(C1202="","",G1202&amp;" "&amp;VLOOKUP(C1202,$X$1:$Y$49,2))</f>
        <v>D 14</v>
      </c>
      <c r="M1202" s="10" t="e">
        <f>M1201+IF(AND(B1202="C",E1202&lt;&gt;""),IF(G1202="D",-#REF!,+#REF!),0)</f>
        <v>#REF!</v>
      </c>
      <c r="N1202">
        <f>IF(D1202,MONTH(D1202),"")</f>
        <v>1</v>
      </c>
      <c r="O1202">
        <f>IF(D1202,YEAR(D1202),"")</f>
        <v>2002</v>
      </c>
      <c r="P1202" s="12">
        <f>P1201+IF(AND($B1202="C",I1202&lt;&gt;""),IF($G1202="D",-I1202,+I1202),0)</f>
        <v>62.587580832280139</v>
      </c>
    </row>
    <row r="1203" spans="1:16" x14ac:dyDescent="0.2">
      <c r="A1203" s="6">
        <v>639</v>
      </c>
      <c r="B1203" s="6" t="s">
        <v>17</v>
      </c>
      <c r="C1203" s="7" t="s">
        <v>26</v>
      </c>
      <c r="D1203" s="8">
        <v>37257</v>
      </c>
      <c r="E1203" s="19">
        <v>37263</v>
      </c>
      <c r="F1203" t="s">
        <v>284</v>
      </c>
      <c r="G1203" s="6" t="s">
        <v>23</v>
      </c>
      <c r="H1203" s="6"/>
      <c r="I1203" s="12">
        <v>53.09</v>
      </c>
      <c r="J1203" s="12">
        <f>J1202+IF(AND($B1203="B",$G1203="D"),-I1203,IF($B1203="B",+I1203,0))</f>
        <v>-731.32979294667371</v>
      </c>
      <c r="K1203" s="12">
        <f>K1202+IF(AND($B1203="B",$E1203&lt;&gt;""),IF($G1203="D",-I1203,+I1203),0)</f>
        <v>-731.32979294667371</v>
      </c>
      <c r="L1203" s="6" t="str">
        <f>IF(C1203="","",G1203&amp;" "&amp;VLOOKUP(C1203,$X$1:$Y$49,2))</f>
        <v>D 6</v>
      </c>
      <c r="M1203" s="10" t="e">
        <f>M1202+IF(AND(B1203="C",E1203&lt;&gt;""),IF(G1203="D",-#REF!,+#REF!),0)</f>
        <v>#REF!</v>
      </c>
      <c r="N1203">
        <f>IF(D1203,MONTH(D1203),"")</f>
        <v>1</v>
      </c>
      <c r="O1203">
        <f>IF(D1203,YEAR(D1203),"")</f>
        <v>2002</v>
      </c>
      <c r="P1203" s="12">
        <f>P1202+IF(AND($B1203="C",I1203&lt;&gt;""),IF($G1203="D",-I1203,+I1203),0)</f>
        <v>62.587580832280139</v>
      </c>
    </row>
    <row r="1204" spans="1:16" x14ac:dyDescent="0.2">
      <c r="A1204" s="6">
        <v>639</v>
      </c>
      <c r="B1204" s="6" t="s">
        <v>17</v>
      </c>
      <c r="C1204" s="7" t="s">
        <v>51</v>
      </c>
      <c r="D1204" s="8">
        <v>37257</v>
      </c>
      <c r="E1204" s="19">
        <v>37263</v>
      </c>
      <c r="F1204" t="s">
        <v>284</v>
      </c>
      <c r="G1204" s="6" t="s">
        <v>23</v>
      </c>
      <c r="H1204" s="6"/>
      <c r="I1204" s="12">
        <v>40.54</v>
      </c>
      <c r="J1204" s="12">
        <f>J1203+IF(AND($B1204="B",$G1204="D"),-I1204,IF($B1204="B",+I1204,0))</f>
        <v>-771.86979294667367</v>
      </c>
      <c r="K1204" s="12">
        <f>K1203+IF(AND($B1204="B",$E1204&lt;&gt;""),IF($G1204="D",-I1204,+I1204),0)</f>
        <v>-771.86979294667367</v>
      </c>
      <c r="L1204" s="6" t="str">
        <f>IF(C1204="","",G1204&amp;" "&amp;VLOOKUP(C1204,$X$1:$Y$49,2))</f>
        <v>D 21</v>
      </c>
      <c r="M1204" s="10" t="e">
        <f>M1203+IF(AND(B1204="C",E1204&lt;&gt;""),IF(G1204="D",-#REF!,+#REF!),0)</f>
        <v>#REF!</v>
      </c>
      <c r="N1204">
        <f>IF(D1204,MONTH(D1204),"")</f>
        <v>1</v>
      </c>
      <c r="O1204">
        <f>IF(D1204,YEAR(D1204),"")</f>
        <v>2002</v>
      </c>
      <c r="P1204" s="12">
        <f>P1203+IF(AND($B1204="C",I1204&lt;&gt;""),IF($G1204="D",-I1204,+I1204),0)</f>
        <v>62.587580832280139</v>
      </c>
    </row>
    <row r="1205" spans="1:16" x14ac:dyDescent="0.2">
      <c r="A1205" s="6">
        <v>639</v>
      </c>
      <c r="B1205" s="6" t="s">
        <v>17</v>
      </c>
      <c r="C1205" s="7" t="s">
        <v>51</v>
      </c>
      <c r="D1205" s="8">
        <v>37257</v>
      </c>
      <c r="E1205" s="19">
        <v>37263</v>
      </c>
      <c r="F1205" t="s">
        <v>284</v>
      </c>
      <c r="G1205" s="6" t="s">
        <v>23</v>
      </c>
      <c r="H1205" s="6"/>
      <c r="I1205" s="12">
        <v>7.48</v>
      </c>
      <c r="J1205" s="12">
        <f>J1204+IF(AND($B1205="B",$G1205="D"),-I1205,IF($B1205="B",+I1205,0))</f>
        <v>-779.34979294667369</v>
      </c>
      <c r="K1205" s="12">
        <f>K1204+IF(AND($B1205="B",$E1205&lt;&gt;""),IF($G1205="D",-I1205,+I1205),0)</f>
        <v>-779.34979294667369</v>
      </c>
      <c r="L1205" s="6" t="str">
        <f>IF(C1205="","",G1205&amp;" "&amp;VLOOKUP(C1205,$X$1:$Y$49,2))</f>
        <v>D 21</v>
      </c>
      <c r="M1205" s="10" t="e">
        <f>M1204+IF(AND(B1205="C",E1205&lt;&gt;""),IF(G1205="D",-#REF!,+#REF!),0)</f>
        <v>#REF!</v>
      </c>
      <c r="N1205">
        <f>IF(D1205,MONTH(D1205),"")</f>
        <v>1</v>
      </c>
      <c r="O1205">
        <f>IF(D1205,YEAR(D1205),"")</f>
        <v>2002</v>
      </c>
      <c r="P1205" s="12">
        <f>P1204+IF(AND($B1205="C",I1205&lt;&gt;""),IF($G1205="D",-I1205,+I1205),0)</f>
        <v>62.587580832280139</v>
      </c>
    </row>
    <row r="1206" spans="1:16" x14ac:dyDescent="0.2">
      <c r="A1206" s="6">
        <v>647</v>
      </c>
      <c r="B1206" s="6" t="s">
        <v>17</v>
      </c>
      <c r="C1206" s="7" t="s">
        <v>21</v>
      </c>
      <c r="D1206" s="8">
        <v>37258</v>
      </c>
      <c r="E1206" s="19">
        <v>37258</v>
      </c>
      <c r="F1206" t="s">
        <v>284</v>
      </c>
      <c r="G1206" s="6" t="s">
        <v>23</v>
      </c>
      <c r="H1206" s="6"/>
      <c r="I1206" s="12">
        <v>10.23</v>
      </c>
      <c r="J1206" s="12">
        <f>J1205+IF(AND($B1206="B",$G1206="D"),-I1206,IF($B1206="B",+I1206,0))</f>
        <v>-789.57979294667371</v>
      </c>
      <c r="K1206" s="12">
        <f>K1205+IF(AND($B1206="B",$E1206&lt;&gt;""),IF($G1206="D",-I1206,+I1206),0)</f>
        <v>-789.57979294667371</v>
      </c>
      <c r="L1206" s="6" t="str">
        <f>IF(C1206="","",G1206&amp;" "&amp;VLOOKUP(C1206,$X$1:$Y$49,2))</f>
        <v>D 28</v>
      </c>
      <c r="M1206" s="10" t="e">
        <f>M1205+IF(AND(B1206="C",E1206&lt;&gt;""),IF(G1206="D",-#REF!,+#REF!),0)</f>
        <v>#REF!</v>
      </c>
      <c r="N1206">
        <f>IF(D1206,MONTH(D1206),"")</f>
        <v>1</v>
      </c>
      <c r="O1206">
        <f>IF(D1206,YEAR(D1206),"")</f>
        <v>2002</v>
      </c>
      <c r="P1206" s="12">
        <f>P1205+IF(AND($B1206="C",I1206&lt;&gt;""),IF($G1206="D",-I1206,+I1206),0)</f>
        <v>62.587580832280139</v>
      </c>
    </row>
    <row r="1207" spans="1:16" x14ac:dyDescent="0.2">
      <c r="A1207" s="6">
        <v>647</v>
      </c>
      <c r="B1207" s="6" t="s">
        <v>17</v>
      </c>
      <c r="C1207" s="7" t="s">
        <v>26</v>
      </c>
      <c r="D1207" s="8">
        <v>37258</v>
      </c>
      <c r="E1207" s="19">
        <v>37258</v>
      </c>
      <c r="F1207" t="s">
        <v>284</v>
      </c>
      <c r="G1207" s="6" t="s">
        <v>23</v>
      </c>
      <c r="H1207" s="6"/>
      <c r="I1207" s="12">
        <v>2.0099999999999998</v>
      </c>
      <c r="J1207" s="12">
        <f>J1206+IF(AND($B1207="B",$G1207="D"),-I1207,IF($B1207="B",+I1207,0))</f>
        <v>-791.5897929466737</v>
      </c>
      <c r="K1207" s="12">
        <f>K1206+IF(AND($B1207="B",$E1207&lt;&gt;""),IF($G1207="D",-I1207,+I1207),0)</f>
        <v>-791.5897929466737</v>
      </c>
      <c r="L1207" s="6" t="str">
        <f>IF(C1207="","",G1207&amp;" "&amp;VLOOKUP(C1207,$X$1:$Y$49,2))</f>
        <v>D 6</v>
      </c>
      <c r="M1207" s="10" t="e">
        <f>M1206+IF(AND(B1207="C",E1207&lt;&gt;""),IF(G1207="D",-#REF!,+#REF!),0)</f>
        <v>#REF!</v>
      </c>
      <c r="N1207">
        <f>IF(D1207,MONTH(D1207),"")</f>
        <v>1</v>
      </c>
      <c r="O1207">
        <f>IF(D1207,YEAR(D1207),"")</f>
        <v>2002</v>
      </c>
      <c r="P1207" s="12">
        <f>P1206+IF(AND($B1207="C",I1207&lt;&gt;""),IF($G1207="D",-I1207,+I1207),0)</f>
        <v>62.587580832280139</v>
      </c>
    </row>
    <row r="1208" spans="1:16" x14ac:dyDescent="0.2">
      <c r="A1208" s="6">
        <v>654</v>
      </c>
      <c r="B1208" s="6" t="s">
        <v>17</v>
      </c>
      <c r="C1208" t="s">
        <v>45</v>
      </c>
      <c r="D1208" s="8">
        <v>37258</v>
      </c>
      <c r="E1208" s="19">
        <v>37278</v>
      </c>
      <c r="F1208" t="s">
        <v>284</v>
      </c>
      <c r="G1208" s="6" t="s">
        <v>23</v>
      </c>
      <c r="H1208" s="14" t="s">
        <v>241</v>
      </c>
      <c r="I1208" s="12">
        <v>1463.52</v>
      </c>
      <c r="J1208" s="12">
        <f>J1207+IF(AND($B1208="B",$G1208="D"),-I1208,IF($B1208="B",+I1208,0))</f>
        <v>-2255.1097929466737</v>
      </c>
      <c r="K1208" s="12">
        <f>K1207+IF(AND($B1208="B",$E1208&lt;&gt;""),IF($G1208="D",-I1208,+I1208),0)</f>
        <v>-2255.1097929466737</v>
      </c>
      <c r="L1208" s="6" t="str">
        <f>IF(C1208="","",G1208&amp;" "&amp;VLOOKUP(C1208,$X$1:$Y$49,2))</f>
        <v>D 7</v>
      </c>
      <c r="M1208" s="10" t="e">
        <f>M1207+IF(AND(B1208="C",E1208&lt;&gt;""),IF(G1208="D",-#REF!,+#REF!),0)</f>
        <v>#REF!</v>
      </c>
      <c r="N1208">
        <f>IF(D1208,MONTH(D1208),"")</f>
        <v>1</v>
      </c>
      <c r="O1208">
        <f>IF(D1208,YEAR(D1208),"")</f>
        <v>2002</v>
      </c>
      <c r="P1208" s="12">
        <f>P1207+IF(AND($B1208="C",I1208&lt;&gt;""),IF($G1208="D",-I1208,+I1208),0)</f>
        <v>62.587580832280139</v>
      </c>
    </row>
    <row r="1209" spans="1:16" x14ac:dyDescent="0.2">
      <c r="A1209" s="6">
        <v>654</v>
      </c>
      <c r="B1209" s="6" t="s">
        <v>17</v>
      </c>
      <c r="C1209" t="s">
        <v>31</v>
      </c>
      <c r="D1209" s="8">
        <v>37258</v>
      </c>
      <c r="E1209" s="19">
        <v>37278</v>
      </c>
      <c r="F1209" t="s">
        <v>284</v>
      </c>
      <c r="G1209" s="6" t="s">
        <v>23</v>
      </c>
      <c r="H1209" s="14" t="s">
        <v>241</v>
      </c>
      <c r="I1209" s="12">
        <v>233.25</v>
      </c>
      <c r="J1209" s="12">
        <f>J1208+IF(AND($B1209="B",$G1209="D"),-I1209,IF($B1209="B",+I1209,0))</f>
        <v>-2488.3597929466737</v>
      </c>
      <c r="K1209" s="12">
        <f>K1208+IF(AND($B1209="B",$E1209&lt;&gt;""),IF($G1209="D",-I1209,+I1209),0)</f>
        <v>-2488.3597929466737</v>
      </c>
      <c r="L1209" s="6" t="str">
        <f>IF(C1209="","",G1209&amp;" "&amp;VLOOKUP(C1209,$X$1:$Y$49,2))</f>
        <v>D 22</v>
      </c>
      <c r="M1209" s="10" t="e">
        <f>M1208+IF(AND(B1209="C",E1209&lt;&gt;""),IF(G1209="D",-#REF!,+#REF!),0)</f>
        <v>#REF!</v>
      </c>
      <c r="N1209">
        <f>IF(D1209,MONTH(D1209),"")</f>
        <v>1</v>
      </c>
      <c r="O1209">
        <f>IF(D1209,YEAR(D1209),"")</f>
        <v>2002</v>
      </c>
      <c r="P1209" s="12">
        <f>P1208+IF(AND($B1209="C",I1209&lt;&gt;""),IF($G1209="D",-I1209,+I1209),0)</f>
        <v>62.587580832280139</v>
      </c>
    </row>
    <row r="1210" spans="1:16" x14ac:dyDescent="0.2">
      <c r="A1210" s="6">
        <v>654</v>
      </c>
      <c r="B1210" s="6" t="s">
        <v>17</v>
      </c>
      <c r="C1210" t="s">
        <v>26</v>
      </c>
      <c r="D1210" s="8">
        <v>37258</v>
      </c>
      <c r="E1210" s="19">
        <v>37278</v>
      </c>
      <c r="F1210" t="s">
        <v>284</v>
      </c>
      <c r="G1210" s="6" t="s">
        <v>23</v>
      </c>
      <c r="H1210" s="14" t="s">
        <v>241</v>
      </c>
      <c r="I1210" s="12">
        <v>332.57</v>
      </c>
      <c r="J1210" s="12">
        <f>J1209+IF(AND($B1210="B",$G1210="D"),-I1210,IF($B1210="B",+I1210,0))</f>
        <v>-2820.9297929466738</v>
      </c>
      <c r="K1210" s="12">
        <f>K1209+IF(AND($B1210="B",$E1210&lt;&gt;""),IF($G1210="D",-I1210,+I1210),0)</f>
        <v>-2820.9297929466738</v>
      </c>
      <c r="L1210" s="6" t="str">
        <f>IF(C1210="","",G1210&amp;" "&amp;VLOOKUP(C1210,$X$1:$Y$49,2))</f>
        <v>D 6</v>
      </c>
      <c r="M1210" s="10" t="e">
        <f>M1209+IF(AND(B1210="C",E1210&lt;&gt;""),IF(G1210="D",-#REF!,+#REF!),0)</f>
        <v>#REF!</v>
      </c>
      <c r="N1210">
        <f>IF(D1210,MONTH(D1210),"")</f>
        <v>1</v>
      </c>
      <c r="O1210">
        <f>IF(D1210,YEAR(D1210),"")</f>
        <v>2002</v>
      </c>
      <c r="P1210" s="12">
        <f>P1209+IF(AND($B1210="C",I1210&lt;&gt;""),IF($G1210="D",-I1210,+I1210),0)</f>
        <v>62.587580832280139</v>
      </c>
    </row>
    <row r="1211" spans="1:16" x14ac:dyDescent="0.2">
      <c r="A1211" s="6">
        <v>665</v>
      </c>
      <c r="B1211" s="6" t="s">
        <v>17</v>
      </c>
      <c r="C1211" t="s">
        <v>21</v>
      </c>
      <c r="D1211" s="8">
        <v>37258</v>
      </c>
      <c r="E1211" s="19">
        <v>37258</v>
      </c>
      <c r="F1211" t="s">
        <v>284</v>
      </c>
      <c r="G1211" s="6" t="s">
        <v>23</v>
      </c>
      <c r="H1211" s="6"/>
      <c r="J1211" s="12">
        <f>J1210+IF(AND($B1211="B",$G1211="D"),-I1211,IF($B1211="B",+I1211,0))</f>
        <v>-2820.9297929466738</v>
      </c>
      <c r="K1211" s="12">
        <f>K1210+IF(AND($B1211="B",$E1211&lt;&gt;""),IF($G1211="D",-I1211,+I1211),0)</f>
        <v>-2820.9297929466738</v>
      </c>
      <c r="L1211" s="6" t="str">
        <f>IF(C1211="","",G1211&amp;" "&amp;VLOOKUP(C1211,$X$1:$Y$49,2))</f>
        <v>D 28</v>
      </c>
      <c r="M1211" s="10" t="e">
        <f>M1210+IF(AND(B1211="C",E1211&lt;&gt;""),IF(G1211="D",-#REF!,+#REF!),0)</f>
        <v>#REF!</v>
      </c>
      <c r="N1211">
        <f>IF(D1211,MONTH(D1211),"")</f>
        <v>1</v>
      </c>
      <c r="O1211">
        <f>IF(D1211,YEAR(D1211),"")</f>
        <v>2002</v>
      </c>
      <c r="P1211" s="12">
        <f>P1210+IF(AND($B1211="C",I1211&lt;&gt;""),IF($G1211="D",-I1211,+I1211),0)</f>
        <v>62.587580832280139</v>
      </c>
    </row>
    <row r="1212" spans="1:16" x14ac:dyDescent="0.2">
      <c r="A1212" s="6">
        <v>665</v>
      </c>
      <c r="B1212" s="6" t="s">
        <v>17</v>
      </c>
      <c r="C1212" t="s">
        <v>26</v>
      </c>
      <c r="D1212" s="8">
        <v>37258</v>
      </c>
      <c r="E1212" s="19">
        <v>37258</v>
      </c>
      <c r="F1212" t="s">
        <v>284</v>
      </c>
      <c r="G1212" s="6" t="s">
        <v>23</v>
      </c>
      <c r="H1212" s="6"/>
      <c r="J1212" s="12">
        <f>J1211+IF(AND($B1212="B",$G1212="D"),-I1212,IF($B1212="B",+I1212,0))</f>
        <v>-2820.9297929466738</v>
      </c>
      <c r="K1212" s="12">
        <f>K1211+IF(AND($B1212="B",$E1212&lt;&gt;""),IF($G1212="D",-I1212,+I1212),0)</f>
        <v>-2820.9297929466738</v>
      </c>
      <c r="L1212" s="6" t="str">
        <f>IF(C1212="","",G1212&amp;" "&amp;VLOOKUP(C1212,$X$1:$Y$49,2))</f>
        <v>D 6</v>
      </c>
      <c r="M1212" s="10" t="e">
        <f>M1211+IF(AND(B1212="C",E1212&lt;&gt;""),IF(G1212="D",-#REF!,+#REF!),0)</f>
        <v>#REF!</v>
      </c>
      <c r="N1212">
        <f>IF(D1212,MONTH(D1212),"")</f>
        <v>1</v>
      </c>
      <c r="O1212">
        <f>IF(D1212,YEAR(D1212),"")</f>
        <v>2002</v>
      </c>
      <c r="P1212" s="12">
        <f>P1211+IF(AND($B1212="C",I1212&lt;&gt;""),IF($G1212="D",-I1212,+I1212),0)</f>
        <v>62.587580832280139</v>
      </c>
    </row>
    <row r="1213" spans="1:16" x14ac:dyDescent="0.2">
      <c r="A1213" s="6">
        <v>664</v>
      </c>
      <c r="B1213" s="6" t="s">
        <v>17</v>
      </c>
      <c r="C1213" t="s">
        <v>21</v>
      </c>
      <c r="D1213" s="8">
        <v>37259</v>
      </c>
      <c r="E1213" s="19">
        <v>37257</v>
      </c>
      <c r="F1213" t="s">
        <v>284</v>
      </c>
      <c r="G1213" s="6" t="s">
        <v>23</v>
      </c>
      <c r="H1213" s="6"/>
      <c r="I1213" s="12">
        <v>289.01</v>
      </c>
      <c r="J1213" s="12">
        <f>J1212+IF(AND($B1213="B",$G1213="D"),-I1213,IF($B1213="B",+I1213,0))</f>
        <v>-3109.9397929466741</v>
      </c>
      <c r="K1213" s="12">
        <f>K1212+IF(AND($B1213="B",$E1213&lt;&gt;""),IF($G1213="D",-I1213,+I1213),0)</f>
        <v>-3109.9397929466741</v>
      </c>
      <c r="L1213" s="6" t="str">
        <f>IF(C1213="","",G1213&amp;" "&amp;VLOOKUP(C1213,$X$1:$Y$49,2))</f>
        <v>D 28</v>
      </c>
      <c r="M1213" s="10" t="e">
        <f>M1212+IF(AND(B1213="C",E1213&lt;&gt;""),IF(G1213="D",-#REF!,+#REF!),0)</f>
        <v>#REF!</v>
      </c>
      <c r="N1213">
        <f>IF(D1213,MONTH(D1213),"")</f>
        <v>1</v>
      </c>
      <c r="O1213">
        <f>IF(D1213,YEAR(D1213),"")</f>
        <v>2002</v>
      </c>
      <c r="P1213" s="12">
        <f>P1212+IF(AND($B1213="C",I1213&lt;&gt;""),IF($G1213="D",-I1213,+I1213),0)</f>
        <v>62.587580832280139</v>
      </c>
    </row>
    <row r="1214" spans="1:16" x14ac:dyDescent="0.2">
      <c r="A1214" s="6">
        <v>664</v>
      </c>
      <c r="B1214" s="6" t="s">
        <v>17</v>
      </c>
      <c r="C1214" t="s">
        <v>26</v>
      </c>
      <c r="D1214" s="8">
        <v>37259</v>
      </c>
      <c r="E1214" s="19">
        <v>37257</v>
      </c>
      <c r="F1214" t="s">
        <v>284</v>
      </c>
      <c r="G1214" s="6" t="s">
        <v>23</v>
      </c>
      <c r="H1214" s="6"/>
      <c r="I1214" s="12">
        <v>13.17</v>
      </c>
      <c r="J1214" s="12">
        <f>J1213+IF(AND($B1214="B",$G1214="D"),-I1214,IF($B1214="B",+I1214,0))</f>
        <v>-3123.1097929466741</v>
      </c>
      <c r="K1214" s="12">
        <f>K1213+IF(AND($B1214="B",$E1214&lt;&gt;""),IF($G1214="D",-I1214,+I1214),0)</f>
        <v>-3123.1097929466741</v>
      </c>
      <c r="L1214" s="6" t="str">
        <f>IF(C1214="","",G1214&amp;" "&amp;VLOOKUP(C1214,$X$1:$Y$49,2))</f>
        <v>D 6</v>
      </c>
      <c r="M1214" s="10" t="e">
        <f>M1213+IF(AND(B1214="C",E1214&lt;&gt;""),IF(G1214="D",-#REF!,+#REF!),0)</f>
        <v>#REF!</v>
      </c>
      <c r="N1214">
        <f>IF(D1214,MONTH(D1214),"")</f>
        <v>1</v>
      </c>
      <c r="O1214">
        <f>IF(D1214,YEAR(D1214),"")</f>
        <v>2002</v>
      </c>
      <c r="P1214" s="12">
        <f>P1213+IF(AND($B1214="C",I1214&lt;&gt;""),IF($G1214="D",-I1214,+I1214),0)</f>
        <v>62.587580832280139</v>
      </c>
    </row>
    <row r="1215" spans="1:16" x14ac:dyDescent="0.2">
      <c r="A1215" s="6">
        <v>650</v>
      </c>
      <c r="B1215" s="6" t="s">
        <v>17</v>
      </c>
      <c r="C1215" t="s">
        <v>18</v>
      </c>
      <c r="D1215" s="8">
        <v>37263</v>
      </c>
      <c r="E1215" s="19">
        <v>37264</v>
      </c>
      <c r="F1215" t="s">
        <v>284</v>
      </c>
      <c r="G1215" s="6" t="s">
        <v>19</v>
      </c>
      <c r="H1215" s="6"/>
      <c r="I1215" s="12">
        <v>4000</v>
      </c>
      <c r="J1215" s="12">
        <f>J1214+IF(AND($B1215="B",$G1215="D"),-I1215,IF($B1215="B",+I1215,0))</f>
        <v>876.89020705332587</v>
      </c>
      <c r="K1215" s="12">
        <f>K1214+IF(AND($B1215="B",$E1215&lt;&gt;""),IF($G1215="D",-I1215,+I1215),0)</f>
        <v>876.89020705332587</v>
      </c>
      <c r="L1215" s="6" t="str">
        <f>IF(C1215="","",G1215&amp;" "&amp;VLOOKUP(C1215,$X$1:$Y$49,2))</f>
        <v>R 8</v>
      </c>
      <c r="M1215" s="10" t="e">
        <f>M1214+IF(AND(B1215="C",E1215&lt;&gt;""),IF(G1215="D",-#REF!,+#REF!),0)</f>
        <v>#REF!</v>
      </c>
      <c r="N1215">
        <f>IF(D1215,MONTH(D1215),"")</f>
        <v>1</v>
      </c>
      <c r="O1215">
        <f>IF(D1215,YEAR(D1215),"")</f>
        <v>2002</v>
      </c>
      <c r="P1215" s="12">
        <f>P1214+IF(AND($B1215="C",I1215&lt;&gt;""),IF($G1215="D",-I1215,+I1215),0)</f>
        <v>62.587580832280139</v>
      </c>
    </row>
    <row r="1216" spans="1:16" x14ac:dyDescent="0.2">
      <c r="A1216" s="6">
        <v>651</v>
      </c>
      <c r="B1216" s="6" t="s">
        <v>17</v>
      </c>
      <c r="C1216" t="s">
        <v>54</v>
      </c>
      <c r="D1216" s="8">
        <v>37263</v>
      </c>
      <c r="E1216" s="19">
        <v>37264</v>
      </c>
      <c r="F1216" t="s">
        <v>284</v>
      </c>
      <c r="G1216" s="6" t="s">
        <v>19</v>
      </c>
      <c r="H1216" s="6"/>
      <c r="I1216" s="12">
        <v>243.9184275798566</v>
      </c>
      <c r="J1216" s="12">
        <f>J1215+IF(AND($B1216="B",$G1216="D"),-I1216,IF($B1216="B",+I1216,0))</f>
        <v>1120.8086346331825</v>
      </c>
      <c r="K1216" s="12">
        <f>K1215+IF(AND($B1216="B",$E1216&lt;&gt;""),IF($G1216="D",-I1216,+I1216),0)</f>
        <v>1120.8086346331825</v>
      </c>
      <c r="L1216" s="6" t="str">
        <f>IF(C1216="","",G1216&amp;" "&amp;VLOOKUP(C1216,$X$1:$Y$49,2))</f>
        <v>R 6</v>
      </c>
      <c r="M1216" s="10" t="e">
        <f>M1215+IF(AND(B1216="C",E1216&lt;&gt;""),IF(G1216="D",-#REF!,+#REF!),0)</f>
        <v>#REF!</v>
      </c>
      <c r="N1216">
        <f>IF(D1216,MONTH(D1216),"")</f>
        <v>1</v>
      </c>
      <c r="O1216">
        <f>IF(D1216,YEAR(D1216),"")</f>
        <v>2002</v>
      </c>
      <c r="P1216" s="12">
        <f>P1215+IF(AND($B1216="C",I1216&lt;&gt;""),IF($G1216="D",-I1216,+I1216),0)</f>
        <v>62.587580832280139</v>
      </c>
    </row>
    <row r="1217" spans="1:16" x14ac:dyDescent="0.2">
      <c r="A1217" s="6">
        <v>651</v>
      </c>
      <c r="B1217" s="6" t="s">
        <v>17</v>
      </c>
      <c r="C1217" t="s">
        <v>62</v>
      </c>
      <c r="D1217" s="8">
        <v>37263</v>
      </c>
      <c r="E1217" s="19">
        <v>37264</v>
      </c>
      <c r="F1217" t="s">
        <v>284</v>
      </c>
      <c r="G1217" s="6" t="s">
        <v>19</v>
      </c>
      <c r="H1217" s="6"/>
      <c r="I1217" s="12">
        <v>47.81</v>
      </c>
      <c r="J1217" s="12">
        <f>J1216+IF(AND($B1217="B",$G1217="D"),-I1217,IF($B1217="B",+I1217,0))</f>
        <v>1168.6186346331824</v>
      </c>
      <c r="K1217" s="12">
        <f>K1216+IF(AND($B1217="B",$E1217&lt;&gt;""),IF($G1217="D",-I1217,+I1217),0)</f>
        <v>1168.6186346331824</v>
      </c>
      <c r="L1217" s="6" t="str">
        <f>IF(C1217="","",G1217&amp;" "&amp;VLOOKUP(C1217,$X$1:$Y$49,2))</f>
        <v>R 5</v>
      </c>
      <c r="M1217" s="10" t="e">
        <f>M1216+IF(AND(B1217="C",E1217&lt;&gt;""),IF(G1217="D",-#REF!,+#REF!),0)</f>
        <v>#REF!</v>
      </c>
      <c r="N1217">
        <f>IF(D1217,MONTH(D1217),"")</f>
        <v>1</v>
      </c>
      <c r="O1217">
        <f>IF(D1217,YEAR(D1217),"")</f>
        <v>2002</v>
      </c>
      <c r="P1217" s="12">
        <f>P1216+IF(AND($B1217="C",I1217&lt;&gt;""),IF($G1217="D",-I1217,+I1217),0)</f>
        <v>62.587580832280139</v>
      </c>
    </row>
    <row r="1218" spans="1:16" x14ac:dyDescent="0.2">
      <c r="A1218" s="6">
        <v>673</v>
      </c>
      <c r="B1218" s="6" t="s">
        <v>17</v>
      </c>
      <c r="C1218" t="s">
        <v>28</v>
      </c>
      <c r="D1218" s="8">
        <v>37265</v>
      </c>
      <c r="E1218" s="19">
        <v>37284</v>
      </c>
      <c r="F1218" t="s">
        <v>284</v>
      </c>
      <c r="G1218" s="6" t="s">
        <v>23</v>
      </c>
      <c r="H1218" s="6"/>
      <c r="I1218" s="12">
        <v>11.11</v>
      </c>
      <c r="J1218" s="12">
        <f>J1217+IF(AND($B1218="B",$G1218="D"),-I1218,IF($B1218="B",+I1218,0))</f>
        <v>1157.5086346331825</v>
      </c>
      <c r="K1218" s="12">
        <f>K1217+IF(AND($B1218="B",$E1218&lt;&gt;""),IF($G1218="D",-I1218,+I1218),0)</f>
        <v>1157.5086346331825</v>
      </c>
      <c r="L1218" s="6" t="str">
        <f>IF(C1218="","",G1218&amp;" "&amp;VLOOKUP(C1218,$X$1:$Y$49,2))</f>
        <v>D 25</v>
      </c>
      <c r="M1218" s="10" t="e">
        <f>M1217+IF(AND(B1218="C",E1218&lt;&gt;""),IF(G1218="D",-#REF!,+#REF!),0)</f>
        <v>#REF!</v>
      </c>
      <c r="N1218">
        <f>IF(D1218,MONTH(D1218),"")</f>
        <v>1</v>
      </c>
      <c r="O1218">
        <f>IF(D1218,YEAR(D1218),"")</f>
        <v>2002</v>
      </c>
      <c r="P1218" s="12">
        <f>P1217+IF(AND($B1218="C",I1218&lt;&gt;""),IF($G1218="D",-I1218,+I1218),0)</f>
        <v>62.587580832280139</v>
      </c>
    </row>
    <row r="1219" spans="1:16" x14ac:dyDescent="0.2">
      <c r="A1219" s="6">
        <v>673</v>
      </c>
      <c r="B1219" s="6" t="s">
        <v>17</v>
      </c>
      <c r="C1219" t="s">
        <v>26</v>
      </c>
      <c r="D1219" s="8">
        <v>37265</v>
      </c>
      <c r="E1219" s="19">
        <v>37284</v>
      </c>
      <c r="F1219" t="s">
        <v>284</v>
      </c>
      <c r="G1219" s="6" t="s">
        <v>23</v>
      </c>
      <c r="H1219" s="6"/>
      <c r="I1219" s="12">
        <v>2.1800000000000002</v>
      </c>
      <c r="J1219" s="12">
        <f>J1218+IF(AND($B1219="B",$G1219="D"),-I1219,IF($B1219="B",+I1219,0))</f>
        <v>1155.3286346331824</v>
      </c>
      <c r="K1219" s="12">
        <f>K1218+IF(AND($B1219="B",$E1219&lt;&gt;""),IF($G1219="D",-I1219,+I1219),0)</f>
        <v>1155.3286346331824</v>
      </c>
      <c r="L1219" s="6" t="str">
        <f>IF(C1219="","",G1219&amp;" "&amp;VLOOKUP(C1219,$X$1:$Y$49,2))</f>
        <v>D 6</v>
      </c>
      <c r="M1219" s="10" t="e">
        <f>M1218+IF(AND(B1219="C",E1219&lt;&gt;""),IF(G1219="D",-#REF!,+#REF!),0)</f>
        <v>#REF!</v>
      </c>
      <c r="N1219">
        <f>IF(D1219,MONTH(D1219),"")</f>
        <v>1</v>
      </c>
      <c r="O1219">
        <f>IF(D1219,YEAR(D1219),"")</f>
        <v>2002</v>
      </c>
      <c r="P1219" s="12">
        <f>P1218+IF(AND($B1219="C",I1219&lt;&gt;""),IF($G1219="D",-I1219,+I1219),0)</f>
        <v>62.587580832280139</v>
      </c>
    </row>
    <row r="1220" spans="1:16" x14ac:dyDescent="0.2">
      <c r="A1220" s="6">
        <v>593</v>
      </c>
      <c r="B1220" s="6" t="s">
        <v>17</v>
      </c>
      <c r="C1220" t="s">
        <v>33</v>
      </c>
      <c r="D1220" s="8">
        <v>37266</v>
      </c>
      <c r="E1220" s="19">
        <v>37265</v>
      </c>
      <c r="F1220" t="s">
        <v>284</v>
      </c>
      <c r="G1220" s="6" t="s">
        <v>23</v>
      </c>
      <c r="H1220" s="6"/>
      <c r="I1220" s="12">
        <v>310.32</v>
      </c>
      <c r="J1220" s="12">
        <f>J1219+IF(AND($B1220="B",$G1220="D"),-I1220,IF($B1220="B",+I1220,0))</f>
        <v>845.00863463318251</v>
      </c>
      <c r="K1220" s="12">
        <f>K1219+IF(AND($B1220="B",$E1220&lt;&gt;""),IF($G1220="D",-I1220,+I1220),0)</f>
        <v>845.00863463318251</v>
      </c>
      <c r="L1220" s="6" t="str">
        <f>IF(C1220="","",G1220&amp;" "&amp;VLOOKUP(C1220,$X$1:$Y$49,2))</f>
        <v>D 23</v>
      </c>
      <c r="M1220" s="10" t="e">
        <f>M1219+IF(AND(B1220="C",E1220&lt;&gt;""),IF(G1220="D",-#REF!,+#REF!),0)</f>
        <v>#REF!</v>
      </c>
      <c r="N1220">
        <f>IF(D1220,MONTH(D1220),"")</f>
        <v>1</v>
      </c>
      <c r="O1220">
        <f>IF(D1220,YEAR(D1220),"")</f>
        <v>2002</v>
      </c>
      <c r="P1220" s="12">
        <f>P1219+IF(AND($B1220="C",I1220&lt;&gt;""),IF($G1220="D",-I1220,+I1220),0)</f>
        <v>62.587580832280139</v>
      </c>
    </row>
    <row r="1221" spans="1:16" x14ac:dyDescent="0.2">
      <c r="A1221" s="6">
        <v>621</v>
      </c>
      <c r="B1221" s="6" t="s">
        <v>17</v>
      </c>
      <c r="C1221" t="s">
        <v>33</v>
      </c>
      <c r="D1221" s="8">
        <v>37266</v>
      </c>
      <c r="E1221" s="19">
        <v>37265</v>
      </c>
      <c r="F1221" t="s">
        <v>284</v>
      </c>
      <c r="G1221" s="6" t="s">
        <v>23</v>
      </c>
      <c r="H1221" s="6"/>
      <c r="I1221" s="12">
        <v>194.16</v>
      </c>
      <c r="J1221" s="12">
        <f>J1220+IF(AND($B1221="B",$G1221="D"),-I1221,IF($B1221="B",+I1221,0))</f>
        <v>650.84863463318254</v>
      </c>
      <c r="K1221" s="12">
        <f>K1220+IF(AND($B1221="B",$E1221&lt;&gt;""),IF($G1221="D",-I1221,+I1221),0)</f>
        <v>650.84863463318254</v>
      </c>
      <c r="L1221" s="6" t="str">
        <f>IF(C1221="","",G1221&amp;" "&amp;VLOOKUP(C1221,$X$1:$Y$49,2))</f>
        <v>D 23</v>
      </c>
      <c r="M1221" s="10" t="e">
        <f>M1220+IF(AND(B1221="C",E1221&lt;&gt;""),IF(G1221="D",-#REF!,+#REF!),0)</f>
        <v>#REF!</v>
      </c>
      <c r="N1221">
        <f>IF(D1221,MONTH(D1221),"")</f>
        <v>1</v>
      </c>
      <c r="O1221">
        <f>IF(D1221,YEAR(D1221),"")</f>
        <v>2002</v>
      </c>
      <c r="P1221" s="12">
        <f>P1220+IF(AND($B1221="C",I1221&lt;&gt;""),IF($G1221="D",-I1221,+I1221),0)</f>
        <v>62.587580832280139</v>
      </c>
    </row>
    <row r="1222" spans="1:16" x14ac:dyDescent="0.2">
      <c r="A1222" s="6">
        <v>653</v>
      </c>
      <c r="B1222" s="6" t="s">
        <v>17</v>
      </c>
      <c r="C1222" t="s">
        <v>54</v>
      </c>
      <c r="D1222" s="8">
        <v>37266</v>
      </c>
      <c r="E1222" s="19">
        <v>37267</v>
      </c>
      <c r="F1222" t="s">
        <v>284</v>
      </c>
      <c r="G1222" s="6" t="s">
        <v>19</v>
      </c>
      <c r="H1222" s="6"/>
      <c r="I1222" s="12">
        <v>1524.49</v>
      </c>
      <c r="J1222" s="12">
        <f>J1221+IF(AND($B1222="B",$G1222="D"),-I1222,IF($B1222="B",+I1222,0))</f>
        <v>2175.3386346331827</v>
      </c>
      <c r="K1222" s="12">
        <f>K1221+IF(AND($B1222="B",$E1222&lt;&gt;""),IF($G1222="D",-I1222,+I1222),0)</f>
        <v>2175.3386346331827</v>
      </c>
      <c r="L1222" s="6" t="str">
        <f>IF(C1222="","",G1222&amp;" "&amp;VLOOKUP(C1222,$X$1:$Y$49,2))</f>
        <v>R 6</v>
      </c>
      <c r="M1222" s="10" t="e">
        <f>M1221+IF(AND(B1222="C",E1222&lt;&gt;""),IF(G1222="D",-#REF!,+#REF!),0)</f>
        <v>#REF!</v>
      </c>
      <c r="N1222">
        <f>IF(D1222,MONTH(D1222),"")</f>
        <v>1</v>
      </c>
      <c r="O1222">
        <f>IF(D1222,YEAR(D1222),"")</f>
        <v>2002</v>
      </c>
      <c r="P1222" s="12">
        <f>P1221+IF(AND($B1222="C",I1222&lt;&gt;""),IF($G1222="D",-I1222,+I1222),0)</f>
        <v>62.587580832280139</v>
      </c>
    </row>
    <row r="1223" spans="1:16" x14ac:dyDescent="0.2">
      <c r="A1223" s="6">
        <v>653</v>
      </c>
      <c r="B1223" s="6" t="s">
        <v>17</v>
      </c>
      <c r="C1223" t="s">
        <v>62</v>
      </c>
      <c r="D1223" s="8">
        <v>37266</v>
      </c>
      <c r="E1223" s="19">
        <v>37267</v>
      </c>
      <c r="F1223" t="s">
        <v>284</v>
      </c>
      <c r="G1223" s="6" t="s">
        <v>19</v>
      </c>
      <c r="H1223" s="6"/>
      <c r="I1223" s="12">
        <v>298.80004000000002</v>
      </c>
      <c r="J1223" s="12">
        <f>J1222+IF(AND($B1223="B",$G1223="D"),-I1223,IF($B1223="B",+I1223,0))</f>
        <v>2474.1386746331827</v>
      </c>
      <c r="K1223" s="12">
        <f>K1222+IF(AND($B1223="B",$E1223&lt;&gt;""),IF($G1223="D",-I1223,+I1223),0)</f>
        <v>2474.1386746331827</v>
      </c>
      <c r="L1223" s="6" t="str">
        <f>IF(C1223="","",G1223&amp;" "&amp;VLOOKUP(C1223,$X$1:$Y$49,2))</f>
        <v>R 5</v>
      </c>
      <c r="M1223" s="10" t="e">
        <f>M1222+IF(AND(B1223="C",E1223&lt;&gt;""),IF(G1223="D",-#REF!,+#REF!),0)</f>
        <v>#REF!</v>
      </c>
      <c r="N1223">
        <f>IF(D1223,MONTH(D1223),"")</f>
        <v>1</v>
      </c>
      <c r="O1223">
        <f>IF(D1223,YEAR(D1223),"")</f>
        <v>2002</v>
      </c>
      <c r="P1223" s="12">
        <f>P1222+IF(AND($B1223="C",I1223&lt;&gt;""),IF($G1223="D",-I1223,+I1223),0)</f>
        <v>62.587580832280139</v>
      </c>
    </row>
    <row r="1224" spans="1:16" x14ac:dyDescent="0.2">
      <c r="A1224" s="6">
        <v>648</v>
      </c>
      <c r="B1224" s="6" t="s">
        <v>40</v>
      </c>
      <c r="C1224" t="s">
        <v>28</v>
      </c>
      <c r="D1224" s="8">
        <v>37267</v>
      </c>
      <c r="E1224" s="19">
        <v>37267</v>
      </c>
      <c r="F1224" t="s">
        <v>284</v>
      </c>
      <c r="G1224" s="6" t="s">
        <v>23</v>
      </c>
      <c r="H1224" s="6"/>
      <c r="I1224" s="12">
        <v>4.8</v>
      </c>
      <c r="J1224" s="12">
        <f>J1223+IF(AND($B1224="B",$G1224="D"),-I1224,IF($B1224="B",+I1224,0))</f>
        <v>2474.1386746331827</v>
      </c>
      <c r="K1224" s="12">
        <f>K1223+IF(AND($B1224="B",$E1224&lt;&gt;""),IF($G1224="D",-I1224,+I1224),0)</f>
        <v>2474.1386746331827</v>
      </c>
      <c r="L1224" s="6" t="str">
        <f>IF(C1224="","",G1224&amp;" "&amp;VLOOKUP(C1224,$X$1:$Y$49,2))</f>
        <v>D 25</v>
      </c>
      <c r="M1224" s="10" t="e">
        <f>M1223+IF(AND(B1224="C",E1224&lt;&gt;""),IF(G1224="D",-#REF!,+#REF!),0)</f>
        <v>#REF!</v>
      </c>
      <c r="N1224">
        <f>IF(D1224,MONTH(D1224),"")</f>
        <v>1</v>
      </c>
      <c r="O1224">
        <f>IF(D1224,YEAR(D1224),"")</f>
        <v>2002</v>
      </c>
      <c r="P1224" s="12">
        <f>P1223+IF(AND($B1224="C",I1224&lt;&gt;""),IF($G1224="D",-I1224,+I1224),0)</f>
        <v>57.787580832280142</v>
      </c>
    </row>
    <row r="1225" spans="1:16" x14ac:dyDescent="0.2">
      <c r="A1225" s="6">
        <v>649</v>
      </c>
      <c r="B1225" s="6" t="s">
        <v>17</v>
      </c>
      <c r="C1225" t="s">
        <v>54</v>
      </c>
      <c r="D1225" s="8">
        <v>37267</v>
      </c>
      <c r="E1225" s="19">
        <v>37302</v>
      </c>
      <c r="F1225" t="s">
        <v>284</v>
      </c>
      <c r="G1225" s="6" t="s">
        <v>19</v>
      </c>
      <c r="H1225" s="6"/>
      <c r="I1225" s="12">
        <v>914.6822742474917</v>
      </c>
      <c r="J1225" s="12">
        <f>J1224+IF(AND($B1225="B",$G1225="D"),-I1225,IF($B1225="B",+I1225,0))</f>
        <v>3388.8209488806742</v>
      </c>
      <c r="K1225" s="12">
        <f>K1224+IF(AND($B1225="B",$E1225&lt;&gt;""),IF($G1225="D",-I1225,+I1225),0)</f>
        <v>3388.8209488806742</v>
      </c>
      <c r="L1225" s="6" t="str">
        <f>IF(C1225="","",G1225&amp;" "&amp;VLOOKUP(C1225,$X$1:$Y$49,2))</f>
        <v>R 6</v>
      </c>
      <c r="M1225" s="10" t="e">
        <f>M1224+IF(AND(B1225="C",E1225&lt;&gt;""),IF(G1225="D",-#REF!,+#REF!),0)</f>
        <v>#REF!</v>
      </c>
      <c r="N1225">
        <f>IF(D1225,MONTH(D1225),"")</f>
        <v>1</v>
      </c>
      <c r="O1225">
        <f>IF(D1225,YEAR(D1225),"")</f>
        <v>2002</v>
      </c>
      <c r="P1225" s="12">
        <f>P1224+IF(AND($B1225="C",I1225&lt;&gt;""),IF($G1225="D",-I1225,+I1225),0)</f>
        <v>57.787580832280142</v>
      </c>
    </row>
    <row r="1226" spans="1:16" x14ac:dyDescent="0.2">
      <c r="A1226" s="6">
        <v>649</v>
      </c>
      <c r="B1226" s="6" t="s">
        <v>17</v>
      </c>
      <c r="C1226" t="s">
        <v>62</v>
      </c>
      <c r="D1226" s="8">
        <v>37267</v>
      </c>
      <c r="E1226" s="19">
        <v>37302</v>
      </c>
      <c r="F1226" t="s">
        <v>284</v>
      </c>
      <c r="G1226" s="6" t="s">
        <v>19</v>
      </c>
      <c r="H1226" s="6"/>
      <c r="I1226" s="12">
        <v>179.27772575250839</v>
      </c>
      <c r="J1226" s="12">
        <f>J1225+IF(AND($B1226="B",$G1226="D"),-I1226,IF($B1226="B",+I1226,0))</f>
        <v>3568.0986746331828</v>
      </c>
      <c r="K1226" s="12">
        <f>K1225+IF(AND($B1226="B",$E1226&lt;&gt;""),IF($G1226="D",-I1226,+I1226),0)</f>
        <v>3568.0986746331828</v>
      </c>
      <c r="L1226" s="6" t="str">
        <f>IF(C1226="","",G1226&amp;" "&amp;VLOOKUP(C1226,$X$1:$Y$49,2))</f>
        <v>R 5</v>
      </c>
      <c r="M1226" s="10" t="e">
        <f>M1225+IF(AND(B1226="C",E1226&lt;&gt;""),IF(G1226="D",-#REF!,+#REF!),0)</f>
        <v>#REF!</v>
      </c>
      <c r="N1226">
        <f>IF(D1226,MONTH(D1226),"")</f>
        <v>1</v>
      </c>
      <c r="O1226">
        <f>IF(D1226,YEAR(D1226),"")</f>
        <v>2002</v>
      </c>
      <c r="P1226" s="12">
        <f>P1225+IF(AND($B1226="C",I1226&lt;&gt;""),IF($G1226="D",-I1226,+I1226),0)</f>
        <v>57.787580832280142</v>
      </c>
    </row>
    <row r="1227" spans="1:16" x14ac:dyDescent="0.2">
      <c r="A1227" s="6">
        <v>657</v>
      </c>
      <c r="B1227" s="6" t="s">
        <v>17</v>
      </c>
      <c r="C1227" t="s">
        <v>36</v>
      </c>
      <c r="D1227" s="8">
        <v>37270</v>
      </c>
      <c r="E1227" s="19">
        <v>37276</v>
      </c>
      <c r="F1227" t="s">
        <v>284</v>
      </c>
      <c r="G1227" s="6" t="s">
        <v>23</v>
      </c>
      <c r="H1227" s="14" t="s">
        <v>242</v>
      </c>
      <c r="I1227" s="12">
        <v>5047.74</v>
      </c>
      <c r="J1227" s="12">
        <f>J1226+IF(AND($B1227="B",$G1227="D"),-I1227,IF($B1227="B",+I1227,0))</f>
        <v>-1479.641325366817</v>
      </c>
      <c r="K1227" s="12">
        <f>K1226+IF(AND($B1227="B",$E1227&lt;&gt;""),IF($G1227="D",-I1227,+I1227),0)</f>
        <v>-1479.641325366817</v>
      </c>
      <c r="L1227" s="6" t="str">
        <f>IF(C1227="","",G1227&amp;" "&amp;VLOOKUP(C1227,$X$1:$Y$49,2))</f>
        <v>D 10</v>
      </c>
      <c r="M1227" s="10" t="e">
        <f>M1226+IF(AND(B1227="C",E1227&lt;&gt;""),IF(G1227="D",-#REF!,+#REF!),0)</f>
        <v>#REF!</v>
      </c>
      <c r="N1227">
        <f>IF(D1227,MONTH(D1227),"")</f>
        <v>1</v>
      </c>
      <c r="O1227">
        <f>IF(D1227,YEAR(D1227),"")</f>
        <v>2002</v>
      </c>
      <c r="P1227" s="12">
        <f>P1226+IF(AND($B1227="C",I1227&lt;&gt;""),IF($G1227="D",-I1227,+I1227),0)</f>
        <v>57.787580832280142</v>
      </c>
    </row>
    <row r="1228" spans="1:16" x14ac:dyDescent="0.2">
      <c r="A1228" s="6">
        <v>658</v>
      </c>
      <c r="B1228" s="6" t="s">
        <v>17</v>
      </c>
      <c r="C1228" t="s">
        <v>67</v>
      </c>
      <c r="D1228" s="8">
        <v>37270</v>
      </c>
      <c r="E1228" s="19">
        <v>37272</v>
      </c>
      <c r="F1228" t="s">
        <v>284</v>
      </c>
      <c r="G1228" s="6" t="s">
        <v>23</v>
      </c>
      <c r="H1228" s="14" t="s">
        <v>243</v>
      </c>
      <c r="I1228" s="12">
        <v>5765.01</v>
      </c>
      <c r="J1228" s="12">
        <f>J1227+IF(AND($B1228="B",$G1228="D"),-I1228,IF($B1228="B",+I1228,0))</f>
        <v>-7244.6513253668172</v>
      </c>
      <c r="K1228" s="12">
        <f>K1227+IF(AND($B1228="B",$E1228&lt;&gt;""),IF($G1228="D",-I1228,+I1228),0)</f>
        <v>-7244.6513253668172</v>
      </c>
      <c r="L1228" s="6" t="str">
        <f>IF(C1228="","",G1228&amp;" "&amp;VLOOKUP(C1228,$X$1:$Y$49,2))</f>
        <v>D 11</v>
      </c>
      <c r="M1228" s="10" t="e">
        <f>M1227+IF(AND(B1228="C",E1228&lt;&gt;""),IF(G1228="D",-#REF!,+#REF!),0)</f>
        <v>#REF!</v>
      </c>
      <c r="N1228">
        <f>IF(D1228,MONTH(D1228),"")</f>
        <v>1</v>
      </c>
      <c r="O1228">
        <f>IF(D1228,YEAR(D1228),"")</f>
        <v>2002</v>
      </c>
      <c r="P1228" s="12">
        <f>P1227+IF(AND($B1228="C",I1228&lt;&gt;""),IF($G1228="D",-I1228,+I1228),0)</f>
        <v>57.787580832280142</v>
      </c>
    </row>
    <row r="1229" spans="1:16" x14ac:dyDescent="0.2">
      <c r="A1229" s="6">
        <v>655</v>
      </c>
      <c r="B1229" s="6" t="s">
        <v>17</v>
      </c>
      <c r="C1229" t="s">
        <v>54</v>
      </c>
      <c r="D1229" s="8">
        <v>37271</v>
      </c>
      <c r="E1229" s="19">
        <v>37278</v>
      </c>
      <c r="F1229" t="s">
        <v>284</v>
      </c>
      <c r="G1229" s="6" t="s">
        <v>19</v>
      </c>
      <c r="H1229" s="6"/>
      <c r="I1229" s="12">
        <v>297.27</v>
      </c>
      <c r="J1229" s="12">
        <f>J1228+IF(AND($B1229="B",$G1229="D"),-I1229,IF($B1229="B",+I1229,0))</f>
        <v>-6947.3813253668177</v>
      </c>
      <c r="K1229" s="12">
        <f>K1228+IF(AND($B1229="B",$E1229&lt;&gt;""),IF($G1229="D",-I1229,+I1229),0)</f>
        <v>-6947.3813253668177</v>
      </c>
      <c r="L1229" s="6" t="str">
        <f>IF(C1229="","",G1229&amp;" "&amp;VLOOKUP(C1229,$X$1:$Y$49,2))</f>
        <v>R 6</v>
      </c>
      <c r="M1229" s="10" t="e">
        <f>M1228+IF(AND(B1229="C",E1229&lt;&gt;""),IF(G1229="D",-#REF!,+#REF!),0)</f>
        <v>#REF!</v>
      </c>
      <c r="N1229">
        <f>IF(D1229,MONTH(D1229),"")</f>
        <v>1</v>
      </c>
      <c r="O1229">
        <f>IF(D1229,YEAR(D1229),"")</f>
        <v>2002</v>
      </c>
      <c r="P1229" s="12">
        <f>P1228+IF(AND($B1229="C",I1229&lt;&gt;""),IF($G1229="D",-I1229,+I1229),0)</f>
        <v>57.787580832280142</v>
      </c>
    </row>
    <row r="1230" spans="1:16" x14ac:dyDescent="0.2">
      <c r="A1230" s="6">
        <v>655</v>
      </c>
      <c r="B1230" s="6" t="s">
        <v>17</v>
      </c>
      <c r="C1230" t="s">
        <v>62</v>
      </c>
      <c r="D1230" s="8">
        <v>37271</v>
      </c>
      <c r="E1230" s="19">
        <v>37278</v>
      </c>
      <c r="F1230" t="s">
        <v>284</v>
      </c>
      <c r="G1230" s="6" t="s">
        <v>19</v>
      </c>
      <c r="H1230" s="6"/>
      <c r="I1230" s="12">
        <v>58.27</v>
      </c>
      <c r="J1230" s="12">
        <f>J1229+IF(AND($B1230="B",$G1230="D"),-I1230,IF($B1230="B",+I1230,0))</f>
        <v>-6889.1113253668173</v>
      </c>
      <c r="K1230" s="12">
        <f>K1229+IF(AND($B1230="B",$E1230&lt;&gt;""),IF($G1230="D",-I1230,+I1230),0)</f>
        <v>-6889.1113253668173</v>
      </c>
      <c r="L1230" s="6" t="str">
        <f>IF(C1230="","",G1230&amp;" "&amp;VLOOKUP(C1230,$X$1:$Y$49,2))</f>
        <v>R 5</v>
      </c>
      <c r="M1230" s="10" t="e">
        <f>M1229+IF(AND(B1230="C",E1230&lt;&gt;""),IF(G1230="D",-#REF!,+#REF!),0)</f>
        <v>#REF!</v>
      </c>
      <c r="N1230">
        <f>IF(D1230,MONTH(D1230),"")</f>
        <v>1</v>
      </c>
      <c r="O1230">
        <f>IF(D1230,YEAR(D1230),"")</f>
        <v>2002</v>
      </c>
      <c r="P1230" s="12">
        <f>P1229+IF(AND($B1230="C",I1230&lt;&gt;""),IF($G1230="D",-I1230,+I1230),0)</f>
        <v>57.787580832280142</v>
      </c>
    </row>
    <row r="1231" spans="1:16" x14ac:dyDescent="0.2">
      <c r="A1231" s="6">
        <v>655</v>
      </c>
      <c r="B1231" s="6" t="s">
        <v>17</v>
      </c>
      <c r="C1231" t="s">
        <v>54</v>
      </c>
      <c r="D1231" s="8">
        <v>37271</v>
      </c>
      <c r="E1231" s="19">
        <v>37278</v>
      </c>
      <c r="F1231" t="s">
        <v>284</v>
      </c>
      <c r="G1231" s="6" t="s">
        <v>19</v>
      </c>
      <c r="H1231" s="6"/>
      <c r="I1231" s="12">
        <v>2515.4087844172714</v>
      </c>
      <c r="J1231" s="12">
        <f>J1230+IF(AND($B1231="B",$G1231="D"),-I1231,IF($B1231="B",+I1231,0))</f>
        <v>-4373.7025409495454</v>
      </c>
      <c r="K1231" s="12">
        <f>K1230+IF(AND($B1231="B",$E1231&lt;&gt;""),IF($G1231="D",-I1231,+I1231),0)</f>
        <v>-4373.7025409495454</v>
      </c>
      <c r="L1231" s="6" t="str">
        <f>IF(C1231="","",G1231&amp;" "&amp;VLOOKUP(C1231,$X$1:$Y$49,2))</f>
        <v>R 6</v>
      </c>
      <c r="M1231" s="10" t="e">
        <f>M1230+IF(AND(B1231="C",E1231&lt;&gt;""),IF(G1231="D",-#REF!,+#REF!),0)</f>
        <v>#REF!</v>
      </c>
      <c r="N1231">
        <f>IF(D1231,MONTH(D1231),"")</f>
        <v>1</v>
      </c>
      <c r="O1231">
        <f>IF(D1231,YEAR(D1231),"")</f>
        <v>2002</v>
      </c>
      <c r="P1231" s="12">
        <f>P1230+IF(AND($B1231="C",I1231&lt;&gt;""),IF($G1231="D",-I1231,+I1231),0)</f>
        <v>57.787580832280142</v>
      </c>
    </row>
    <row r="1232" spans="1:16" x14ac:dyDescent="0.2">
      <c r="A1232" s="6">
        <v>655</v>
      </c>
      <c r="B1232" s="6" t="s">
        <v>17</v>
      </c>
      <c r="C1232" t="s">
        <v>62</v>
      </c>
      <c r="D1232" s="8">
        <v>37271</v>
      </c>
      <c r="E1232" s="19">
        <v>37278</v>
      </c>
      <c r="F1232" t="s">
        <v>284</v>
      </c>
      <c r="G1232" s="6" t="s">
        <v>19</v>
      </c>
      <c r="H1232" s="6"/>
      <c r="I1232" s="12">
        <v>493.02012174578522</v>
      </c>
      <c r="J1232" s="12">
        <f>J1231+IF(AND($B1232="B",$G1232="D"),-I1232,IF($B1232="B",+I1232,0))</f>
        <v>-3880.6824192037602</v>
      </c>
      <c r="K1232" s="12">
        <f>K1231+IF(AND($B1232="B",$E1232&lt;&gt;""),IF($G1232="D",-I1232,+I1232),0)</f>
        <v>-3880.6824192037602</v>
      </c>
      <c r="L1232" s="6" t="str">
        <f>IF(C1232="","",G1232&amp;" "&amp;VLOOKUP(C1232,$X$1:$Y$49,2))</f>
        <v>R 5</v>
      </c>
      <c r="M1232" s="10" t="e">
        <f>M1231+IF(AND(B1232="C",E1232&lt;&gt;""),IF(G1232="D",-#REF!,+#REF!),0)</f>
        <v>#REF!</v>
      </c>
      <c r="N1232">
        <f>IF(D1232,MONTH(D1232),"")</f>
        <v>1</v>
      </c>
      <c r="O1232">
        <f>IF(D1232,YEAR(D1232),"")</f>
        <v>2002</v>
      </c>
      <c r="P1232" s="12">
        <f>P1231+IF(AND($B1232="C",I1232&lt;&gt;""),IF($G1232="D",-I1232,+I1232),0)</f>
        <v>57.787580832280142</v>
      </c>
    </row>
    <row r="1233" spans="1:16" x14ac:dyDescent="0.2">
      <c r="A1233" s="6">
        <v>675</v>
      </c>
      <c r="B1233" s="6" t="s">
        <v>17</v>
      </c>
      <c r="C1233" t="s">
        <v>28</v>
      </c>
      <c r="D1233" s="8">
        <v>37271</v>
      </c>
      <c r="E1233" s="19">
        <v>37287</v>
      </c>
      <c r="F1233" t="s">
        <v>284</v>
      </c>
      <c r="G1233" s="6" t="s">
        <v>23</v>
      </c>
      <c r="H1233" s="6"/>
      <c r="I1233" s="12">
        <v>22.94</v>
      </c>
      <c r="J1233" s="12">
        <f>J1232+IF(AND($B1233="B",$G1233="D"),-I1233,IF($B1233="B",+I1233,0))</f>
        <v>-3903.6224192037603</v>
      </c>
      <c r="K1233" s="12">
        <f>K1232+IF(AND($B1233="B",$E1233&lt;&gt;""),IF($G1233="D",-I1233,+I1233),0)</f>
        <v>-3903.6224192037603</v>
      </c>
      <c r="L1233" s="6" t="str">
        <f>IF(C1233="","",G1233&amp;" "&amp;VLOOKUP(C1233,$X$1:$Y$49,2))</f>
        <v>D 25</v>
      </c>
      <c r="M1233" s="10" t="e">
        <f>M1232+IF(AND(B1233="C",E1233&lt;&gt;""),IF(G1233="D",-#REF!,+#REF!),0)</f>
        <v>#REF!</v>
      </c>
      <c r="N1233">
        <f>IF(D1233,MONTH(D1233),"")</f>
        <v>1</v>
      </c>
      <c r="O1233">
        <f>IF(D1233,YEAR(D1233),"")</f>
        <v>2002</v>
      </c>
      <c r="P1233" s="12">
        <f>P1232+IF(AND($B1233="C",I1233&lt;&gt;""),IF($G1233="D",-I1233,+I1233),0)</f>
        <v>57.787580832280142</v>
      </c>
    </row>
    <row r="1234" spans="1:16" x14ac:dyDescent="0.2">
      <c r="A1234" s="6">
        <v>675</v>
      </c>
      <c r="B1234" s="6" t="s">
        <v>17</v>
      </c>
      <c r="C1234" t="s">
        <v>31</v>
      </c>
      <c r="D1234" s="8">
        <v>37271</v>
      </c>
      <c r="E1234" s="19">
        <v>37287</v>
      </c>
      <c r="F1234" t="s">
        <v>284</v>
      </c>
      <c r="G1234" s="6" t="s">
        <v>23</v>
      </c>
      <c r="H1234" s="6"/>
      <c r="I1234" s="12">
        <v>56.55</v>
      </c>
      <c r="J1234" s="12">
        <f>J1233+IF(AND($B1234="B",$G1234="D"),-I1234,IF($B1234="B",+I1234,0))</f>
        <v>-3960.1724192037605</v>
      </c>
      <c r="K1234" s="12">
        <f>K1233+IF(AND($B1234="B",$E1234&lt;&gt;""),IF($G1234="D",-I1234,+I1234),0)</f>
        <v>-3960.1724192037605</v>
      </c>
      <c r="L1234" s="6" t="str">
        <f>IF(C1234="","",G1234&amp;" "&amp;VLOOKUP(C1234,$X$1:$Y$49,2))</f>
        <v>D 22</v>
      </c>
      <c r="M1234" s="10" t="e">
        <f>M1233+IF(AND(B1234="C",E1234&lt;&gt;""),IF(G1234="D",-#REF!,+#REF!),0)</f>
        <v>#REF!</v>
      </c>
      <c r="N1234">
        <f>IF(D1234,MONTH(D1234),"")</f>
        <v>1</v>
      </c>
      <c r="O1234">
        <f>IF(D1234,YEAR(D1234),"")</f>
        <v>2002</v>
      </c>
      <c r="P1234" s="12">
        <f>P1233+IF(AND($B1234="C",I1234&lt;&gt;""),IF($G1234="D",-I1234,+I1234),0)</f>
        <v>57.787580832280142</v>
      </c>
    </row>
    <row r="1235" spans="1:16" x14ac:dyDescent="0.2">
      <c r="A1235" s="6">
        <v>675</v>
      </c>
      <c r="B1235" s="6" t="s">
        <v>17</v>
      </c>
      <c r="C1235" t="s">
        <v>26</v>
      </c>
      <c r="D1235" s="8">
        <v>37271</v>
      </c>
      <c r="E1235" s="19">
        <v>37287</v>
      </c>
      <c r="F1235" t="s">
        <v>284</v>
      </c>
      <c r="G1235" s="6" t="s">
        <v>23</v>
      </c>
      <c r="H1235" s="6"/>
      <c r="I1235" s="12">
        <v>15.57</v>
      </c>
      <c r="J1235" s="12">
        <f>J1234+IF(AND($B1235="B",$G1235="D"),-I1235,IF($B1235="B",+I1235,0))</f>
        <v>-3975.7424192037606</v>
      </c>
      <c r="K1235" s="12">
        <f>K1234+IF(AND($B1235="B",$E1235&lt;&gt;""),IF($G1235="D",-I1235,+I1235),0)</f>
        <v>-3975.7424192037606</v>
      </c>
      <c r="L1235" s="6" t="str">
        <f>IF(C1235="","",G1235&amp;" "&amp;VLOOKUP(C1235,$X$1:$Y$49,2))</f>
        <v>D 6</v>
      </c>
      <c r="M1235" s="10" t="e">
        <f>M1234+IF(AND(B1235="C",E1235&lt;&gt;""),IF(G1235="D",-#REF!,+#REF!),0)</f>
        <v>#REF!</v>
      </c>
      <c r="N1235">
        <f>IF(D1235,MONTH(D1235),"")</f>
        <v>1</v>
      </c>
      <c r="O1235">
        <f>IF(D1235,YEAR(D1235),"")</f>
        <v>2002</v>
      </c>
      <c r="P1235" s="12">
        <f>P1234+IF(AND($B1235="C",I1235&lt;&gt;""),IF($G1235="D",-I1235,+I1235),0)</f>
        <v>57.787580832280142</v>
      </c>
    </row>
    <row r="1236" spans="1:16" x14ac:dyDescent="0.2">
      <c r="A1236" s="6">
        <v>669</v>
      </c>
      <c r="B1236" s="6" t="s">
        <v>17</v>
      </c>
      <c r="C1236" t="s">
        <v>28</v>
      </c>
      <c r="D1236" s="8">
        <v>37272</v>
      </c>
      <c r="E1236" s="19">
        <v>37291</v>
      </c>
      <c r="F1236" t="s">
        <v>284</v>
      </c>
      <c r="G1236" s="6" t="s">
        <v>23</v>
      </c>
      <c r="H1236" s="14" t="s">
        <v>247</v>
      </c>
      <c r="I1236" s="12">
        <v>71.400000000000006</v>
      </c>
      <c r="J1236" s="12">
        <f>J1235+IF(AND($B1236="B",$G1236="D"),-I1236,IF($B1236="B",+I1236,0))</f>
        <v>-4047.1424192037607</v>
      </c>
      <c r="K1236" s="12">
        <f>K1235+IF(AND($B1236="B",$E1236&lt;&gt;""),IF($G1236="D",-I1236,+I1236),0)</f>
        <v>-4047.1424192037607</v>
      </c>
      <c r="L1236" s="6" t="str">
        <f>IF(C1236="","",G1236&amp;" "&amp;VLOOKUP(C1236,$X$1:$Y$49,2))</f>
        <v>D 25</v>
      </c>
      <c r="M1236" s="10" t="e">
        <f>M1235+IF(AND(B1236="C",E1236&lt;&gt;""),IF(G1236="D",-#REF!,+#REF!),0)</f>
        <v>#REF!</v>
      </c>
      <c r="N1236">
        <f>IF(D1236,MONTH(D1236),"")</f>
        <v>1</v>
      </c>
      <c r="O1236">
        <f>IF(D1236,YEAR(D1236),"")</f>
        <v>2002</v>
      </c>
      <c r="P1236" s="12">
        <f>P1235+IF(AND($B1236="C",I1236&lt;&gt;""),IF($G1236="D",-I1236,+I1236),0)</f>
        <v>57.787580832280142</v>
      </c>
    </row>
    <row r="1237" spans="1:16" x14ac:dyDescent="0.2">
      <c r="A1237" s="6">
        <v>669</v>
      </c>
      <c r="B1237" s="6" t="s">
        <v>17</v>
      </c>
      <c r="C1237" t="s">
        <v>26</v>
      </c>
      <c r="D1237" s="8">
        <v>37272</v>
      </c>
      <c r="E1237" s="19">
        <v>37291</v>
      </c>
      <c r="F1237" t="s">
        <v>284</v>
      </c>
      <c r="G1237" s="6" t="s">
        <v>23</v>
      </c>
      <c r="H1237" s="14" t="s">
        <v>247</v>
      </c>
      <c r="I1237" s="12">
        <v>3.93</v>
      </c>
      <c r="J1237" s="12">
        <f>J1236+IF(AND($B1237="B",$G1237="D"),-I1237,IF($B1237="B",+I1237,0))</f>
        <v>-4051.0724192037605</v>
      </c>
      <c r="K1237" s="12">
        <f>K1236+IF(AND($B1237="B",$E1237&lt;&gt;""),IF($G1237="D",-I1237,+I1237),0)</f>
        <v>-4051.0724192037605</v>
      </c>
      <c r="L1237" s="6" t="str">
        <f>IF(C1237="","",G1237&amp;" "&amp;VLOOKUP(C1237,$X$1:$Y$49,2))</f>
        <v>D 6</v>
      </c>
      <c r="M1237" s="10" t="e">
        <f>M1236+IF(AND(B1237="C",E1237&lt;&gt;""),IF(G1237="D",-#REF!,+#REF!),0)</f>
        <v>#REF!</v>
      </c>
      <c r="N1237">
        <f>IF(D1237,MONTH(D1237),"")</f>
        <v>1</v>
      </c>
      <c r="O1237">
        <f>IF(D1237,YEAR(D1237),"")</f>
        <v>2002</v>
      </c>
      <c r="P1237" s="12">
        <f>P1236+IF(AND($B1237="C",I1237&lt;&gt;""),IF($G1237="D",-I1237,+I1237),0)</f>
        <v>57.787580832280142</v>
      </c>
    </row>
    <row r="1238" spans="1:16" x14ac:dyDescent="0.2">
      <c r="A1238" s="6">
        <v>670</v>
      </c>
      <c r="B1238" s="6" t="s">
        <v>17</v>
      </c>
      <c r="C1238" t="s">
        <v>28</v>
      </c>
      <c r="D1238" s="8">
        <v>37272</v>
      </c>
      <c r="E1238" s="19">
        <v>37286</v>
      </c>
      <c r="F1238" t="s">
        <v>284</v>
      </c>
      <c r="G1238" s="6" t="s">
        <v>23</v>
      </c>
      <c r="I1238" s="12">
        <v>55.02</v>
      </c>
      <c r="J1238" s="12">
        <f>J1237+IF(AND($B1238="B",$G1238="D"),-I1238,IF($B1238="B",+I1238,0))</f>
        <v>-4106.092419203761</v>
      </c>
      <c r="K1238" s="12">
        <f>K1237+IF(AND($B1238="B",$E1238&lt;&gt;""),IF($G1238="D",-I1238,+I1238),0)</f>
        <v>-4106.092419203761</v>
      </c>
      <c r="L1238" s="6" t="str">
        <f>IF(C1238="","",G1238&amp;" "&amp;VLOOKUP(C1238,$X$1:$Y$49,2))</f>
        <v>D 25</v>
      </c>
      <c r="M1238" s="10" t="e">
        <f>M1237+IF(AND(B1238="C",E1238&lt;&gt;""),IF(G1238="D",-#REF!,+#REF!),0)</f>
        <v>#REF!</v>
      </c>
      <c r="N1238">
        <f>IF(D1238,MONTH(D1238),"")</f>
        <v>1</v>
      </c>
      <c r="O1238">
        <f>IF(D1238,YEAR(D1238),"")</f>
        <v>2002</v>
      </c>
      <c r="P1238" s="12">
        <f>P1237+IF(AND($B1238="C",I1238&lt;&gt;""),IF($G1238="D",-I1238,+I1238),0)</f>
        <v>57.787580832280142</v>
      </c>
    </row>
    <row r="1239" spans="1:16" x14ac:dyDescent="0.2">
      <c r="A1239" s="6">
        <v>670</v>
      </c>
      <c r="B1239" s="6" t="s">
        <v>17</v>
      </c>
      <c r="C1239" t="s">
        <v>26</v>
      </c>
      <c r="D1239" s="8">
        <v>37272</v>
      </c>
      <c r="E1239" s="19">
        <v>37286</v>
      </c>
      <c r="F1239" t="s">
        <v>284</v>
      </c>
      <c r="G1239" s="6" t="s">
        <v>23</v>
      </c>
      <c r="H1239" s="6"/>
      <c r="I1239" s="12">
        <v>10.77</v>
      </c>
      <c r="J1239" s="12">
        <f>J1238+IF(AND($B1239="B",$G1239="D"),-I1239,IF($B1239="B",+I1239,0))</f>
        <v>-4116.8624192037614</v>
      </c>
      <c r="K1239" s="12">
        <f>K1238+IF(AND($B1239="B",$E1239&lt;&gt;""),IF($G1239="D",-I1239,+I1239),0)</f>
        <v>-4116.8624192037614</v>
      </c>
      <c r="L1239" s="6" t="str">
        <f>IF(C1239="","",G1239&amp;" "&amp;VLOOKUP(C1239,$X$1:$Y$49,2))</f>
        <v>D 6</v>
      </c>
      <c r="M1239" s="10" t="e">
        <f>M1238+IF(AND(B1239="C",E1239&lt;&gt;""),IF(G1239="D",-#REF!,+#REF!),0)</f>
        <v>#REF!</v>
      </c>
      <c r="N1239">
        <f>IF(D1239,MONTH(D1239),"")</f>
        <v>1</v>
      </c>
      <c r="O1239">
        <f>IF(D1239,YEAR(D1239),"")</f>
        <v>2002</v>
      </c>
      <c r="P1239" s="12">
        <f>P1238+IF(AND($B1239="C",I1239&lt;&gt;""),IF($G1239="D",-I1239,+I1239),0)</f>
        <v>57.787580832280142</v>
      </c>
    </row>
    <row r="1240" spans="1:16" x14ac:dyDescent="0.2">
      <c r="A1240" s="6">
        <v>656</v>
      </c>
      <c r="B1240" s="6" t="s">
        <v>17</v>
      </c>
      <c r="C1240" t="s">
        <v>18</v>
      </c>
      <c r="D1240" s="8">
        <v>37273</v>
      </c>
      <c r="E1240" s="19">
        <v>37275</v>
      </c>
      <c r="F1240" t="s">
        <v>284</v>
      </c>
      <c r="G1240" s="6" t="s">
        <v>19</v>
      </c>
      <c r="H1240" s="6"/>
      <c r="I1240" s="12">
        <v>5421.88</v>
      </c>
      <c r="J1240" s="12">
        <f>J1239+IF(AND($B1240="B",$G1240="D"),-I1240,IF($B1240="B",+I1240,0))</f>
        <v>1305.0175807962387</v>
      </c>
      <c r="K1240" s="12">
        <f>K1239+IF(AND($B1240="B",$E1240&lt;&gt;""),IF($G1240="D",-I1240,+I1240),0)</f>
        <v>1305.0175807962387</v>
      </c>
      <c r="L1240" s="6" t="str">
        <f>IF(C1240="","",G1240&amp;" "&amp;VLOOKUP(C1240,$X$1:$Y$49,2))</f>
        <v>R 8</v>
      </c>
      <c r="M1240" s="10" t="e">
        <f>M1239+IF(AND(B1240="C",E1240&lt;&gt;""),IF(G1240="D",-#REF!,+#REF!),0)</f>
        <v>#REF!</v>
      </c>
      <c r="N1240">
        <f>IF(D1240,MONTH(D1240),"")</f>
        <v>1</v>
      </c>
      <c r="O1240">
        <f>IF(D1240,YEAR(D1240),"")</f>
        <v>2002</v>
      </c>
      <c r="P1240" s="12">
        <f>P1239+IF(AND($B1240="C",I1240&lt;&gt;""),IF($G1240="D",-I1240,+I1240),0)</f>
        <v>57.787580832280142</v>
      </c>
    </row>
    <row r="1241" spans="1:16" x14ac:dyDescent="0.2">
      <c r="A1241" s="6">
        <v>659</v>
      </c>
      <c r="B1241" s="6" t="s">
        <v>17</v>
      </c>
      <c r="C1241" t="s">
        <v>64</v>
      </c>
      <c r="D1241" s="8">
        <v>37274</v>
      </c>
      <c r="E1241" s="19">
        <v>37278</v>
      </c>
      <c r="F1241" t="s">
        <v>284</v>
      </c>
      <c r="G1241" s="6" t="s">
        <v>23</v>
      </c>
      <c r="H1241" s="14" t="s">
        <v>244</v>
      </c>
      <c r="I1241" s="12">
        <v>244.06</v>
      </c>
      <c r="J1241" s="12">
        <f>J1240+IF(AND($B1241="B",$G1241="D"),-I1241,IF($B1241="B",+I1241,0))</f>
        <v>1060.9575807962387</v>
      </c>
      <c r="K1241" s="12">
        <f>K1240+IF(AND($B1241="B",$E1241&lt;&gt;""),IF($G1241="D",-I1241,+I1241),0)</f>
        <v>1060.9575807962387</v>
      </c>
      <c r="L1241" s="6" t="str">
        <f>IF(C1241="","",G1241&amp;" "&amp;VLOOKUP(C1241,$X$1:$Y$49,2))</f>
        <v>D 20</v>
      </c>
      <c r="M1241" s="10" t="e">
        <f>M1240+IF(AND(B1241="C",E1241&lt;&gt;""),IF(G1241="D",-#REF!,+#REF!),0)</f>
        <v>#REF!</v>
      </c>
      <c r="N1241">
        <f>IF(D1241,MONTH(D1241),"")</f>
        <v>1</v>
      </c>
      <c r="O1241">
        <f>IF(D1241,YEAR(D1241),"")</f>
        <v>2002</v>
      </c>
      <c r="P1241" s="12">
        <f>P1240+IF(AND($B1241="C",I1241&lt;&gt;""),IF($G1241="D",-I1241,+I1241),0)</f>
        <v>57.787580832280142</v>
      </c>
    </row>
    <row r="1242" spans="1:16" x14ac:dyDescent="0.2">
      <c r="A1242" s="6">
        <v>660</v>
      </c>
      <c r="B1242" s="6" t="s">
        <v>17</v>
      </c>
      <c r="C1242" t="s">
        <v>38</v>
      </c>
      <c r="D1242" s="8">
        <v>37274</v>
      </c>
      <c r="E1242" s="19">
        <v>37278</v>
      </c>
      <c r="F1242" t="s">
        <v>284</v>
      </c>
      <c r="G1242" s="6" t="s">
        <v>23</v>
      </c>
      <c r="H1242" s="14" t="s">
        <v>245</v>
      </c>
      <c r="I1242" s="12">
        <v>146.35</v>
      </c>
      <c r="J1242" s="12">
        <f>J1241+IF(AND($B1242="B",$G1242="D"),-I1242,IF($B1242="B",+I1242,0))</f>
        <v>914.60758079623872</v>
      </c>
      <c r="K1242" s="12">
        <f>K1241+IF(AND($B1242="B",$E1242&lt;&gt;""),IF($G1242="D",-I1242,+I1242),0)</f>
        <v>914.60758079623872</v>
      </c>
      <c r="L1242" s="6" t="str">
        <f>IF(C1242="","",G1242&amp;" "&amp;VLOOKUP(C1242,$X$1:$Y$49,2))</f>
        <v>D 27</v>
      </c>
      <c r="M1242" s="10" t="e">
        <f>M1241+IF(AND(B1242="C",E1242&lt;&gt;""),IF(G1242="D",-#REF!,+#REF!),0)</f>
        <v>#REF!</v>
      </c>
      <c r="N1242">
        <f>IF(D1242,MONTH(D1242),"")</f>
        <v>1</v>
      </c>
      <c r="O1242">
        <f>IF(D1242,YEAR(D1242),"")</f>
        <v>2002</v>
      </c>
      <c r="P1242" s="12">
        <f>P1241+IF(AND($B1242="C",I1242&lt;&gt;""),IF($G1242="D",-I1242,+I1242),0)</f>
        <v>57.787580832280142</v>
      </c>
    </row>
    <row r="1243" spans="1:16" x14ac:dyDescent="0.2">
      <c r="A1243" s="6">
        <v>660</v>
      </c>
      <c r="B1243" s="6" t="s">
        <v>17</v>
      </c>
      <c r="C1243" t="s">
        <v>26</v>
      </c>
      <c r="D1243" s="8">
        <v>37274</v>
      </c>
      <c r="E1243" s="19">
        <v>37278</v>
      </c>
      <c r="F1243" t="s">
        <v>284</v>
      </c>
      <c r="G1243" s="6" t="s">
        <v>23</v>
      </c>
      <c r="H1243" s="14" t="s">
        <v>245</v>
      </c>
      <c r="I1243" s="12">
        <v>28.68</v>
      </c>
      <c r="J1243" s="12">
        <f>J1242+IF(AND($B1243="B",$G1243="D"),-I1243,IF($B1243="B",+I1243,0))</f>
        <v>885.92758079623877</v>
      </c>
      <c r="K1243" s="12">
        <f>K1242+IF(AND($B1243="B",$E1243&lt;&gt;""),IF($G1243="D",-I1243,+I1243),0)</f>
        <v>885.92758079623877</v>
      </c>
      <c r="L1243" s="6" t="str">
        <f>IF(C1243="","",G1243&amp;" "&amp;VLOOKUP(C1243,$X$1:$Y$49,2))</f>
        <v>D 6</v>
      </c>
      <c r="M1243" s="10" t="e">
        <f>M1242+IF(AND(B1243="C",E1243&lt;&gt;""),IF(G1243="D",-#REF!,+#REF!),0)</f>
        <v>#REF!</v>
      </c>
      <c r="N1243">
        <f>IF(D1243,MONTH(D1243),"")</f>
        <v>1</v>
      </c>
      <c r="O1243">
        <f>IF(D1243,YEAR(D1243),"")</f>
        <v>2002</v>
      </c>
      <c r="P1243" s="12">
        <f>P1242+IF(AND($B1243="C",I1243&lt;&gt;""),IF($G1243="D",-I1243,+I1243),0)</f>
        <v>57.787580832280142</v>
      </c>
    </row>
    <row r="1244" spans="1:16" x14ac:dyDescent="0.2">
      <c r="A1244" s="6">
        <v>634</v>
      </c>
      <c r="B1244" s="6" t="s">
        <v>17</v>
      </c>
      <c r="C1244" t="s">
        <v>33</v>
      </c>
      <c r="D1244" s="8">
        <v>37276</v>
      </c>
      <c r="E1244" s="19">
        <v>37276</v>
      </c>
      <c r="F1244" t="s">
        <v>284</v>
      </c>
      <c r="G1244" s="6" t="s">
        <v>23</v>
      </c>
      <c r="H1244" s="14"/>
      <c r="I1244" s="12">
        <v>542</v>
      </c>
      <c r="J1244" s="12">
        <f>J1243+IF(AND($B1244="B",$G1244="D"),-I1244,IF($B1244="B",+I1244,0))</f>
        <v>343.92758079623877</v>
      </c>
      <c r="K1244" s="12">
        <f>K1243+IF(AND($B1244="B",$E1244&lt;&gt;""),IF($G1244="D",-I1244,+I1244),0)</f>
        <v>343.92758079623877</v>
      </c>
      <c r="L1244" s="6" t="str">
        <f>IF(C1244="","",G1244&amp;" "&amp;VLOOKUP(C1244,$X$1:$Y$49,2))</f>
        <v>D 23</v>
      </c>
      <c r="M1244" s="10" t="e">
        <f>M1243+IF(AND(B1244="C",E1244&lt;&gt;""),IF(G1244="D",-#REF!,+#REF!),0)</f>
        <v>#REF!</v>
      </c>
      <c r="N1244">
        <f>IF(D1244,MONTH(D1244),"")</f>
        <v>1</v>
      </c>
      <c r="O1244">
        <f>IF(D1244,YEAR(D1244),"")</f>
        <v>2002</v>
      </c>
      <c r="P1244" s="12">
        <f>P1243+IF(AND($B1244="C",I1244&lt;&gt;""),IF($G1244="D",-I1244,+I1244),0)</f>
        <v>57.787580832280142</v>
      </c>
    </row>
    <row r="1245" spans="1:16" x14ac:dyDescent="0.2">
      <c r="A1245" s="6">
        <v>662</v>
      </c>
      <c r="B1245" s="6" t="s">
        <v>17</v>
      </c>
      <c r="C1245" t="s">
        <v>58</v>
      </c>
      <c r="D1245" s="8">
        <v>37278</v>
      </c>
      <c r="E1245" s="19">
        <v>37277</v>
      </c>
      <c r="F1245" t="s">
        <v>284</v>
      </c>
      <c r="G1245" s="6" t="s">
        <v>23</v>
      </c>
      <c r="I1245" s="12">
        <v>3000</v>
      </c>
      <c r="J1245" s="12">
        <f>J1244+IF(AND($B1245="B",$G1245="D"),-I1245,IF($B1245="B",+I1245,0))</f>
        <v>-2656.0724192037615</v>
      </c>
      <c r="K1245" s="12">
        <f>K1244+IF(AND($B1245="B",$E1245&lt;&gt;""),IF($G1245="D",-I1245,+I1245),0)</f>
        <v>-2656.0724192037615</v>
      </c>
      <c r="L1245" s="6" t="str">
        <f>IF(C1245="","",G1245&amp;" "&amp;VLOOKUP(C1245,$X$1:$Y$49,2))</f>
        <v>D 4</v>
      </c>
      <c r="M1245" s="10" t="e">
        <f>M1244+IF(AND(B1245="C",E1245&lt;&gt;""),IF(G1245="D",-#REF!,+#REF!),0)</f>
        <v>#REF!</v>
      </c>
      <c r="N1245">
        <f>IF(D1245,MONTH(D1245),"")</f>
        <v>1</v>
      </c>
      <c r="O1245">
        <f>IF(D1245,YEAR(D1245),"")</f>
        <v>2002</v>
      </c>
      <c r="P1245" s="12">
        <f>P1244+IF(AND($B1245="C",I1245&lt;&gt;""),IF($G1245="D",-I1245,+I1245),0)</f>
        <v>57.787580832280142</v>
      </c>
    </row>
    <row r="1246" spans="1:16" x14ac:dyDescent="0.2">
      <c r="A1246" s="6">
        <v>663</v>
      </c>
      <c r="B1246" s="6" t="s">
        <v>17</v>
      </c>
      <c r="C1246" t="s">
        <v>58</v>
      </c>
      <c r="D1246" s="8">
        <v>37279</v>
      </c>
      <c r="E1246" s="19">
        <v>37278</v>
      </c>
      <c r="F1246" t="s">
        <v>284</v>
      </c>
      <c r="G1246" s="6" t="s">
        <v>23</v>
      </c>
      <c r="H1246" s="6"/>
      <c r="I1246" s="12">
        <v>3006.55</v>
      </c>
      <c r="J1246" s="12">
        <f>J1245+IF(AND($B1246="B",$G1246="D"),-I1246,IF($B1246="B",+I1246,0))</f>
        <v>-5662.6224192037616</v>
      </c>
      <c r="K1246" s="12">
        <f>K1245+IF(AND($B1246="B",$E1246&lt;&gt;""),IF($G1246="D",-I1246,+I1246),0)</f>
        <v>-5662.6224192037616</v>
      </c>
      <c r="L1246" s="6" t="str">
        <f>IF(C1246="","",G1246&amp;" "&amp;VLOOKUP(C1246,$X$1:$Y$49,2))</f>
        <v>D 4</v>
      </c>
      <c r="M1246" s="10" t="e">
        <f>M1245+IF(AND(B1246="C",E1246&lt;&gt;""),IF(G1246="D",-#REF!,+#REF!),0)</f>
        <v>#REF!</v>
      </c>
      <c r="N1246">
        <f>IF(D1246,MONTH(D1246),"")</f>
        <v>1</v>
      </c>
      <c r="O1246">
        <f>IF(D1246,YEAR(D1246),"")</f>
        <v>2002</v>
      </c>
      <c r="P1246" s="12">
        <f>P1245+IF(AND($B1246="C",I1246&lt;&gt;""),IF($G1246="D",-I1246,+I1246),0)</f>
        <v>57.787580832280142</v>
      </c>
    </row>
    <row r="1247" spans="1:16" x14ac:dyDescent="0.2">
      <c r="A1247" s="6">
        <v>667</v>
      </c>
      <c r="B1247" s="6" t="s">
        <v>17</v>
      </c>
      <c r="C1247" t="s">
        <v>53</v>
      </c>
      <c r="D1247" s="8">
        <v>37279</v>
      </c>
      <c r="E1247" s="19">
        <v>37278</v>
      </c>
      <c r="F1247" t="s">
        <v>284</v>
      </c>
      <c r="G1247" s="6" t="s">
        <v>23</v>
      </c>
      <c r="H1247" s="6"/>
      <c r="I1247" s="12">
        <v>9.9</v>
      </c>
      <c r="J1247" s="12">
        <f>J1246+IF(AND($B1247="B",$G1247="D"),-I1247,IF($B1247="B",+I1247,0))</f>
        <v>-5672.5224192037613</v>
      </c>
      <c r="K1247" s="12">
        <f>K1246+IF(AND($B1247="B",$E1247&lt;&gt;""),IF($G1247="D",-I1247,+I1247),0)</f>
        <v>-5672.5224192037613</v>
      </c>
      <c r="L1247" s="6" t="str">
        <f>IF(C1247="","",G1247&amp;" "&amp;VLOOKUP(C1247,$X$1:$Y$49,2))</f>
        <v>D 29</v>
      </c>
      <c r="M1247" s="10" t="e">
        <f>M1246+IF(AND(B1247="C",E1247&lt;&gt;""),IF(G1247="D",-#REF!,+#REF!),0)</f>
        <v>#REF!</v>
      </c>
      <c r="N1247">
        <f>IF(D1247,MONTH(D1247),"")</f>
        <v>1</v>
      </c>
      <c r="O1247">
        <f>IF(D1247,YEAR(D1247),"")</f>
        <v>2002</v>
      </c>
      <c r="P1247" s="12">
        <f>P1246+IF(AND($B1247="C",I1247&lt;&gt;""),IF($G1247="D",-I1247,+I1247),0)</f>
        <v>57.787580832280142</v>
      </c>
    </row>
    <row r="1248" spans="1:16" x14ac:dyDescent="0.2">
      <c r="A1248" s="6">
        <v>667</v>
      </c>
      <c r="B1248" s="6" t="s">
        <v>17</v>
      </c>
      <c r="C1248" t="s">
        <v>26</v>
      </c>
      <c r="D1248" s="8">
        <v>37279</v>
      </c>
      <c r="E1248" s="19">
        <v>37278</v>
      </c>
      <c r="F1248" t="s">
        <v>284</v>
      </c>
      <c r="G1248" s="6" t="s">
        <v>23</v>
      </c>
      <c r="H1248" s="6"/>
      <c r="I1248" s="12">
        <v>1.94</v>
      </c>
      <c r="J1248" s="12">
        <f>J1247+IF(AND($B1248="B",$G1248="D"),-I1248,IF($B1248="B",+I1248,0))</f>
        <v>-5674.4624192037609</v>
      </c>
      <c r="K1248" s="12">
        <f>K1247+IF(AND($B1248="B",$E1248&lt;&gt;""),IF($G1248="D",-I1248,+I1248),0)</f>
        <v>-5674.4624192037609</v>
      </c>
      <c r="L1248" s="6" t="str">
        <f>IF(C1248="","",G1248&amp;" "&amp;VLOOKUP(C1248,$X$1:$Y$49,2))</f>
        <v>D 6</v>
      </c>
      <c r="M1248" s="10" t="e">
        <f>M1247+IF(AND(B1248="C",E1248&lt;&gt;""),IF(G1248="D",-#REF!,+#REF!),0)</f>
        <v>#REF!</v>
      </c>
      <c r="N1248">
        <f>IF(D1248,MONTH(D1248),"")</f>
        <v>1</v>
      </c>
      <c r="O1248">
        <f>IF(D1248,YEAR(D1248),"")</f>
        <v>2002</v>
      </c>
      <c r="P1248" s="12">
        <f>P1247+IF(AND($B1248="C",I1248&lt;&gt;""),IF($G1248="D",-I1248,+I1248),0)</f>
        <v>57.787580832280142</v>
      </c>
    </row>
    <row r="1249" spans="1:16" x14ac:dyDescent="0.2">
      <c r="A1249" s="6">
        <v>666</v>
      </c>
      <c r="B1249" s="6" t="s">
        <v>17</v>
      </c>
      <c r="C1249" t="s">
        <v>58</v>
      </c>
      <c r="D1249" s="8">
        <v>37280</v>
      </c>
      <c r="E1249" s="19">
        <v>37279</v>
      </c>
      <c r="F1249" t="s">
        <v>284</v>
      </c>
      <c r="G1249" s="6" t="s">
        <v>23</v>
      </c>
      <c r="H1249" s="6"/>
      <c r="I1249" s="12">
        <v>2279.81</v>
      </c>
      <c r="J1249" s="12">
        <f>J1248+IF(AND($B1249="B",$G1249="D"),-I1249,IF($B1249="B",+I1249,0))</f>
        <v>-7954.2724192037604</v>
      </c>
      <c r="K1249" s="12">
        <f>K1248+IF(AND($B1249="B",$E1249&lt;&gt;""),IF($G1249="D",-I1249,+I1249),0)</f>
        <v>-7954.2724192037604</v>
      </c>
      <c r="L1249" s="6" t="str">
        <f>IF(C1249="","",G1249&amp;" "&amp;VLOOKUP(C1249,$X$1:$Y$49,2))</f>
        <v>D 4</v>
      </c>
      <c r="M1249" s="10" t="e">
        <f>M1248+IF(AND(B1249="C",E1249&lt;&gt;""),IF(G1249="D",-#REF!,+#REF!),0)</f>
        <v>#REF!</v>
      </c>
      <c r="N1249">
        <f>IF(D1249,MONTH(D1249),"")</f>
        <v>1</v>
      </c>
      <c r="O1249">
        <f>IF(D1249,YEAR(D1249),"")</f>
        <v>2002</v>
      </c>
      <c r="P1249" s="12">
        <f>P1248+IF(AND($B1249="C",I1249&lt;&gt;""),IF($G1249="D",-I1249,+I1249),0)</f>
        <v>57.787580832280142</v>
      </c>
    </row>
    <row r="1250" spans="1:16" x14ac:dyDescent="0.2">
      <c r="A1250" s="6">
        <v>668</v>
      </c>
      <c r="B1250" s="6" t="s">
        <v>17</v>
      </c>
      <c r="C1250" t="s">
        <v>21</v>
      </c>
      <c r="D1250" s="8">
        <v>37280</v>
      </c>
      <c r="E1250" s="19">
        <v>37257</v>
      </c>
      <c r="F1250" t="s">
        <v>284</v>
      </c>
      <c r="G1250" s="6" t="s">
        <v>23</v>
      </c>
      <c r="H1250" s="6"/>
      <c r="I1250" s="12">
        <v>26</v>
      </c>
      <c r="J1250" s="12">
        <f>J1249+IF(AND($B1250="B",$G1250="D"),-I1250,IF($B1250="B",+I1250,0))</f>
        <v>-7980.2724192037604</v>
      </c>
      <c r="K1250" s="12">
        <f>K1249+IF(AND($B1250="B",$E1250&lt;&gt;""),IF($G1250="D",-I1250,+I1250),0)</f>
        <v>-7980.2724192037604</v>
      </c>
      <c r="L1250" s="6" t="str">
        <f>IF(C1250="","",G1250&amp;" "&amp;VLOOKUP(C1250,$X$1:$Y$49,2))</f>
        <v>D 28</v>
      </c>
      <c r="M1250" s="10" t="e">
        <f>M1249+IF(AND(B1250="C",E1250&lt;&gt;""),IF(G1250="D",-#REF!,+#REF!),0)</f>
        <v>#REF!</v>
      </c>
      <c r="N1250">
        <f>IF(D1250,MONTH(D1250),"")</f>
        <v>1</v>
      </c>
      <c r="O1250">
        <f>IF(D1250,YEAR(D1250),"")</f>
        <v>2002</v>
      </c>
      <c r="P1250" s="12">
        <f>P1249+IF(AND($B1250="C",I1250&lt;&gt;""),IF($G1250="D",-I1250,+I1250),0)</f>
        <v>57.787580832280142</v>
      </c>
    </row>
    <row r="1251" spans="1:16" x14ac:dyDescent="0.2">
      <c r="A1251" s="6">
        <v>661</v>
      </c>
      <c r="B1251" s="6" t="s">
        <v>17</v>
      </c>
      <c r="C1251" t="s">
        <v>36</v>
      </c>
      <c r="D1251" s="8">
        <v>37281</v>
      </c>
      <c r="E1251" s="19">
        <v>37289</v>
      </c>
      <c r="F1251" t="s">
        <v>284</v>
      </c>
      <c r="G1251" s="6" t="s">
        <v>23</v>
      </c>
      <c r="H1251" s="14" t="s">
        <v>246</v>
      </c>
      <c r="I1251" s="12">
        <v>1245.3599999999999</v>
      </c>
      <c r="J1251" s="12">
        <f>J1250+IF(AND($B1251="B",$G1251="D"),-I1251,IF($B1251="B",+I1251,0))</f>
        <v>-9225.6324192037609</v>
      </c>
      <c r="K1251" s="12">
        <f>K1250+IF(AND($B1251="B",$E1251&lt;&gt;""),IF($G1251="D",-I1251,+I1251),0)</f>
        <v>-9225.6324192037609</v>
      </c>
      <c r="L1251" s="6" t="str">
        <f>IF(C1251="","",G1251&amp;" "&amp;VLOOKUP(C1251,$X$1:$Y$49,2))</f>
        <v>D 10</v>
      </c>
      <c r="M1251" s="10" t="e">
        <f>M1250+IF(AND(B1251="C",E1251&lt;&gt;""),IF(G1251="D",-#REF!,+#REF!),0)</f>
        <v>#REF!</v>
      </c>
      <c r="N1251">
        <f>IF(D1251,MONTH(D1251),"")</f>
        <v>1</v>
      </c>
      <c r="O1251">
        <f>IF(D1251,YEAR(D1251),"")</f>
        <v>2002</v>
      </c>
      <c r="P1251" s="12">
        <f>P1250+IF(AND($B1251="C",I1251&lt;&gt;""),IF($G1251="D",-I1251,+I1251),0)</f>
        <v>57.787580832280142</v>
      </c>
    </row>
    <row r="1252" spans="1:16" x14ac:dyDescent="0.2">
      <c r="A1252" s="6">
        <v>674</v>
      </c>
      <c r="B1252" s="6" t="s">
        <v>17</v>
      </c>
      <c r="C1252" t="s">
        <v>44</v>
      </c>
      <c r="D1252" s="8">
        <v>37284</v>
      </c>
      <c r="E1252" s="19">
        <v>37283</v>
      </c>
      <c r="F1252" t="s">
        <v>284</v>
      </c>
      <c r="G1252" s="6" t="s">
        <v>23</v>
      </c>
      <c r="H1252" s="6"/>
      <c r="I1252" s="12">
        <v>50</v>
      </c>
      <c r="J1252" s="12">
        <f>J1251+IF(AND($B1252="B",$G1252="D"),-I1252,IF($B1252="B",+I1252,0))</f>
        <v>-9275.6324192037609</v>
      </c>
      <c r="K1252" s="12">
        <f>K1251+IF(AND($B1252="B",$E1252&lt;&gt;""),IF($G1252="D",-I1252,+I1252),0)</f>
        <v>-9275.6324192037609</v>
      </c>
      <c r="L1252" s="6" t="str">
        <f>IF(C1252="","",G1252&amp;" "&amp;VLOOKUP(C1252,$X$1:$Y$49,2))</f>
        <v>D 5</v>
      </c>
      <c r="M1252" s="10" t="e">
        <f>M1251+IF(AND(B1252="C",E1252&lt;&gt;""),IF(G1252="D",-#REF!,+#REF!),0)</f>
        <v>#REF!</v>
      </c>
      <c r="N1252">
        <f>IF(D1252,MONTH(D1252),"")</f>
        <v>1</v>
      </c>
      <c r="O1252">
        <f>IF(D1252,YEAR(D1252),"")</f>
        <v>2002</v>
      </c>
      <c r="P1252" s="12">
        <f>P1251+IF(AND($B1252="C",I1252&lt;&gt;""),IF($G1252="D",-I1252,+I1252),0)</f>
        <v>57.787580832280142</v>
      </c>
    </row>
    <row r="1253" spans="1:16" x14ac:dyDescent="0.2">
      <c r="A1253" s="6">
        <v>674</v>
      </c>
      <c r="B1253" s="6" t="s">
        <v>40</v>
      </c>
      <c r="C1253" t="s">
        <v>41</v>
      </c>
      <c r="D1253" s="8">
        <v>37284</v>
      </c>
      <c r="E1253" s="19">
        <v>37284</v>
      </c>
      <c r="F1253" t="s">
        <v>284</v>
      </c>
      <c r="G1253" s="6" t="s">
        <v>19</v>
      </c>
      <c r="H1253" s="6"/>
      <c r="I1253" s="12">
        <v>50</v>
      </c>
      <c r="J1253" s="12">
        <f>J1252+IF(AND($B1253="B",$G1253="D"),-I1253,IF($B1253="B",+I1253,0))</f>
        <v>-9275.6324192037609</v>
      </c>
      <c r="K1253" s="12">
        <f>K1252+IF(AND($B1253="B",$E1253&lt;&gt;""),IF($G1253="D",-I1253,+I1253),0)</f>
        <v>-9275.6324192037609</v>
      </c>
      <c r="L1253" s="6" t="str">
        <f>IF(C1253="","",G1253&amp;" "&amp;VLOOKUP(C1253,$X$1:$Y$49,2))</f>
        <v>R 4</v>
      </c>
      <c r="M1253" s="10" t="e">
        <f>M1252+IF(AND(B1253="C",E1253&lt;&gt;""),IF(G1253="D",-#REF!,+#REF!),0)</f>
        <v>#REF!</v>
      </c>
      <c r="N1253">
        <f>IF(D1253,MONTH(D1253),"")</f>
        <v>1</v>
      </c>
      <c r="O1253">
        <f>IF(D1253,YEAR(D1253),"")</f>
        <v>2002</v>
      </c>
      <c r="P1253" s="12">
        <f>P1252+IF(AND($B1253="C",I1253&lt;&gt;""),IF($G1253="D",-I1253,+I1253),0)</f>
        <v>107.78758083228014</v>
      </c>
    </row>
    <row r="1254" spans="1:16" x14ac:dyDescent="0.2">
      <c r="A1254" s="6">
        <v>755</v>
      </c>
      <c r="B1254" s="6" t="s">
        <v>40</v>
      </c>
      <c r="C1254" t="s">
        <v>28</v>
      </c>
      <c r="D1254" s="8">
        <v>37284</v>
      </c>
      <c r="E1254" s="8">
        <v>37284</v>
      </c>
      <c r="F1254" t="s">
        <v>284</v>
      </c>
      <c r="G1254" s="6" t="s">
        <v>23</v>
      </c>
      <c r="H1254" s="6"/>
      <c r="I1254" s="12">
        <v>8.2799999999999994</v>
      </c>
      <c r="J1254" s="12">
        <f>J1253+IF(AND($B1254="B",$G1254="D"),-I1254,IF($B1254="B",+I1254,0))</f>
        <v>-9275.6324192037609</v>
      </c>
      <c r="K1254" s="12">
        <f>K1253+IF(AND($B1254="B",$E1254&lt;&gt;""),IF($G1254="D",-I1254,+I1254),0)</f>
        <v>-9275.6324192037609</v>
      </c>
      <c r="L1254" s="6" t="str">
        <f>IF(C1254="","",G1254&amp;" "&amp;VLOOKUP(C1254,$X$1:$Y$49,2))</f>
        <v>D 25</v>
      </c>
      <c r="M1254" s="10" t="e">
        <f>M1253+IF(AND(B1254="C",E1254&lt;&gt;""),IF(G1254="D",-#REF!,+#REF!),0)</f>
        <v>#REF!</v>
      </c>
      <c r="N1254">
        <f>IF(D1254,MONTH(D1254),"")</f>
        <v>1</v>
      </c>
      <c r="O1254">
        <f>IF(D1254,YEAR(D1254),"")</f>
        <v>2002</v>
      </c>
      <c r="P1254" s="12">
        <f>P1253+IF(AND($B1254="C",I1254&lt;&gt;""),IF($G1254="D",-I1254,+I1254),0)</f>
        <v>99.507580832280141</v>
      </c>
    </row>
    <row r="1255" spans="1:16" x14ac:dyDescent="0.2">
      <c r="A1255" s="6">
        <v>755</v>
      </c>
      <c r="B1255" s="6" t="s">
        <v>40</v>
      </c>
      <c r="C1255" t="s">
        <v>28</v>
      </c>
      <c r="D1255" s="8">
        <v>37284</v>
      </c>
      <c r="E1255" s="8">
        <v>37284</v>
      </c>
      <c r="F1255" t="s">
        <v>284</v>
      </c>
      <c r="G1255" s="6" t="s">
        <v>23</v>
      </c>
      <c r="H1255" s="6"/>
      <c r="I1255" s="12">
        <v>13.61</v>
      </c>
      <c r="J1255" s="12">
        <f>J1254+IF(AND($B1255="B",$G1255="D"),-I1255,IF($B1255="B",+I1255,0))</f>
        <v>-9275.6324192037609</v>
      </c>
      <c r="K1255" s="12">
        <f>K1254+IF(AND($B1255="B",$E1255&lt;&gt;""),IF($G1255="D",-I1255,+I1255),0)</f>
        <v>-9275.6324192037609</v>
      </c>
      <c r="L1255" s="6" t="str">
        <f>IF(C1255="","",G1255&amp;" "&amp;VLOOKUP(C1255,$X$1:$Y$49,2))</f>
        <v>D 25</v>
      </c>
      <c r="M1255" s="10" t="e">
        <f>M1254+IF(AND(B1255="C",E1255&lt;&gt;""),IF(G1255="D",-#REF!,+#REF!),0)</f>
        <v>#REF!</v>
      </c>
      <c r="N1255">
        <f>IF(D1255,MONTH(D1255),"")</f>
        <v>1</v>
      </c>
      <c r="O1255">
        <f>IF(D1255,YEAR(D1255),"")</f>
        <v>2002</v>
      </c>
      <c r="P1255" s="12">
        <f>P1254+IF(AND($B1255="C",I1255&lt;&gt;""),IF($G1255="D",-I1255,+I1255),0)</f>
        <v>85.897580832280141</v>
      </c>
    </row>
    <row r="1256" spans="1:16" x14ac:dyDescent="0.2">
      <c r="A1256" s="6">
        <v>688</v>
      </c>
      <c r="B1256" s="6" t="s">
        <v>17</v>
      </c>
      <c r="C1256" t="s">
        <v>33</v>
      </c>
      <c r="D1256" s="8">
        <v>37286</v>
      </c>
      <c r="E1256" s="19">
        <v>37307</v>
      </c>
      <c r="F1256" t="s">
        <v>284</v>
      </c>
      <c r="G1256" s="6" t="s">
        <v>23</v>
      </c>
      <c r="H1256" s="6"/>
      <c r="I1256" s="12">
        <v>1044.72</v>
      </c>
      <c r="J1256" s="12">
        <f>J1255+IF(AND($B1256="B",$G1256="D"),-I1256,IF($B1256="B",+I1256,0))</f>
        <v>-10320.35241920376</v>
      </c>
      <c r="K1256" s="12">
        <f>K1255+IF(AND($B1256="B",$E1256&lt;&gt;""),IF($G1256="D",-I1256,+I1256),0)</f>
        <v>-10320.35241920376</v>
      </c>
      <c r="L1256" s="6" t="str">
        <f>IF(C1256="","",G1256&amp;" "&amp;VLOOKUP(C1256,$X$1:$Y$49,2))</f>
        <v>D 23</v>
      </c>
      <c r="M1256" s="10" t="e">
        <f>M1255+IF(AND(B1256="C",E1256&lt;&gt;""),IF(G1256="D",-#REF!,+#REF!),0)</f>
        <v>#REF!</v>
      </c>
      <c r="N1256">
        <f>IF(D1256,MONTH(D1256),"")</f>
        <v>1</v>
      </c>
      <c r="O1256">
        <f>IF(D1256,YEAR(D1256),"")</f>
        <v>2002</v>
      </c>
      <c r="P1256" s="12">
        <f>P1255+IF(AND($B1256="C",I1256&lt;&gt;""),IF($G1256="D",-I1256,+I1256),0)</f>
        <v>85.897580832280141</v>
      </c>
    </row>
    <row r="1257" spans="1:16" x14ac:dyDescent="0.2">
      <c r="A1257" s="6">
        <v>671</v>
      </c>
      <c r="B1257" s="6" t="s">
        <v>17</v>
      </c>
      <c r="C1257" s="7" t="s">
        <v>56</v>
      </c>
      <c r="D1257" s="8">
        <v>37288</v>
      </c>
      <c r="E1257" s="19">
        <v>37292</v>
      </c>
      <c r="F1257" t="s">
        <v>284</v>
      </c>
      <c r="G1257" s="6" t="s">
        <v>23</v>
      </c>
      <c r="H1257" s="6"/>
      <c r="I1257" s="12">
        <v>147.01</v>
      </c>
      <c r="J1257" s="12">
        <f>J1256+IF(AND($B1257="B",$G1257="D"),-I1257,IF($B1257="B",+I1257,0))</f>
        <v>-10467.362419203761</v>
      </c>
      <c r="K1257" s="12">
        <f>K1256+IF(AND($B1257="B",$E1257&lt;&gt;""),IF($G1257="D",-I1257,+I1257),0)</f>
        <v>-10467.362419203761</v>
      </c>
      <c r="L1257" s="6" t="str">
        <f>IF(C1257="","",G1257&amp;" "&amp;VLOOKUP(C1257,$X$1:$Y$49,2))</f>
        <v>D 14</v>
      </c>
      <c r="M1257" s="10" t="e">
        <f>M1256+IF(AND(B1257="C",E1257&lt;&gt;""),IF(G1257="D",-#REF!,+#REF!),0)</f>
        <v>#REF!</v>
      </c>
      <c r="N1257">
        <f>IF(D1257,MONTH(D1257),"")</f>
        <v>2</v>
      </c>
      <c r="O1257">
        <f>IF(D1257,YEAR(D1257),"")</f>
        <v>2002</v>
      </c>
      <c r="P1257" s="12">
        <f>P1256+IF(AND($B1257="C",I1257&lt;&gt;""),IF($G1257="D",-I1257,+I1257),0)</f>
        <v>85.897580832280141</v>
      </c>
    </row>
    <row r="1258" spans="1:16" x14ac:dyDescent="0.2">
      <c r="A1258" s="6">
        <v>671</v>
      </c>
      <c r="B1258" s="6" t="s">
        <v>17</v>
      </c>
      <c r="C1258" s="7" t="s">
        <v>26</v>
      </c>
      <c r="D1258" s="8">
        <v>37288</v>
      </c>
      <c r="E1258" s="19">
        <v>37292</v>
      </c>
      <c r="F1258" t="s">
        <v>284</v>
      </c>
      <c r="G1258" s="6" t="s">
        <v>23</v>
      </c>
      <c r="H1258" s="6"/>
      <c r="I1258" s="12">
        <v>34.92</v>
      </c>
      <c r="J1258" s="12">
        <f>J1257+IF(AND($B1258="B",$G1258="D"),-I1258,IF($B1258="B",+I1258,0))</f>
        <v>-10502.282419203761</v>
      </c>
      <c r="K1258" s="12">
        <f>K1257+IF(AND($B1258="B",$E1258&lt;&gt;""),IF($G1258="D",-I1258,+I1258),0)</f>
        <v>-10502.282419203761</v>
      </c>
      <c r="L1258" s="6" t="str">
        <f>IF(C1258="","",G1258&amp;" "&amp;VLOOKUP(C1258,$X$1:$Y$49,2))</f>
        <v>D 6</v>
      </c>
      <c r="M1258" s="10" t="e">
        <f>M1257+IF(AND(B1258="C",E1258&lt;&gt;""),IF(G1258="D",-#REF!,+#REF!),0)</f>
        <v>#REF!</v>
      </c>
      <c r="N1258">
        <f>IF(D1258,MONTH(D1258),"")</f>
        <v>2</v>
      </c>
      <c r="O1258">
        <f>IF(D1258,YEAR(D1258),"")</f>
        <v>2002</v>
      </c>
      <c r="P1258" s="12">
        <f>P1257+IF(AND($B1258="C",I1258&lt;&gt;""),IF($G1258="D",-I1258,+I1258),0)</f>
        <v>85.897580832280141</v>
      </c>
    </row>
    <row r="1259" spans="1:16" x14ac:dyDescent="0.2">
      <c r="A1259" s="6">
        <v>671</v>
      </c>
      <c r="B1259" s="6" t="s">
        <v>17</v>
      </c>
      <c r="C1259" s="7" t="s">
        <v>51</v>
      </c>
      <c r="D1259" s="8">
        <v>37288</v>
      </c>
      <c r="E1259" s="19">
        <v>37292</v>
      </c>
      <c r="F1259" t="s">
        <v>284</v>
      </c>
      <c r="G1259" s="6" t="s">
        <v>23</v>
      </c>
      <c r="H1259" s="6"/>
      <c r="I1259" s="12">
        <v>31.15</v>
      </c>
      <c r="J1259" s="12">
        <f>J1258+IF(AND($B1259="B",$G1259="D"),-I1259,IF($B1259="B",+I1259,0))</f>
        <v>-10533.43241920376</v>
      </c>
      <c r="K1259" s="12">
        <f>K1258+IF(AND($B1259="B",$E1259&lt;&gt;""),IF($G1259="D",-I1259,+I1259),0)</f>
        <v>-10533.43241920376</v>
      </c>
      <c r="L1259" s="6" t="str">
        <f>IF(C1259="","",G1259&amp;" "&amp;VLOOKUP(C1259,$X$1:$Y$49,2))</f>
        <v>D 21</v>
      </c>
      <c r="M1259" s="10" t="e">
        <f>M1258+IF(AND(B1259="C",E1259&lt;&gt;""),IF(G1259="D",-#REF!,+#REF!),0)</f>
        <v>#REF!</v>
      </c>
      <c r="N1259">
        <f>IF(D1259,MONTH(D1259),"")</f>
        <v>2</v>
      </c>
      <c r="O1259">
        <f>IF(D1259,YEAR(D1259),"")</f>
        <v>2002</v>
      </c>
      <c r="P1259" s="12">
        <f>P1258+IF(AND($B1259="C",I1259&lt;&gt;""),IF($G1259="D",-I1259,+I1259),0)</f>
        <v>85.897580832280141</v>
      </c>
    </row>
    <row r="1260" spans="1:16" x14ac:dyDescent="0.2">
      <c r="A1260" s="6">
        <v>671</v>
      </c>
      <c r="B1260" s="6" t="s">
        <v>17</v>
      </c>
      <c r="C1260" s="7" t="s">
        <v>51</v>
      </c>
      <c r="D1260" s="8">
        <v>37288</v>
      </c>
      <c r="E1260" s="19">
        <v>37292</v>
      </c>
      <c r="F1260" t="s">
        <v>284</v>
      </c>
      <c r="G1260" s="6" t="s">
        <v>23</v>
      </c>
      <c r="H1260" s="6"/>
      <c r="I1260" s="12">
        <v>4.74</v>
      </c>
      <c r="J1260" s="12">
        <f>J1259+IF(AND($B1260="B",$G1260="D"),-I1260,IF($B1260="B",+I1260,0))</f>
        <v>-10538.17241920376</v>
      </c>
      <c r="K1260" s="12">
        <f>K1259+IF(AND($B1260="B",$E1260&lt;&gt;""),IF($G1260="D",-I1260,+I1260),0)</f>
        <v>-10538.17241920376</v>
      </c>
      <c r="L1260" s="6" t="str">
        <f>IF(C1260="","",G1260&amp;" "&amp;VLOOKUP(C1260,$X$1:$Y$49,2))</f>
        <v>D 21</v>
      </c>
      <c r="M1260" s="10" t="e">
        <f>M1259+IF(AND(B1260="C",E1260&lt;&gt;""),IF(G1260="D",-#REF!,+#REF!),0)</f>
        <v>#REF!</v>
      </c>
      <c r="N1260">
        <f>IF(D1260,MONTH(D1260),"")</f>
        <v>2</v>
      </c>
      <c r="O1260">
        <f>IF(D1260,YEAR(D1260),"")</f>
        <v>2002</v>
      </c>
      <c r="P1260" s="12">
        <f>P1259+IF(AND($B1260="C",I1260&lt;&gt;""),IF($G1260="D",-I1260,+I1260),0)</f>
        <v>85.897580832280141</v>
      </c>
    </row>
    <row r="1261" spans="1:16" x14ac:dyDescent="0.2">
      <c r="A1261" s="6">
        <v>672</v>
      </c>
      <c r="B1261" s="6" t="s">
        <v>17</v>
      </c>
      <c r="C1261" s="7" t="s">
        <v>56</v>
      </c>
      <c r="D1261" s="8">
        <v>37288</v>
      </c>
      <c r="E1261" s="19">
        <v>37292</v>
      </c>
      <c r="F1261" t="s">
        <v>284</v>
      </c>
      <c r="G1261" s="6" t="s">
        <v>23</v>
      </c>
      <c r="H1261" s="6"/>
      <c r="I1261" s="12">
        <v>230.32</v>
      </c>
      <c r="J1261" s="12">
        <f>J1260+IF(AND($B1261="B",$G1261="D"),-I1261,IF($B1261="B",+I1261,0))</f>
        <v>-10768.49241920376</v>
      </c>
      <c r="K1261" s="12">
        <f>K1260+IF(AND($B1261="B",$E1261&lt;&gt;""),IF($G1261="D",-I1261,+I1261),0)</f>
        <v>-10768.49241920376</v>
      </c>
      <c r="L1261" s="6" t="str">
        <f>IF(C1261="","",G1261&amp;" "&amp;VLOOKUP(C1261,$X$1:$Y$49,2))</f>
        <v>D 14</v>
      </c>
      <c r="M1261" s="10" t="e">
        <f>M1260+IF(AND(B1261="C",E1261&lt;&gt;""),IF(G1261="D",-#REF!,+#REF!),0)</f>
        <v>#REF!</v>
      </c>
      <c r="N1261">
        <f>IF(D1261,MONTH(D1261),"")</f>
        <v>2</v>
      </c>
      <c r="O1261">
        <f>IF(D1261,YEAR(D1261),"")</f>
        <v>2002</v>
      </c>
      <c r="P1261" s="12">
        <f>P1260+IF(AND($B1261="C",I1261&lt;&gt;""),IF($G1261="D",-I1261,+I1261),0)</f>
        <v>85.897580832280141</v>
      </c>
    </row>
    <row r="1262" spans="1:16" x14ac:dyDescent="0.2">
      <c r="A1262" s="6">
        <v>672</v>
      </c>
      <c r="B1262" s="6" t="s">
        <v>17</v>
      </c>
      <c r="C1262" s="7" t="s">
        <v>26</v>
      </c>
      <c r="D1262" s="8">
        <v>37288</v>
      </c>
      <c r="E1262" s="19">
        <v>37292</v>
      </c>
      <c r="F1262" t="s">
        <v>284</v>
      </c>
      <c r="G1262" s="6" t="s">
        <v>23</v>
      </c>
      <c r="H1262" s="6"/>
      <c r="I1262" s="12">
        <v>53.09</v>
      </c>
      <c r="J1262" s="12">
        <f>J1261+IF(AND($B1262="B",$G1262="D"),-I1262,IF($B1262="B",+I1262,0))</f>
        <v>-10821.58241920376</v>
      </c>
      <c r="K1262" s="12">
        <f>K1261+IF(AND($B1262="B",$E1262&lt;&gt;""),IF($G1262="D",-I1262,+I1262),0)</f>
        <v>-10821.58241920376</v>
      </c>
      <c r="L1262" s="6" t="str">
        <f>IF(C1262="","",G1262&amp;" "&amp;VLOOKUP(C1262,$X$1:$Y$49,2))</f>
        <v>D 6</v>
      </c>
      <c r="M1262" s="10" t="e">
        <f>M1261+IF(AND(B1262="C",E1262&lt;&gt;""),IF(G1262="D",-#REF!,+#REF!),0)</f>
        <v>#REF!</v>
      </c>
      <c r="N1262">
        <f>IF(D1262,MONTH(D1262),"")</f>
        <v>2</v>
      </c>
      <c r="O1262">
        <f>IF(D1262,YEAR(D1262),"")</f>
        <v>2002</v>
      </c>
      <c r="P1262" s="12">
        <f>P1261+IF(AND($B1262="C",I1262&lt;&gt;""),IF($G1262="D",-I1262,+I1262),0)</f>
        <v>85.897580832280141</v>
      </c>
    </row>
    <row r="1263" spans="1:16" x14ac:dyDescent="0.2">
      <c r="A1263" s="6">
        <v>672</v>
      </c>
      <c r="B1263" s="6" t="s">
        <v>17</v>
      </c>
      <c r="C1263" s="7" t="s">
        <v>51</v>
      </c>
      <c r="D1263" s="8">
        <v>37288</v>
      </c>
      <c r="E1263" s="19">
        <v>37292</v>
      </c>
      <c r="F1263" t="s">
        <v>284</v>
      </c>
      <c r="G1263" s="6" t="s">
        <v>23</v>
      </c>
      <c r="H1263" s="6"/>
      <c r="I1263" s="12">
        <v>40.54</v>
      </c>
      <c r="J1263" s="12">
        <f>J1262+IF(AND($B1263="B",$G1263="D"),-I1263,IF($B1263="B",+I1263,0))</f>
        <v>-10862.122419203761</v>
      </c>
      <c r="K1263" s="12">
        <f>K1262+IF(AND($B1263="B",$E1263&lt;&gt;""),IF($G1263="D",-I1263,+I1263),0)</f>
        <v>-10862.122419203761</v>
      </c>
      <c r="L1263" s="6" t="str">
        <f>IF(C1263="","",G1263&amp;" "&amp;VLOOKUP(C1263,$X$1:$Y$49,2))</f>
        <v>D 21</v>
      </c>
      <c r="M1263" s="10" t="e">
        <f>M1262+IF(AND(B1263="C",E1263&lt;&gt;""),IF(G1263="D",-#REF!,+#REF!),0)</f>
        <v>#REF!</v>
      </c>
      <c r="N1263">
        <f>IF(D1263,MONTH(D1263),"")</f>
        <v>2</v>
      </c>
      <c r="O1263">
        <f>IF(D1263,YEAR(D1263),"")</f>
        <v>2002</v>
      </c>
      <c r="P1263" s="12">
        <f>P1262+IF(AND($B1263="C",I1263&lt;&gt;""),IF($G1263="D",-I1263,+I1263),0)</f>
        <v>85.897580832280141</v>
      </c>
    </row>
    <row r="1264" spans="1:16" x14ac:dyDescent="0.2">
      <c r="A1264" s="6">
        <v>672</v>
      </c>
      <c r="B1264" s="6" t="s">
        <v>17</v>
      </c>
      <c r="C1264" s="7" t="s">
        <v>51</v>
      </c>
      <c r="D1264" s="8">
        <v>37288</v>
      </c>
      <c r="E1264" s="19">
        <v>37292</v>
      </c>
      <c r="F1264" t="s">
        <v>284</v>
      </c>
      <c r="G1264" s="6" t="s">
        <v>23</v>
      </c>
      <c r="H1264" s="6"/>
      <c r="I1264" s="12">
        <v>7.48</v>
      </c>
      <c r="J1264" s="12">
        <f>J1263+IF(AND($B1264="B",$G1264="D"),-I1264,IF($B1264="B",+I1264,0))</f>
        <v>-10869.60241920376</v>
      </c>
      <c r="K1264" s="12">
        <f>K1263+IF(AND($B1264="B",$E1264&lt;&gt;""),IF($G1264="D",-I1264,+I1264),0)</f>
        <v>-10869.60241920376</v>
      </c>
      <c r="L1264" s="6" t="str">
        <f>IF(C1264="","",G1264&amp;" "&amp;VLOOKUP(C1264,$X$1:$Y$49,2))</f>
        <v>D 21</v>
      </c>
      <c r="M1264" s="10" t="e">
        <f>M1263+IF(AND(B1264="C",E1264&lt;&gt;""),IF(G1264="D",-#REF!,+#REF!),0)</f>
        <v>#REF!</v>
      </c>
      <c r="N1264">
        <f>IF(D1264,MONTH(D1264),"")</f>
        <v>2</v>
      </c>
      <c r="O1264">
        <f>IF(D1264,YEAR(D1264),"")</f>
        <v>2002</v>
      </c>
      <c r="P1264" s="12">
        <f>P1263+IF(AND($B1264="C",I1264&lt;&gt;""),IF($G1264="D",-I1264,+I1264),0)</f>
        <v>85.897580832280141</v>
      </c>
    </row>
    <row r="1265" spans="1:16" x14ac:dyDescent="0.2">
      <c r="A1265" s="6">
        <v>677</v>
      </c>
      <c r="B1265" s="6" t="s">
        <v>17</v>
      </c>
      <c r="C1265" s="7" t="s">
        <v>21</v>
      </c>
      <c r="D1265" s="8">
        <v>37288</v>
      </c>
      <c r="E1265" s="19">
        <v>37288</v>
      </c>
      <c r="F1265" t="s">
        <v>284</v>
      </c>
      <c r="G1265" s="6" t="s">
        <v>23</v>
      </c>
      <c r="H1265" s="6"/>
      <c r="I1265" s="12">
        <v>10.23</v>
      </c>
      <c r="J1265" s="12">
        <f>J1264+IF(AND($B1265="B",$G1265="D"),-I1265,IF($B1265="B",+I1265,0))</f>
        <v>-10879.83241920376</v>
      </c>
      <c r="K1265" s="12">
        <f>K1264+IF(AND($B1265="B",$E1265&lt;&gt;""),IF($G1265="D",-I1265,+I1265),0)</f>
        <v>-10879.83241920376</v>
      </c>
      <c r="L1265" s="6" t="str">
        <f>IF(C1265="","",G1265&amp;" "&amp;VLOOKUP(C1265,$X$1:$Y$49,2))</f>
        <v>D 28</v>
      </c>
      <c r="M1265" s="10" t="e">
        <f>M1264+IF(AND(B1265="C",E1265&lt;&gt;""),IF(G1265="D",-#REF!,+#REF!),0)</f>
        <v>#REF!</v>
      </c>
      <c r="N1265">
        <f>IF(D1265,MONTH(D1265),"")</f>
        <v>2</v>
      </c>
      <c r="O1265">
        <f>IF(D1265,YEAR(D1265),"")</f>
        <v>2002</v>
      </c>
      <c r="P1265" s="12">
        <f>P1264+IF(AND($B1265="C",I1265&lt;&gt;""),IF($G1265="D",-I1265,+I1265),0)</f>
        <v>85.897580832280141</v>
      </c>
    </row>
    <row r="1266" spans="1:16" x14ac:dyDescent="0.2">
      <c r="A1266" s="6">
        <v>677</v>
      </c>
      <c r="B1266" s="6" t="s">
        <v>17</v>
      </c>
      <c r="C1266" s="7" t="s">
        <v>26</v>
      </c>
      <c r="D1266" s="8">
        <v>37288</v>
      </c>
      <c r="E1266" s="19">
        <v>37288</v>
      </c>
      <c r="F1266" t="s">
        <v>284</v>
      </c>
      <c r="G1266" s="6" t="s">
        <v>23</v>
      </c>
      <c r="H1266" s="6"/>
      <c r="I1266" s="12">
        <v>2.0099999999999998</v>
      </c>
      <c r="J1266" s="12">
        <f>J1265+IF(AND($B1266="B",$G1266="D"),-I1266,IF($B1266="B",+I1266,0))</f>
        <v>-10881.84241920376</v>
      </c>
      <c r="K1266" s="12">
        <f>K1265+IF(AND($B1266="B",$E1266&lt;&gt;""),IF($G1266="D",-I1266,+I1266),0)</f>
        <v>-10881.84241920376</v>
      </c>
      <c r="L1266" s="6" t="str">
        <f>IF(C1266="","",G1266&amp;" "&amp;VLOOKUP(C1266,$X$1:$Y$49,2))</f>
        <v>D 6</v>
      </c>
      <c r="M1266" s="10" t="e">
        <f>M1265+IF(AND(B1266="C",E1266&lt;&gt;""),IF(G1266="D",-#REF!,+#REF!),0)</f>
        <v>#REF!</v>
      </c>
      <c r="N1266">
        <f>IF(D1266,MONTH(D1266),"")</f>
        <v>2</v>
      </c>
      <c r="O1266">
        <f>IF(D1266,YEAR(D1266),"")</f>
        <v>2002</v>
      </c>
      <c r="P1266" s="12">
        <f>P1265+IF(AND($B1266="C",I1266&lt;&gt;""),IF($G1266="D",-I1266,+I1266),0)</f>
        <v>85.897580832280141</v>
      </c>
    </row>
    <row r="1267" spans="1:16" x14ac:dyDescent="0.2">
      <c r="A1267" s="6">
        <v>676</v>
      </c>
      <c r="B1267" s="6" t="s">
        <v>17</v>
      </c>
      <c r="C1267" t="s">
        <v>135</v>
      </c>
      <c r="D1267" s="8">
        <v>37289</v>
      </c>
      <c r="E1267" s="19">
        <v>37294</v>
      </c>
      <c r="F1267" t="s">
        <v>284</v>
      </c>
      <c r="G1267" s="6" t="s">
        <v>19</v>
      </c>
      <c r="H1267" s="6"/>
      <c r="I1267" s="12">
        <v>175.32</v>
      </c>
      <c r="J1267" s="12">
        <f>J1266+IF(AND($B1267="B",$G1267="D"),-I1267,IF($B1267="B",+I1267,0))</f>
        <v>-10706.52241920376</v>
      </c>
      <c r="K1267" s="12">
        <f>K1266+IF(AND($B1267="B",$E1267&lt;&gt;""),IF($G1267="D",-I1267,+I1267),0)</f>
        <v>-10706.52241920376</v>
      </c>
      <c r="L1267" s="6" t="str">
        <f>IF(C1267="","",G1267&amp;" "&amp;VLOOKUP(C1267,$X$1:$Y$49,2))</f>
        <v>R 6</v>
      </c>
      <c r="M1267" s="10" t="e">
        <f>M1266+IF(AND(B1267="C",E1267&lt;&gt;""),IF(G1267="D",-#REF!,+#REF!),0)</f>
        <v>#REF!</v>
      </c>
      <c r="N1267">
        <f>IF(D1267,MONTH(D1267),"")</f>
        <v>2</v>
      </c>
      <c r="O1267">
        <f>IF(D1267,YEAR(D1267),"")</f>
        <v>2002</v>
      </c>
      <c r="P1267" s="12">
        <f>P1266+IF(AND($B1267="C",I1267&lt;&gt;""),IF($G1267="D",-I1267,+I1267),0)</f>
        <v>85.897580832280141</v>
      </c>
    </row>
    <row r="1268" spans="1:16" x14ac:dyDescent="0.2">
      <c r="A1268" s="6">
        <v>676</v>
      </c>
      <c r="B1268" s="6" t="s">
        <v>17</v>
      </c>
      <c r="C1268" t="s">
        <v>62</v>
      </c>
      <c r="D1268" s="8">
        <v>37289</v>
      </c>
      <c r="E1268" s="19">
        <v>37294</v>
      </c>
      <c r="F1268" t="s">
        <v>284</v>
      </c>
      <c r="G1268" s="6" t="s">
        <v>19</v>
      </c>
      <c r="H1268" s="6"/>
      <c r="I1268" s="12">
        <v>34.360000000000014</v>
      </c>
      <c r="J1268" s="12">
        <f>J1267+IF(AND($B1268="B",$G1268="D"),-I1268,IF($B1268="B",+I1268,0))</f>
        <v>-10672.16241920376</v>
      </c>
      <c r="K1268" s="12">
        <f>K1267+IF(AND($B1268="B",$E1268&lt;&gt;""),IF($G1268="D",-I1268,+I1268),0)</f>
        <v>-10672.16241920376</v>
      </c>
      <c r="L1268" s="6" t="str">
        <f>IF(C1268="","",G1268&amp;" "&amp;VLOOKUP(C1268,$X$1:$Y$49,2))</f>
        <v>R 5</v>
      </c>
      <c r="M1268" s="10" t="e">
        <f>M1267+IF(AND(B1268="C",E1268&lt;&gt;""),IF(G1268="D",-#REF!,+#REF!),0)</f>
        <v>#REF!</v>
      </c>
      <c r="N1268">
        <f>IF(D1268,MONTH(D1268),"")</f>
        <v>2</v>
      </c>
      <c r="O1268">
        <f>IF(D1268,YEAR(D1268),"")</f>
        <v>2002</v>
      </c>
      <c r="P1268" s="12">
        <f>P1267+IF(AND($B1268="C",I1268&lt;&gt;""),IF($G1268="D",-I1268,+I1268),0)</f>
        <v>85.897580832280141</v>
      </c>
    </row>
    <row r="1269" spans="1:16" x14ac:dyDescent="0.2">
      <c r="A1269" s="6">
        <v>689</v>
      </c>
      <c r="B1269" s="6" t="s">
        <v>17</v>
      </c>
      <c r="C1269" t="s">
        <v>28</v>
      </c>
      <c r="D1269" s="8">
        <v>37291</v>
      </c>
      <c r="E1269" s="19">
        <v>37315</v>
      </c>
      <c r="F1269" t="s">
        <v>284</v>
      </c>
      <c r="G1269" s="6" t="s">
        <v>23</v>
      </c>
      <c r="H1269" s="6"/>
      <c r="I1269" s="12">
        <v>479.27</v>
      </c>
      <c r="J1269" s="12">
        <f>J1268+IF(AND($B1269="B",$G1269="D"),-I1269,IF($B1269="B",+I1269,0))</f>
        <v>-11151.43241920376</v>
      </c>
      <c r="K1269" s="12">
        <f>K1268+IF(AND($B1269="B",$E1269&lt;&gt;""),IF($G1269="D",-I1269,+I1269),0)</f>
        <v>-11151.43241920376</v>
      </c>
      <c r="L1269" s="6" t="str">
        <f>IF(C1269="","",G1269&amp;" "&amp;VLOOKUP(C1269,$X$1:$Y$49,2))</f>
        <v>D 25</v>
      </c>
      <c r="M1269" s="10" t="e">
        <f>M1268+IF(AND(B1269="C",E1269&lt;&gt;""),IF(G1269="D",-#REF!,+#REF!),0)</f>
        <v>#REF!</v>
      </c>
      <c r="N1269">
        <f>IF(D1269,MONTH(D1269),"")</f>
        <v>2</v>
      </c>
      <c r="O1269">
        <f>IF(D1269,YEAR(D1269),"")</f>
        <v>2002</v>
      </c>
      <c r="P1269" s="12">
        <f>P1268+IF(AND($B1269="C",I1269&lt;&gt;""),IF($G1269="D",-I1269,+I1269),0)</f>
        <v>85.897580832280141</v>
      </c>
    </row>
    <row r="1270" spans="1:16" x14ac:dyDescent="0.2">
      <c r="A1270" s="6">
        <v>689</v>
      </c>
      <c r="B1270" s="6" t="s">
        <v>17</v>
      </c>
      <c r="C1270" t="s">
        <v>26</v>
      </c>
      <c r="D1270" s="8">
        <v>37291</v>
      </c>
      <c r="E1270" s="19">
        <v>37315</v>
      </c>
      <c r="F1270" t="s">
        <v>284</v>
      </c>
      <c r="G1270" s="6" t="s">
        <v>23</v>
      </c>
      <c r="H1270" s="6"/>
      <c r="I1270" s="12">
        <v>93.94</v>
      </c>
      <c r="J1270" s="12">
        <f>J1269+IF(AND($B1270="B",$G1270="D"),-I1270,IF($B1270="B",+I1270,0))</f>
        <v>-11245.372419203761</v>
      </c>
      <c r="K1270" s="12">
        <f>K1269+IF(AND($B1270="B",$E1270&lt;&gt;""),IF($G1270="D",-I1270,+I1270),0)</f>
        <v>-11245.372419203761</v>
      </c>
      <c r="L1270" s="6" t="str">
        <f>IF(C1270="","",G1270&amp;" "&amp;VLOOKUP(C1270,$X$1:$Y$49,2))</f>
        <v>D 6</v>
      </c>
      <c r="M1270" s="10" t="e">
        <f>M1269+IF(AND(B1270="C",E1270&lt;&gt;""),IF(G1270="D",-#REF!,+#REF!),0)</f>
        <v>#REF!</v>
      </c>
      <c r="N1270">
        <f>IF(D1270,MONTH(D1270),"")</f>
        <v>2</v>
      </c>
      <c r="O1270">
        <f>IF(D1270,YEAR(D1270),"")</f>
        <v>2002</v>
      </c>
      <c r="P1270" s="12">
        <f>P1269+IF(AND($B1270="C",I1270&lt;&gt;""),IF($G1270="D",-I1270,+I1270),0)</f>
        <v>85.897580832280141</v>
      </c>
    </row>
    <row r="1271" spans="1:16" x14ac:dyDescent="0.2">
      <c r="A1271" s="6">
        <v>732</v>
      </c>
      <c r="B1271" s="6" t="s">
        <v>17</v>
      </c>
      <c r="C1271" t="s">
        <v>135</v>
      </c>
      <c r="D1271" s="8">
        <v>37291</v>
      </c>
      <c r="E1271" s="8">
        <v>37371</v>
      </c>
      <c r="F1271" t="s">
        <v>284</v>
      </c>
      <c r="G1271" s="6" t="s">
        <v>19</v>
      </c>
      <c r="H1271" s="6"/>
      <c r="I1271" s="12">
        <v>140</v>
      </c>
      <c r="J1271" s="12">
        <f>J1270+IF(AND($B1271="B",$G1271="D"),-I1271,IF($B1271="B",+I1271,0))</f>
        <v>-11105.372419203761</v>
      </c>
      <c r="K1271" s="12">
        <f>K1270+IF(AND($B1271="B",$E1271&lt;&gt;""),IF($G1271="D",-I1271,+I1271),0)</f>
        <v>-11105.372419203761</v>
      </c>
      <c r="L1271" s="6" t="str">
        <f>IF(C1271="","",G1271&amp;" "&amp;VLOOKUP(C1271,$X$1:$Y$49,2))</f>
        <v>R 6</v>
      </c>
      <c r="M1271" s="10" t="e">
        <f>M1270+IF(AND(B1271="C",E1271&lt;&gt;""),IF(G1271="D",-#REF!,+#REF!),0)</f>
        <v>#REF!</v>
      </c>
      <c r="N1271">
        <f>IF(D1271,MONTH(D1271),"")</f>
        <v>2</v>
      </c>
      <c r="O1271">
        <f>IF(D1271,YEAR(D1271),"")</f>
        <v>2002</v>
      </c>
      <c r="P1271" s="12">
        <f>P1270+IF(AND($B1271="C",I1271&lt;&gt;""),IF($G1271="D",-I1271,+I1271),0)</f>
        <v>85.897580832280141</v>
      </c>
    </row>
    <row r="1272" spans="1:16" x14ac:dyDescent="0.2">
      <c r="A1272" s="6">
        <v>732</v>
      </c>
      <c r="B1272" s="6" t="s">
        <v>17</v>
      </c>
      <c r="C1272" t="s">
        <v>62</v>
      </c>
      <c r="D1272" s="8">
        <v>37291</v>
      </c>
      <c r="E1272" s="8">
        <v>37371</v>
      </c>
      <c r="F1272" t="s">
        <v>284</v>
      </c>
      <c r="G1272" s="6" t="s">
        <v>19</v>
      </c>
      <c r="H1272" s="6"/>
      <c r="I1272" s="12">
        <v>27.44</v>
      </c>
      <c r="J1272" s="12">
        <f>J1271+IF(AND($B1272="B",$G1272="D"),-I1272,IF($B1272="B",+I1272,0))</f>
        <v>-11077.93241920376</v>
      </c>
      <c r="K1272" s="12">
        <f>K1271+IF(AND($B1272="B",$E1272&lt;&gt;""),IF($G1272="D",-I1272,+I1272),0)</f>
        <v>-11077.93241920376</v>
      </c>
      <c r="L1272" s="6" t="str">
        <f>IF(C1272="","",G1272&amp;" "&amp;VLOOKUP(C1272,$X$1:$Y$49,2))</f>
        <v>R 5</v>
      </c>
      <c r="M1272" s="10" t="e">
        <f>M1271+IF(AND(B1272="C",E1272&lt;&gt;""),IF(G1272="D",-#REF!,+#REF!),0)</f>
        <v>#REF!</v>
      </c>
      <c r="N1272">
        <f>IF(D1272,MONTH(D1272),"")</f>
        <v>2</v>
      </c>
      <c r="O1272">
        <f>IF(D1272,YEAR(D1272),"")</f>
        <v>2002</v>
      </c>
      <c r="P1272" s="12">
        <f>P1271+IF(AND($B1272="C",I1272&lt;&gt;""),IF($G1272="D",-I1272,+I1272),0)</f>
        <v>85.897580832280141</v>
      </c>
    </row>
    <row r="1273" spans="1:16" x14ac:dyDescent="0.2">
      <c r="A1273" s="6">
        <v>678</v>
      </c>
      <c r="B1273" s="6" t="s">
        <v>40</v>
      </c>
      <c r="C1273" t="s">
        <v>49</v>
      </c>
      <c r="D1273" s="8">
        <v>37295</v>
      </c>
      <c r="E1273" s="19">
        <v>37295</v>
      </c>
      <c r="F1273" t="s">
        <v>284</v>
      </c>
      <c r="G1273" s="6" t="s">
        <v>23</v>
      </c>
      <c r="H1273" s="6"/>
      <c r="I1273" s="12">
        <v>28.2</v>
      </c>
      <c r="J1273" s="12">
        <f>J1272+IF(AND($B1273="B",$G1273="D"),-I1273,IF($B1273="B",+I1273,0))</f>
        <v>-11077.93241920376</v>
      </c>
      <c r="K1273" s="12">
        <f>K1272+IF(AND($B1273="B",$E1273&lt;&gt;""),IF($G1273="D",-I1273,+I1273),0)</f>
        <v>-11077.93241920376</v>
      </c>
      <c r="L1273" s="6" t="str">
        <f>IF(C1273="","",G1273&amp;" "&amp;VLOOKUP(C1273,$X$1:$Y$49,2))</f>
        <v>D 24</v>
      </c>
      <c r="M1273" s="10" t="e">
        <f>M1272+IF(AND(B1273="C",E1273&lt;&gt;""),IF(G1273="D",-#REF!,+#REF!),0)</f>
        <v>#REF!</v>
      </c>
      <c r="N1273">
        <f>IF(D1273,MONTH(D1273),"")</f>
        <v>2</v>
      </c>
      <c r="O1273">
        <f>IF(D1273,YEAR(D1273),"")</f>
        <v>2002</v>
      </c>
      <c r="P1273" s="12">
        <f>P1272+IF(AND($B1273="C",I1273&lt;&gt;""),IF($G1273="D",-I1273,+I1273),0)</f>
        <v>57.697580832280138</v>
      </c>
    </row>
    <row r="1274" spans="1:16" x14ac:dyDescent="0.2">
      <c r="A1274" s="6">
        <v>680</v>
      </c>
      <c r="B1274" s="6" t="s">
        <v>17</v>
      </c>
      <c r="C1274" t="s">
        <v>135</v>
      </c>
      <c r="D1274" s="8">
        <v>37298</v>
      </c>
      <c r="E1274" s="19">
        <v>37299</v>
      </c>
      <c r="F1274" t="s">
        <v>284</v>
      </c>
      <c r="G1274" s="6" t="s">
        <v>19</v>
      </c>
      <c r="H1274" s="6"/>
      <c r="I1274" s="12">
        <v>2639.94</v>
      </c>
      <c r="J1274" s="12">
        <f>J1273+IF(AND($B1274="B",$G1274="D"),-I1274,IF($B1274="B",+I1274,0))</f>
        <v>-8437.9924192037597</v>
      </c>
      <c r="K1274" s="12">
        <f>K1273+IF(AND($B1274="B",$E1274&lt;&gt;""),IF($G1274="D",-I1274,+I1274),0)</f>
        <v>-8437.9924192037597</v>
      </c>
      <c r="L1274" s="6" t="str">
        <f>IF(C1274="","",G1274&amp;" "&amp;VLOOKUP(C1274,$X$1:$Y$49,2))</f>
        <v>R 6</v>
      </c>
      <c r="M1274" s="10" t="e">
        <f>M1273+IF(AND(B1274="C",E1274&lt;&gt;""),IF(G1274="D",-#REF!,+#REF!),0)</f>
        <v>#REF!</v>
      </c>
      <c r="N1274">
        <f>IF(D1274,MONTH(D1274),"")</f>
        <v>2</v>
      </c>
      <c r="O1274">
        <f>IF(D1274,YEAR(D1274),"")</f>
        <v>2002</v>
      </c>
      <c r="P1274" s="12">
        <f>P1273+IF(AND($B1274="C",I1274&lt;&gt;""),IF($G1274="D",-I1274,+I1274),0)</f>
        <v>57.697580832280138</v>
      </c>
    </row>
    <row r="1275" spans="1:16" x14ac:dyDescent="0.2">
      <c r="A1275" s="6">
        <v>680</v>
      </c>
      <c r="B1275" s="6" t="s">
        <v>17</v>
      </c>
      <c r="C1275" t="s">
        <v>62</v>
      </c>
      <c r="D1275" s="8">
        <v>37298</v>
      </c>
      <c r="E1275" s="19">
        <v>37299</v>
      </c>
      <c r="F1275" t="s">
        <v>284</v>
      </c>
      <c r="G1275" s="6" t="s">
        <v>19</v>
      </c>
      <c r="H1275" s="6"/>
      <c r="I1275" s="12">
        <v>517.42999999999995</v>
      </c>
      <c r="J1275" s="12">
        <f>J1274+IF(AND($B1275="B",$G1275="D"),-I1275,IF($B1275="B",+I1275,0))</f>
        <v>-7920.5624192037594</v>
      </c>
      <c r="K1275" s="12">
        <f>K1274+IF(AND($B1275="B",$E1275&lt;&gt;""),IF($G1275="D",-I1275,+I1275),0)</f>
        <v>-7920.5624192037594</v>
      </c>
      <c r="L1275" s="6" t="str">
        <f>IF(C1275="","",G1275&amp;" "&amp;VLOOKUP(C1275,$X$1:$Y$49,2))</f>
        <v>R 5</v>
      </c>
      <c r="M1275" s="10" t="e">
        <f>M1274+IF(AND(B1275="C",E1275&lt;&gt;""),IF(G1275="D",-#REF!,+#REF!),0)</f>
        <v>#REF!</v>
      </c>
      <c r="N1275">
        <f>IF(D1275,MONTH(D1275),"")</f>
        <v>2</v>
      </c>
      <c r="O1275">
        <f>IF(D1275,YEAR(D1275),"")</f>
        <v>2002</v>
      </c>
      <c r="P1275" s="12">
        <f>P1274+IF(AND($B1275="C",I1275&lt;&gt;""),IF($G1275="D",-I1275,+I1275),0)</f>
        <v>57.697580832280138</v>
      </c>
    </row>
    <row r="1276" spans="1:16" x14ac:dyDescent="0.2">
      <c r="A1276" s="6">
        <v>681</v>
      </c>
      <c r="B1276" s="6" t="s">
        <v>17</v>
      </c>
      <c r="C1276" t="s">
        <v>135</v>
      </c>
      <c r="D1276" s="8">
        <v>37298</v>
      </c>
      <c r="E1276" s="19">
        <v>37299</v>
      </c>
      <c r="F1276" t="s">
        <v>284</v>
      </c>
      <c r="G1276" s="6" t="s">
        <v>19</v>
      </c>
      <c r="H1276" s="6"/>
      <c r="I1276" s="12">
        <v>609.79999999999995</v>
      </c>
      <c r="J1276" s="12">
        <f>J1275+IF(AND($B1276="B",$G1276="D"),-I1276,IF($B1276="B",+I1276,0))</f>
        <v>-7310.7624192037592</v>
      </c>
      <c r="K1276" s="12">
        <f>K1275+IF(AND($B1276="B",$E1276&lt;&gt;""),IF($G1276="D",-I1276,+I1276),0)</f>
        <v>-7310.7624192037592</v>
      </c>
      <c r="L1276" s="6" t="str">
        <f>IF(C1276="","",G1276&amp;" "&amp;VLOOKUP(C1276,$X$1:$Y$49,2))</f>
        <v>R 6</v>
      </c>
      <c r="M1276" s="10" t="e">
        <f>M1275+IF(AND(B1276="C",E1276&lt;&gt;""),IF(G1276="D",-#REF!,+#REF!),0)</f>
        <v>#REF!</v>
      </c>
      <c r="N1276">
        <f>IF(D1276,MONTH(D1276),"")</f>
        <v>2</v>
      </c>
      <c r="O1276">
        <f>IF(D1276,YEAR(D1276),"")</f>
        <v>2002</v>
      </c>
      <c r="P1276" s="12">
        <f>P1275+IF(AND($B1276="C",I1276&lt;&gt;""),IF($G1276="D",-I1276,+I1276),0)</f>
        <v>57.697580832280138</v>
      </c>
    </row>
    <row r="1277" spans="1:16" x14ac:dyDescent="0.2">
      <c r="A1277" s="6">
        <v>681</v>
      </c>
      <c r="B1277" s="6" t="s">
        <v>17</v>
      </c>
      <c r="C1277" t="s">
        <v>62</v>
      </c>
      <c r="D1277" s="8">
        <v>37298</v>
      </c>
      <c r="E1277" s="19">
        <v>37299</v>
      </c>
      <c r="F1277" t="s">
        <v>284</v>
      </c>
      <c r="G1277" s="6" t="s">
        <v>19</v>
      </c>
      <c r="H1277" s="6"/>
      <c r="I1277" s="12">
        <v>119.5200000000001</v>
      </c>
      <c r="J1277" s="12">
        <f>J1276+IF(AND($B1277="B",$G1277="D"),-I1277,IF($B1277="B",+I1277,0))</f>
        <v>-7191.2424192037588</v>
      </c>
      <c r="K1277" s="12">
        <f>K1276+IF(AND($B1277="B",$E1277&lt;&gt;""),IF($G1277="D",-I1277,+I1277),0)</f>
        <v>-7191.2424192037588</v>
      </c>
      <c r="L1277" s="6" t="str">
        <f>IF(C1277="","",G1277&amp;" "&amp;VLOOKUP(C1277,$X$1:$Y$49,2))</f>
        <v>R 5</v>
      </c>
      <c r="M1277" s="10" t="e">
        <f>M1276+IF(AND(B1277="C",E1277&lt;&gt;""),IF(G1277="D",-#REF!,+#REF!),0)</f>
        <v>#REF!</v>
      </c>
      <c r="N1277">
        <f>IF(D1277,MONTH(D1277),"")</f>
        <v>2</v>
      </c>
      <c r="O1277">
        <f>IF(D1277,YEAR(D1277),"")</f>
        <v>2002</v>
      </c>
      <c r="P1277" s="12">
        <f>P1276+IF(AND($B1277="C",I1277&lt;&gt;""),IF($G1277="D",-I1277,+I1277),0)</f>
        <v>57.697580832280138</v>
      </c>
    </row>
    <row r="1278" spans="1:16" x14ac:dyDescent="0.2">
      <c r="A1278" s="6">
        <v>682</v>
      </c>
      <c r="B1278" s="6" t="s">
        <v>17</v>
      </c>
      <c r="C1278" t="s">
        <v>135</v>
      </c>
      <c r="D1278" s="8">
        <v>37299</v>
      </c>
      <c r="E1278" s="19">
        <v>37300</v>
      </c>
      <c r="F1278" t="s">
        <v>284</v>
      </c>
      <c r="G1278" s="6" t="s">
        <v>19</v>
      </c>
      <c r="H1278" s="6"/>
      <c r="I1278" s="12">
        <v>373.5</v>
      </c>
      <c r="J1278" s="12">
        <f>J1277+IF(AND($B1278="B",$G1278="D"),-I1278,IF($B1278="B",+I1278,0))</f>
        <v>-6817.7424192037588</v>
      </c>
      <c r="K1278" s="12">
        <f>K1277+IF(AND($B1278="B",$E1278&lt;&gt;""),IF($G1278="D",-I1278,+I1278),0)</f>
        <v>-6817.7424192037588</v>
      </c>
      <c r="L1278" s="6" t="str">
        <f>IF(C1278="","",G1278&amp;" "&amp;VLOOKUP(C1278,$X$1:$Y$49,2))</f>
        <v>R 6</v>
      </c>
      <c r="M1278" s="10" t="e">
        <f>M1277+IF(AND(B1278="C",E1278&lt;&gt;""),IF(G1278="D",-#REF!,+#REF!),0)</f>
        <v>#REF!</v>
      </c>
      <c r="N1278">
        <f>IF(D1278,MONTH(D1278),"")</f>
        <v>2</v>
      </c>
      <c r="O1278">
        <f>IF(D1278,YEAR(D1278),"")</f>
        <v>2002</v>
      </c>
      <c r="P1278" s="12">
        <f>P1277+IF(AND($B1278="C",I1278&lt;&gt;""),IF($G1278="D",-I1278,+I1278),0)</f>
        <v>57.697580832280138</v>
      </c>
    </row>
    <row r="1279" spans="1:16" x14ac:dyDescent="0.2">
      <c r="A1279" s="6">
        <v>682</v>
      </c>
      <c r="B1279" s="6" t="s">
        <v>17</v>
      </c>
      <c r="C1279" t="s">
        <v>62</v>
      </c>
      <c r="D1279" s="8">
        <v>37299</v>
      </c>
      <c r="E1279" s="19">
        <v>37300</v>
      </c>
      <c r="F1279" t="s">
        <v>284</v>
      </c>
      <c r="G1279" s="6" t="s">
        <v>19</v>
      </c>
      <c r="H1279" s="6"/>
      <c r="I1279" s="12">
        <v>73.20999999999998</v>
      </c>
      <c r="J1279" s="12">
        <f>J1278+IF(AND($B1279="B",$G1279="D"),-I1279,IF($B1279="B",+I1279,0))</f>
        <v>-6744.5324192037588</v>
      </c>
      <c r="K1279" s="12">
        <f>K1278+IF(AND($B1279="B",$E1279&lt;&gt;""),IF($G1279="D",-I1279,+I1279),0)</f>
        <v>-6744.5324192037588</v>
      </c>
      <c r="L1279" s="6" t="str">
        <f>IF(C1279="","",G1279&amp;" "&amp;VLOOKUP(C1279,$X$1:$Y$49,2))</f>
        <v>R 5</v>
      </c>
      <c r="M1279" s="10" t="e">
        <f>M1278+IF(AND(B1279="C",E1279&lt;&gt;""),IF(G1279="D",-#REF!,+#REF!),0)</f>
        <v>#REF!</v>
      </c>
      <c r="N1279">
        <f>IF(D1279,MONTH(D1279),"")</f>
        <v>2</v>
      </c>
      <c r="O1279">
        <f>IF(D1279,YEAR(D1279),"")</f>
        <v>2002</v>
      </c>
      <c r="P1279" s="12">
        <f>P1278+IF(AND($B1279="C",I1279&lt;&gt;""),IF($G1279="D",-I1279,+I1279),0)</f>
        <v>57.697580832280138</v>
      </c>
    </row>
    <row r="1280" spans="1:16" x14ac:dyDescent="0.2">
      <c r="A1280" s="6">
        <v>652</v>
      </c>
      <c r="B1280" s="6" t="s">
        <v>17</v>
      </c>
      <c r="C1280" t="s">
        <v>54</v>
      </c>
      <c r="D1280" s="8">
        <v>37301</v>
      </c>
      <c r="E1280" s="19">
        <v>37274</v>
      </c>
      <c r="F1280" t="s">
        <v>284</v>
      </c>
      <c r="G1280" s="6" t="s">
        <v>19</v>
      </c>
      <c r="H1280" s="6"/>
      <c r="I1280" s="12">
        <v>8776.01</v>
      </c>
      <c r="J1280" s="12">
        <f>J1279+IF(AND($B1280="B",$G1280="D"),-I1280,IF($B1280="B",+I1280,0))</f>
        <v>2031.4775807962415</v>
      </c>
      <c r="K1280" s="12">
        <f>K1279+IF(AND($B1280="B",$E1280&lt;&gt;""),IF($G1280="D",-I1280,+I1280),0)</f>
        <v>2031.4775807962415</v>
      </c>
      <c r="L1280" s="6" t="str">
        <f>IF(C1280="","",G1280&amp;" "&amp;VLOOKUP(C1280,$X$1:$Y$49,2))</f>
        <v>R 6</v>
      </c>
      <c r="M1280" s="10" t="e">
        <f>M1279+IF(AND(B1280="C",E1280&lt;&gt;""),IF(G1280="D",-#REF!,+#REF!),0)</f>
        <v>#REF!</v>
      </c>
      <c r="N1280">
        <f>IF(D1280,MONTH(D1280),"")</f>
        <v>2</v>
      </c>
      <c r="O1280">
        <f>IF(D1280,YEAR(D1280),"")</f>
        <v>2002</v>
      </c>
      <c r="P1280" s="12">
        <f>P1279+IF(AND($B1280="C",I1280&lt;&gt;""),IF($G1280="D",-I1280,+I1280),0)</f>
        <v>57.697580832280138</v>
      </c>
    </row>
    <row r="1281" spans="1:16" x14ac:dyDescent="0.2">
      <c r="A1281" s="6">
        <v>652</v>
      </c>
      <c r="B1281" s="6" t="s">
        <v>17</v>
      </c>
      <c r="C1281" t="s">
        <v>62</v>
      </c>
      <c r="D1281" s="8">
        <v>37301</v>
      </c>
      <c r="E1281" s="19">
        <v>37274</v>
      </c>
      <c r="F1281" t="s">
        <v>284</v>
      </c>
      <c r="G1281" s="6" t="s">
        <v>19</v>
      </c>
      <c r="H1281" s="6"/>
      <c r="I1281" s="12">
        <v>1720.1</v>
      </c>
      <c r="J1281" s="12">
        <f>J1280+IF(AND($B1281="B",$G1281="D"),-I1281,IF($B1281="B",+I1281,0))</f>
        <v>3751.5775807962414</v>
      </c>
      <c r="K1281" s="12">
        <f>K1280+IF(AND($B1281="B",$E1281&lt;&gt;""),IF($G1281="D",-I1281,+I1281),0)</f>
        <v>3751.5775807962414</v>
      </c>
      <c r="L1281" s="6" t="str">
        <f>IF(C1281="","",G1281&amp;" "&amp;VLOOKUP(C1281,$X$1:$Y$49,2))</f>
        <v>R 5</v>
      </c>
      <c r="M1281" s="10" t="e">
        <f>M1280+IF(AND(B1281="C",E1281&lt;&gt;""),IF(G1281="D",-#REF!,+#REF!),0)</f>
        <v>#REF!</v>
      </c>
      <c r="N1281">
        <f>IF(D1281,MONTH(D1281),"")</f>
        <v>2</v>
      </c>
      <c r="O1281">
        <f>IF(D1281,YEAR(D1281),"")</f>
        <v>2002</v>
      </c>
      <c r="P1281" s="12">
        <f>P1280+IF(AND($B1281="C",I1281&lt;&gt;""),IF($G1281="D",-I1281,+I1281),0)</f>
        <v>57.697580832280138</v>
      </c>
    </row>
    <row r="1282" spans="1:16" x14ac:dyDescent="0.2">
      <c r="A1282" s="6">
        <v>684</v>
      </c>
      <c r="B1282" s="6" t="s">
        <v>17</v>
      </c>
      <c r="C1282" t="s">
        <v>58</v>
      </c>
      <c r="D1282" s="8">
        <v>37302</v>
      </c>
      <c r="E1282" s="19">
        <v>37301</v>
      </c>
      <c r="F1282" t="s">
        <v>284</v>
      </c>
      <c r="G1282" s="6" t="s">
        <v>23</v>
      </c>
      <c r="H1282" s="6"/>
      <c r="I1282" s="12">
        <v>2000</v>
      </c>
      <c r="J1282" s="12">
        <f>J1281+IF(AND($B1282="B",$G1282="D"),-I1282,IF($B1282="B",+I1282,0))</f>
        <v>1751.5775807962414</v>
      </c>
      <c r="K1282" s="12">
        <f>K1281+IF(AND($B1282="B",$E1282&lt;&gt;""),IF($G1282="D",-I1282,+I1282),0)</f>
        <v>1751.5775807962414</v>
      </c>
      <c r="L1282" s="6" t="str">
        <f>IF(C1282="","",G1282&amp;" "&amp;VLOOKUP(C1282,$X$1:$Y$49,2))</f>
        <v>D 4</v>
      </c>
      <c r="M1282" s="10" t="e">
        <f>M1281+IF(AND(B1282="C",E1282&lt;&gt;""),IF(G1282="D",-#REF!,+#REF!),0)</f>
        <v>#REF!</v>
      </c>
      <c r="N1282">
        <f>IF(D1282,MONTH(D1282),"")</f>
        <v>2</v>
      </c>
      <c r="O1282">
        <f>IF(D1282,YEAR(D1282),"")</f>
        <v>2002</v>
      </c>
      <c r="P1282" s="12">
        <f>P1281+IF(AND($B1282="C",I1282&lt;&gt;""),IF($G1282="D",-I1282,+I1282),0)</f>
        <v>57.697580832280138</v>
      </c>
    </row>
    <row r="1283" spans="1:16" x14ac:dyDescent="0.2">
      <c r="A1283" s="6">
        <v>685</v>
      </c>
      <c r="B1283" s="6" t="s">
        <v>17</v>
      </c>
      <c r="C1283" t="s">
        <v>58</v>
      </c>
      <c r="D1283" s="8">
        <v>37302</v>
      </c>
      <c r="E1283" s="19">
        <v>37301</v>
      </c>
      <c r="F1283" t="s">
        <v>284</v>
      </c>
      <c r="G1283" s="6" t="s">
        <v>23</v>
      </c>
      <c r="H1283" s="6"/>
      <c r="I1283" s="12">
        <v>2000</v>
      </c>
      <c r="J1283" s="12">
        <f>J1282+IF(AND($B1283="B",$G1283="D"),-I1283,IF($B1283="B",+I1283,0))</f>
        <v>-248.42241920375864</v>
      </c>
      <c r="K1283" s="12">
        <f>K1282+IF(AND($B1283="B",$E1283&lt;&gt;""),IF($G1283="D",-I1283,+I1283),0)</f>
        <v>-248.42241920375864</v>
      </c>
      <c r="L1283" s="6" t="str">
        <f>IF(C1283="","",G1283&amp;" "&amp;VLOOKUP(C1283,$X$1:$Y$49,2))</f>
        <v>D 4</v>
      </c>
      <c r="M1283" s="10" t="e">
        <f>M1282+IF(AND(B1283="C",E1283&lt;&gt;""),IF(G1283="D",-#REF!,+#REF!),0)</f>
        <v>#REF!</v>
      </c>
      <c r="N1283">
        <f>IF(D1283,MONTH(D1283),"")</f>
        <v>2</v>
      </c>
      <c r="O1283">
        <f>IF(D1283,YEAR(D1283),"")</f>
        <v>2002</v>
      </c>
      <c r="P1283" s="12">
        <f>P1282+IF(AND($B1283="C",I1283&lt;&gt;""),IF($G1283="D",-I1283,+I1283),0)</f>
        <v>57.697580832280138</v>
      </c>
    </row>
    <row r="1284" spans="1:16" x14ac:dyDescent="0.2">
      <c r="A1284" s="6">
        <v>708</v>
      </c>
      <c r="B1284" s="6" t="s">
        <v>17</v>
      </c>
      <c r="C1284" t="s">
        <v>31</v>
      </c>
      <c r="D1284" s="8">
        <v>37302</v>
      </c>
      <c r="E1284" s="8">
        <v>37315</v>
      </c>
      <c r="F1284" t="s">
        <v>284</v>
      </c>
      <c r="G1284" s="6" t="s">
        <v>23</v>
      </c>
      <c r="H1284" s="6"/>
      <c r="I1284" s="12">
        <v>106.88</v>
      </c>
      <c r="J1284" s="12">
        <f>J1283+IF(AND($B1284="B",$G1284="D"),-I1284,IF($B1284="B",+I1284,0))</f>
        <v>-355.30241920375863</v>
      </c>
      <c r="K1284" s="12">
        <f>K1283+IF(AND($B1284="B",$E1284&lt;&gt;""),IF($G1284="D",-I1284,+I1284),0)</f>
        <v>-355.30241920375863</v>
      </c>
      <c r="L1284" s="6" t="str">
        <f>IF(C1284="","",G1284&amp;" "&amp;VLOOKUP(C1284,$X$1:$Y$49,2))</f>
        <v>D 22</v>
      </c>
      <c r="M1284" s="10" t="e">
        <f>M1283+IF(AND(B1284="C",E1284&lt;&gt;""),IF(G1284="D",-#REF!,+#REF!),0)</f>
        <v>#REF!</v>
      </c>
      <c r="N1284">
        <f>IF(D1284,MONTH(D1284),"")</f>
        <v>2</v>
      </c>
      <c r="O1284">
        <f>IF(D1284,YEAR(D1284),"")</f>
        <v>2002</v>
      </c>
      <c r="P1284" s="12">
        <f>P1283+IF(AND($B1284="C",I1284&lt;&gt;""),IF($G1284="D",-I1284,+I1284),0)</f>
        <v>57.697580832280138</v>
      </c>
    </row>
    <row r="1285" spans="1:16" x14ac:dyDescent="0.2">
      <c r="A1285" s="6">
        <v>708</v>
      </c>
      <c r="B1285" s="6" t="s">
        <v>17</v>
      </c>
      <c r="C1285" t="s">
        <v>28</v>
      </c>
      <c r="D1285" s="8">
        <v>37302</v>
      </c>
      <c r="E1285" s="8">
        <v>37315</v>
      </c>
      <c r="F1285" t="s">
        <v>284</v>
      </c>
      <c r="G1285" s="6" t="s">
        <v>23</v>
      </c>
      <c r="H1285" s="6"/>
      <c r="I1285" s="12">
        <v>118.95</v>
      </c>
      <c r="J1285" s="12">
        <f>J1284+IF(AND($B1285="B",$G1285="D"),-I1285,IF($B1285="B",+I1285,0))</f>
        <v>-474.25241920375862</v>
      </c>
      <c r="K1285" s="12">
        <f>K1284+IF(AND($B1285="B",$E1285&lt;&gt;""),IF($G1285="D",-I1285,+I1285),0)</f>
        <v>-474.25241920375862</v>
      </c>
      <c r="L1285" s="6" t="str">
        <f>IF(C1285="","",G1285&amp;" "&amp;VLOOKUP(C1285,$X$1:$Y$49,2))</f>
        <v>D 25</v>
      </c>
      <c r="M1285" s="10" t="e">
        <f>M1284+IF(AND(B1285="C",E1285&lt;&gt;""),IF(G1285="D",-#REF!,+#REF!),0)</f>
        <v>#REF!</v>
      </c>
      <c r="N1285">
        <f>IF(D1285,MONTH(D1285),"")</f>
        <v>2</v>
      </c>
      <c r="O1285">
        <f>IF(D1285,YEAR(D1285),"")</f>
        <v>2002</v>
      </c>
      <c r="P1285" s="12">
        <f>P1284+IF(AND($B1285="C",I1285&lt;&gt;""),IF($G1285="D",-I1285,+I1285),0)</f>
        <v>57.697580832280138</v>
      </c>
    </row>
    <row r="1286" spans="1:16" x14ac:dyDescent="0.2">
      <c r="A1286" s="6">
        <v>708</v>
      </c>
      <c r="B1286" s="6" t="s">
        <v>17</v>
      </c>
      <c r="C1286" t="s">
        <v>26</v>
      </c>
      <c r="D1286" s="8">
        <v>37302</v>
      </c>
      <c r="E1286" s="8">
        <v>37315</v>
      </c>
      <c r="F1286" t="s">
        <v>284</v>
      </c>
      <c r="G1286" s="6" t="s">
        <v>23</v>
      </c>
      <c r="H1286" s="6"/>
      <c r="I1286" s="12">
        <v>29.61</v>
      </c>
      <c r="J1286" s="12">
        <f>J1285+IF(AND($B1286="B",$G1286="D"),-I1286,IF($B1286="B",+I1286,0))</f>
        <v>-503.86241920375863</v>
      </c>
      <c r="K1286" s="12">
        <f>K1285+IF(AND($B1286="B",$E1286&lt;&gt;""),IF($G1286="D",-I1286,+I1286),0)</f>
        <v>-503.86241920375863</v>
      </c>
      <c r="L1286" s="6" t="str">
        <f>IF(C1286="","",G1286&amp;" "&amp;VLOOKUP(C1286,$X$1:$Y$49,2))</f>
        <v>D 6</v>
      </c>
      <c r="M1286" s="10" t="e">
        <f>M1285+IF(AND(B1286="C",E1286&lt;&gt;""),IF(G1286="D",-#REF!,+#REF!),0)</f>
        <v>#REF!</v>
      </c>
      <c r="N1286">
        <f>IF(D1286,MONTH(D1286),"")</f>
        <v>2</v>
      </c>
      <c r="O1286">
        <f>IF(D1286,YEAR(D1286),"")</f>
        <v>2002</v>
      </c>
      <c r="P1286" s="12">
        <f>P1285+IF(AND($B1286="C",I1286&lt;&gt;""),IF($G1286="D",-I1286,+I1286),0)</f>
        <v>57.697580832280138</v>
      </c>
    </row>
    <row r="1287" spans="1:16" x14ac:dyDescent="0.2">
      <c r="A1287" s="6">
        <v>683</v>
      </c>
      <c r="B1287" s="6" t="s">
        <v>17</v>
      </c>
      <c r="C1287" t="s">
        <v>28</v>
      </c>
      <c r="D1287" s="8">
        <v>37303</v>
      </c>
      <c r="E1287" s="19">
        <v>37319</v>
      </c>
      <c r="F1287" t="s">
        <v>284</v>
      </c>
      <c r="G1287" s="6" t="s">
        <v>23</v>
      </c>
      <c r="H1287" s="6"/>
      <c r="I1287" s="12">
        <v>53.61</v>
      </c>
      <c r="J1287" s="12">
        <f>J1286+IF(AND($B1287="B",$G1287="D"),-I1287,IF($B1287="B",+I1287,0))</f>
        <v>-557.47241920375859</v>
      </c>
      <c r="K1287" s="12">
        <f>K1286+IF(AND($B1287="B",$E1287&lt;&gt;""),IF($G1287="D",-I1287,+I1287),0)</f>
        <v>-557.47241920375859</v>
      </c>
      <c r="L1287" s="6" t="str">
        <f>IF(C1287="","",G1287&amp;" "&amp;VLOOKUP(C1287,$X$1:$Y$49,2))</f>
        <v>D 25</v>
      </c>
      <c r="M1287" s="10" t="e">
        <f>M1286+IF(AND(B1287="C",E1287&lt;&gt;""),IF(G1287="D",-#REF!,+#REF!),0)</f>
        <v>#REF!</v>
      </c>
      <c r="N1287">
        <f>IF(D1287,MONTH(D1287),"")</f>
        <v>2</v>
      </c>
      <c r="O1287">
        <f>IF(D1287,YEAR(D1287),"")</f>
        <v>2002</v>
      </c>
      <c r="P1287" s="12">
        <f>P1286+IF(AND($B1287="C",I1287&lt;&gt;""),IF($G1287="D",-I1287,+I1287),0)</f>
        <v>57.697580832280138</v>
      </c>
    </row>
    <row r="1288" spans="1:16" x14ac:dyDescent="0.2">
      <c r="A1288" s="6">
        <v>683</v>
      </c>
      <c r="B1288" s="6" t="s">
        <v>17</v>
      </c>
      <c r="C1288" t="s">
        <v>26</v>
      </c>
      <c r="D1288" s="8">
        <v>37303</v>
      </c>
      <c r="E1288" s="19">
        <v>37319</v>
      </c>
      <c r="F1288" t="s">
        <v>284</v>
      </c>
      <c r="G1288" s="6" t="s">
        <v>23</v>
      </c>
      <c r="H1288" s="6"/>
      <c r="I1288" s="12">
        <v>10.52</v>
      </c>
      <c r="J1288" s="12">
        <f>J1287+IF(AND($B1288="B",$G1288="D"),-I1288,IF($B1288="B",+I1288,0))</f>
        <v>-567.99241920375857</v>
      </c>
      <c r="K1288" s="12">
        <f>K1287+IF(AND($B1288="B",$E1288&lt;&gt;""),IF($G1288="D",-I1288,+I1288),0)</f>
        <v>-567.99241920375857</v>
      </c>
      <c r="L1288" s="6" t="str">
        <f>IF(C1288="","",G1288&amp;" "&amp;VLOOKUP(C1288,$X$1:$Y$49,2))</f>
        <v>D 6</v>
      </c>
      <c r="M1288" s="10" t="e">
        <f>M1287+IF(AND(B1288="C",E1288&lt;&gt;""),IF(G1288="D",-#REF!,+#REF!),0)</f>
        <v>#REF!</v>
      </c>
      <c r="N1288">
        <f>IF(D1288,MONTH(D1288),"")</f>
        <v>2</v>
      </c>
      <c r="O1288">
        <f>IF(D1288,YEAR(D1288),"")</f>
        <v>2002</v>
      </c>
      <c r="P1288" s="12">
        <f>P1287+IF(AND($B1288="C",I1288&lt;&gt;""),IF($G1288="D",-I1288,+I1288),0)</f>
        <v>57.697580832280138</v>
      </c>
    </row>
    <row r="1289" spans="1:16" x14ac:dyDescent="0.2">
      <c r="A1289" s="6">
        <v>704</v>
      </c>
      <c r="B1289" s="6" t="s">
        <v>40</v>
      </c>
      <c r="C1289" t="s">
        <v>41</v>
      </c>
      <c r="D1289" s="8">
        <v>37303</v>
      </c>
      <c r="E1289" s="8">
        <v>37302</v>
      </c>
      <c r="F1289" t="s">
        <v>284</v>
      </c>
      <c r="G1289" s="6" t="s">
        <v>19</v>
      </c>
      <c r="I1289" s="12">
        <v>40</v>
      </c>
      <c r="J1289" s="12">
        <f>J1288+IF(AND($B1289="B",$G1289="D"),-I1289,IF($B1289="B",+I1289,0))</f>
        <v>-567.99241920375857</v>
      </c>
      <c r="K1289" s="12">
        <f>K1288+IF(AND($B1289="B",$E1289&lt;&gt;""),IF($G1289="D",-I1289,+I1289),0)</f>
        <v>-567.99241920375857</v>
      </c>
      <c r="L1289" s="6" t="str">
        <f>IF(C1289="","",G1289&amp;" "&amp;VLOOKUP(C1289,$X$1:$Y$49,2))</f>
        <v>R 4</v>
      </c>
      <c r="M1289" s="10" t="e">
        <f>M1288+IF(AND(B1289="C",E1289&lt;&gt;""),IF(G1289="D",-#REF!,+#REF!),0)</f>
        <v>#REF!</v>
      </c>
      <c r="N1289">
        <f>IF(D1289,MONTH(D1289),"")</f>
        <v>2</v>
      </c>
      <c r="O1289">
        <f>IF(D1289,YEAR(D1289),"")</f>
        <v>2002</v>
      </c>
      <c r="P1289" s="12">
        <f>P1288+IF(AND($B1289="C",I1289&lt;&gt;""),IF($G1289="D",-I1289,+I1289),0)</f>
        <v>97.697580832280138</v>
      </c>
    </row>
    <row r="1290" spans="1:16" x14ac:dyDescent="0.2">
      <c r="A1290" s="6">
        <v>704</v>
      </c>
      <c r="B1290" s="6" t="s">
        <v>17</v>
      </c>
      <c r="C1290" t="s">
        <v>44</v>
      </c>
      <c r="D1290" s="8">
        <v>37303</v>
      </c>
      <c r="E1290" s="8">
        <v>37302</v>
      </c>
      <c r="F1290" t="s">
        <v>284</v>
      </c>
      <c r="G1290" s="6" t="s">
        <v>23</v>
      </c>
      <c r="I1290" s="12">
        <v>40</v>
      </c>
      <c r="J1290" s="12">
        <f>J1289+IF(AND($B1290="B",$G1290="D"),-I1290,IF($B1290="B",+I1290,0))</f>
        <v>-607.99241920375857</v>
      </c>
      <c r="K1290" s="12">
        <f>K1289+IF(AND($B1290="B",$E1290&lt;&gt;""),IF($G1290="D",-I1290,+I1290),0)</f>
        <v>-607.99241920375857</v>
      </c>
      <c r="L1290" s="6" t="str">
        <f>IF(C1290="","",G1290&amp;" "&amp;VLOOKUP(C1290,$X$1:$Y$49,2))</f>
        <v>D 5</v>
      </c>
      <c r="M1290" s="10" t="e">
        <f>M1289+IF(AND(B1290="C",E1290&lt;&gt;""),IF(G1290="D",-#REF!,+#REF!),0)</f>
        <v>#REF!</v>
      </c>
      <c r="N1290">
        <f>IF(D1290,MONTH(D1290),"")</f>
        <v>2</v>
      </c>
      <c r="O1290">
        <f>IF(D1290,YEAR(D1290),"")</f>
        <v>2002</v>
      </c>
      <c r="P1290" s="12">
        <f>P1289+IF(AND($B1290="C",I1290&lt;&gt;""),IF($G1290="D",-I1290,+I1290),0)</f>
        <v>97.697580832280138</v>
      </c>
    </row>
    <row r="1291" spans="1:16" x14ac:dyDescent="0.2">
      <c r="A1291" s="6">
        <v>686</v>
      </c>
      <c r="B1291" s="6" t="s">
        <v>17</v>
      </c>
      <c r="C1291" t="s">
        <v>135</v>
      </c>
      <c r="D1291" s="8">
        <v>37305</v>
      </c>
      <c r="E1291" s="19">
        <v>37306</v>
      </c>
      <c r="F1291" t="s">
        <v>284</v>
      </c>
      <c r="G1291" s="6" t="s">
        <v>19</v>
      </c>
      <c r="H1291" s="6"/>
      <c r="I1291" s="12">
        <v>313.72000000000003</v>
      </c>
      <c r="J1291" s="12">
        <f>J1290+IF(AND($B1291="B",$G1291="D"),-I1291,IF($B1291="B",+I1291,0))</f>
        <v>-294.27241920375855</v>
      </c>
      <c r="K1291" s="12">
        <f>K1290+IF(AND($B1291="B",$E1291&lt;&gt;""),IF($G1291="D",-I1291,+I1291),0)</f>
        <v>-294.27241920375855</v>
      </c>
      <c r="L1291" s="6" t="str">
        <f>IF(C1291="","",G1291&amp;" "&amp;VLOOKUP(C1291,$X$1:$Y$49,2))</f>
        <v>R 6</v>
      </c>
      <c r="M1291" s="10" t="e">
        <f>M1290+IF(AND(B1291="C",E1291&lt;&gt;""),IF(G1291="D",-#REF!,+#REF!),0)</f>
        <v>#REF!</v>
      </c>
      <c r="N1291">
        <f>IF(D1291,MONTH(D1291),"")</f>
        <v>2</v>
      </c>
      <c r="O1291">
        <f>IF(D1291,YEAR(D1291),"")</f>
        <v>2002</v>
      </c>
      <c r="P1291" s="12">
        <f>P1290+IF(AND($B1291="C",I1291&lt;&gt;""),IF($G1291="D",-I1291,+I1291),0)</f>
        <v>97.697580832280138</v>
      </c>
    </row>
    <row r="1292" spans="1:16" x14ac:dyDescent="0.2">
      <c r="A1292" s="6">
        <v>686</v>
      </c>
      <c r="B1292" s="6" t="s">
        <v>17</v>
      </c>
      <c r="C1292" t="s">
        <v>62</v>
      </c>
      <c r="D1292" s="8">
        <v>37305</v>
      </c>
      <c r="E1292" s="19">
        <v>37306</v>
      </c>
      <c r="F1292" t="s">
        <v>284</v>
      </c>
      <c r="G1292" s="6" t="s">
        <v>19</v>
      </c>
      <c r="H1292" s="6"/>
      <c r="I1292" s="12">
        <v>61.489999999999952</v>
      </c>
      <c r="J1292" s="12">
        <f>J1291+IF(AND($B1292="B",$G1292="D"),-I1292,IF($B1292="B",+I1292,0))</f>
        <v>-232.78241920375859</v>
      </c>
      <c r="K1292" s="12">
        <f>K1291+IF(AND($B1292="B",$E1292&lt;&gt;""),IF($G1292="D",-I1292,+I1292),0)</f>
        <v>-232.78241920375859</v>
      </c>
      <c r="L1292" s="6" t="str">
        <f>IF(C1292="","",G1292&amp;" "&amp;VLOOKUP(C1292,$X$1:$Y$49,2))</f>
        <v>R 5</v>
      </c>
      <c r="M1292" s="10" t="e">
        <f>M1291+IF(AND(B1292="C",E1292&lt;&gt;""),IF(G1292="D",-#REF!,+#REF!),0)</f>
        <v>#REF!</v>
      </c>
      <c r="N1292">
        <f>IF(D1292,MONTH(D1292),"")</f>
        <v>2</v>
      </c>
      <c r="O1292">
        <f>IF(D1292,YEAR(D1292),"")</f>
        <v>2002</v>
      </c>
      <c r="P1292" s="12">
        <f>P1291+IF(AND($B1292="C",I1292&lt;&gt;""),IF($G1292="D",-I1292,+I1292),0)</f>
        <v>97.697580832280138</v>
      </c>
    </row>
    <row r="1293" spans="1:16" x14ac:dyDescent="0.2">
      <c r="A1293" s="6">
        <v>687</v>
      </c>
      <c r="B1293" s="6" t="s">
        <v>17</v>
      </c>
      <c r="C1293" t="s">
        <v>28</v>
      </c>
      <c r="D1293" s="8">
        <v>37305</v>
      </c>
      <c r="E1293" s="19">
        <v>37325</v>
      </c>
      <c r="F1293" t="s">
        <v>284</v>
      </c>
      <c r="G1293" s="6" t="s">
        <v>23</v>
      </c>
      <c r="H1293" s="6"/>
      <c r="I1293" s="12">
        <v>33.15</v>
      </c>
      <c r="J1293" s="12">
        <f>J1292+IF(AND($B1293="B",$G1293="D"),-I1293,IF($B1293="B",+I1293,0))</f>
        <v>-265.93241920375857</v>
      </c>
      <c r="K1293" s="12">
        <f>K1292+IF(AND($B1293="B",$E1293&lt;&gt;""),IF($G1293="D",-I1293,+I1293),0)</f>
        <v>-265.93241920375857</v>
      </c>
      <c r="L1293" s="6" t="str">
        <f>IF(C1293="","",G1293&amp;" "&amp;VLOOKUP(C1293,$X$1:$Y$49,2))</f>
        <v>D 25</v>
      </c>
      <c r="M1293" s="10" t="e">
        <f>M1292+IF(AND(B1293="C",E1293&lt;&gt;""),IF(G1293="D",-#REF!,+#REF!),0)</f>
        <v>#REF!</v>
      </c>
      <c r="N1293">
        <f>IF(D1293,MONTH(D1293),"")</f>
        <v>2</v>
      </c>
      <c r="O1293">
        <f>IF(D1293,YEAR(D1293),"")</f>
        <v>2002</v>
      </c>
      <c r="P1293" s="12">
        <f>P1292+IF(AND($B1293="C",I1293&lt;&gt;""),IF($G1293="D",-I1293,+I1293),0)</f>
        <v>97.697580832280138</v>
      </c>
    </row>
    <row r="1294" spans="1:16" x14ac:dyDescent="0.2">
      <c r="A1294" s="6">
        <v>687</v>
      </c>
      <c r="B1294" s="6" t="s">
        <v>17</v>
      </c>
      <c r="C1294" t="s">
        <v>26</v>
      </c>
      <c r="D1294" s="8">
        <v>37305</v>
      </c>
      <c r="E1294" s="19">
        <v>37325</v>
      </c>
      <c r="F1294" t="s">
        <v>284</v>
      </c>
      <c r="G1294" s="6" t="s">
        <v>23</v>
      </c>
      <c r="H1294" s="6"/>
      <c r="I1294" s="12">
        <v>6.5</v>
      </c>
      <c r="J1294" s="12">
        <f>J1293+IF(AND($B1294="B",$G1294="D"),-I1294,IF($B1294="B",+I1294,0))</f>
        <v>-272.43241920375857</v>
      </c>
      <c r="K1294" s="12">
        <f>K1293+IF(AND($B1294="B",$E1294&lt;&gt;""),IF($G1294="D",-I1294,+I1294),0)</f>
        <v>-272.43241920375857</v>
      </c>
      <c r="L1294" s="6" t="str">
        <f>IF(C1294="","",G1294&amp;" "&amp;VLOOKUP(C1294,$X$1:$Y$49,2))</f>
        <v>D 6</v>
      </c>
      <c r="M1294" s="10" t="e">
        <f>M1293+IF(AND(B1294="C",E1294&lt;&gt;""),IF(G1294="D",-#REF!,+#REF!),0)</f>
        <v>#REF!</v>
      </c>
      <c r="N1294">
        <f>IF(D1294,MONTH(D1294),"")</f>
        <v>2</v>
      </c>
      <c r="O1294">
        <f>IF(D1294,YEAR(D1294),"")</f>
        <v>2002</v>
      </c>
      <c r="P1294" s="12">
        <f>P1293+IF(AND($B1294="C",I1294&lt;&gt;""),IF($G1294="D",-I1294,+I1294),0)</f>
        <v>97.697580832280138</v>
      </c>
    </row>
    <row r="1295" spans="1:16" x14ac:dyDescent="0.2">
      <c r="A1295" s="6">
        <v>634</v>
      </c>
      <c r="B1295" s="6" t="s">
        <v>17</v>
      </c>
      <c r="C1295" t="s">
        <v>33</v>
      </c>
      <c r="D1295" s="8">
        <v>37307</v>
      </c>
      <c r="E1295" s="19">
        <v>37306</v>
      </c>
      <c r="F1295" t="s">
        <v>284</v>
      </c>
      <c r="G1295" s="6" t="s">
        <v>23</v>
      </c>
      <c r="I1295" s="12">
        <v>583</v>
      </c>
      <c r="J1295" s="12">
        <f>J1294+IF(AND($B1295="B",$G1295="D"),-I1295,IF($B1295="B",+I1295,0))</f>
        <v>-855.43241920375863</v>
      </c>
      <c r="K1295" s="12">
        <f>K1294+IF(AND($B1295="B",$E1295&lt;&gt;""),IF($G1295="D",-I1295,+I1295),0)</f>
        <v>-855.43241920375863</v>
      </c>
      <c r="L1295" s="6" t="str">
        <f>IF(C1295="","",G1295&amp;" "&amp;VLOOKUP(C1295,$X$1:$Y$49,2))</f>
        <v>D 23</v>
      </c>
      <c r="M1295" s="10" t="e">
        <f>M1294+IF(AND(B1295="C",E1295&lt;&gt;""),IF(G1295="D",-#REF!,+#REF!),0)</f>
        <v>#REF!</v>
      </c>
      <c r="N1295">
        <f>IF(D1295,MONTH(D1295),"")</f>
        <v>2</v>
      </c>
      <c r="O1295">
        <f>IF(D1295,YEAR(D1295),"")</f>
        <v>2002</v>
      </c>
      <c r="P1295" s="12">
        <f>P1294+IF(AND($B1295="C",I1295&lt;&gt;""),IF($G1295="D",-I1295,+I1295),0)</f>
        <v>97.697580832280138</v>
      </c>
    </row>
    <row r="1296" spans="1:16" x14ac:dyDescent="0.2">
      <c r="A1296" s="6">
        <v>690</v>
      </c>
      <c r="B1296" s="6" t="s">
        <v>17</v>
      </c>
      <c r="C1296" t="s">
        <v>135</v>
      </c>
      <c r="D1296" s="8">
        <v>37307</v>
      </c>
      <c r="E1296" s="19">
        <v>37308</v>
      </c>
      <c r="F1296" t="s">
        <v>284</v>
      </c>
      <c r="G1296" s="6" t="s">
        <v>19</v>
      </c>
      <c r="H1296" s="6"/>
      <c r="I1296" s="12">
        <v>1554.98</v>
      </c>
      <c r="J1296" s="12">
        <f>J1295+IF(AND($B1296="B",$G1296="D"),-I1296,IF($B1296="B",+I1296,0))</f>
        <v>699.54758079624139</v>
      </c>
      <c r="K1296" s="12">
        <f>K1295+IF(AND($B1296="B",$E1296&lt;&gt;""),IF($G1296="D",-I1296,+I1296),0)</f>
        <v>699.54758079624139</v>
      </c>
      <c r="L1296" s="6" t="str">
        <f>IF(C1296="","",G1296&amp;" "&amp;VLOOKUP(C1296,$X$1:$Y$49,2))</f>
        <v>R 6</v>
      </c>
      <c r="M1296" s="10" t="e">
        <f>M1295+IF(AND(B1296="C",E1296&lt;&gt;""),IF(G1296="D",-#REF!,+#REF!),0)</f>
        <v>#REF!</v>
      </c>
      <c r="N1296">
        <f>IF(D1296,MONTH(D1296),"")</f>
        <v>2</v>
      </c>
      <c r="O1296">
        <f>IF(D1296,YEAR(D1296),"")</f>
        <v>2002</v>
      </c>
      <c r="P1296" s="12">
        <f>P1295+IF(AND($B1296="C",I1296&lt;&gt;""),IF($G1296="D",-I1296,+I1296),0)</f>
        <v>97.697580832280138</v>
      </c>
    </row>
    <row r="1297" spans="1:16" x14ac:dyDescent="0.2">
      <c r="A1297" s="6">
        <v>690</v>
      </c>
      <c r="B1297" s="6" t="s">
        <v>17</v>
      </c>
      <c r="C1297" t="s">
        <v>62</v>
      </c>
      <c r="D1297" s="8">
        <v>37307</v>
      </c>
      <c r="E1297" s="19">
        <v>37308</v>
      </c>
      <c r="F1297" t="s">
        <v>284</v>
      </c>
      <c r="G1297" s="6" t="s">
        <v>19</v>
      </c>
      <c r="H1297" s="6"/>
      <c r="I1297" s="12">
        <v>304.77</v>
      </c>
      <c r="J1297" s="12">
        <f>J1296+IF(AND($B1297="B",$G1297="D"),-I1297,IF($B1297="B",+I1297,0))</f>
        <v>1004.3175807962414</v>
      </c>
      <c r="K1297" s="12">
        <f>K1296+IF(AND($B1297="B",$E1297&lt;&gt;""),IF($G1297="D",-I1297,+I1297),0)</f>
        <v>1004.3175807962414</v>
      </c>
      <c r="L1297" s="6" t="str">
        <f>IF(C1297="","",G1297&amp;" "&amp;VLOOKUP(C1297,$X$1:$Y$49,2))</f>
        <v>R 5</v>
      </c>
      <c r="M1297" s="10" t="e">
        <f>M1296+IF(AND(B1297="C",E1297&lt;&gt;""),IF(G1297="D",-#REF!,+#REF!),0)</f>
        <v>#REF!</v>
      </c>
      <c r="N1297">
        <f>IF(D1297,MONTH(D1297),"")</f>
        <v>2</v>
      </c>
      <c r="O1297">
        <f>IF(D1297,YEAR(D1297),"")</f>
        <v>2002</v>
      </c>
      <c r="P1297" s="12">
        <f>P1296+IF(AND($B1297="C",I1297&lt;&gt;""),IF($G1297="D",-I1297,+I1297),0)</f>
        <v>97.697580832280138</v>
      </c>
    </row>
    <row r="1298" spans="1:16" x14ac:dyDescent="0.2">
      <c r="A1298" s="6">
        <v>691</v>
      </c>
      <c r="B1298" s="6" t="s">
        <v>17</v>
      </c>
      <c r="C1298" t="s">
        <v>135</v>
      </c>
      <c r="D1298" s="8">
        <v>37307</v>
      </c>
      <c r="E1298" s="19">
        <v>37308</v>
      </c>
      <c r="F1298" t="s">
        <v>284</v>
      </c>
      <c r="G1298" s="6" t="s">
        <v>19</v>
      </c>
      <c r="H1298" s="6"/>
      <c r="I1298" s="12">
        <v>4199.97</v>
      </c>
      <c r="J1298" s="12">
        <f>J1297+IF(AND($B1298="B",$G1298="D"),-I1298,IF($B1298="B",+I1298,0))</f>
        <v>5204.2875807962419</v>
      </c>
      <c r="K1298" s="12">
        <f>K1297+IF(AND($B1298="B",$E1298&lt;&gt;""),IF($G1298="D",-I1298,+I1298),0)</f>
        <v>5204.2875807962419</v>
      </c>
      <c r="L1298" s="6" t="str">
        <f>IF(C1298="","",G1298&amp;" "&amp;VLOOKUP(C1298,$X$1:$Y$49,2))</f>
        <v>R 6</v>
      </c>
      <c r="M1298" s="10" t="e">
        <f>M1297+IF(AND(B1298="C",E1298&lt;&gt;""),IF(G1298="D",-#REF!,+#REF!),0)</f>
        <v>#REF!</v>
      </c>
      <c r="N1298">
        <f>IF(D1298,MONTH(D1298),"")</f>
        <v>2</v>
      </c>
      <c r="O1298">
        <f>IF(D1298,YEAR(D1298),"")</f>
        <v>2002</v>
      </c>
      <c r="P1298" s="12">
        <f>P1297+IF(AND($B1298="C",I1298&lt;&gt;""),IF($G1298="D",-I1298,+I1298),0)</f>
        <v>97.697580832280138</v>
      </c>
    </row>
    <row r="1299" spans="1:16" x14ac:dyDescent="0.2">
      <c r="A1299" s="6">
        <v>691</v>
      </c>
      <c r="B1299" s="6" t="s">
        <v>17</v>
      </c>
      <c r="C1299" t="s">
        <v>62</v>
      </c>
      <c r="D1299" s="8">
        <v>37307</v>
      </c>
      <c r="E1299" s="19">
        <v>37308</v>
      </c>
      <c r="F1299" t="s">
        <v>284</v>
      </c>
      <c r="G1299" s="6" t="s">
        <v>19</v>
      </c>
      <c r="H1299" s="6"/>
      <c r="I1299" s="12">
        <v>823.19</v>
      </c>
      <c r="J1299" s="12">
        <f>J1298+IF(AND($B1299="B",$G1299="D"),-I1299,IF($B1299="B",+I1299,0))</f>
        <v>6027.4775807962415</v>
      </c>
      <c r="K1299" s="12">
        <f>K1298+IF(AND($B1299="B",$E1299&lt;&gt;""),IF($G1299="D",-I1299,+I1299),0)</f>
        <v>6027.4775807962415</v>
      </c>
      <c r="L1299" s="6" t="str">
        <f>IF(C1299="","",G1299&amp;" "&amp;VLOOKUP(C1299,$X$1:$Y$49,2))</f>
        <v>R 5</v>
      </c>
      <c r="M1299" s="10" t="e">
        <f>M1298+IF(AND(B1299="C",E1299&lt;&gt;""),IF(G1299="D",-#REF!,+#REF!),0)</f>
        <v>#REF!</v>
      </c>
      <c r="N1299">
        <f>IF(D1299,MONTH(D1299),"")</f>
        <v>2</v>
      </c>
      <c r="O1299">
        <f>IF(D1299,YEAR(D1299),"")</f>
        <v>2002</v>
      </c>
      <c r="P1299" s="12">
        <f>P1298+IF(AND($B1299="C",I1299&lt;&gt;""),IF($G1299="D",-I1299,+I1299),0)</f>
        <v>97.697580832280138</v>
      </c>
    </row>
    <row r="1300" spans="1:16" x14ac:dyDescent="0.2">
      <c r="A1300" s="6">
        <v>706</v>
      </c>
      <c r="B1300" s="6" t="s">
        <v>17</v>
      </c>
      <c r="C1300" t="s">
        <v>58</v>
      </c>
      <c r="D1300" s="8">
        <v>37312</v>
      </c>
      <c r="E1300" s="8">
        <v>37311</v>
      </c>
      <c r="F1300" t="s">
        <v>284</v>
      </c>
      <c r="G1300" s="6" t="s">
        <v>23</v>
      </c>
      <c r="H1300" s="6"/>
      <c r="I1300" s="12">
        <v>3000</v>
      </c>
      <c r="J1300" s="12">
        <f>J1299+IF(AND($B1300="B",$G1300="D"),-I1300,IF($B1300="B",+I1300,0))</f>
        <v>3027.4775807962415</v>
      </c>
      <c r="K1300" s="12">
        <f>K1299+IF(AND($B1300="B",$E1300&lt;&gt;""),IF($G1300="D",-I1300,+I1300),0)</f>
        <v>3027.4775807962415</v>
      </c>
      <c r="L1300" s="6" t="str">
        <f>IF(C1300="","",G1300&amp;" "&amp;VLOOKUP(C1300,$X$1:$Y$49,2))</f>
        <v>D 4</v>
      </c>
      <c r="M1300" s="10" t="e">
        <f>M1299+IF(AND(B1300="C",E1300&lt;&gt;""),IF(G1300="D",-#REF!,+#REF!),0)</f>
        <v>#REF!</v>
      </c>
      <c r="N1300">
        <f>IF(D1300,MONTH(D1300),"")</f>
        <v>2</v>
      </c>
      <c r="O1300">
        <f>IF(D1300,YEAR(D1300),"")</f>
        <v>2002</v>
      </c>
      <c r="P1300" s="12">
        <f>P1299+IF(AND($B1300="C",I1300&lt;&gt;""),IF($G1300="D",-I1300,+I1300),0)</f>
        <v>97.697580832280138</v>
      </c>
    </row>
    <row r="1301" spans="1:16" x14ac:dyDescent="0.2">
      <c r="A1301" s="6">
        <v>679</v>
      </c>
      <c r="B1301" s="6" t="s">
        <v>17</v>
      </c>
      <c r="C1301" t="s">
        <v>50</v>
      </c>
      <c r="D1301" s="8">
        <v>37313</v>
      </c>
      <c r="E1301" s="19">
        <v>37348</v>
      </c>
      <c r="F1301" t="s">
        <v>284</v>
      </c>
      <c r="G1301" s="6" t="s">
        <v>23</v>
      </c>
      <c r="H1301" s="14" t="s">
        <v>248</v>
      </c>
      <c r="I1301" s="12">
        <v>250</v>
      </c>
      <c r="J1301" s="12">
        <f>J1300+IF(AND($B1301="B",$G1301="D"),-I1301,IF($B1301="B",+I1301,0))</f>
        <v>2777.4775807962415</v>
      </c>
      <c r="K1301" s="12">
        <f>K1300+IF(AND($B1301="B",$E1301&lt;&gt;""),IF($G1301="D",-I1301,+I1301),0)</f>
        <v>2777.4775807962415</v>
      </c>
      <c r="L1301" s="6" t="str">
        <f>IF(C1301="","",G1301&amp;" "&amp;VLOOKUP(C1301,$X$1:$Y$49,2))</f>
        <v>D 9</v>
      </c>
      <c r="M1301" s="10" t="e">
        <f>M1300+IF(AND(B1301="C",E1301&lt;&gt;""),IF(G1301="D",-#REF!,+#REF!),0)</f>
        <v>#REF!</v>
      </c>
      <c r="N1301">
        <f>IF(D1301,MONTH(D1301),"")</f>
        <v>2</v>
      </c>
      <c r="O1301">
        <f>IF(D1301,YEAR(D1301),"")</f>
        <v>2002</v>
      </c>
      <c r="P1301" s="12">
        <f>P1300+IF(AND($B1301="C",I1301&lt;&gt;""),IF($G1301="D",-I1301,+I1301),0)</f>
        <v>97.697580832280138</v>
      </c>
    </row>
    <row r="1302" spans="1:16" x14ac:dyDescent="0.2">
      <c r="A1302" s="6">
        <v>699</v>
      </c>
      <c r="B1302" s="6" t="s">
        <v>17</v>
      </c>
      <c r="C1302" t="s">
        <v>28</v>
      </c>
      <c r="D1302" s="8">
        <v>37313</v>
      </c>
      <c r="E1302" s="8">
        <v>37315</v>
      </c>
      <c r="F1302" t="s">
        <v>284</v>
      </c>
      <c r="G1302" s="6" t="s">
        <v>23</v>
      </c>
      <c r="H1302" s="6"/>
      <c r="I1302" s="12">
        <v>349.9</v>
      </c>
      <c r="J1302" s="12">
        <f>J1301+IF(AND($B1302="B",$G1302="D"),-I1302,IF($B1302="B",+I1302,0))</f>
        <v>2427.5775807962414</v>
      </c>
      <c r="K1302" s="12">
        <f>K1301+IF(AND($B1302="B",$E1302&lt;&gt;""),IF($G1302="D",-I1302,+I1302),0)</f>
        <v>2427.5775807962414</v>
      </c>
      <c r="L1302" s="6" t="str">
        <f>IF(C1302="","",G1302&amp;" "&amp;VLOOKUP(C1302,$X$1:$Y$49,2))</f>
        <v>D 25</v>
      </c>
      <c r="M1302" s="10" t="e">
        <f>M1301+IF(AND(B1302="C",E1302&lt;&gt;""),IF(G1302="D",-#REF!,+#REF!),0)</f>
        <v>#REF!</v>
      </c>
      <c r="N1302">
        <f>IF(D1302,MONTH(D1302),"")</f>
        <v>2</v>
      </c>
      <c r="O1302">
        <f>IF(D1302,YEAR(D1302),"")</f>
        <v>2002</v>
      </c>
      <c r="P1302" s="12">
        <f>P1301+IF(AND($B1302="C",I1302&lt;&gt;""),IF($G1302="D",-I1302,+I1302),0)</f>
        <v>97.697580832280138</v>
      </c>
    </row>
    <row r="1303" spans="1:16" x14ac:dyDescent="0.2">
      <c r="A1303" s="6">
        <v>699</v>
      </c>
      <c r="B1303" s="6" t="s">
        <v>17</v>
      </c>
      <c r="C1303" s="7" t="s">
        <v>26</v>
      </c>
      <c r="D1303" s="8">
        <v>37313</v>
      </c>
      <c r="E1303" s="8">
        <v>37315</v>
      </c>
      <c r="F1303" t="s">
        <v>284</v>
      </c>
      <c r="G1303" s="6" t="s">
        <v>23</v>
      </c>
      <c r="H1303" s="6"/>
      <c r="I1303" s="12">
        <v>68.58</v>
      </c>
      <c r="J1303" s="12">
        <f>J1302+IF(AND($B1303="B",$G1303="D"),-I1303,IF($B1303="B",+I1303,0))</f>
        <v>2358.9975807962414</v>
      </c>
      <c r="K1303" s="12">
        <f>K1302+IF(AND($B1303="B",$E1303&lt;&gt;""),IF($G1303="D",-I1303,+I1303),0)</f>
        <v>2358.9975807962414</v>
      </c>
      <c r="L1303" s="6" t="str">
        <f>IF(C1303="","",G1303&amp;" "&amp;VLOOKUP(C1303,$X$1:$Y$49,2))</f>
        <v>D 6</v>
      </c>
      <c r="M1303" s="10" t="e">
        <f>M1302+IF(AND(B1303="C",E1303&lt;&gt;""),IF(G1303="D",-#REF!,+#REF!),0)</f>
        <v>#REF!</v>
      </c>
      <c r="N1303">
        <f>IF(D1303,MONTH(D1303),"")</f>
        <v>2</v>
      </c>
      <c r="O1303">
        <f>IF(D1303,YEAR(D1303),"")</f>
        <v>2002</v>
      </c>
      <c r="P1303" s="12">
        <f>P1302+IF(AND($B1303="C",I1303&lt;&gt;""),IF($G1303="D",-I1303,+I1303),0)</f>
        <v>97.697580832280138</v>
      </c>
    </row>
    <row r="1304" spans="1:16" x14ac:dyDescent="0.2">
      <c r="A1304" s="6">
        <v>703</v>
      </c>
      <c r="B1304" s="6" t="s">
        <v>17</v>
      </c>
      <c r="C1304" t="s">
        <v>28</v>
      </c>
      <c r="D1304" s="8">
        <v>37314</v>
      </c>
      <c r="E1304" s="8">
        <v>37340</v>
      </c>
      <c r="F1304" t="s">
        <v>284</v>
      </c>
      <c r="G1304" s="6" t="s">
        <v>23</v>
      </c>
      <c r="H1304" s="14" t="s">
        <v>251</v>
      </c>
      <c r="I1304" s="12">
        <v>124.6</v>
      </c>
      <c r="J1304" s="12">
        <f>J1303+IF(AND($B1304="B",$G1304="D"),-I1304,IF($B1304="B",+I1304,0))</f>
        <v>2234.3975807962415</v>
      </c>
      <c r="K1304" s="12">
        <f>K1303+IF(AND($B1304="B",$E1304&lt;&gt;""),IF($G1304="D",-I1304,+I1304),0)</f>
        <v>2234.3975807962415</v>
      </c>
      <c r="L1304" s="6" t="str">
        <f>IF(C1304="","",G1304&amp;" "&amp;VLOOKUP(C1304,$X$1:$Y$49,2))</f>
        <v>D 25</v>
      </c>
      <c r="M1304" s="10" t="e">
        <f>M1303+IF(AND(B1304="C",E1304&lt;&gt;""),IF(G1304="D",-#REF!,+#REF!),0)</f>
        <v>#REF!</v>
      </c>
      <c r="N1304">
        <f>IF(D1304,MONTH(D1304),"")</f>
        <v>2</v>
      </c>
      <c r="O1304">
        <f>IF(D1304,YEAR(D1304),"")</f>
        <v>2002</v>
      </c>
      <c r="P1304" s="12">
        <f>P1303+IF(AND($B1304="C",I1304&lt;&gt;""),IF($G1304="D",-I1304,+I1304),0)</f>
        <v>97.697580832280138</v>
      </c>
    </row>
    <row r="1305" spans="1:16" x14ac:dyDescent="0.2">
      <c r="A1305" s="6">
        <v>703</v>
      </c>
      <c r="B1305" s="6" t="s">
        <v>17</v>
      </c>
      <c r="C1305" s="7" t="s">
        <v>26</v>
      </c>
      <c r="D1305" s="8">
        <v>37314</v>
      </c>
      <c r="E1305" s="8">
        <v>37340</v>
      </c>
      <c r="F1305" t="s">
        <v>284</v>
      </c>
      <c r="G1305" s="6" t="s">
        <v>23</v>
      </c>
      <c r="H1305" s="14" t="s">
        <v>251</v>
      </c>
      <c r="I1305" s="12">
        <v>6.85</v>
      </c>
      <c r="J1305" s="12">
        <f>J1304+IF(AND($B1305="B",$G1305="D"),-I1305,IF($B1305="B",+I1305,0))</f>
        <v>2227.5475807962416</v>
      </c>
      <c r="K1305" s="12">
        <f>K1304+IF(AND($B1305="B",$E1305&lt;&gt;""),IF($G1305="D",-I1305,+I1305),0)</f>
        <v>2227.5475807962416</v>
      </c>
      <c r="L1305" s="6" t="str">
        <f>IF(C1305="","",G1305&amp;" "&amp;VLOOKUP(C1305,$X$1:$Y$49,2))</f>
        <v>D 6</v>
      </c>
      <c r="M1305" s="10" t="e">
        <f>M1304+IF(AND(B1305="C",E1305&lt;&gt;""),IF(G1305="D",-#REF!,+#REF!),0)</f>
        <v>#REF!</v>
      </c>
      <c r="N1305">
        <f>IF(D1305,MONTH(D1305),"")</f>
        <v>2</v>
      </c>
      <c r="O1305">
        <f>IF(D1305,YEAR(D1305),"")</f>
        <v>2002</v>
      </c>
      <c r="P1305" s="12">
        <f>P1304+IF(AND($B1305="C",I1305&lt;&gt;""),IF($G1305="D",-I1305,+I1305),0)</f>
        <v>97.697580832280138</v>
      </c>
    </row>
    <row r="1306" spans="1:16" x14ac:dyDescent="0.2">
      <c r="A1306" s="6">
        <v>697</v>
      </c>
      <c r="B1306" s="6" t="s">
        <v>17</v>
      </c>
      <c r="C1306" t="s">
        <v>25</v>
      </c>
      <c r="D1306" s="8">
        <v>37315</v>
      </c>
      <c r="E1306" s="8">
        <v>37320</v>
      </c>
      <c r="F1306" t="s">
        <v>284</v>
      </c>
      <c r="G1306" s="6" t="s">
        <v>19</v>
      </c>
      <c r="H1306" s="6"/>
      <c r="I1306" s="12">
        <v>300</v>
      </c>
      <c r="J1306" s="12">
        <f>J1305+IF(AND($B1306="B",$G1306="D"),-I1306,IF($B1306="B",+I1306,0))</f>
        <v>2527.5475807962416</v>
      </c>
      <c r="K1306" s="12">
        <f>K1305+IF(AND($B1306="B",$E1306&lt;&gt;""),IF($G1306="D",-I1306,+I1306),0)</f>
        <v>2527.5475807962416</v>
      </c>
      <c r="L1306" s="6" t="str">
        <f>IF(C1306="","",G1306&amp;" "&amp;VLOOKUP(C1306,$X$1:$Y$49,2))</f>
        <v>R 7</v>
      </c>
      <c r="M1306" s="10" t="e">
        <f>M1305+IF(AND(B1306="C",E1306&lt;&gt;""),IF(G1306="D",-#REF!,+#REF!),0)</f>
        <v>#REF!</v>
      </c>
      <c r="N1306">
        <f>IF(D1306,MONTH(D1306),"")</f>
        <v>2</v>
      </c>
      <c r="O1306">
        <f>IF(D1306,YEAR(D1306),"")</f>
        <v>2002</v>
      </c>
      <c r="P1306" s="12">
        <f>P1305+IF(AND($B1306="C",I1306&lt;&gt;""),IF($G1306="D",-I1306,+I1306),0)</f>
        <v>97.697580832280138</v>
      </c>
    </row>
    <row r="1307" spans="1:16" x14ac:dyDescent="0.2">
      <c r="A1307" s="6">
        <v>697</v>
      </c>
      <c r="B1307" s="6" t="s">
        <v>17</v>
      </c>
      <c r="C1307" t="s">
        <v>31</v>
      </c>
      <c r="D1307" s="8">
        <v>37315</v>
      </c>
      <c r="E1307" s="8">
        <v>37320</v>
      </c>
      <c r="F1307" t="s">
        <v>284</v>
      </c>
      <c r="G1307" s="6" t="s">
        <v>23</v>
      </c>
      <c r="H1307" s="6"/>
      <c r="I1307" s="12">
        <v>182.1</v>
      </c>
      <c r="J1307" s="12">
        <f>J1306+IF(AND($B1307="B",$G1307="D"),-I1307,IF($B1307="B",+I1307,0))</f>
        <v>2345.4475807962417</v>
      </c>
      <c r="K1307" s="12">
        <f>K1306+IF(AND($B1307="B",$E1307&lt;&gt;""),IF($G1307="D",-I1307,+I1307),0)</f>
        <v>2345.4475807962417</v>
      </c>
      <c r="L1307" s="6" t="str">
        <f>IF(C1307="","",G1307&amp;" "&amp;VLOOKUP(C1307,$X$1:$Y$49,2))</f>
        <v>D 22</v>
      </c>
      <c r="M1307" s="10" t="e">
        <f>M1306+IF(AND(B1307="C",E1307&lt;&gt;""),IF(G1307="D",-#REF!,+#REF!),0)</f>
        <v>#REF!</v>
      </c>
      <c r="N1307">
        <f>IF(D1307,MONTH(D1307),"")</f>
        <v>2</v>
      </c>
      <c r="O1307">
        <f>IF(D1307,YEAR(D1307),"")</f>
        <v>2002</v>
      </c>
      <c r="P1307" s="12">
        <f>P1306+IF(AND($B1307="C",I1307&lt;&gt;""),IF($G1307="D",-I1307,+I1307),0)</f>
        <v>97.697580832280138</v>
      </c>
    </row>
    <row r="1308" spans="1:16" x14ac:dyDescent="0.2">
      <c r="A1308" s="6">
        <v>697</v>
      </c>
      <c r="B1308" s="6" t="s">
        <v>17</v>
      </c>
      <c r="C1308" t="s">
        <v>50</v>
      </c>
      <c r="D1308" s="8">
        <v>37315</v>
      </c>
      <c r="E1308" s="8">
        <v>37320</v>
      </c>
      <c r="F1308" t="s">
        <v>284</v>
      </c>
      <c r="G1308" s="6" t="s">
        <v>23</v>
      </c>
      <c r="H1308" s="6"/>
      <c r="I1308" s="12">
        <v>515.53</v>
      </c>
      <c r="J1308" s="12">
        <f>J1307+IF(AND($B1308="B",$G1308="D"),-I1308,IF($B1308="B",+I1308,0))</f>
        <v>1829.9175807962417</v>
      </c>
      <c r="K1308" s="12">
        <f>K1307+IF(AND($B1308="B",$E1308&lt;&gt;""),IF($G1308="D",-I1308,+I1308),0)</f>
        <v>1829.9175807962417</v>
      </c>
      <c r="L1308" s="6" t="str">
        <f>IF(C1308="","",G1308&amp;" "&amp;VLOOKUP(C1308,$X$1:$Y$49,2))</f>
        <v>D 9</v>
      </c>
      <c r="M1308" s="10" t="e">
        <f>M1307+IF(AND(B1308="C",E1308&lt;&gt;""),IF(G1308="D",-#REF!,+#REF!),0)</f>
        <v>#REF!</v>
      </c>
      <c r="N1308">
        <f>IF(D1308,MONTH(D1308),"")</f>
        <v>2</v>
      </c>
      <c r="O1308">
        <f>IF(D1308,YEAR(D1308),"")</f>
        <v>2002</v>
      </c>
      <c r="P1308" s="12">
        <f>P1307+IF(AND($B1308="C",I1308&lt;&gt;""),IF($G1308="D",-I1308,+I1308),0)</f>
        <v>97.697580832280138</v>
      </c>
    </row>
    <row r="1309" spans="1:16" x14ac:dyDescent="0.2">
      <c r="A1309" s="6">
        <v>692</v>
      </c>
      <c r="B1309" s="6" t="s">
        <v>17</v>
      </c>
      <c r="C1309" s="7" t="s">
        <v>56</v>
      </c>
      <c r="D1309" s="8">
        <v>37316</v>
      </c>
      <c r="E1309" s="19">
        <v>37322</v>
      </c>
      <c r="F1309" t="s">
        <v>284</v>
      </c>
      <c r="G1309" s="6" t="s">
        <v>23</v>
      </c>
      <c r="H1309" s="6"/>
      <c r="I1309" s="12">
        <v>147.01</v>
      </c>
      <c r="J1309" s="12">
        <f>J1308+IF(AND($B1309="B",$G1309="D"),-I1309,IF($B1309="B",+I1309,0))</f>
        <v>1682.9075807962417</v>
      </c>
      <c r="K1309" s="12">
        <f>K1308+IF(AND($B1309="B",$E1309&lt;&gt;""),IF($G1309="D",-I1309,+I1309),0)</f>
        <v>1682.9075807962417</v>
      </c>
      <c r="L1309" s="6" t="str">
        <f>IF(C1309="","",G1309&amp;" "&amp;VLOOKUP(C1309,$X$1:$Y$49,2))</f>
        <v>D 14</v>
      </c>
      <c r="M1309" s="10" t="e">
        <f>M1308+IF(AND(B1309="C",E1309&lt;&gt;""),IF(G1309="D",-#REF!,+#REF!),0)</f>
        <v>#REF!</v>
      </c>
      <c r="N1309">
        <f>IF(D1309,MONTH(D1309),"")</f>
        <v>3</v>
      </c>
      <c r="O1309">
        <f>IF(D1309,YEAR(D1309),"")</f>
        <v>2002</v>
      </c>
      <c r="P1309" s="12">
        <f>P1308+IF(AND($B1309="C",I1309&lt;&gt;""),IF($G1309="D",-I1309,+I1309),0)</f>
        <v>97.697580832280138</v>
      </c>
    </row>
    <row r="1310" spans="1:16" x14ac:dyDescent="0.2">
      <c r="A1310" s="6">
        <v>692</v>
      </c>
      <c r="B1310" s="6" t="s">
        <v>17</v>
      </c>
      <c r="C1310" s="7" t="s">
        <v>26</v>
      </c>
      <c r="D1310" s="8">
        <v>37316</v>
      </c>
      <c r="E1310" s="19">
        <v>37322</v>
      </c>
      <c r="F1310" t="s">
        <v>284</v>
      </c>
      <c r="G1310" s="6" t="s">
        <v>23</v>
      </c>
      <c r="H1310" s="6"/>
      <c r="I1310" s="12">
        <v>34.92</v>
      </c>
      <c r="J1310" s="12">
        <f>J1309+IF(AND($B1310="B",$G1310="D"),-I1310,IF($B1310="B",+I1310,0))</f>
        <v>1647.9875807962417</v>
      </c>
      <c r="K1310" s="12">
        <f>K1309+IF(AND($B1310="B",$E1310&lt;&gt;""),IF($G1310="D",-I1310,+I1310),0)</f>
        <v>1647.9875807962417</v>
      </c>
      <c r="L1310" s="6" t="str">
        <f>IF(C1310="","",G1310&amp;" "&amp;VLOOKUP(C1310,$X$1:$Y$49,2))</f>
        <v>D 6</v>
      </c>
      <c r="M1310" s="10" t="e">
        <f>M1309+IF(AND(B1310="C",E1310&lt;&gt;""),IF(G1310="D",-#REF!,+#REF!),0)</f>
        <v>#REF!</v>
      </c>
      <c r="N1310">
        <f>IF(D1310,MONTH(D1310),"")</f>
        <v>3</v>
      </c>
      <c r="O1310">
        <f>IF(D1310,YEAR(D1310),"")</f>
        <v>2002</v>
      </c>
      <c r="P1310" s="12">
        <f>P1309+IF(AND($B1310="C",I1310&lt;&gt;""),IF($G1310="D",-I1310,+I1310),0)</f>
        <v>97.697580832280138</v>
      </c>
    </row>
    <row r="1311" spans="1:16" x14ac:dyDescent="0.2">
      <c r="A1311" s="6">
        <v>692</v>
      </c>
      <c r="B1311" s="6" t="s">
        <v>17</v>
      </c>
      <c r="C1311" s="7" t="s">
        <v>51</v>
      </c>
      <c r="D1311" s="8">
        <v>37316</v>
      </c>
      <c r="E1311" s="19">
        <v>37322</v>
      </c>
      <c r="F1311" t="s">
        <v>284</v>
      </c>
      <c r="G1311" s="6" t="s">
        <v>23</v>
      </c>
      <c r="H1311" s="6"/>
      <c r="I1311" s="12">
        <v>31.15</v>
      </c>
      <c r="J1311" s="12">
        <f>J1310+IF(AND($B1311="B",$G1311="D"),-I1311,IF($B1311="B",+I1311,0))</f>
        <v>1616.8375807962416</v>
      </c>
      <c r="K1311" s="12">
        <f>K1310+IF(AND($B1311="B",$E1311&lt;&gt;""),IF($G1311="D",-I1311,+I1311),0)</f>
        <v>1616.8375807962416</v>
      </c>
      <c r="L1311" s="6" t="str">
        <f>IF(C1311="","",G1311&amp;" "&amp;VLOOKUP(C1311,$X$1:$Y$49,2))</f>
        <v>D 21</v>
      </c>
      <c r="M1311" s="10" t="e">
        <f>M1310+IF(AND(B1311="C",E1311&lt;&gt;""),IF(G1311="D",-#REF!,+#REF!),0)</f>
        <v>#REF!</v>
      </c>
      <c r="N1311">
        <f>IF(D1311,MONTH(D1311),"")</f>
        <v>3</v>
      </c>
      <c r="O1311">
        <f>IF(D1311,YEAR(D1311),"")</f>
        <v>2002</v>
      </c>
      <c r="P1311" s="12">
        <f>P1310+IF(AND($B1311="C",I1311&lt;&gt;""),IF($G1311="D",-I1311,+I1311),0)</f>
        <v>97.697580832280138</v>
      </c>
    </row>
    <row r="1312" spans="1:16" x14ac:dyDescent="0.2">
      <c r="A1312" s="6">
        <v>692</v>
      </c>
      <c r="B1312" s="6" t="s">
        <v>17</v>
      </c>
      <c r="C1312" s="7" t="s">
        <v>51</v>
      </c>
      <c r="D1312" s="8">
        <v>37316</v>
      </c>
      <c r="E1312" s="19">
        <v>37322</v>
      </c>
      <c r="F1312" t="s">
        <v>284</v>
      </c>
      <c r="G1312" s="6" t="s">
        <v>23</v>
      </c>
      <c r="H1312" s="6"/>
      <c r="I1312" s="12">
        <v>4.74</v>
      </c>
      <c r="J1312" s="12">
        <f>J1311+IF(AND($B1312="B",$G1312="D"),-I1312,IF($B1312="B",+I1312,0))</f>
        <v>1612.0975807962416</v>
      </c>
      <c r="K1312" s="12">
        <f>K1311+IF(AND($B1312="B",$E1312&lt;&gt;""),IF($G1312="D",-I1312,+I1312),0)</f>
        <v>1612.0975807962416</v>
      </c>
      <c r="L1312" s="6" t="str">
        <f>IF(C1312="","",G1312&amp;" "&amp;VLOOKUP(C1312,$X$1:$Y$49,2))</f>
        <v>D 21</v>
      </c>
      <c r="M1312" s="10" t="e">
        <f>M1311+IF(AND(B1312="C",E1312&lt;&gt;""),IF(G1312="D",-#REF!,+#REF!),0)</f>
        <v>#REF!</v>
      </c>
      <c r="N1312">
        <f>IF(D1312,MONTH(D1312),"")</f>
        <v>3</v>
      </c>
      <c r="O1312">
        <f>IF(D1312,YEAR(D1312),"")</f>
        <v>2002</v>
      </c>
      <c r="P1312" s="12">
        <f>P1311+IF(AND($B1312="C",I1312&lt;&gt;""),IF($G1312="D",-I1312,+I1312),0)</f>
        <v>97.697580832280138</v>
      </c>
    </row>
    <row r="1313" spans="1:16" x14ac:dyDescent="0.2">
      <c r="A1313" s="6">
        <v>693</v>
      </c>
      <c r="B1313" s="6" t="s">
        <v>17</v>
      </c>
      <c r="C1313" s="7" t="s">
        <v>56</v>
      </c>
      <c r="D1313" s="8">
        <v>37316</v>
      </c>
      <c r="E1313" s="19">
        <v>37322</v>
      </c>
      <c r="F1313" t="s">
        <v>284</v>
      </c>
      <c r="G1313" s="6" t="s">
        <v>23</v>
      </c>
      <c r="H1313" s="6"/>
      <c r="I1313" s="12">
        <v>230.32</v>
      </c>
      <c r="J1313" s="12">
        <f>J1312+IF(AND($B1313="B",$G1313="D"),-I1313,IF($B1313="B",+I1313,0))</f>
        <v>1381.7775807962416</v>
      </c>
      <c r="K1313" s="12">
        <f>K1312+IF(AND($B1313="B",$E1313&lt;&gt;""),IF($G1313="D",-I1313,+I1313),0)</f>
        <v>1381.7775807962416</v>
      </c>
      <c r="L1313" s="6" t="str">
        <f>IF(C1313="","",G1313&amp;" "&amp;VLOOKUP(C1313,$X$1:$Y$49,2))</f>
        <v>D 14</v>
      </c>
      <c r="M1313" s="10" t="e">
        <f>M1312+IF(AND(B1313="C",E1313&lt;&gt;""),IF(G1313="D",-#REF!,+#REF!),0)</f>
        <v>#REF!</v>
      </c>
      <c r="N1313">
        <f>IF(D1313,MONTH(D1313),"")</f>
        <v>3</v>
      </c>
      <c r="O1313">
        <f>IF(D1313,YEAR(D1313),"")</f>
        <v>2002</v>
      </c>
      <c r="P1313" s="12">
        <f>P1312+IF(AND($B1313="C",I1313&lt;&gt;""),IF($G1313="D",-I1313,+I1313),0)</f>
        <v>97.697580832280138</v>
      </c>
    </row>
    <row r="1314" spans="1:16" x14ac:dyDescent="0.2">
      <c r="A1314" s="6">
        <v>693</v>
      </c>
      <c r="B1314" s="6" t="s">
        <v>17</v>
      </c>
      <c r="C1314" s="7" t="s">
        <v>26</v>
      </c>
      <c r="D1314" s="8">
        <v>37316</v>
      </c>
      <c r="E1314" s="19">
        <v>37322</v>
      </c>
      <c r="F1314" t="s">
        <v>284</v>
      </c>
      <c r="G1314" s="6" t="s">
        <v>23</v>
      </c>
      <c r="H1314" s="6"/>
      <c r="I1314" s="12">
        <v>53.09</v>
      </c>
      <c r="J1314" s="12">
        <f>J1313+IF(AND($B1314="B",$G1314="D"),-I1314,IF($B1314="B",+I1314,0))</f>
        <v>1328.6875807962417</v>
      </c>
      <c r="K1314" s="12">
        <f>K1313+IF(AND($B1314="B",$E1314&lt;&gt;""),IF($G1314="D",-I1314,+I1314),0)</f>
        <v>1328.6875807962417</v>
      </c>
      <c r="L1314" s="6" t="str">
        <f>IF(C1314="","",G1314&amp;" "&amp;VLOOKUP(C1314,$X$1:$Y$49,2))</f>
        <v>D 6</v>
      </c>
      <c r="M1314" s="10" t="e">
        <f>M1313+IF(AND(B1314="C",E1314&lt;&gt;""),IF(G1314="D",-#REF!,+#REF!),0)</f>
        <v>#REF!</v>
      </c>
      <c r="N1314">
        <f>IF(D1314,MONTH(D1314),"")</f>
        <v>3</v>
      </c>
      <c r="O1314">
        <f>IF(D1314,YEAR(D1314),"")</f>
        <v>2002</v>
      </c>
      <c r="P1314" s="12">
        <f>P1313+IF(AND($B1314="C",I1314&lt;&gt;""),IF($G1314="D",-I1314,+I1314),0)</f>
        <v>97.697580832280138</v>
      </c>
    </row>
    <row r="1315" spans="1:16" x14ac:dyDescent="0.2">
      <c r="A1315" s="6">
        <v>693</v>
      </c>
      <c r="B1315" s="6" t="s">
        <v>17</v>
      </c>
      <c r="C1315" s="7" t="s">
        <v>51</v>
      </c>
      <c r="D1315" s="8">
        <v>37316</v>
      </c>
      <c r="E1315" s="19">
        <v>37322</v>
      </c>
      <c r="F1315" t="s">
        <v>284</v>
      </c>
      <c r="G1315" s="6" t="s">
        <v>23</v>
      </c>
      <c r="H1315" s="6"/>
      <c r="I1315" s="12">
        <v>40.54</v>
      </c>
      <c r="J1315" s="12">
        <f>J1314+IF(AND($B1315="B",$G1315="D"),-I1315,IF($B1315="B",+I1315,0))</f>
        <v>1288.1475807962418</v>
      </c>
      <c r="K1315" s="12">
        <f>K1314+IF(AND($B1315="B",$E1315&lt;&gt;""),IF($G1315="D",-I1315,+I1315),0)</f>
        <v>1288.1475807962418</v>
      </c>
      <c r="L1315" s="6" t="str">
        <f>IF(C1315="","",G1315&amp;" "&amp;VLOOKUP(C1315,$X$1:$Y$49,2))</f>
        <v>D 21</v>
      </c>
      <c r="M1315" s="10" t="e">
        <f>M1314+IF(AND(B1315="C",E1315&lt;&gt;""),IF(G1315="D",-#REF!,+#REF!),0)</f>
        <v>#REF!</v>
      </c>
      <c r="N1315">
        <f>IF(D1315,MONTH(D1315),"")</f>
        <v>3</v>
      </c>
      <c r="O1315">
        <f>IF(D1315,YEAR(D1315),"")</f>
        <v>2002</v>
      </c>
      <c r="P1315" s="12">
        <f>P1314+IF(AND($B1315="C",I1315&lt;&gt;""),IF($G1315="D",-I1315,+I1315),0)</f>
        <v>97.697580832280138</v>
      </c>
    </row>
    <row r="1316" spans="1:16" x14ac:dyDescent="0.2">
      <c r="A1316" s="6">
        <v>693</v>
      </c>
      <c r="B1316" s="6" t="s">
        <v>17</v>
      </c>
      <c r="C1316" s="7" t="s">
        <v>51</v>
      </c>
      <c r="D1316" s="8">
        <v>37316</v>
      </c>
      <c r="E1316" s="19">
        <v>37322</v>
      </c>
      <c r="F1316" t="s">
        <v>284</v>
      </c>
      <c r="G1316" s="6" t="s">
        <v>23</v>
      </c>
      <c r="H1316" s="6"/>
      <c r="I1316" s="12">
        <v>7.48</v>
      </c>
      <c r="J1316" s="12">
        <f>J1315+IF(AND($B1316="B",$G1316="D"),-I1316,IF($B1316="B",+I1316,0))</f>
        <v>1280.6675807962417</v>
      </c>
      <c r="K1316" s="12">
        <f>K1315+IF(AND($B1316="B",$E1316&lt;&gt;""),IF($G1316="D",-I1316,+I1316),0)</f>
        <v>1280.6675807962417</v>
      </c>
      <c r="L1316" s="6" t="str">
        <f>IF(C1316="","",G1316&amp;" "&amp;VLOOKUP(C1316,$X$1:$Y$49,2))</f>
        <v>D 21</v>
      </c>
      <c r="M1316" s="10" t="e">
        <f>M1315+IF(AND(B1316="C",E1316&lt;&gt;""),IF(G1316="D",-#REF!,+#REF!),0)</f>
        <v>#REF!</v>
      </c>
      <c r="N1316">
        <f>IF(D1316,MONTH(D1316),"")</f>
        <v>3</v>
      </c>
      <c r="O1316">
        <f>IF(D1316,YEAR(D1316),"")</f>
        <v>2002</v>
      </c>
      <c r="P1316" s="12">
        <f>P1315+IF(AND($B1316="C",I1316&lt;&gt;""),IF($G1316="D",-I1316,+I1316),0)</f>
        <v>97.697580832280138</v>
      </c>
    </row>
    <row r="1317" spans="1:16" x14ac:dyDescent="0.2">
      <c r="A1317" s="6">
        <v>701</v>
      </c>
      <c r="B1317" s="6" t="s">
        <v>17</v>
      </c>
      <c r="C1317" t="s">
        <v>43</v>
      </c>
      <c r="D1317" s="8">
        <v>37316</v>
      </c>
      <c r="E1317" s="8">
        <v>37319</v>
      </c>
      <c r="F1317" t="s">
        <v>284</v>
      </c>
      <c r="G1317" s="6" t="s">
        <v>23</v>
      </c>
      <c r="H1317" s="14" t="s">
        <v>249</v>
      </c>
      <c r="I1317" s="12">
        <v>116.5551839464883</v>
      </c>
      <c r="J1317" s="12">
        <f>J1316+IF(AND($B1317="B",$G1317="D"),-I1317,IF($B1317="B",+I1317,0))</f>
        <v>1164.1123968497534</v>
      </c>
      <c r="K1317" s="12">
        <f>K1316+IF(AND($B1317="B",$E1317&lt;&gt;""),IF($G1317="D",-I1317,+I1317),0)</f>
        <v>1164.1123968497534</v>
      </c>
      <c r="L1317" s="6" t="str">
        <f>IF(C1317="","",G1317&amp;" "&amp;VLOOKUP(C1317,$X$1:$Y$49,2))</f>
        <v>D 15</v>
      </c>
      <c r="M1317" s="10" t="e">
        <f>M1316+IF(AND(B1317="C",E1317&lt;&gt;""),IF(G1317="D",-#REF!,+#REF!),0)</f>
        <v>#REF!</v>
      </c>
      <c r="N1317">
        <f>IF(D1317,MONTH(D1317),"")</f>
        <v>3</v>
      </c>
      <c r="O1317">
        <f>IF(D1317,YEAR(D1317),"")</f>
        <v>2002</v>
      </c>
      <c r="P1317" s="12">
        <f>P1316+IF(AND($B1317="C",I1317&lt;&gt;""),IF($G1317="D",-I1317,+I1317),0)</f>
        <v>97.697580832280138</v>
      </c>
    </row>
    <row r="1318" spans="1:16" x14ac:dyDescent="0.2">
      <c r="A1318" s="6">
        <v>701</v>
      </c>
      <c r="B1318" s="6" t="s">
        <v>17</v>
      </c>
      <c r="C1318" s="7" t="s">
        <v>26</v>
      </c>
      <c r="D1318" s="8">
        <v>37316</v>
      </c>
      <c r="E1318" s="8">
        <v>37319</v>
      </c>
      <c r="F1318" t="s">
        <v>284</v>
      </c>
      <c r="G1318" s="6" t="s">
        <v>23</v>
      </c>
      <c r="H1318" s="14" t="s">
        <v>249</v>
      </c>
      <c r="I1318" s="12">
        <v>22.845760000000002</v>
      </c>
      <c r="J1318" s="12">
        <f>J1317+IF(AND($B1318="B",$G1318="D"),-I1318,IF($B1318="B",+I1318,0))</f>
        <v>1141.2666368497535</v>
      </c>
      <c r="K1318" s="12">
        <f>K1317+IF(AND($B1318="B",$E1318&lt;&gt;""),IF($G1318="D",-I1318,+I1318),0)</f>
        <v>1141.2666368497535</v>
      </c>
      <c r="L1318" s="6" t="str">
        <f>IF(C1318="","",G1318&amp;" "&amp;VLOOKUP(C1318,$X$1:$Y$49,2))</f>
        <v>D 6</v>
      </c>
      <c r="M1318" s="10" t="e">
        <f>M1317+IF(AND(B1318="C",E1318&lt;&gt;""),IF(G1318="D",-#REF!,+#REF!),0)</f>
        <v>#REF!</v>
      </c>
      <c r="N1318">
        <f>IF(D1318,MONTH(D1318),"")</f>
        <v>3</v>
      </c>
      <c r="O1318">
        <f>IF(D1318,YEAR(D1318),"")</f>
        <v>2002</v>
      </c>
      <c r="P1318" s="12">
        <f>P1317+IF(AND($B1318="C",I1318&lt;&gt;""),IF($G1318="D",-I1318,+I1318),0)</f>
        <v>97.697580832280138</v>
      </c>
    </row>
    <row r="1319" spans="1:16" x14ac:dyDescent="0.2">
      <c r="A1319" s="6">
        <v>707</v>
      </c>
      <c r="B1319" s="6" t="s">
        <v>17</v>
      </c>
      <c r="C1319" s="7" t="s">
        <v>21</v>
      </c>
      <c r="D1319" s="8">
        <v>37316</v>
      </c>
      <c r="E1319" s="19">
        <v>37316</v>
      </c>
      <c r="F1319" t="s">
        <v>284</v>
      </c>
      <c r="G1319" s="6" t="s">
        <v>23</v>
      </c>
      <c r="H1319" s="6"/>
      <c r="I1319" s="12">
        <v>10.23</v>
      </c>
      <c r="J1319" s="12">
        <f>J1318+IF(AND($B1319="B",$G1319="D"),-I1319,IF($B1319="B",+I1319,0))</f>
        <v>1131.0366368497534</v>
      </c>
      <c r="K1319" s="12">
        <f>K1318+IF(AND($B1319="B",$E1319&lt;&gt;""),IF($G1319="D",-I1319,+I1319),0)</f>
        <v>1131.0366368497534</v>
      </c>
      <c r="L1319" s="6" t="str">
        <f>IF(C1319="","",G1319&amp;" "&amp;VLOOKUP(C1319,$X$1:$Y$49,2))</f>
        <v>D 28</v>
      </c>
      <c r="M1319" s="10" t="e">
        <f>M1318+IF(AND(B1319="C",E1319&lt;&gt;""),IF(G1319="D",-#REF!,+#REF!),0)</f>
        <v>#REF!</v>
      </c>
      <c r="N1319">
        <f>IF(D1319,MONTH(D1319),"")</f>
        <v>3</v>
      </c>
      <c r="O1319">
        <f>IF(D1319,YEAR(D1319),"")</f>
        <v>2002</v>
      </c>
      <c r="P1319" s="12">
        <f>P1318+IF(AND($B1319="C",I1319&lt;&gt;""),IF($G1319="D",-I1319,+I1319),0)</f>
        <v>97.697580832280138</v>
      </c>
    </row>
    <row r="1320" spans="1:16" x14ac:dyDescent="0.2">
      <c r="A1320" s="6">
        <v>707</v>
      </c>
      <c r="B1320" s="6" t="s">
        <v>17</v>
      </c>
      <c r="C1320" s="7" t="s">
        <v>26</v>
      </c>
      <c r="D1320" s="8">
        <v>37316</v>
      </c>
      <c r="E1320" s="19">
        <v>37316</v>
      </c>
      <c r="F1320" t="s">
        <v>284</v>
      </c>
      <c r="G1320" s="6" t="s">
        <v>23</v>
      </c>
      <c r="H1320" s="6"/>
      <c r="I1320" s="12">
        <v>2.0099999999999998</v>
      </c>
      <c r="J1320" s="12">
        <f>J1319+IF(AND($B1320="B",$G1320="D"),-I1320,IF($B1320="B",+I1320,0))</f>
        <v>1129.0266368497535</v>
      </c>
      <c r="K1320" s="12">
        <f>K1319+IF(AND($B1320="B",$E1320&lt;&gt;""),IF($G1320="D",-I1320,+I1320),0)</f>
        <v>1129.0266368497535</v>
      </c>
      <c r="L1320" s="6" t="str">
        <f>IF(C1320="","",G1320&amp;" "&amp;VLOOKUP(C1320,$X$1:$Y$49,2))</f>
        <v>D 6</v>
      </c>
      <c r="M1320" s="10" t="e">
        <f>M1319+IF(AND(B1320="C",E1320&lt;&gt;""),IF(G1320="D",-#REF!,+#REF!),0)</f>
        <v>#REF!</v>
      </c>
      <c r="N1320">
        <f>IF(D1320,MONTH(D1320),"")</f>
        <v>3</v>
      </c>
      <c r="O1320">
        <f>IF(D1320,YEAR(D1320),"")</f>
        <v>2002</v>
      </c>
      <c r="P1320" s="12">
        <f>P1319+IF(AND($B1320="C",I1320&lt;&gt;""),IF($G1320="D",-I1320,+I1320),0)</f>
        <v>97.697580832280138</v>
      </c>
    </row>
    <row r="1321" spans="1:16" x14ac:dyDescent="0.2">
      <c r="A1321" s="6">
        <v>694</v>
      </c>
      <c r="B1321" s="6" t="s">
        <v>17</v>
      </c>
      <c r="C1321" t="s">
        <v>135</v>
      </c>
      <c r="D1321" s="8">
        <v>37321</v>
      </c>
      <c r="E1321" s="8">
        <v>37329</v>
      </c>
      <c r="F1321" t="s">
        <v>284</v>
      </c>
      <c r="G1321" s="6" t="s">
        <v>19</v>
      </c>
      <c r="H1321" s="6"/>
      <c r="I1321" s="12">
        <v>140</v>
      </c>
      <c r="J1321" s="12">
        <f>J1320+IF(AND($B1321="B",$G1321="D"),-I1321,IF($B1321="B",+I1321,0))</f>
        <v>1269.0266368497535</v>
      </c>
      <c r="K1321" s="12">
        <f>K1320+IF(AND($B1321="B",$E1321&lt;&gt;""),IF($G1321="D",-I1321,+I1321),0)</f>
        <v>1269.0266368497535</v>
      </c>
      <c r="L1321" s="6" t="str">
        <f>IF(C1321="","",G1321&amp;" "&amp;VLOOKUP(C1321,$X$1:$Y$49,2))</f>
        <v>R 6</v>
      </c>
      <c r="M1321" s="10" t="e">
        <f>M1320+IF(AND(B1321="C",E1321&lt;&gt;""),IF(G1321="D",-#REF!,+#REF!),0)</f>
        <v>#REF!</v>
      </c>
      <c r="N1321">
        <f>IF(D1321,MONTH(D1321),"")</f>
        <v>3</v>
      </c>
      <c r="O1321">
        <f>IF(D1321,YEAR(D1321),"")</f>
        <v>2002</v>
      </c>
      <c r="P1321" s="12">
        <f>P1320+IF(AND($B1321="C",I1321&lt;&gt;""),IF($G1321="D",-I1321,+I1321),0)</f>
        <v>97.697580832280138</v>
      </c>
    </row>
    <row r="1322" spans="1:16" x14ac:dyDescent="0.2">
      <c r="A1322" s="6">
        <v>694</v>
      </c>
      <c r="B1322" s="6" t="s">
        <v>17</v>
      </c>
      <c r="C1322" t="s">
        <v>62</v>
      </c>
      <c r="D1322" s="8">
        <v>37321</v>
      </c>
      <c r="E1322" s="8">
        <v>37329</v>
      </c>
      <c r="F1322" t="s">
        <v>284</v>
      </c>
      <c r="G1322" s="6" t="s">
        <v>19</v>
      </c>
      <c r="H1322" s="6"/>
      <c r="I1322" s="12">
        <v>27.44</v>
      </c>
      <c r="J1322" s="12">
        <f>J1321+IF(AND($B1322="B",$G1322="D"),-I1322,IF($B1322="B",+I1322,0))</f>
        <v>1296.4666368497535</v>
      </c>
      <c r="K1322" s="12">
        <f>K1321+IF(AND($B1322="B",$E1322&lt;&gt;""),IF($G1322="D",-I1322,+I1322),0)</f>
        <v>1296.4666368497535</v>
      </c>
      <c r="L1322" s="6" t="str">
        <f>IF(C1322="","",G1322&amp;" "&amp;VLOOKUP(C1322,$X$1:$Y$49,2))</f>
        <v>R 5</v>
      </c>
      <c r="M1322" s="10" t="e">
        <f>M1321+IF(AND(B1322="C",E1322&lt;&gt;""),IF(G1322="D",-#REF!,+#REF!),0)</f>
        <v>#REF!</v>
      </c>
      <c r="N1322">
        <f>IF(D1322,MONTH(D1322),"")</f>
        <v>3</v>
      </c>
      <c r="O1322">
        <f>IF(D1322,YEAR(D1322),"")</f>
        <v>2002</v>
      </c>
      <c r="P1322" s="12">
        <f>P1321+IF(AND($B1322="C",I1322&lt;&gt;""),IF($G1322="D",-I1322,+I1322),0)</f>
        <v>97.697580832280138</v>
      </c>
    </row>
    <row r="1323" spans="1:16" x14ac:dyDescent="0.2">
      <c r="A1323" s="6">
        <v>696</v>
      </c>
      <c r="B1323" s="6" t="s">
        <v>17</v>
      </c>
      <c r="C1323" t="s">
        <v>135</v>
      </c>
      <c r="D1323" s="8">
        <v>37321</v>
      </c>
      <c r="E1323" s="8">
        <v>37322</v>
      </c>
      <c r="F1323" t="s">
        <v>284</v>
      </c>
      <c r="G1323" s="6" t="s">
        <v>19</v>
      </c>
      <c r="H1323" s="6"/>
      <c r="I1323" s="12">
        <v>4278.7625418060197</v>
      </c>
      <c r="J1323" s="12">
        <f>J1322+IF(AND($B1323="B",$G1323="D"),-I1323,IF($B1323="B",+I1323,0))</f>
        <v>5575.2291786557735</v>
      </c>
      <c r="K1323" s="12">
        <f>K1322+IF(AND($B1323="B",$E1323&lt;&gt;""),IF($G1323="D",-I1323,+I1323),0)</f>
        <v>5575.2291786557735</v>
      </c>
      <c r="L1323" s="6" t="str">
        <f>IF(C1323="","",G1323&amp;" "&amp;VLOOKUP(C1323,$X$1:$Y$49,2))</f>
        <v>R 6</v>
      </c>
      <c r="M1323" s="10" t="e">
        <f>M1322+IF(AND(B1323="C",E1323&lt;&gt;""),IF(G1323="D",-#REF!,+#REF!),0)</f>
        <v>#REF!</v>
      </c>
      <c r="N1323">
        <f>IF(D1323,MONTH(D1323),"")</f>
        <v>3</v>
      </c>
      <c r="O1323">
        <f>IF(D1323,YEAR(D1323),"")</f>
        <v>2002</v>
      </c>
      <c r="P1323" s="12">
        <f>P1322+IF(AND($B1323="C",I1323&lt;&gt;""),IF($G1323="D",-I1323,+I1323),0)</f>
        <v>97.697580832280138</v>
      </c>
    </row>
    <row r="1324" spans="1:16" x14ac:dyDescent="0.2">
      <c r="A1324" s="6">
        <v>696</v>
      </c>
      <c r="B1324" s="6" t="s">
        <v>17</v>
      </c>
      <c r="C1324" t="s">
        <v>62</v>
      </c>
      <c r="D1324" s="8">
        <v>37321</v>
      </c>
      <c r="E1324" s="8">
        <v>37322</v>
      </c>
      <c r="F1324" t="s">
        <v>284</v>
      </c>
      <c r="G1324" s="6" t="s">
        <v>19</v>
      </c>
      <c r="H1324" s="6"/>
      <c r="I1324" s="12">
        <v>838.63696000000004</v>
      </c>
      <c r="J1324" s="12">
        <f>J1323+IF(AND($B1324="B",$G1324="D"),-I1324,IF($B1324="B",+I1324,0))</f>
        <v>6413.8661386557733</v>
      </c>
      <c r="K1324" s="12">
        <f>K1323+IF(AND($B1324="B",$E1324&lt;&gt;""),IF($G1324="D",-I1324,+I1324),0)</f>
        <v>6413.8661386557733</v>
      </c>
      <c r="L1324" s="6" t="str">
        <f>IF(C1324="","",G1324&amp;" "&amp;VLOOKUP(C1324,$X$1:$Y$49,2))</f>
        <v>R 5</v>
      </c>
      <c r="M1324" s="10" t="e">
        <f>M1323+IF(AND(B1324="C",E1324&lt;&gt;""),IF(G1324="D",-#REF!,+#REF!),0)</f>
        <v>#REF!</v>
      </c>
      <c r="N1324">
        <f>IF(D1324,MONTH(D1324),"")</f>
        <v>3</v>
      </c>
      <c r="O1324">
        <f>IF(D1324,YEAR(D1324),"")</f>
        <v>2002</v>
      </c>
      <c r="P1324" s="12">
        <f>P1323+IF(AND($B1324="C",I1324&lt;&gt;""),IF($G1324="D",-I1324,+I1324),0)</f>
        <v>97.697580832280138</v>
      </c>
    </row>
    <row r="1325" spans="1:16" x14ac:dyDescent="0.2">
      <c r="A1325" s="6">
        <v>702</v>
      </c>
      <c r="B1325" s="6" t="s">
        <v>17</v>
      </c>
      <c r="C1325" t="s">
        <v>28</v>
      </c>
      <c r="D1325" s="8">
        <v>37322</v>
      </c>
      <c r="E1325" s="8">
        <v>37326</v>
      </c>
      <c r="F1325" t="s">
        <v>284</v>
      </c>
      <c r="G1325" s="6" t="s">
        <v>23</v>
      </c>
      <c r="H1325" s="14" t="s">
        <v>250</v>
      </c>
      <c r="I1325" s="12">
        <v>58.96</v>
      </c>
      <c r="J1325" s="12">
        <f>J1324+IF(AND($B1325="B",$G1325="D"),-I1325,IF($B1325="B",+I1325,0))</f>
        <v>6354.9061386557732</v>
      </c>
      <c r="K1325" s="12">
        <f>K1324+IF(AND($B1325="B",$E1325&lt;&gt;""),IF($G1325="D",-I1325,+I1325),0)</f>
        <v>6354.9061386557732</v>
      </c>
      <c r="L1325" s="6" t="str">
        <f>IF(C1325="","",G1325&amp;" "&amp;VLOOKUP(C1325,$X$1:$Y$49,2))</f>
        <v>D 25</v>
      </c>
      <c r="M1325" s="10" t="e">
        <f>M1324+IF(AND(B1325="C",E1325&lt;&gt;""),IF(G1325="D",-#REF!,+#REF!),0)</f>
        <v>#REF!</v>
      </c>
      <c r="N1325">
        <f>IF(D1325,MONTH(D1325),"")</f>
        <v>3</v>
      </c>
      <c r="O1325">
        <f>IF(D1325,YEAR(D1325),"")</f>
        <v>2002</v>
      </c>
      <c r="P1325" s="12">
        <f>P1324+IF(AND($B1325="C",I1325&lt;&gt;""),IF($G1325="D",-I1325,+I1325),0)</f>
        <v>97.697580832280138</v>
      </c>
    </row>
    <row r="1326" spans="1:16" x14ac:dyDescent="0.2">
      <c r="A1326" s="6">
        <v>702</v>
      </c>
      <c r="B1326" s="6" t="s">
        <v>17</v>
      </c>
      <c r="C1326" s="7" t="s">
        <v>26</v>
      </c>
      <c r="D1326" s="8">
        <v>37322</v>
      </c>
      <c r="E1326" s="8">
        <v>37326</v>
      </c>
      <c r="F1326" t="s">
        <v>284</v>
      </c>
      <c r="G1326" s="6" t="s">
        <v>23</v>
      </c>
      <c r="H1326" s="14" t="s">
        <v>250</v>
      </c>
      <c r="I1326" s="12">
        <v>3.24</v>
      </c>
      <c r="J1326" s="12">
        <f>J1325+IF(AND($B1326="B",$G1326="D"),-I1326,IF($B1326="B",+I1326,0))</f>
        <v>6351.6661386557735</v>
      </c>
      <c r="K1326" s="12">
        <f>K1325+IF(AND($B1326="B",$E1326&lt;&gt;""),IF($G1326="D",-I1326,+I1326),0)</f>
        <v>6351.6661386557735</v>
      </c>
      <c r="L1326" s="6" t="str">
        <f>IF(C1326="","",G1326&amp;" "&amp;VLOOKUP(C1326,$X$1:$Y$49,2))</f>
        <v>D 6</v>
      </c>
      <c r="M1326" s="10" t="e">
        <f>M1325+IF(AND(B1326="C",E1326&lt;&gt;""),IF(G1326="D",-#REF!,+#REF!),0)</f>
        <v>#REF!</v>
      </c>
      <c r="N1326">
        <f>IF(D1326,MONTH(D1326),"")</f>
        <v>3</v>
      </c>
      <c r="O1326">
        <f>IF(D1326,YEAR(D1326),"")</f>
        <v>2002</v>
      </c>
      <c r="P1326" s="12">
        <f>P1325+IF(AND($B1326="C",I1326&lt;&gt;""),IF($G1326="D",-I1326,+I1326),0)</f>
        <v>97.697580832280138</v>
      </c>
    </row>
    <row r="1327" spans="1:16" x14ac:dyDescent="0.2">
      <c r="A1327" s="6">
        <v>720</v>
      </c>
      <c r="B1327" s="6" t="s">
        <v>17</v>
      </c>
      <c r="C1327" t="s">
        <v>28</v>
      </c>
      <c r="D1327" s="8">
        <v>37322</v>
      </c>
      <c r="E1327" s="19">
        <v>37341</v>
      </c>
      <c r="F1327" t="s">
        <v>284</v>
      </c>
      <c r="G1327" s="6" t="s">
        <v>23</v>
      </c>
      <c r="H1327" s="6"/>
      <c r="I1327" s="12">
        <v>17.28</v>
      </c>
      <c r="J1327" s="12">
        <f>J1326+IF(AND($B1327="B",$G1327="D"),-I1327,IF($B1327="B",+I1327,0))</f>
        <v>6334.3861386557737</v>
      </c>
      <c r="K1327" s="12">
        <f>K1326+IF(AND($B1327="B",$E1327&lt;&gt;""),IF($G1327="D",-I1327,+I1327),0)</f>
        <v>6334.3861386557737</v>
      </c>
      <c r="L1327" s="6" t="str">
        <f>IF(C1327="","",G1327&amp;" "&amp;VLOOKUP(C1327,$X$1:$Y$49,2))</f>
        <v>D 25</v>
      </c>
      <c r="M1327" s="10" t="e">
        <f>M1326+IF(AND(B1327="C",E1327&lt;&gt;""),IF(G1327="D",-#REF!,+#REF!),0)</f>
        <v>#REF!</v>
      </c>
      <c r="N1327">
        <f>IF(D1327,MONTH(D1327),"")</f>
        <v>3</v>
      </c>
      <c r="O1327">
        <f>IF(D1327,YEAR(D1327),"")</f>
        <v>2002</v>
      </c>
      <c r="P1327" s="12">
        <f>P1326+IF(AND($B1327="C",I1327&lt;&gt;""),IF($G1327="D",-I1327,+I1327),0)</f>
        <v>97.697580832280138</v>
      </c>
    </row>
    <row r="1328" spans="1:16" x14ac:dyDescent="0.2">
      <c r="A1328" s="6">
        <v>720</v>
      </c>
      <c r="B1328" s="6" t="s">
        <v>17</v>
      </c>
      <c r="C1328" t="s">
        <v>26</v>
      </c>
      <c r="D1328" s="8">
        <v>37322</v>
      </c>
      <c r="E1328" s="19">
        <v>37341</v>
      </c>
      <c r="F1328" t="s">
        <v>284</v>
      </c>
      <c r="G1328" s="6" t="s">
        <v>23</v>
      </c>
      <c r="H1328" s="6"/>
      <c r="I1328" s="12">
        <v>3.39</v>
      </c>
      <c r="J1328" s="12">
        <f>J1327+IF(AND($B1328="B",$G1328="D"),-I1328,IF($B1328="B",+I1328,0))</f>
        <v>6330.9961386557734</v>
      </c>
      <c r="K1328" s="12">
        <f>K1327+IF(AND($B1328="B",$E1328&lt;&gt;""),IF($G1328="D",-I1328,+I1328),0)</f>
        <v>6330.9961386557734</v>
      </c>
      <c r="L1328" s="6" t="str">
        <f>IF(C1328="","",G1328&amp;" "&amp;VLOOKUP(C1328,$X$1:$Y$49,2))</f>
        <v>D 6</v>
      </c>
      <c r="M1328" s="10" t="e">
        <f>M1327+IF(AND(B1328="C",E1328&lt;&gt;""),IF(G1328="D",-#REF!,+#REF!),0)</f>
        <v>#REF!</v>
      </c>
      <c r="N1328">
        <f>IF(D1328,MONTH(D1328),"")</f>
        <v>3</v>
      </c>
      <c r="O1328">
        <f>IF(D1328,YEAR(D1328),"")</f>
        <v>2002</v>
      </c>
      <c r="P1328" s="12">
        <f>P1327+IF(AND($B1328="C",I1328&lt;&gt;""),IF($G1328="D",-I1328,+I1328),0)</f>
        <v>97.697580832280138</v>
      </c>
    </row>
    <row r="1329" spans="1:16" x14ac:dyDescent="0.2">
      <c r="A1329" s="6">
        <v>718</v>
      </c>
      <c r="B1329" s="6" t="s">
        <v>17</v>
      </c>
      <c r="C1329" t="s">
        <v>58</v>
      </c>
      <c r="D1329" s="8">
        <v>37327</v>
      </c>
      <c r="E1329" s="8">
        <v>37326</v>
      </c>
      <c r="F1329" t="s">
        <v>284</v>
      </c>
      <c r="G1329" s="6" t="s">
        <v>23</v>
      </c>
      <c r="I1329" s="12">
        <v>2000</v>
      </c>
      <c r="J1329" s="12">
        <f>J1328+IF(AND($B1329="B",$G1329="D"),-I1329,IF($B1329="B",+I1329,0))</f>
        <v>4330.9961386557734</v>
      </c>
      <c r="K1329" s="12">
        <f>K1328+IF(AND($B1329="B",$E1329&lt;&gt;""),IF($G1329="D",-I1329,+I1329),0)</f>
        <v>4330.9961386557734</v>
      </c>
      <c r="L1329" s="6" t="str">
        <f>IF(C1329="","",G1329&amp;" "&amp;VLOOKUP(C1329,$X$1:$Y$49,2))</f>
        <v>D 4</v>
      </c>
      <c r="M1329" s="10" t="e">
        <f>M1328+IF(AND(B1329="C",E1329&lt;&gt;""),IF(G1329="D",-#REF!,+#REF!),0)</f>
        <v>#REF!</v>
      </c>
      <c r="N1329">
        <f>IF(D1329,MONTH(D1329),"")</f>
        <v>3</v>
      </c>
      <c r="O1329">
        <f>IF(D1329,YEAR(D1329),"")</f>
        <v>2002</v>
      </c>
      <c r="P1329" s="12">
        <f>P1328+IF(AND($B1329="C",I1329&lt;&gt;""),IF($G1329="D",-I1329,+I1329),0)</f>
        <v>97.697580832280138</v>
      </c>
    </row>
    <row r="1330" spans="1:16" x14ac:dyDescent="0.2">
      <c r="A1330" s="6">
        <v>719</v>
      </c>
      <c r="B1330" s="6" t="s">
        <v>17</v>
      </c>
      <c r="C1330" t="s">
        <v>28</v>
      </c>
      <c r="D1330" s="8">
        <v>37327</v>
      </c>
      <c r="E1330" s="8">
        <v>37344</v>
      </c>
      <c r="F1330" t="s">
        <v>284</v>
      </c>
      <c r="G1330" s="6" t="s">
        <v>23</v>
      </c>
      <c r="H1330" s="6"/>
      <c r="I1330" s="12">
        <v>44.46</v>
      </c>
      <c r="J1330" s="12">
        <f>J1329+IF(AND($B1330="B",$G1330="D"),-I1330,IF($B1330="B",+I1330,0))</f>
        <v>4286.5361386557734</v>
      </c>
      <c r="K1330" s="12">
        <f>K1329+IF(AND($B1330="B",$E1330&lt;&gt;""),IF($G1330="D",-I1330,+I1330),0)</f>
        <v>4286.5361386557734</v>
      </c>
      <c r="L1330" s="6" t="str">
        <f>IF(C1330="","",G1330&amp;" "&amp;VLOOKUP(C1330,$X$1:$Y$49,2))</f>
        <v>D 25</v>
      </c>
      <c r="M1330" s="10" t="e">
        <f>M1329+IF(AND(B1330="C",E1330&lt;&gt;""),IF(G1330="D",-#REF!,+#REF!),0)</f>
        <v>#REF!</v>
      </c>
      <c r="N1330">
        <f>IF(D1330,MONTH(D1330),"")</f>
        <v>3</v>
      </c>
      <c r="O1330">
        <f>IF(D1330,YEAR(D1330),"")</f>
        <v>2002</v>
      </c>
      <c r="P1330" s="12">
        <f>P1329+IF(AND($B1330="C",I1330&lt;&gt;""),IF($G1330="D",-I1330,+I1330),0)</f>
        <v>97.697580832280138</v>
      </c>
    </row>
    <row r="1331" spans="1:16" x14ac:dyDescent="0.2">
      <c r="A1331" s="6">
        <v>719</v>
      </c>
      <c r="B1331" s="6" t="s">
        <v>17</v>
      </c>
      <c r="C1331" t="s">
        <v>26</v>
      </c>
      <c r="D1331" s="8">
        <v>37327</v>
      </c>
      <c r="E1331" s="8">
        <v>37344</v>
      </c>
      <c r="F1331" t="s">
        <v>284</v>
      </c>
      <c r="G1331" s="6" t="s">
        <v>23</v>
      </c>
      <c r="H1331" s="6"/>
      <c r="I1331" s="12">
        <v>3.31</v>
      </c>
      <c r="J1331" s="12">
        <f>J1330+IF(AND($B1331="B",$G1331="D"),-I1331,IF($B1331="B",+I1331,0))</f>
        <v>4283.226138655773</v>
      </c>
      <c r="K1331" s="12">
        <f>K1330+IF(AND($B1331="B",$E1331&lt;&gt;""),IF($G1331="D",-I1331,+I1331),0)</f>
        <v>4283.226138655773</v>
      </c>
      <c r="L1331" s="6" t="str">
        <f>IF(C1331="","",G1331&amp;" "&amp;VLOOKUP(C1331,$X$1:$Y$49,2))</f>
        <v>D 6</v>
      </c>
      <c r="M1331" s="10" t="e">
        <f>M1330+IF(AND(B1331="C",E1331&lt;&gt;""),IF(G1331="D",-#REF!,+#REF!),0)</f>
        <v>#REF!</v>
      </c>
      <c r="N1331">
        <f>IF(D1331,MONTH(D1331),"")</f>
        <v>3</v>
      </c>
      <c r="O1331">
        <f>IF(D1331,YEAR(D1331),"")</f>
        <v>2002</v>
      </c>
      <c r="P1331" s="12">
        <f>P1330+IF(AND($B1331="C",I1331&lt;&gt;""),IF($G1331="D",-I1331,+I1331),0)</f>
        <v>97.697580832280138</v>
      </c>
    </row>
    <row r="1332" spans="1:16" x14ac:dyDescent="0.2">
      <c r="A1332" s="6">
        <v>721</v>
      </c>
      <c r="B1332" s="6" t="s">
        <v>17</v>
      </c>
      <c r="C1332" s="7" t="s">
        <v>135</v>
      </c>
      <c r="D1332" s="8">
        <v>37330</v>
      </c>
      <c r="E1332" s="8">
        <v>37331</v>
      </c>
      <c r="F1332" t="s">
        <v>284</v>
      </c>
      <c r="G1332" s="6" t="s">
        <v>19</v>
      </c>
      <c r="H1332" s="6"/>
      <c r="I1332" s="12">
        <v>1905.61</v>
      </c>
      <c r="J1332" s="12">
        <f>J1331+IF(AND($B1332="B",$G1332="D"),-I1332,IF($B1332="B",+I1332,0))</f>
        <v>6188.8361386557726</v>
      </c>
      <c r="K1332" s="12">
        <f>K1331+IF(AND($B1332="B",$E1332&lt;&gt;""),IF($G1332="D",-I1332,+I1332),0)</f>
        <v>6188.8361386557726</v>
      </c>
      <c r="L1332" s="6" t="str">
        <f>IF(C1332="","",G1332&amp;" "&amp;VLOOKUP(C1332,$X$1:$Y$49,2))</f>
        <v>R 6</v>
      </c>
      <c r="M1332" s="10" t="e">
        <f>M1331+IF(AND(B1332="C",E1332&lt;&gt;""),IF(G1332="D",-#REF!,+#REF!),0)</f>
        <v>#REF!</v>
      </c>
      <c r="N1332">
        <f>IF(D1332,MONTH(D1332),"")</f>
        <v>3</v>
      </c>
      <c r="O1332">
        <f>IF(D1332,YEAR(D1332),"")</f>
        <v>2002</v>
      </c>
      <c r="P1332" s="12">
        <f>P1331+IF(AND($B1332="C",I1332&lt;&gt;""),IF($G1332="D",-I1332,+I1332),0)</f>
        <v>97.697580832280138</v>
      </c>
    </row>
    <row r="1333" spans="1:16" x14ac:dyDescent="0.2">
      <c r="A1333" s="6">
        <v>721</v>
      </c>
      <c r="B1333" s="6" t="s">
        <v>17</v>
      </c>
      <c r="C1333" s="7" t="s">
        <v>62</v>
      </c>
      <c r="D1333" s="8">
        <v>37330</v>
      </c>
      <c r="E1333" s="8">
        <v>37331</v>
      </c>
      <c r="F1333" t="s">
        <v>284</v>
      </c>
      <c r="G1333" s="6" t="s">
        <v>19</v>
      </c>
      <c r="H1333" s="6"/>
      <c r="I1333" s="12">
        <v>373.5</v>
      </c>
      <c r="J1333" s="12">
        <f>J1332+IF(AND($B1333="B",$G1333="D"),-I1333,IF($B1333="B",+I1333,0))</f>
        <v>6562.3361386557726</v>
      </c>
      <c r="K1333" s="12">
        <f>K1332+IF(AND($B1333="B",$E1333&lt;&gt;""),IF($G1333="D",-I1333,+I1333),0)</f>
        <v>6562.3361386557726</v>
      </c>
      <c r="L1333" s="6" t="str">
        <f>IF(C1333="","",G1333&amp;" "&amp;VLOOKUP(C1333,$X$1:$Y$49,2))</f>
        <v>R 5</v>
      </c>
      <c r="M1333" s="10" t="e">
        <f>M1332+IF(AND(B1333="C",E1333&lt;&gt;""),IF(G1333="D",-#REF!,+#REF!),0)</f>
        <v>#REF!</v>
      </c>
      <c r="N1333">
        <f>IF(D1333,MONTH(D1333),"")</f>
        <v>3</v>
      </c>
      <c r="O1333">
        <f>IF(D1333,YEAR(D1333),"")</f>
        <v>2002</v>
      </c>
      <c r="P1333" s="12">
        <f>P1332+IF(AND($B1333="C",I1333&lt;&gt;""),IF($G1333="D",-I1333,+I1333),0)</f>
        <v>97.697580832280138</v>
      </c>
    </row>
    <row r="1334" spans="1:16" x14ac:dyDescent="0.2">
      <c r="A1334" s="6">
        <v>726</v>
      </c>
      <c r="B1334" s="6" t="s">
        <v>17</v>
      </c>
      <c r="C1334" t="s">
        <v>31</v>
      </c>
      <c r="D1334" s="8">
        <v>37330</v>
      </c>
      <c r="E1334" s="8">
        <v>37344</v>
      </c>
      <c r="F1334" t="s">
        <v>284</v>
      </c>
      <c r="G1334" s="6" t="s">
        <v>23</v>
      </c>
      <c r="H1334" s="6"/>
      <c r="I1334" s="12">
        <v>56.61</v>
      </c>
      <c r="J1334" s="12">
        <f>J1333+IF(AND($B1334="B",$G1334="D"),-I1334,IF($B1334="B",+I1334,0))</f>
        <v>6505.726138655773</v>
      </c>
      <c r="K1334" s="12">
        <f>K1333+IF(AND($B1334="B",$E1334&lt;&gt;""),IF($G1334="D",-I1334,+I1334),0)</f>
        <v>6505.726138655773</v>
      </c>
      <c r="L1334" s="6" t="str">
        <f>IF(C1334="","",G1334&amp;" "&amp;VLOOKUP(C1334,$X$1:$Y$49,2))</f>
        <v>D 22</v>
      </c>
      <c r="M1334" s="10" t="e">
        <f>M1333+IF(AND(B1334="C",E1334&lt;&gt;""),IF(G1334="D",-#REF!,+#REF!),0)</f>
        <v>#REF!</v>
      </c>
      <c r="N1334">
        <f>IF(D1334,MONTH(D1334),"")</f>
        <v>3</v>
      </c>
      <c r="O1334">
        <f>IF(D1334,YEAR(D1334),"")</f>
        <v>2002</v>
      </c>
      <c r="P1334" s="12">
        <f>P1333+IF(AND($B1334="C",I1334&lt;&gt;""),IF($G1334="D",-I1334,+I1334),0)</f>
        <v>97.697580832280138</v>
      </c>
    </row>
    <row r="1335" spans="1:16" x14ac:dyDescent="0.2">
      <c r="A1335" s="6">
        <v>726</v>
      </c>
      <c r="B1335" s="6" t="s">
        <v>17</v>
      </c>
      <c r="C1335" t="s">
        <v>49</v>
      </c>
      <c r="D1335" s="8">
        <v>37330</v>
      </c>
      <c r="E1335" s="8">
        <v>37344</v>
      </c>
      <c r="F1335" t="s">
        <v>284</v>
      </c>
      <c r="G1335" s="6" t="s">
        <v>23</v>
      </c>
      <c r="H1335" s="6"/>
      <c r="I1335" s="12">
        <v>64.59</v>
      </c>
      <c r="J1335" s="12">
        <f>J1334+IF(AND($B1335="B",$G1335="D"),-I1335,IF($B1335="B",+I1335,0))</f>
        <v>6441.1361386557728</v>
      </c>
      <c r="K1335" s="12">
        <f>K1334+IF(AND($B1335="B",$E1335&lt;&gt;""),IF($G1335="D",-I1335,+I1335),0)</f>
        <v>6441.1361386557728</v>
      </c>
      <c r="L1335" s="6" t="str">
        <f>IF(C1335="","",G1335&amp;" "&amp;VLOOKUP(C1335,$X$1:$Y$49,2))</f>
        <v>D 24</v>
      </c>
      <c r="M1335" s="10" t="e">
        <f>M1334+IF(AND(B1335="C",E1335&lt;&gt;""),IF(G1335="D",-#REF!,+#REF!),0)</f>
        <v>#REF!</v>
      </c>
      <c r="N1335">
        <f>IF(D1335,MONTH(D1335),"")</f>
        <v>3</v>
      </c>
      <c r="O1335">
        <f>IF(D1335,YEAR(D1335),"")</f>
        <v>2002</v>
      </c>
      <c r="P1335" s="12">
        <f>P1334+IF(AND($B1335="C",I1335&lt;&gt;""),IF($G1335="D",-I1335,+I1335),0)</f>
        <v>97.697580832280138</v>
      </c>
    </row>
    <row r="1336" spans="1:16" x14ac:dyDescent="0.2">
      <c r="A1336" s="6">
        <v>726</v>
      </c>
      <c r="B1336" s="6" t="s">
        <v>17</v>
      </c>
      <c r="C1336" t="s">
        <v>28</v>
      </c>
      <c r="D1336" s="8">
        <v>37330</v>
      </c>
      <c r="E1336" s="8">
        <v>37344</v>
      </c>
      <c r="F1336" t="s">
        <v>284</v>
      </c>
      <c r="G1336" s="6" t="s">
        <v>23</v>
      </c>
      <c r="H1336" s="6"/>
      <c r="I1336" s="12">
        <v>70.709999999999994</v>
      </c>
      <c r="J1336" s="12">
        <f>J1335+IF(AND($B1336="B",$G1336="D"),-I1336,IF($B1336="B",+I1336,0))</f>
        <v>6370.4261386557728</v>
      </c>
      <c r="K1336" s="12">
        <f>K1335+IF(AND($B1336="B",$E1336&lt;&gt;""),IF($G1336="D",-I1336,+I1336),0)</f>
        <v>6370.4261386557728</v>
      </c>
      <c r="L1336" s="6" t="str">
        <f>IF(C1336="","",G1336&amp;" "&amp;VLOOKUP(C1336,$X$1:$Y$49,2))</f>
        <v>D 25</v>
      </c>
      <c r="M1336" s="10" t="e">
        <f>M1335+IF(AND(B1336="C",E1336&lt;&gt;""),IF(G1336="D",-#REF!,+#REF!),0)</f>
        <v>#REF!</v>
      </c>
      <c r="N1336">
        <f>IF(D1336,MONTH(D1336),"")</f>
        <v>3</v>
      </c>
      <c r="O1336">
        <f>IF(D1336,YEAR(D1336),"")</f>
        <v>2002</v>
      </c>
      <c r="P1336" s="12">
        <f>P1335+IF(AND($B1336="C",I1336&lt;&gt;""),IF($G1336="D",-I1336,+I1336),0)</f>
        <v>97.697580832280138</v>
      </c>
    </row>
    <row r="1337" spans="1:16" x14ac:dyDescent="0.2">
      <c r="A1337" s="6">
        <v>726</v>
      </c>
      <c r="B1337" s="6" t="s">
        <v>17</v>
      </c>
      <c r="C1337" t="s">
        <v>26</v>
      </c>
      <c r="D1337" s="8">
        <v>37330</v>
      </c>
      <c r="E1337" s="8">
        <v>37344</v>
      </c>
      <c r="F1337" t="s">
        <v>284</v>
      </c>
      <c r="G1337" s="6" t="s">
        <v>23</v>
      </c>
      <c r="H1337" s="6"/>
      <c r="I1337" s="12">
        <v>31.18</v>
      </c>
      <c r="J1337" s="12">
        <f>J1336+IF(AND($B1337="B",$G1337="D"),-I1337,IF($B1337="B",+I1337,0))</f>
        <v>6339.2461386557725</v>
      </c>
      <c r="K1337" s="12">
        <f>K1336+IF(AND($B1337="B",$E1337&lt;&gt;""),IF($G1337="D",-I1337,+I1337),0)</f>
        <v>6339.2461386557725</v>
      </c>
      <c r="L1337" s="6" t="str">
        <f>IF(C1337="","",G1337&amp;" "&amp;VLOOKUP(C1337,$X$1:$Y$49,2))</f>
        <v>D 6</v>
      </c>
      <c r="M1337" s="10" t="e">
        <f>M1336+IF(AND(B1337="C",E1337&lt;&gt;""),IF(G1337="D",-#REF!,+#REF!),0)</f>
        <v>#REF!</v>
      </c>
      <c r="N1337">
        <f>IF(D1337,MONTH(D1337),"")</f>
        <v>3</v>
      </c>
      <c r="O1337">
        <f>IF(D1337,YEAR(D1337),"")</f>
        <v>2002</v>
      </c>
      <c r="P1337" s="12">
        <f>P1336+IF(AND($B1337="C",I1337&lt;&gt;""),IF($G1337="D",-I1337,+I1337),0)</f>
        <v>97.697580832280138</v>
      </c>
    </row>
    <row r="1338" spans="1:16" x14ac:dyDescent="0.2">
      <c r="A1338" s="6">
        <v>727</v>
      </c>
      <c r="B1338" s="6" t="s">
        <v>17</v>
      </c>
      <c r="C1338" t="s">
        <v>53</v>
      </c>
      <c r="D1338" s="8">
        <v>37330</v>
      </c>
      <c r="E1338" s="8">
        <v>37329</v>
      </c>
      <c r="F1338" t="s">
        <v>284</v>
      </c>
      <c r="G1338" s="6" t="s">
        <v>23</v>
      </c>
      <c r="H1338" s="6"/>
      <c r="I1338" s="12">
        <v>9.9</v>
      </c>
      <c r="J1338" s="12">
        <f>J1337+IF(AND($B1338="B",$G1338="D"),-I1338,IF($B1338="B",+I1338,0))</f>
        <v>6329.3461386557728</v>
      </c>
      <c r="K1338" s="12">
        <f>K1337+IF(AND($B1338="B",$E1338&lt;&gt;""),IF($G1338="D",-I1338,+I1338),0)</f>
        <v>6329.3461386557728</v>
      </c>
      <c r="L1338" s="6" t="str">
        <f>IF(C1338="","",G1338&amp;" "&amp;VLOOKUP(C1338,$X$1:$Y$49,2))</f>
        <v>D 29</v>
      </c>
      <c r="M1338" s="10" t="e">
        <f>M1337+IF(AND(B1338="C",E1338&lt;&gt;""),IF(G1338="D",-#REF!,+#REF!),0)</f>
        <v>#REF!</v>
      </c>
      <c r="N1338">
        <f>IF(D1338,MONTH(D1338),"")</f>
        <v>3</v>
      </c>
      <c r="O1338">
        <f>IF(D1338,YEAR(D1338),"")</f>
        <v>2002</v>
      </c>
      <c r="P1338" s="12">
        <f>P1337+IF(AND($B1338="C",I1338&lt;&gt;""),IF($G1338="D",-I1338,+I1338),0)</f>
        <v>97.697580832280138</v>
      </c>
    </row>
    <row r="1339" spans="1:16" x14ac:dyDescent="0.2">
      <c r="A1339" s="6">
        <v>727</v>
      </c>
      <c r="B1339" s="6" t="s">
        <v>17</v>
      </c>
      <c r="C1339" t="s">
        <v>26</v>
      </c>
      <c r="D1339" s="8">
        <v>37330</v>
      </c>
      <c r="E1339" s="8">
        <v>37329</v>
      </c>
      <c r="F1339" t="s">
        <v>284</v>
      </c>
      <c r="G1339" s="6" t="s">
        <v>23</v>
      </c>
      <c r="H1339" s="6"/>
      <c r="I1339" s="12">
        <v>1.94</v>
      </c>
      <c r="J1339" s="12">
        <f>J1338+IF(AND($B1339="B",$G1339="D"),-I1339,IF($B1339="B",+I1339,0))</f>
        <v>6327.4061386557732</v>
      </c>
      <c r="K1339" s="12">
        <f>K1338+IF(AND($B1339="B",$E1339&lt;&gt;""),IF($G1339="D",-I1339,+I1339),0)</f>
        <v>6327.4061386557732</v>
      </c>
      <c r="L1339" s="6" t="str">
        <f>IF(C1339="","",G1339&amp;" "&amp;VLOOKUP(C1339,$X$1:$Y$49,2))</f>
        <v>D 6</v>
      </c>
      <c r="M1339" s="10" t="e">
        <f>M1338+IF(AND(B1339="C",E1339&lt;&gt;""),IF(G1339="D",-#REF!,+#REF!),0)</f>
        <v>#REF!</v>
      </c>
      <c r="N1339">
        <f>IF(D1339,MONTH(D1339),"")</f>
        <v>3</v>
      </c>
      <c r="O1339">
        <f>IF(D1339,YEAR(D1339),"")</f>
        <v>2002</v>
      </c>
      <c r="P1339" s="12">
        <f>P1338+IF(AND($B1339="C",I1339&lt;&gt;""),IF($G1339="D",-I1339,+I1339),0)</f>
        <v>97.697580832280138</v>
      </c>
    </row>
    <row r="1340" spans="1:16" x14ac:dyDescent="0.2">
      <c r="A1340" s="6">
        <v>715</v>
      </c>
      <c r="B1340" s="6" t="s">
        <v>17</v>
      </c>
      <c r="C1340" t="s">
        <v>28</v>
      </c>
      <c r="D1340" s="8">
        <v>37331</v>
      </c>
      <c r="E1340" s="19">
        <v>37348</v>
      </c>
      <c r="F1340" t="s">
        <v>284</v>
      </c>
      <c r="G1340" s="6" t="s">
        <v>23</v>
      </c>
      <c r="H1340" s="6"/>
      <c r="I1340" s="12">
        <v>57.4</v>
      </c>
      <c r="J1340" s="12">
        <f>J1339+IF(AND($B1340="B",$G1340="D"),-I1340,IF($B1340="B",+I1340,0))</f>
        <v>6270.0061386557736</v>
      </c>
      <c r="K1340" s="12">
        <f>K1339+IF(AND($B1340="B",$E1340&lt;&gt;""),IF($G1340="D",-I1340,+I1340),0)</f>
        <v>6270.0061386557736</v>
      </c>
      <c r="L1340" s="6" t="str">
        <f>IF(C1340="","",G1340&amp;" "&amp;VLOOKUP(C1340,$X$1:$Y$49,2))</f>
        <v>D 25</v>
      </c>
      <c r="M1340" s="10" t="e">
        <f>M1339+IF(AND(B1340="C",E1340&lt;&gt;""),IF(G1340="D",-#REF!,+#REF!),0)</f>
        <v>#REF!</v>
      </c>
      <c r="N1340">
        <f>IF(D1340,MONTH(D1340),"")</f>
        <v>3</v>
      </c>
      <c r="O1340">
        <f>IF(D1340,YEAR(D1340),"")</f>
        <v>2002</v>
      </c>
      <c r="P1340" s="12">
        <f>P1339+IF(AND($B1340="C",I1340&lt;&gt;""),IF($G1340="D",-I1340,+I1340),0)</f>
        <v>97.697580832280138</v>
      </c>
    </row>
    <row r="1341" spans="1:16" x14ac:dyDescent="0.2">
      <c r="A1341" s="6">
        <v>715</v>
      </c>
      <c r="B1341" s="6" t="s">
        <v>17</v>
      </c>
      <c r="C1341" t="s">
        <v>26</v>
      </c>
      <c r="D1341" s="8">
        <v>37331</v>
      </c>
      <c r="E1341" s="19">
        <v>37348</v>
      </c>
      <c r="F1341" t="s">
        <v>284</v>
      </c>
      <c r="G1341" s="6" t="s">
        <v>23</v>
      </c>
      <c r="H1341" s="6"/>
      <c r="I1341" s="12">
        <v>11.26</v>
      </c>
      <c r="J1341" s="12">
        <f>J1340+IF(AND($B1341="B",$G1341="D"),-I1341,IF($B1341="B",+I1341,0))</f>
        <v>6258.7461386557734</v>
      </c>
      <c r="K1341" s="12">
        <f>K1340+IF(AND($B1341="B",$E1341&lt;&gt;""),IF($G1341="D",-I1341,+I1341),0)</f>
        <v>6258.7461386557734</v>
      </c>
      <c r="L1341" s="6" t="str">
        <f>IF(C1341="","",G1341&amp;" "&amp;VLOOKUP(C1341,$X$1:$Y$49,2))</f>
        <v>D 6</v>
      </c>
      <c r="M1341" s="10" t="e">
        <f>M1340+IF(AND(B1341="C",E1341&lt;&gt;""),IF(G1341="D",-#REF!,+#REF!),0)</f>
        <v>#REF!</v>
      </c>
      <c r="N1341">
        <f>IF(D1341,MONTH(D1341),"")</f>
        <v>3</v>
      </c>
      <c r="O1341">
        <f>IF(D1341,YEAR(D1341),"")</f>
        <v>2002</v>
      </c>
      <c r="P1341" s="12">
        <f>P1340+IF(AND($B1341="C",I1341&lt;&gt;""),IF($G1341="D",-I1341,+I1341),0)</f>
        <v>97.697580832280138</v>
      </c>
    </row>
    <row r="1342" spans="1:16" x14ac:dyDescent="0.2">
      <c r="A1342" s="6">
        <v>722</v>
      </c>
      <c r="B1342" s="6" t="s">
        <v>17</v>
      </c>
      <c r="C1342" t="s">
        <v>58</v>
      </c>
      <c r="D1342" s="8">
        <v>37333</v>
      </c>
      <c r="E1342" s="8">
        <v>37333</v>
      </c>
      <c r="F1342" t="s">
        <v>284</v>
      </c>
      <c r="G1342" s="6" t="s">
        <v>23</v>
      </c>
      <c r="H1342" s="6"/>
      <c r="I1342" s="12">
        <v>2000</v>
      </c>
      <c r="J1342" s="12">
        <f>J1341+IF(AND($B1342="B",$G1342="D"),-I1342,IF($B1342="B",+I1342,0))</f>
        <v>4258.7461386557734</v>
      </c>
      <c r="K1342" s="12">
        <f>K1341+IF(AND($B1342="B",$E1342&lt;&gt;""),IF($G1342="D",-I1342,+I1342),0)</f>
        <v>4258.7461386557734</v>
      </c>
      <c r="L1342" s="6" t="str">
        <f>IF(C1342="","",G1342&amp;" "&amp;VLOOKUP(C1342,$X$1:$Y$49,2))</f>
        <v>D 4</v>
      </c>
      <c r="M1342" s="10" t="e">
        <f>M1341+IF(AND(B1342="C",E1342&lt;&gt;""),IF(G1342="D",-#REF!,+#REF!),0)</f>
        <v>#REF!</v>
      </c>
      <c r="N1342">
        <f>IF(D1342,MONTH(D1342),"")</f>
        <v>3</v>
      </c>
      <c r="O1342">
        <f>IF(D1342,YEAR(D1342),"")</f>
        <v>2002</v>
      </c>
      <c r="P1342" s="12">
        <f>P1341+IF(AND($B1342="C",I1342&lt;&gt;""),IF($G1342="D",-I1342,+I1342),0)</f>
        <v>97.697580832280138</v>
      </c>
    </row>
    <row r="1343" spans="1:16" x14ac:dyDescent="0.2">
      <c r="A1343" s="6">
        <v>634</v>
      </c>
      <c r="B1343" s="6" t="s">
        <v>17</v>
      </c>
      <c r="C1343" t="s">
        <v>33</v>
      </c>
      <c r="D1343" s="8">
        <v>37335</v>
      </c>
      <c r="E1343" s="19">
        <v>37334</v>
      </c>
      <c r="F1343" t="s">
        <v>284</v>
      </c>
      <c r="G1343" s="6" t="s">
        <v>23</v>
      </c>
      <c r="I1343" s="12">
        <v>542</v>
      </c>
      <c r="J1343" s="12">
        <f>J1342+IF(AND($B1343="B",$G1343="D"),-I1343,IF($B1343="B",+I1343,0))</f>
        <v>3716.7461386557734</v>
      </c>
      <c r="K1343" s="12">
        <f>K1342+IF(AND($B1343="B",$E1343&lt;&gt;""),IF($G1343="D",-I1343,+I1343),0)</f>
        <v>3716.7461386557734</v>
      </c>
      <c r="L1343" s="6" t="str">
        <f>IF(C1343="","",G1343&amp;" "&amp;VLOOKUP(C1343,$X$1:$Y$49,2))</f>
        <v>D 23</v>
      </c>
      <c r="M1343" s="10" t="e">
        <f>M1342+IF(AND(B1343="C",E1343&lt;&gt;""),IF(G1343="D",-#REF!,+#REF!),0)</f>
        <v>#REF!</v>
      </c>
      <c r="N1343">
        <f>IF(D1343,MONTH(D1343),"")</f>
        <v>3</v>
      </c>
      <c r="O1343">
        <f>IF(D1343,YEAR(D1343),"")</f>
        <v>2002</v>
      </c>
      <c r="P1343" s="12">
        <f>P1342+IF(AND($B1343="C",I1343&lt;&gt;""),IF($G1343="D",-I1343,+I1343),0)</f>
        <v>97.697580832280138</v>
      </c>
    </row>
    <row r="1344" spans="1:16" x14ac:dyDescent="0.2">
      <c r="A1344" s="6">
        <v>716</v>
      </c>
      <c r="B1344" s="6" t="s">
        <v>17</v>
      </c>
      <c r="C1344" s="7" t="s">
        <v>135</v>
      </c>
      <c r="D1344" s="8">
        <v>37338</v>
      </c>
      <c r="E1344" s="8">
        <v>37341</v>
      </c>
      <c r="F1344" t="s">
        <v>284</v>
      </c>
      <c r="G1344" s="6" t="s">
        <v>19</v>
      </c>
      <c r="H1344" s="6"/>
      <c r="I1344" s="12">
        <v>1333.2775919732442</v>
      </c>
      <c r="J1344" s="12">
        <f>J1343+IF(AND($B1344="B",$G1344="D"),-I1344,IF($B1344="B",+I1344,0))</f>
        <v>5050.0237306290173</v>
      </c>
      <c r="K1344" s="12">
        <f>K1343+IF(AND($B1344="B",$E1344&lt;&gt;""),IF($G1344="D",-I1344,+I1344),0)</f>
        <v>5050.0237306290173</v>
      </c>
      <c r="L1344" s="6" t="str">
        <f>IF(C1344="","",G1344&amp;" "&amp;VLOOKUP(C1344,$X$1:$Y$49,2))</f>
        <v>R 6</v>
      </c>
      <c r="M1344" s="10" t="e">
        <f>M1343+IF(AND(B1344="C",E1344&lt;&gt;""),IF(G1344="D",-#REF!,+#REF!),0)</f>
        <v>#REF!</v>
      </c>
      <c r="N1344">
        <f>IF(D1344,MONTH(D1344),"")</f>
        <v>3</v>
      </c>
      <c r="O1344">
        <f>IF(D1344,YEAR(D1344),"")</f>
        <v>2002</v>
      </c>
      <c r="P1344" s="12">
        <f>P1343+IF(AND($B1344="C",I1344&lt;&gt;""),IF($G1344="D",-I1344,+I1344),0)</f>
        <v>97.697580832280138</v>
      </c>
    </row>
    <row r="1345" spans="1:16" x14ac:dyDescent="0.2">
      <c r="A1345" s="6">
        <v>716</v>
      </c>
      <c r="B1345" s="6" t="s">
        <v>17</v>
      </c>
      <c r="C1345" s="7" t="s">
        <v>62</v>
      </c>
      <c r="D1345" s="8">
        <v>37338</v>
      </c>
      <c r="E1345" s="8">
        <v>37341</v>
      </c>
      <c r="F1345" t="s">
        <v>284</v>
      </c>
      <c r="G1345" s="6" t="s">
        <v>19</v>
      </c>
      <c r="H1345" s="6"/>
      <c r="I1345" s="12">
        <v>261.32240802675585</v>
      </c>
      <c r="J1345" s="12">
        <f>J1344+IF(AND($B1345="B",$G1345="D"),-I1345,IF($B1345="B",+I1345,0))</f>
        <v>5311.3461386557728</v>
      </c>
      <c r="K1345" s="12">
        <f>K1344+IF(AND($B1345="B",$E1345&lt;&gt;""),IF($G1345="D",-I1345,+I1345),0)</f>
        <v>5311.3461386557728</v>
      </c>
      <c r="L1345" s="6" t="str">
        <f>IF(C1345="","",G1345&amp;" "&amp;VLOOKUP(C1345,$X$1:$Y$49,2))</f>
        <v>R 5</v>
      </c>
      <c r="M1345" s="10" t="e">
        <f>M1344+IF(AND(B1345="C",E1345&lt;&gt;""),IF(G1345="D",-#REF!,+#REF!),0)</f>
        <v>#REF!</v>
      </c>
      <c r="N1345">
        <f>IF(D1345,MONTH(D1345),"")</f>
        <v>3</v>
      </c>
      <c r="O1345">
        <f>IF(D1345,YEAR(D1345),"")</f>
        <v>2002</v>
      </c>
      <c r="P1345" s="12">
        <f>P1344+IF(AND($B1345="C",I1345&lt;&gt;""),IF($G1345="D",-I1345,+I1345),0)</f>
        <v>97.697580832280138</v>
      </c>
    </row>
    <row r="1346" spans="1:16" x14ac:dyDescent="0.2">
      <c r="A1346" s="6">
        <v>700</v>
      </c>
      <c r="B1346" s="6" t="s">
        <v>17</v>
      </c>
      <c r="C1346" t="s">
        <v>33</v>
      </c>
      <c r="D1346" s="8">
        <v>37340</v>
      </c>
      <c r="E1346" s="8">
        <v>37339</v>
      </c>
      <c r="F1346" s="20" t="s">
        <v>284</v>
      </c>
      <c r="G1346" s="6" t="s">
        <v>23</v>
      </c>
      <c r="H1346" s="6"/>
      <c r="I1346" s="12">
        <v>565</v>
      </c>
      <c r="J1346" s="12">
        <f>J1345+IF(AND($B1346="B",$G1346="D"),-I1346,IF($B1346="B",+I1346,0))</f>
        <v>4746.3461386557728</v>
      </c>
      <c r="K1346" s="12">
        <f>K1345+IF(AND($B1346="B",$E1346&lt;&gt;""),IF($G1346="D",-I1346,+I1346),0)</f>
        <v>4746.3461386557728</v>
      </c>
      <c r="L1346" s="6" t="str">
        <f>IF(C1346="","",G1346&amp;" "&amp;VLOOKUP(C1346,$X$1:$Y$49,2))</f>
        <v>D 23</v>
      </c>
      <c r="M1346" s="10" t="e">
        <f>M1345+IF(AND(B1346="C",E1346&lt;&gt;""),IF(G1346="D",-#REF!,+#REF!),0)</f>
        <v>#REF!</v>
      </c>
      <c r="N1346">
        <f>IF(D1346,MONTH(D1346),"")</f>
        <v>3</v>
      </c>
      <c r="O1346">
        <f>IF(D1346,YEAR(D1346),"")</f>
        <v>2002</v>
      </c>
      <c r="P1346" s="12">
        <f>P1345+IF(AND($B1346="C",I1346&lt;&gt;""),IF($G1346="D",-I1346,+I1346),0)</f>
        <v>97.697580832280138</v>
      </c>
    </row>
    <row r="1347" spans="1:16" x14ac:dyDescent="0.2">
      <c r="A1347" s="6">
        <v>709</v>
      </c>
      <c r="B1347" s="6" t="s">
        <v>17</v>
      </c>
      <c r="C1347" t="s">
        <v>21</v>
      </c>
      <c r="D1347" s="8">
        <v>37340</v>
      </c>
      <c r="E1347" s="8">
        <v>37352</v>
      </c>
      <c r="F1347" t="s">
        <v>284</v>
      </c>
      <c r="G1347" s="6" t="s">
        <v>23</v>
      </c>
      <c r="H1347" s="14" t="s">
        <v>252</v>
      </c>
      <c r="I1347" s="12">
        <v>728.1</v>
      </c>
      <c r="J1347" s="12">
        <f>J1346+IF(AND($B1347="B",$G1347="D"),-I1347,IF($B1347="B",+I1347,0))</f>
        <v>4018.2461386557729</v>
      </c>
      <c r="K1347" s="12">
        <f>K1346+IF(AND($B1347="B",$E1347&lt;&gt;""),IF($G1347="D",-I1347,+I1347),0)</f>
        <v>4018.2461386557729</v>
      </c>
      <c r="L1347" s="6" t="str">
        <f>IF(C1347="","",G1347&amp;" "&amp;VLOOKUP(C1347,$X$1:$Y$49,2))</f>
        <v>D 28</v>
      </c>
      <c r="M1347" s="10" t="e">
        <f>M1346+IF(AND(B1347="C",E1347&lt;&gt;""),IF(G1347="D",-#REF!,+#REF!),0)</f>
        <v>#REF!</v>
      </c>
      <c r="N1347">
        <f>IF(D1347,MONTH(D1347),"")</f>
        <v>3</v>
      </c>
      <c r="O1347">
        <f>IF(D1347,YEAR(D1347),"")</f>
        <v>2002</v>
      </c>
      <c r="P1347" s="12">
        <f>P1346+IF(AND($B1347="C",I1347&lt;&gt;""),IF($G1347="D",-I1347,+I1347),0)</f>
        <v>97.697580832280138</v>
      </c>
    </row>
    <row r="1348" spans="1:16" x14ac:dyDescent="0.2">
      <c r="A1348" s="6">
        <v>709</v>
      </c>
      <c r="B1348" s="6" t="s">
        <v>17</v>
      </c>
      <c r="C1348" t="s">
        <v>26</v>
      </c>
      <c r="D1348" s="8">
        <v>37340</v>
      </c>
      <c r="E1348" s="8">
        <v>37352</v>
      </c>
      <c r="F1348" t="s">
        <v>284</v>
      </c>
      <c r="G1348" s="6" t="s">
        <v>23</v>
      </c>
      <c r="H1348" s="14" t="s">
        <v>252</v>
      </c>
      <c r="I1348" s="12">
        <v>142.71</v>
      </c>
      <c r="J1348" s="12">
        <f>J1347+IF(AND($B1348="B",$G1348="D"),-I1348,IF($B1348="B",+I1348,0))</f>
        <v>3875.5361386557729</v>
      </c>
      <c r="K1348" s="12">
        <f>K1347+IF(AND($B1348="B",$E1348&lt;&gt;""),IF($G1348="D",-I1348,+I1348),0)</f>
        <v>3875.5361386557729</v>
      </c>
      <c r="L1348" s="6" t="str">
        <f>IF(C1348="","",G1348&amp;" "&amp;VLOOKUP(C1348,$X$1:$Y$49,2))</f>
        <v>D 6</v>
      </c>
      <c r="M1348" s="10" t="e">
        <f>M1347+IF(AND(B1348="C",E1348&lt;&gt;""),IF(G1348="D",-#REF!,+#REF!),0)</f>
        <v>#REF!</v>
      </c>
      <c r="N1348">
        <f>IF(D1348,MONTH(D1348),"")</f>
        <v>3</v>
      </c>
      <c r="O1348">
        <f>IF(D1348,YEAR(D1348),"")</f>
        <v>2002</v>
      </c>
      <c r="P1348" s="12">
        <f>P1347+IF(AND($B1348="C",I1348&lt;&gt;""),IF($G1348="D",-I1348,+I1348),0)</f>
        <v>97.697580832280138</v>
      </c>
    </row>
    <row r="1349" spans="1:16" x14ac:dyDescent="0.2">
      <c r="A1349" s="6">
        <v>710</v>
      </c>
      <c r="B1349" s="6" t="s">
        <v>17</v>
      </c>
      <c r="C1349" t="s">
        <v>50</v>
      </c>
      <c r="D1349" s="8">
        <v>37345</v>
      </c>
      <c r="E1349" s="8">
        <v>37352</v>
      </c>
      <c r="F1349" t="s">
        <v>284</v>
      </c>
      <c r="G1349" s="6" t="s">
        <v>23</v>
      </c>
      <c r="H1349" s="14" t="s">
        <v>253</v>
      </c>
      <c r="I1349" s="12">
        <v>213.49</v>
      </c>
      <c r="J1349" s="12">
        <f>J1348+IF(AND($B1349="B",$G1349="D"),-I1349,IF($B1349="B",+I1349,0))</f>
        <v>3662.0461386557727</v>
      </c>
      <c r="K1349" s="12">
        <f>K1348+IF(AND($B1349="B",$E1349&lt;&gt;""),IF($G1349="D",-I1349,+I1349),0)</f>
        <v>3662.0461386557727</v>
      </c>
      <c r="L1349" s="6" t="str">
        <f>IF(C1349="","",G1349&amp;" "&amp;VLOOKUP(C1349,$X$1:$Y$49,2))</f>
        <v>D 9</v>
      </c>
      <c r="M1349" s="10" t="e">
        <f>M1348+IF(AND(B1349="C",E1349&lt;&gt;""),IF(G1349="D",-#REF!,+#REF!),0)</f>
        <v>#REF!</v>
      </c>
      <c r="N1349">
        <f>IF(D1349,MONTH(D1349),"")</f>
        <v>3</v>
      </c>
      <c r="O1349">
        <f>IF(D1349,YEAR(D1349),"")</f>
        <v>2002</v>
      </c>
      <c r="P1349" s="12">
        <f>P1348+IF(AND($B1349="C",I1349&lt;&gt;""),IF($G1349="D",-I1349,+I1349),0)</f>
        <v>97.697580832280138</v>
      </c>
    </row>
    <row r="1350" spans="1:16" x14ac:dyDescent="0.2">
      <c r="A1350" s="6">
        <v>711</v>
      </c>
      <c r="B1350" s="6" t="s">
        <v>17</v>
      </c>
      <c r="C1350" t="s">
        <v>31</v>
      </c>
      <c r="D1350" s="8">
        <v>37345</v>
      </c>
      <c r="E1350" s="8">
        <v>37347</v>
      </c>
      <c r="F1350" t="s">
        <v>284</v>
      </c>
      <c r="G1350" s="6" t="s">
        <v>23</v>
      </c>
      <c r="H1350" s="6"/>
      <c r="I1350" s="12">
        <v>119.52</v>
      </c>
      <c r="J1350" s="12">
        <f>J1349+IF(AND($B1350="B",$G1350="D"),-I1350,IF($B1350="B",+I1350,0))</f>
        <v>3542.5261386557727</v>
      </c>
      <c r="K1350" s="12">
        <f>K1349+IF(AND($B1350="B",$E1350&lt;&gt;""),IF($G1350="D",-I1350,+I1350),0)</f>
        <v>3542.5261386557727</v>
      </c>
      <c r="L1350" s="6" t="str">
        <f>IF(C1350="","",G1350&amp;" "&amp;VLOOKUP(C1350,$X$1:$Y$49,2))</f>
        <v>D 22</v>
      </c>
      <c r="M1350" s="10" t="e">
        <f>M1349+IF(AND(B1350="C",E1350&lt;&gt;""),IF(G1350="D",-#REF!,+#REF!),0)</f>
        <v>#REF!</v>
      </c>
      <c r="N1350">
        <f>IF(D1350,MONTH(D1350),"")</f>
        <v>3</v>
      </c>
      <c r="O1350">
        <f>IF(D1350,YEAR(D1350),"")</f>
        <v>2002</v>
      </c>
      <c r="P1350" s="12">
        <f>P1349+IF(AND($B1350="C",I1350&lt;&gt;""),IF($G1350="D",-I1350,+I1350),0)</f>
        <v>97.697580832280138</v>
      </c>
    </row>
    <row r="1351" spans="1:16" x14ac:dyDescent="0.2">
      <c r="A1351" s="6">
        <v>711</v>
      </c>
      <c r="B1351" s="6" t="s">
        <v>17</v>
      </c>
      <c r="C1351" t="s">
        <v>50</v>
      </c>
      <c r="D1351" s="8">
        <v>37345</v>
      </c>
      <c r="E1351" s="8">
        <v>37347</v>
      </c>
      <c r="F1351" t="s">
        <v>284</v>
      </c>
      <c r="G1351" s="6" t="s">
        <v>23</v>
      </c>
      <c r="H1351" s="14" t="s">
        <v>254</v>
      </c>
      <c r="I1351" s="12">
        <v>2165.2399999999998</v>
      </c>
      <c r="J1351" s="12">
        <f>J1350+IF(AND($B1351="B",$G1351="D"),-I1351,IF($B1351="B",+I1351,0))</f>
        <v>1377.2861386557729</v>
      </c>
      <c r="K1351" s="12">
        <f>K1350+IF(AND($B1351="B",$E1351&lt;&gt;""),IF($G1351="D",-I1351,+I1351),0)</f>
        <v>1377.2861386557729</v>
      </c>
      <c r="L1351" s="6" t="str">
        <f>IF(C1351="","",G1351&amp;" "&amp;VLOOKUP(C1351,$X$1:$Y$49,2))</f>
        <v>D 9</v>
      </c>
      <c r="M1351" s="10" t="e">
        <f>M1350+IF(AND(B1351="C",E1351&lt;&gt;""),IF(G1351="D",-#REF!,+#REF!),0)</f>
        <v>#REF!</v>
      </c>
      <c r="N1351">
        <f>IF(D1351,MONTH(D1351),"")</f>
        <v>3</v>
      </c>
      <c r="O1351">
        <f>IF(D1351,YEAR(D1351),"")</f>
        <v>2002</v>
      </c>
      <c r="P1351" s="12">
        <f>P1350+IF(AND($B1351="C",I1351&lt;&gt;""),IF($G1351="D",-I1351,+I1351),0)</f>
        <v>97.697580832280138</v>
      </c>
    </row>
    <row r="1352" spans="1:16" x14ac:dyDescent="0.2">
      <c r="A1352" s="6">
        <v>705</v>
      </c>
      <c r="B1352" s="6" t="s">
        <v>40</v>
      </c>
      <c r="C1352" t="s">
        <v>41</v>
      </c>
      <c r="D1352" s="8">
        <v>37346</v>
      </c>
      <c r="E1352" s="8">
        <v>37346</v>
      </c>
      <c r="F1352" t="s">
        <v>284</v>
      </c>
      <c r="G1352" s="6" t="s">
        <v>19</v>
      </c>
      <c r="H1352" s="6"/>
      <c r="I1352" s="12">
        <v>40</v>
      </c>
      <c r="J1352" s="12">
        <f>J1351+IF(AND($B1352="B",$G1352="D"),-I1352,IF($B1352="B",+I1352,0))</f>
        <v>1377.2861386557729</v>
      </c>
      <c r="K1352" s="12">
        <f>K1351+IF(AND($B1352="B",$E1352&lt;&gt;""),IF($G1352="D",-I1352,+I1352),0)</f>
        <v>1377.2861386557729</v>
      </c>
      <c r="L1352" s="6" t="str">
        <f>IF(C1352="","",G1352&amp;" "&amp;VLOOKUP(C1352,$X$1:$Y$49,2))</f>
        <v>R 4</v>
      </c>
      <c r="M1352" s="10" t="e">
        <f>M1351+IF(AND(B1352="C",E1352&lt;&gt;""),IF(G1352="D",-#REF!,+#REF!),0)</f>
        <v>#REF!</v>
      </c>
      <c r="N1352">
        <f>IF(D1352,MONTH(D1352),"")</f>
        <v>3</v>
      </c>
      <c r="O1352">
        <f>IF(D1352,YEAR(D1352),"")</f>
        <v>2002</v>
      </c>
      <c r="P1352" s="12">
        <f>P1351+IF(AND($B1352="C",I1352&lt;&gt;""),IF($G1352="D",-I1352,+I1352),0)</f>
        <v>137.69758083228015</v>
      </c>
    </row>
    <row r="1353" spans="1:16" x14ac:dyDescent="0.2">
      <c r="A1353" s="6">
        <v>705</v>
      </c>
      <c r="B1353" s="6" t="s">
        <v>17</v>
      </c>
      <c r="C1353" t="s">
        <v>44</v>
      </c>
      <c r="D1353" s="8">
        <v>37346</v>
      </c>
      <c r="E1353" s="8">
        <v>37348</v>
      </c>
      <c r="F1353" t="s">
        <v>284</v>
      </c>
      <c r="G1353" s="6" t="s">
        <v>23</v>
      </c>
      <c r="H1353" s="6"/>
      <c r="I1353" s="12">
        <v>40</v>
      </c>
      <c r="J1353" s="12">
        <f>J1352+IF(AND($B1353="B",$G1353="D"),-I1353,IF($B1353="B",+I1353,0))</f>
        <v>1337.2861386557729</v>
      </c>
      <c r="K1353" s="12">
        <f>K1352+IF(AND($B1353="B",$E1353&lt;&gt;""),IF($G1353="D",-I1353,+I1353),0)</f>
        <v>1337.2861386557729</v>
      </c>
      <c r="L1353" s="6" t="str">
        <f>IF(C1353="","",G1353&amp;" "&amp;VLOOKUP(C1353,$X$1:$Y$49,2))</f>
        <v>D 5</v>
      </c>
      <c r="M1353" s="10" t="e">
        <f>M1352+IF(AND(B1353="C",E1353&lt;&gt;""),IF(G1353="D",-#REF!,+#REF!),0)</f>
        <v>#REF!</v>
      </c>
      <c r="N1353">
        <f>IF(D1353,MONTH(D1353),"")</f>
        <v>3</v>
      </c>
      <c r="O1353">
        <f>IF(D1353,YEAR(D1353),"")</f>
        <v>2002</v>
      </c>
      <c r="P1353" s="12">
        <f>P1352+IF(AND($B1353="C",I1353&lt;&gt;""),IF($G1353="D",-I1353,+I1353),0)</f>
        <v>137.69758083228015</v>
      </c>
    </row>
    <row r="1354" spans="1:16" x14ac:dyDescent="0.2">
      <c r="A1354" s="6">
        <v>725</v>
      </c>
      <c r="B1354" s="6" t="s">
        <v>17</v>
      </c>
      <c r="C1354" t="s">
        <v>21</v>
      </c>
      <c r="D1354" s="8">
        <v>37346</v>
      </c>
      <c r="E1354" s="19">
        <v>37346</v>
      </c>
      <c r="F1354" t="s">
        <v>284</v>
      </c>
      <c r="G1354" s="6" t="s">
        <v>23</v>
      </c>
      <c r="H1354" s="6"/>
      <c r="I1354" s="12">
        <v>20.759999999999998</v>
      </c>
      <c r="J1354" s="12">
        <f>J1353+IF(AND($B1354="B",$G1354="D"),-I1354,IF($B1354="B",+I1354,0))</f>
        <v>1316.5261386557729</v>
      </c>
      <c r="K1354" s="12">
        <f>K1353+IF(AND($B1354="B",$E1354&lt;&gt;""),IF($G1354="D",-I1354,+I1354),0)</f>
        <v>1316.5261386557729</v>
      </c>
      <c r="L1354" s="6" t="str">
        <f>IF(C1354="","",G1354&amp;" "&amp;VLOOKUP(C1354,$X$1:$Y$49,2))</f>
        <v>D 28</v>
      </c>
      <c r="M1354" s="10" t="e">
        <f>M1353+IF(AND(B1354="C",E1354&lt;&gt;""),IF(G1354="D",-#REF!,+#REF!),0)</f>
        <v>#REF!</v>
      </c>
      <c r="N1354">
        <f>IF(D1354,MONTH(D1354),"")</f>
        <v>3</v>
      </c>
      <c r="O1354">
        <f>IF(D1354,YEAR(D1354),"")</f>
        <v>2002</v>
      </c>
      <c r="P1354" s="12">
        <f>P1353+IF(AND($B1354="C",I1354&lt;&gt;""),IF($G1354="D",-I1354,+I1354),0)</f>
        <v>137.69758083228015</v>
      </c>
    </row>
    <row r="1355" spans="1:16" x14ac:dyDescent="0.2">
      <c r="A1355" s="6">
        <v>725</v>
      </c>
      <c r="B1355" s="6" t="s">
        <v>17</v>
      </c>
      <c r="C1355" t="s">
        <v>26</v>
      </c>
      <c r="D1355" s="8">
        <v>37346</v>
      </c>
      <c r="E1355" s="19">
        <v>37346</v>
      </c>
      <c r="F1355" t="s">
        <v>284</v>
      </c>
      <c r="G1355" s="6" t="s">
        <v>23</v>
      </c>
      <c r="H1355" s="6"/>
      <c r="I1355" s="12">
        <v>1.94</v>
      </c>
      <c r="J1355" s="12">
        <f>J1354+IF(AND($B1355="B",$G1355="D"),-I1355,IF($B1355="B",+I1355,0))</f>
        <v>1314.5861386557729</v>
      </c>
      <c r="K1355" s="12">
        <f>K1354+IF(AND($B1355="B",$E1355&lt;&gt;""),IF($G1355="D",-I1355,+I1355),0)</f>
        <v>1314.5861386557729</v>
      </c>
      <c r="L1355" s="6" t="str">
        <f>IF(C1355="","",G1355&amp;" "&amp;VLOOKUP(C1355,$X$1:$Y$49,2))</f>
        <v>D 6</v>
      </c>
      <c r="M1355" s="10" t="e">
        <f>M1354+IF(AND(B1355="C",E1355&lt;&gt;""),IF(G1355="D",-#REF!,+#REF!),0)</f>
        <v>#REF!</v>
      </c>
      <c r="N1355">
        <f>IF(D1355,MONTH(D1355),"")</f>
        <v>3</v>
      </c>
      <c r="O1355">
        <f>IF(D1355,YEAR(D1355),"")</f>
        <v>2002</v>
      </c>
      <c r="P1355" s="12">
        <f>P1354+IF(AND($B1355="C",I1355&lt;&gt;""),IF($G1355="D",-I1355,+I1355),0)</f>
        <v>137.69758083228015</v>
      </c>
    </row>
    <row r="1356" spans="1:16" x14ac:dyDescent="0.2">
      <c r="A1356" s="6">
        <v>713</v>
      </c>
      <c r="B1356" s="6" t="s">
        <v>17</v>
      </c>
      <c r="C1356" s="7" t="s">
        <v>56</v>
      </c>
      <c r="D1356" s="8">
        <v>37347</v>
      </c>
      <c r="E1356" s="19">
        <v>37350</v>
      </c>
      <c r="F1356" t="s">
        <v>284</v>
      </c>
      <c r="G1356" s="6" t="s">
        <v>23</v>
      </c>
      <c r="I1356" s="12">
        <v>147.01</v>
      </c>
      <c r="J1356" s="12">
        <f>J1355+IF(AND($B1356="B",$G1356="D"),-I1356,IF($B1356="B",+I1356,0))</f>
        <v>1167.5761386557729</v>
      </c>
      <c r="K1356" s="12">
        <f>K1355+IF(AND($B1356="B",$E1356&lt;&gt;""),IF($G1356="D",-I1356,+I1356),0)</f>
        <v>1167.5761386557729</v>
      </c>
      <c r="L1356" s="6" t="str">
        <f>IF(C1356="","",G1356&amp;" "&amp;VLOOKUP(C1356,$X$1:$Y$49,2))</f>
        <v>D 14</v>
      </c>
      <c r="M1356" s="10" t="e">
        <f>M1355+IF(AND(B1356="C",E1356&lt;&gt;""),IF(G1356="D",-#REF!,+#REF!),0)</f>
        <v>#REF!</v>
      </c>
      <c r="N1356">
        <f>IF(D1356,MONTH(D1356),"")</f>
        <v>4</v>
      </c>
      <c r="O1356">
        <f>IF(D1356,YEAR(D1356),"")</f>
        <v>2002</v>
      </c>
      <c r="P1356" s="12">
        <f>P1355+IF(AND($B1356="C",I1356&lt;&gt;""),IF($G1356="D",-I1356,+I1356),0)</f>
        <v>137.69758083228015</v>
      </c>
    </row>
    <row r="1357" spans="1:16" x14ac:dyDescent="0.2">
      <c r="A1357" s="6">
        <v>713</v>
      </c>
      <c r="B1357" s="6" t="s">
        <v>17</v>
      </c>
      <c r="C1357" s="7" t="s">
        <v>26</v>
      </c>
      <c r="D1357" s="8">
        <v>37347</v>
      </c>
      <c r="E1357" s="19">
        <v>37350</v>
      </c>
      <c r="F1357" t="s">
        <v>284</v>
      </c>
      <c r="G1357" s="6" t="s">
        <v>23</v>
      </c>
      <c r="H1357" s="6"/>
      <c r="I1357" s="12">
        <v>34.92</v>
      </c>
      <c r="J1357" s="12">
        <f>J1356+IF(AND($B1357="B",$G1357="D"),-I1357,IF($B1357="B",+I1357,0))</f>
        <v>1132.6561386557728</v>
      </c>
      <c r="K1357" s="12">
        <f>K1356+IF(AND($B1357="B",$E1357&lt;&gt;""),IF($G1357="D",-I1357,+I1357),0)</f>
        <v>1132.6561386557728</v>
      </c>
      <c r="L1357" s="6" t="str">
        <f>IF(C1357="","",G1357&amp;" "&amp;VLOOKUP(C1357,$X$1:$Y$49,2))</f>
        <v>D 6</v>
      </c>
      <c r="M1357" s="10" t="e">
        <f>M1356+IF(AND(B1357="C",E1357&lt;&gt;""),IF(G1357="D",-#REF!,+#REF!),0)</f>
        <v>#REF!</v>
      </c>
      <c r="N1357">
        <f>IF(D1357,MONTH(D1357),"")</f>
        <v>4</v>
      </c>
      <c r="O1357">
        <f>IF(D1357,YEAR(D1357),"")</f>
        <v>2002</v>
      </c>
      <c r="P1357" s="12">
        <f>P1356+IF(AND($B1357="C",I1357&lt;&gt;""),IF($G1357="D",-I1357,+I1357),0)</f>
        <v>137.69758083228015</v>
      </c>
    </row>
    <row r="1358" spans="1:16" x14ac:dyDescent="0.2">
      <c r="A1358" s="6">
        <v>713</v>
      </c>
      <c r="B1358" s="6" t="s">
        <v>17</v>
      </c>
      <c r="C1358" s="7" t="s">
        <v>51</v>
      </c>
      <c r="D1358" s="8">
        <v>37347</v>
      </c>
      <c r="E1358" s="19">
        <v>37350</v>
      </c>
      <c r="F1358" t="s">
        <v>284</v>
      </c>
      <c r="G1358" s="6" t="s">
        <v>23</v>
      </c>
      <c r="H1358" s="6"/>
      <c r="I1358" s="12">
        <v>31.15</v>
      </c>
      <c r="J1358" s="12">
        <f>J1357+IF(AND($B1358="B",$G1358="D"),-I1358,IF($B1358="B",+I1358,0))</f>
        <v>1101.5061386557727</v>
      </c>
      <c r="K1358" s="12">
        <f>K1357+IF(AND($B1358="B",$E1358&lt;&gt;""),IF($G1358="D",-I1358,+I1358),0)</f>
        <v>1101.5061386557727</v>
      </c>
      <c r="L1358" s="6" t="str">
        <f>IF(C1358="","",G1358&amp;" "&amp;VLOOKUP(C1358,$X$1:$Y$49,2))</f>
        <v>D 21</v>
      </c>
      <c r="M1358" s="10" t="e">
        <f>M1357+IF(AND(B1358="C",E1358&lt;&gt;""),IF(G1358="D",-#REF!,+#REF!),0)</f>
        <v>#REF!</v>
      </c>
      <c r="N1358">
        <f>IF(D1358,MONTH(D1358),"")</f>
        <v>4</v>
      </c>
      <c r="O1358">
        <f>IF(D1358,YEAR(D1358),"")</f>
        <v>2002</v>
      </c>
      <c r="P1358" s="12">
        <f>P1357+IF(AND($B1358="C",I1358&lt;&gt;""),IF($G1358="D",-I1358,+I1358),0)</f>
        <v>137.69758083228015</v>
      </c>
    </row>
    <row r="1359" spans="1:16" x14ac:dyDescent="0.2">
      <c r="A1359" s="6">
        <v>713</v>
      </c>
      <c r="B1359" s="6" t="s">
        <v>17</v>
      </c>
      <c r="C1359" s="7" t="s">
        <v>51</v>
      </c>
      <c r="D1359" s="8">
        <v>37347</v>
      </c>
      <c r="E1359" s="19">
        <v>37350</v>
      </c>
      <c r="F1359" t="s">
        <v>284</v>
      </c>
      <c r="G1359" s="6" t="s">
        <v>23</v>
      </c>
      <c r="H1359" s="6"/>
      <c r="I1359" s="12">
        <v>4.74</v>
      </c>
      <c r="J1359" s="12">
        <f>J1358+IF(AND($B1359="B",$G1359="D"),-I1359,IF($B1359="B",+I1359,0))</f>
        <v>1096.7661386557727</v>
      </c>
      <c r="K1359" s="12">
        <f>K1358+IF(AND($B1359="B",$E1359&lt;&gt;""),IF($G1359="D",-I1359,+I1359),0)</f>
        <v>1096.7661386557727</v>
      </c>
      <c r="L1359" s="6" t="str">
        <f>IF(C1359="","",G1359&amp;" "&amp;VLOOKUP(C1359,$X$1:$Y$49,2))</f>
        <v>D 21</v>
      </c>
      <c r="M1359" s="10" t="e">
        <f>M1358+IF(AND(B1359="C",E1359&lt;&gt;""),IF(G1359="D",-#REF!,+#REF!),0)</f>
        <v>#REF!</v>
      </c>
      <c r="N1359">
        <f>IF(D1359,MONTH(D1359),"")</f>
        <v>4</v>
      </c>
      <c r="O1359">
        <f>IF(D1359,YEAR(D1359),"")</f>
        <v>2002</v>
      </c>
      <c r="P1359" s="12">
        <f>P1358+IF(AND($B1359="C",I1359&lt;&gt;""),IF($G1359="D",-I1359,+I1359),0)</f>
        <v>137.69758083228015</v>
      </c>
    </row>
    <row r="1360" spans="1:16" x14ac:dyDescent="0.2">
      <c r="A1360" s="6">
        <v>714</v>
      </c>
      <c r="B1360" s="6" t="s">
        <v>17</v>
      </c>
      <c r="C1360" s="7" t="s">
        <v>56</v>
      </c>
      <c r="D1360" s="8">
        <v>37347</v>
      </c>
      <c r="E1360" s="19">
        <v>37350</v>
      </c>
      <c r="F1360" t="s">
        <v>284</v>
      </c>
      <c r="G1360" s="6" t="s">
        <v>23</v>
      </c>
      <c r="H1360" s="6"/>
      <c r="I1360" s="12">
        <v>230.32</v>
      </c>
      <c r="J1360" s="12">
        <f>J1359+IF(AND($B1360="B",$G1360="D"),-I1360,IF($B1360="B",+I1360,0))</f>
        <v>866.44613865577276</v>
      </c>
      <c r="K1360" s="12">
        <f>K1359+IF(AND($B1360="B",$E1360&lt;&gt;""),IF($G1360="D",-I1360,+I1360),0)</f>
        <v>866.44613865577276</v>
      </c>
      <c r="L1360" s="6" t="str">
        <f>IF(C1360="","",G1360&amp;" "&amp;VLOOKUP(C1360,$X$1:$Y$49,2))</f>
        <v>D 14</v>
      </c>
      <c r="M1360" s="10" t="e">
        <f>M1359+IF(AND(B1360="C",E1360&lt;&gt;""),IF(G1360="D",-#REF!,+#REF!),0)</f>
        <v>#REF!</v>
      </c>
      <c r="N1360">
        <f>IF(D1360,MONTH(D1360),"")</f>
        <v>4</v>
      </c>
      <c r="O1360">
        <f>IF(D1360,YEAR(D1360),"")</f>
        <v>2002</v>
      </c>
      <c r="P1360" s="12">
        <f>P1359+IF(AND($B1360="C",I1360&lt;&gt;""),IF($G1360="D",-I1360,+I1360),0)</f>
        <v>137.69758083228015</v>
      </c>
    </row>
    <row r="1361" spans="1:16" x14ac:dyDescent="0.2">
      <c r="A1361" s="6">
        <v>714</v>
      </c>
      <c r="B1361" s="6" t="s">
        <v>17</v>
      </c>
      <c r="C1361" s="7" t="s">
        <v>26</v>
      </c>
      <c r="D1361" s="8">
        <v>37347</v>
      </c>
      <c r="E1361" s="19">
        <v>37350</v>
      </c>
      <c r="F1361" t="s">
        <v>284</v>
      </c>
      <c r="G1361" s="6" t="s">
        <v>23</v>
      </c>
      <c r="H1361" s="6"/>
      <c r="I1361" s="12">
        <v>53.09</v>
      </c>
      <c r="J1361" s="12">
        <f>J1360+IF(AND($B1361="B",$G1361="D"),-I1361,IF($B1361="B",+I1361,0))</f>
        <v>813.35613865577272</v>
      </c>
      <c r="K1361" s="12">
        <f>K1360+IF(AND($B1361="B",$E1361&lt;&gt;""),IF($G1361="D",-I1361,+I1361),0)</f>
        <v>813.35613865577272</v>
      </c>
      <c r="L1361" s="6" t="str">
        <f>IF(C1361="","",G1361&amp;" "&amp;VLOOKUP(C1361,$X$1:$Y$49,2))</f>
        <v>D 6</v>
      </c>
      <c r="M1361" s="10" t="e">
        <f>M1360+IF(AND(B1361="C",E1361&lt;&gt;""),IF(G1361="D",-#REF!,+#REF!),0)</f>
        <v>#REF!</v>
      </c>
      <c r="N1361">
        <f>IF(D1361,MONTH(D1361),"")</f>
        <v>4</v>
      </c>
      <c r="O1361">
        <f>IF(D1361,YEAR(D1361),"")</f>
        <v>2002</v>
      </c>
      <c r="P1361" s="12">
        <f>P1360+IF(AND($B1361="C",I1361&lt;&gt;""),IF($G1361="D",-I1361,+I1361),0)</f>
        <v>137.69758083228015</v>
      </c>
    </row>
    <row r="1362" spans="1:16" x14ac:dyDescent="0.2">
      <c r="A1362" s="6">
        <v>714</v>
      </c>
      <c r="B1362" s="6" t="s">
        <v>17</v>
      </c>
      <c r="C1362" s="7" t="s">
        <v>51</v>
      </c>
      <c r="D1362" s="8">
        <v>37347</v>
      </c>
      <c r="E1362" s="19">
        <v>37350</v>
      </c>
      <c r="F1362" t="s">
        <v>284</v>
      </c>
      <c r="G1362" s="6" t="s">
        <v>23</v>
      </c>
      <c r="H1362" s="6"/>
      <c r="I1362" s="12">
        <v>40.54</v>
      </c>
      <c r="J1362" s="12">
        <f>J1361+IF(AND($B1362="B",$G1362="D"),-I1362,IF($B1362="B",+I1362,0))</f>
        <v>772.81613865577276</v>
      </c>
      <c r="K1362" s="12">
        <f>K1361+IF(AND($B1362="B",$E1362&lt;&gt;""),IF($G1362="D",-I1362,+I1362),0)</f>
        <v>772.81613865577276</v>
      </c>
      <c r="L1362" s="6" t="str">
        <f>IF(C1362="","",G1362&amp;" "&amp;VLOOKUP(C1362,$X$1:$Y$49,2))</f>
        <v>D 21</v>
      </c>
      <c r="M1362" s="10" t="e">
        <f>M1361+IF(AND(B1362="C",E1362&lt;&gt;""),IF(G1362="D",-#REF!,+#REF!),0)</f>
        <v>#REF!</v>
      </c>
      <c r="N1362">
        <f>IF(D1362,MONTH(D1362),"")</f>
        <v>4</v>
      </c>
      <c r="O1362">
        <f>IF(D1362,YEAR(D1362),"")</f>
        <v>2002</v>
      </c>
      <c r="P1362" s="12">
        <f>P1361+IF(AND($B1362="C",I1362&lt;&gt;""),IF($G1362="D",-I1362,+I1362),0)</f>
        <v>137.69758083228015</v>
      </c>
    </row>
    <row r="1363" spans="1:16" x14ac:dyDescent="0.2">
      <c r="A1363" s="6">
        <v>714</v>
      </c>
      <c r="B1363" s="6" t="s">
        <v>17</v>
      </c>
      <c r="C1363" s="7" t="s">
        <v>51</v>
      </c>
      <c r="D1363" s="8">
        <v>37347</v>
      </c>
      <c r="E1363" s="19">
        <v>37350</v>
      </c>
      <c r="F1363" t="s">
        <v>284</v>
      </c>
      <c r="G1363" s="6" t="s">
        <v>23</v>
      </c>
      <c r="H1363" s="6"/>
      <c r="I1363" s="12">
        <v>7.48</v>
      </c>
      <c r="J1363" s="12">
        <f>J1362+IF(AND($B1363="B",$G1363="D"),-I1363,IF($B1363="B",+I1363,0))</f>
        <v>765.33613865577274</v>
      </c>
      <c r="K1363" s="12">
        <f>K1362+IF(AND($B1363="B",$E1363&lt;&gt;""),IF($G1363="D",-I1363,+I1363),0)</f>
        <v>765.33613865577274</v>
      </c>
      <c r="L1363" s="6" t="str">
        <f>IF(C1363="","",G1363&amp;" "&amp;VLOOKUP(C1363,$X$1:$Y$49,2))</f>
        <v>D 21</v>
      </c>
      <c r="M1363" s="10" t="e">
        <f>M1362+IF(AND(B1363="C",E1363&lt;&gt;""),IF(G1363="D",-#REF!,+#REF!),0)</f>
        <v>#REF!</v>
      </c>
      <c r="N1363">
        <f>IF(D1363,MONTH(D1363),"")</f>
        <v>4</v>
      </c>
      <c r="O1363">
        <f>IF(D1363,YEAR(D1363),"")</f>
        <v>2002</v>
      </c>
      <c r="P1363" s="12">
        <f>P1362+IF(AND($B1363="C",I1363&lt;&gt;""),IF($G1363="D",-I1363,+I1363),0)</f>
        <v>137.69758083228015</v>
      </c>
    </row>
    <row r="1364" spans="1:16" x14ac:dyDescent="0.2">
      <c r="A1364" s="6">
        <v>724</v>
      </c>
      <c r="B1364" s="6" t="s">
        <v>40</v>
      </c>
      <c r="C1364" t="s">
        <v>41</v>
      </c>
      <c r="D1364" s="8">
        <v>37347</v>
      </c>
      <c r="E1364" s="8">
        <v>37347</v>
      </c>
      <c r="F1364" t="s">
        <v>284</v>
      </c>
      <c r="G1364" s="6" t="s">
        <v>19</v>
      </c>
      <c r="H1364" s="6"/>
      <c r="I1364" s="12">
        <v>60</v>
      </c>
      <c r="J1364" s="12">
        <f>J1363+IF(AND($B1364="B",$G1364="D"),-I1364,IF($B1364="B",+I1364,0))</f>
        <v>765.33613865577274</v>
      </c>
      <c r="K1364" s="12">
        <f>K1363+IF(AND($B1364="B",$E1364&lt;&gt;""),IF($G1364="D",-I1364,+I1364),0)</f>
        <v>765.33613865577274</v>
      </c>
      <c r="L1364" s="6" t="str">
        <f>IF(C1364="","",G1364&amp;" "&amp;VLOOKUP(C1364,$X$1:$Y$49,2))</f>
        <v>R 4</v>
      </c>
      <c r="M1364" s="10" t="e">
        <f>M1363+IF(AND(B1364="C",E1364&lt;&gt;""),IF(G1364="D",-#REF!,+#REF!),0)</f>
        <v>#REF!</v>
      </c>
      <c r="N1364">
        <f>IF(D1364,MONTH(D1364),"")</f>
        <v>4</v>
      </c>
      <c r="O1364">
        <f>IF(D1364,YEAR(D1364),"")</f>
        <v>2002</v>
      </c>
      <c r="P1364" s="12">
        <f>P1363+IF(AND($B1364="C",I1364&lt;&gt;""),IF($G1364="D",-I1364,+I1364),0)</f>
        <v>197.69758083228015</v>
      </c>
    </row>
    <row r="1365" spans="1:16" x14ac:dyDescent="0.2">
      <c r="A1365" s="6">
        <v>724</v>
      </c>
      <c r="B1365" s="6" t="s">
        <v>17</v>
      </c>
      <c r="C1365" t="s">
        <v>44</v>
      </c>
      <c r="D1365" s="8">
        <v>37347</v>
      </c>
      <c r="E1365" s="8">
        <v>37347</v>
      </c>
      <c r="F1365" t="s">
        <v>284</v>
      </c>
      <c r="G1365" s="6" t="s">
        <v>23</v>
      </c>
      <c r="H1365" s="6"/>
      <c r="I1365" s="12">
        <v>60</v>
      </c>
      <c r="J1365" s="12">
        <f>J1364+IF(AND($B1365="B",$G1365="D"),-I1365,IF($B1365="B",+I1365,0))</f>
        <v>705.33613865577274</v>
      </c>
      <c r="K1365" s="12">
        <f>K1364+IF(AND($B1365="B",$E1365&lt;&gt;""),IF($G1365="D",-I1365,+I1365),0)</f>
        <v>705.33613865577274</v>
      </c>
      <c r="L1365" s="6" t="str">
        <f>IF(C1365="","",G1365&amp;" "&amp;VLOOKUP(C1365,$X$1:$Y$49,2))</f>
        <v>D 5</v>
      </c>
      <c r="M1365" s="10" t="e">
        <f>M1364+IF(AND(B1365="C",E1365&lt;&gt;""),IF(G1365="D",-#REF!,+#REF!),0)</f>
        <v>#REF!</v>
      </c>
      <c r="N1365">
        <f>IF(D1365,MONTH(D1365),"")</f>
        <v>4</v>
      </c>
      <c r="O1365">
        <f>IF(D1365,YEAR(D1365),"")</f>
        <v>2002</v>
      </c>
      <c r="P1365" s="12">
        <f>P1364+IF(AND($B1365="C",I1365&lt;&gt;""),IF($G1365="D",-I1365,+I1365),0)</f>
        <v>197.69758083228015</v>
      </c>
    </row>
    <row r="1366" spans="1:16" x14ac:dyDescent="0.2">
      <c r="A1366" s="6">
        <v>723</v>
      </c>
      <c r="B1366" s="6" t="s">
        <v>17</v>
      </c>
      <c r="C1366" s="7" t="s">
        <v>21</v>
      </c>
      <c r="D1366" s="8">
        <v>37348</v>
      </c>
      <c r="E1366" s="19">
        <v>37348</v>
      </c>
      <c r="F1366" t="s">
        <v>284</v>
      </c>
      <c r="G1366" s="6" t="s">
        <v>23</v>
      </c>
      <c r="H1366" s="6"/>
      <c r="I1366" s="12">
        <v>10.23</v>
      </c>
      <c r="J1366" s="12">
        <f>J1365+IF(AND($B1366="B",$G1366="D"),-I1366,IF($B1366="B",+I1366,0))</f>
        <v>695.10613865577272</v>
      </c>
      <c r="K1366" s="12">
        <f>K1365+IF(AND($B1366="B",$E1366&lt;&gt;""),IF($G1366="D",-I1366,+I1366),0)</f>
        <v>695.10613865577272</v>
      </c>
      <c r="L1366" s="6" t="str">
        <f>IF(C1366="","",G1366&amp;" "&amp;VLOOKUP(C1366,$X$1:$Y$49,2))</f>
        <v>D 28</v>
      </c>
      <c r="M1366" s="10" t="e">
        <f>M1365+IF(AND(B1366="C",E1366&lt;&gt;""),IF(G1366="D",-#REF!,+#REF!),0)</f>
        <v>#REF!</v>
      </c>
      <c r="N1366">
        <f>IF(D1366,MONTH(D1366),"")</f>
        <v>4</v>
      </c>
      <c r="O1366">
        <f>IF(D1366,YEAR(D1366),"")</f>
        <v>2002</v>
      </c>
      <c r="P1366" s="12">
        <f>P1365+IF(AND($B1366="C",I1366&lt;&gt;""),IF($G1366="D",-I1366,+I1366),0)</f>
        <v>197.69758083228015</v>
      </c>
    </row>
    <row r="1367" spans="1:16" x14ac:dyDescent="0.2">
      <c r="A1367" s="6">
        <v>723</v>
      </c>
      <c r="B1367" s="6" t="s">
        <v>17</v>
      </c>
      <c r="C1367" s="7" t="s">
        <v>26</v>
      </c>
      <c r="D1367" s="8">
        <v>37348</v>
      </c>
      <c r="E1367" s="19">
        <v>37348</v>
      </c>
      <c r="F1367" t="s">
        <v>284</v>
      </c>
      <c r="G1367" s="6" t="s">
        <v>23</v>
      </c>
      <c r="H1367" s="6"/>
      <c r="I1367" s="12">
        <v>2.0099999999999998</v>
      </c>
      <c r="J1367" s="12">
        <f>J1366+IF(AND($B1367="B",$G1367="D"),-I1367,IF($B1367="B",+I1367,0))</f>
        <v>693.09613865577273</v>
      </c>
      <c r="K1367" s="12">
        <f>K1366+IF(AND($B1367="B",$E1367&lt;&gt;""),IF($G1367="D",-I1367,+I1367),0)</f>
        <v>693.09613865577273</v>
      </c>
      <c r="L1367" s="6" t="str">
        <f>IF(C1367="","",G1367&amp;" "&amp;VLOOKUP(C1367,$X$1:$Y$49,2))</f>
        <v>D 6</v>
      </c>
      <c r="M1367" s="10" t="e">
        <f>M1366+IF(AND(B1367="C",E1367&lt;&gt;""),IF(G1367="D",-#REF!,+#REF!),0)</f>
        <v>#REF!</v>
      </c>
      <c r="N1367">
        <f>IF(D1367,MONTH(D1367),"")</f>
        <v>4</v>
      </c>
      <c r="O1367">
        <f>IF(D1367,YEAR(D1367),"")</f>
        <v>2002</v>
      </c>
      <c r="P1367" s="12">
        <f>P1366+IF(AND($B1367="C",I1367&lt;&gt;""),IF($G1367="D",-I1367,+I1367),0)</f>
        <v>197.69758083228015</v>
      </c>
    </row>
    <row r="1368" spans="1:16" x14ac:dyDescent="0.2">
      <c r="A1368" s="6">
        <v>712</v>
      </c>
      <c r="B1368" s="6" t="s">
        <v>17</v>
      </c>
      <c r="C1368" t="s">
        <v>36</v>
      </c>
      <c r="D1368" s="8">
        <v>37349</v>
      </c>
      <c r="E1368" s="8">
        <v>37349</v>
      </c>
      <c r="F1368" t="s">
        <v>284</v>
      </c>
      <c r="G1368" s="6" t="s">
        <v>23</v>
      </c>
      <c r="H1368" s="14" t="s">
        <v>254</v>
      </c>
      <c r="I1368" s="12">
        <v>418.09</v>
      </c>
      <c r="J1368" s="12">
        <f>J1367+IF(AND($B1368="B",$G1368="D"),-I1368,IF($B1368="B",+I1368,0))</f>
        <v>275.00613865577276</v>
      </c>
      <c r="K1368" s="12">
        <f>K1367+IF(AND($B1368="B",$E1368&lt;&gt;""),IF($G1368="D",-I1368,+I1368),0)</f>
        <v>275.00613865577276</v>
      </c>
      <c r="L1368" s="6" t="str">
        <f>IF(C1368="","",G1368&amp;" "&amp;VLOOKUP(C1368,$X$1:$Y$49,2))</f>
        <v>D 10</v>
      </c>
      <c r="M1368" s="10" t="e">
        <f>M1367+IF(AND(B1368="C",E1368&lt;&gt;""),IF(G1368="D",-#REF!,+#REF!),0)</f>
        <v>#REF!</v>
      </c>
      <c r="N1368">
        <f>IF(D1368,MONTH(D1368),"")</f>
        <v>4</v>
      </c>
      <c r="O1368">
        <f>IF(D1368,YEAR(D1368),"")</f>
        <v>2002</v>
      </c>
      <c r="P1368" s="12">
        <f>P1367+IF(AND($B1368="C",I1368&lt;&gt;""),IF($G1368="D",-I1368,+I1368),0)</f>
        <v>197.69758083228015</v>
      </c>
    </row>
    <row r="1369" spans="1:16" x14ac:dyDescent="0.2">
      <c r="A1369" s="6">
        <v>717</v>
      </c>
      <c r="B1369" s="6" t="s">
        <v>17</v>
      </c>
      <c r="C1369" t="s">
        <v>36</v>
      </c>
      <c r="D1369" s="8">
        <v>37349</v>
      </c>
      <c r="E1369" s="8">
        <v>37360</v>
      </c>
      <c r="F1369" t="s">
        <v>284</v>
      </c>
      <c r="G1369" s="6" t="s">
        <v>23</v>
      </c>
      <c r="H1369" s="14" t="s">
        <v>255</v>
      </c>
      <c r="I1369" s="12">
        <v>55.26</v>
      </c>
      <c r="J1369" s="12">
        <f>J1368+IF(AND($B1369="B",$G1369="D"),-I1369,IF($B1369="B",+I1369,0))</f>
        <v>219.74613865577277</v>
      </c>
      <c r="K1369" s="12">
        <f>K1368+IF(AND($B1369="B",$E1369&lt;&gt;""),IF($G1369="D",-I1369,+I1369),0)</f>
        <v>219.74613865577277</v>
      </c>
      <c r="L1369" s="6" t="str">
        <f>IF(C1369="","",G1369&amp;" "&amp;VLOOKUP(C1369,$X$1:$Y$49,2))</f>
        <v>D 10</v>
      </c>
      <c r="M1369" s="10" t="e">
        <f>M1368+IF(AND(B1369="C",E1369&lt;&gt;""),IF(G1369="D",-#REF!,+#REF!),0)</f>
        <v>#REF!</v>
      </c>
      <c r="N1369">
        <f>IF(D1369,MONTH(D1369),"")</f>
        <v>4</v>
      </c>
      <c r="O1369">
        <f>IF(D1369,YEAR(D1369),"")</f>
        <v>2002</v>
      </c>
      <c r="P1369" s="12">
        <f>P1368+IF(AND($B1369="C",I1369&lt;&gt;""),IF($G1369="D",-I1369,+I1369),0)</f>
        <v>197.69758083228015</v>
      </c>
    </row>
    <row r="1370" spans="1:16" x14ac:dyDescent="0.2">
      <c r="A1370" s="6">
        <v>742</v>
      </c>
      <c r="B1370" s="6" t="s">
        <v>17</v>
      </c>
      <c r="C1370" t="s">
        <v>53</v>
      </c>
      <c r="D1370" s="8">
        <v>37349</v>
      </c>
      <c r="E1370" s="8">
        <v>37347</v>
      </c>
      <c r="F1370" t="s">
        <v>284</v>
      </c>
      <c r="G1370" s="6" t="s">
        <v>23</v>
      </c>
      <c r="I1370" s="12">
        <v>60.48</v>
      </c>
      <c r="J1370" s="12">
        <f>J1369+IF(AND($B1370="B",$G1370="D"),-I1370,IF($B1370="B",+I1370,0))</f>
        <v>159.26613865577278</v>
      </c>
      <c r="K1370" s="12">
        <f>K1369+IF(AND($B1370="B",$E1370&lt;&gt;""),IF($G1370="D",-I1370,+I1370),0)</f>
        <v>159.26613865577278</v>
      </c>
      <c r="L1370" s="6" t="str">
        <f>IF(C1370="","",G1370&amp;" "&amp;VLOOKUP(C1370,$X$1:$Y$49,2))</f>
        <v>D 29</v>
      </c>
      <c r="M1370" s="10" t="e">
        <f>M1369+IF(AND(B1370="C",E1370&lt;&gt;""),IF(G1370="D",-#REF!,+#REF!),0)</f>
        <v>#REF!</v>
      </c>
      <c r="N1370">
        <f>IF(D1370,MONTH(D1370),"")</f>
        <v>4</v>
      </c>
      <c r="O1370">
        <f>IF(D1370,YEAR(D1370),"")</f>
        <v>2002</v>
      </c>
      <c r="P1370" s="12">
        <f>P1369+IF(AND($B1370="C",I1370&lt;&gt;""),IF($G1370="D",-I1370,+I1370),0)</f>
        <v>197.69758083228015</v>
      </c>
    </row>
    <row r="1371" spans="1:16" x14ac:dyDescent="0.2">
      <c r="A1371" s="6">
        <v>742</v>
      </c>
      <c r="B1371" s="6" t="s">
        <v>17</v>
      </c>
      <c r="C1371" s="7" t="s">
        <v>26</v>
      </c>
      <c r="D1371" s="8">
        <v>37349</v>
      </c>
      <c r="E1371" s="8">
        <v>37347</v>
      </c>
      <c r="F1371" t="s">
        <v>284</v>
      </c>
      <c r="G1371" s="6" t="s">
        <v>23</v>
      </c>
      <c r="H1371" s="6"/>
      <c r="I1371" s="12">
        <v>11.86</v>
      </c>
      <c r="J1371" s="12">
        <f>J1370+IF(AND($B1371="B",$G1371="D"),-I1371,IF($B1371="B",+I1371,0))</f>
        <v>147.40613865577279</v>
      </c>
      <c r="K1371" s="12">
        <f>K1370+IF(AND($B1371="B",$E1371&lt;&gt;""),IF($G1371="D",-I1371,+I1371),0)</f>
        <v>147.40613865577279</v>
      </c>
      <c r="L1371" s="6" t="str">
        <f>IF(C1371="","",G1371&amp;" "&amp;VLOOKUP(C1371,$X$1:$Y$49,2))</f>
        <v>D 6</v>
      </c>
      <c r="M1371" s="10" t="e">
        <f>M1370+IF(AND(B1371="C",E1371&lt;&gt;""),IF(G1371="D",-#REF!,+#REF!),0)</f>
        <v>#REF!</v>
      </c>
      <c r="N1371">
        <f>IF(D1371,MONTH(D1371),"")</f>
        <v>4</v>
      </c>
      <c r="O1371">
        <f>IF(D1371,YEAR(D1371),"")</f>
        <v>2002</v>
      </c>
      <c r="P1371" s="12">
        <f>P1370+IF(AND($B1371="C",I1371&lt;&gt;""),IF($G1371="D",-I1371,+I1371),0)</f>
        <v>197.69758083228015</v>
      </c>
    </row>
    <row r="1372" spans="1:16" x14ac:dyDescent="0.2">
      <c r="A1372" s="6">
        <v>728</v>
      </c>
      <c r="B1372" s="6" t="s">
        <v>17</v>
      </c>
      <c r="C1372" t="s">
        <v>36</v>
      </c>
      <c r="D1372" s="8">
        <v>37350</v>
      </c>
      <c r="E1372" s="8">
        <v>37353</v>
      </c>
      <c r="F1372" t="s">
        <v>284</v>
      </c>
      <c r="G1372" s="6" t="s">
        <v>23</v>
      </c>
      <c r="H1372" s="14" t="s">
        <v>256</v>
      </c>
      <c r="I1372" s="12">
        <v>1642</v>
      </c>
      <c r="J1372" s="12">
        <f>J1371+IF(AND($B1372="B",$G1372="D"),-I1372,IF($B1372="B",+I1372,0))</f>
        <v>-1494.5938613442272</v>
      </c>
      <c r="K1372" s="12">
        <f>K1371+IF(AND($B1372="B",$E1372&lt;&gt;""),IF($G1372="D",-I1372,+I1372),0)</f>
        <v>-1494.5938613442272</v>
      </c>
      <c r="L1372" s="6" t="str">
        <f>IF(C1372="","",G1372&amp;" "&amp;VLOOKUP(C1372,$X$1:$Y$49,2))</f>
        <v>D 10</v>
      </c>
      <c r="M1372" s="10" t="e">
        <f>M1371+IF(AND(B1372="C",E1372&lt;&gt;""),IF(G1372="D",-#REF!,+#REF!),0)</f>
        <v>#REF!</v>
      </c>
      <c r="N1372">
        <f>IF(D1372,MONTH(D1372),"")</f>
        <v>4</v>
      </c>
      <c r="O1372">
        <f>IF(D1372,YEAR(D1372),"")</f>
        <v>2002</v>
      </c>
      <c r="P1372" s="12">
        <f>P1371+IF(AND($B1372="C",I1372&lt;&gt;""),IF($G1372="D",-I1372,+I1372),0)</f>
        <v>197.69758083228015</v>
      </c>
    </row>
    <row r="1373" spans="1:16" x14ac:dyDescent="0.2">
      <c r="A1373" s="6">
        <v>729</v>
      </c>
      <c r="B1373" s="6" t="s">
        <v>17</v>
      </c>
      <c r="C1373" t="s">
        <v>36</v>
      </c>
      <c r="D1373" s="8">
        <v>37350</v>
      </c>
      <c r="E1373" s="8">
        <v>37354</v>
      </c>
      <c r="F1373" t="s">
        <v>284</v>
      </c>
      <c r="G1373" s="6" t="s">
        <v>23</v>
      </c>
      <c r="H1373" s="14" t="s">
        <v>257</v>
      </c>
      <c r="I1373" s="12">
        <v>229</v>
      </c>
      <c r="J1373" s="12">
        <f>J1372+IF(AND($B1373="B",$G1373="D"),-I1373,IF($B1373="B",+I1373,0))</f>
        <v>-1723.5938613442272</v>
      </c>
      <c r="K1373" s="12">
        <f>K1372+IF(AND($B1373="B",$E1373&lt;&gt;""),IF($G1373="D",-I1373,+I1373),0)</f>
        <v>-1723.5938613442272</v>
      </c>
      <c r="L1373" s="6" t="str">
        <f>IF(C1373="","",G1373&amp;" "&amp;VLOOKUP(C1373,$X$1:$Y$49,2))</f>
        <v>D 10</v>
      </c>
      <c r="M1373" s="10" t="e">
        <f>M1372+IF(AND(B1373="C",E1373&lt;&gt;""),IF(G1373="D",-#REF!,+#REF!),0)</f>
        <v>#REF!</v>
      </c>
      <c r="N1373">
        <f>IF(D1373,MONTH(D1373),"")</f>
        <v>4</v>
      </c>
      <c r="O1373">
        <f>IF(D1373,YEAR(D1373),"")</f>
        <v>2002</v>
      </c>
      <c r="P1373" s="12">
        <f>P1372+IF(AND($B1373="C",I1373&lt;&gt;""),IF($G1373="D",-I1373,+I1373),0)</f>
        <v>197.69758083228015</v>
      </c>
    </row>
    <row r="1374" spans="1:16" x14ac:dyDescent="0.2">
      <c r="A1374" s="6">
        <v>731</v>
      </c>
      <c r="B1374" s="6" t="s">
        <v>17</v>
      </c>
      <c r="C1374" t="s">
        <v>54</v>
      </c>
      <c r="D1374" s="8">
        <v>37352</v>
      </c>
      <c r="E1374" s="8">
        <v>37352</v>
      </c>
      <c r="F1374" t="s">
        <v>284</v>
      </c>
      <c r="G1374" s="6" t="s">
        <v>19</v>
      </c>
      <c r="I1374" s="12">
        <v>1428.0016722408029</v>
      </c>
      <c r="J1374" s="12">
        <f>J1373+IF(AND($B1374="B",$G1374="D"),-I1374,IF($B1374="B",+I1374,0))</f>
        <v>-295.59218910342429</v>
      </c>
      <c r="K1374" s="12">
        <f>K1373+IF(AND($B1374="B",$E1374&lt;&gt;""),IF($G1374="D",-I1374,+I1374),0)</f>
        <v>-295.59218910342429</v>
      </c>
      <c r="L1374" s="6" t="str">
        <f>IF(C1374="","",G1374&amp;" "&amp;VLOOKUP(C1374,$X$1:$Y$49,2))</f>
        <v>R 6</v>
      </c>
      <c r="M1374" s="10" t="e">
        <f>M1373+IF(AND(B1374="C",E1374&lt;&gt;""),IF(G1374="D",-#REF!,+#REF!),0)</f>
        <v>#REF!</v>
      </c>
      <c r="N1374">
        <f>IF(D1374,MONTH(D1374),"")</f>
        <v>4</v>
      </c>
      <c r="O1374">
        <f>IF(D1374,YEAR(D1374),"")</f>
        <v>2002</v>
      </c>
      <c r="P1374" s="12">
        <f>P1373+IF(AND($B1374="C",I1374&lt;&gt;""),IF($G1374="D",-I1374,+I1374),0)</f>
        <v>197.69758083228015</v>
      </c>
    </row>
    <row r="1375" spans="1:16" x14ac:dyDescent="0.2">
      <c r="A1375" s="6">
        <v>731</v>
      </c>
      <c r="B1375" s="6" t="s">
        <v>17</v>
      </c>
      <c r="C1375" t="s">
        <v>62</v>
      </c>
      <c r="D1375" s="8">
        <v>37352</v>
      </c>
      <c r="E1375" s="8">
        <v>37352</v>
      </c>
      <c r="F1375" t="s">
        <v>284</v>
      </c>
      <c r="G1375" s="6" t="s">
        <v>19</v>
      </c>
      <c r="I1375" s="12">
        <v>279.88800000000003</v>
      </c>
      <c r="J1375" s="12">
        <f>J1374+IF(AND($B1375="B",$G1375="D"),-I1375,IF($B1375="B",+I1375,0))</f>
        <v>-15.704189103424255</v>
      </c>
      <c r="K1375" s="12">
        <f>K1374+IF(AND($B1375="B",$E1375&lt;&gt;""),IF($G1375="D",-I1375,+I1375),0)</f>
        <v>-15.704189103424255</v>
      </c>
      <c r="L1375" s="6" t="str">
        <f>IF(C1375="","",G1375&amp;" "&amp;VLOOKUP(C1375,$X$1:$Y$49,2))</f>
        <v>R 5</v>
      </c>
      <c r="M1375" s="10" t="e">
        <f>M1374+IF(AND(B1375="C",E1375&lt;&gt;""),IF(G1375="D",-#REF!,+#REF!),0)</f>
        <v>#REF!</v>
      </c>
      <c r="N1375">
        <f>IF(D1375,MONTH(D1375),"")</f>
        <v>4</v>
      </c>
      <c r="O1375">
        <f>IF(D1375,YEAR(D1375),"")</f>
        <v>2002</v>
      </c>
      <c r="P1375" s="12">
        <f>P1374+IF(AND($B1375="C",I1375&lt;&gt;""),IF($G1375="D",-I1375,+I1375),0)</f>
        <v>197.69758083228015</v>
      </c>
    </row>
    <row r="1376" spans="1:16" x14ac:dyDescent="0.2">
      <c r="A1376" s="6">
        <v>730</v>
      </c>
      <c r="B1376" s="6" t="s">
        <v>17</v>
      </c>
      <c r="C1376" t="s">
        <v>67</v>
      </c>
      <c r="D1376" s="8">
        <v>37354</v>
      </c>
      <c r="E1376" s="8">
        <v>37355</v>
      </c>
      <c r="F1376" t="s">
        <v>284</v>
      </c>
      <c r="G1376" s="6" t="s">
        <v>23</v>
      </c>
      <c r="H1376" s="14" t="s">
        <v>258</v>
      </c>
      <c r="I1376" s="12">
        <v>4969</v>
      </c>
      <c r="J1376" s="12">
        <f>J1375+IF(AND($B1376="B",$G1376="D"),-I1376,IF($B1376="B",+I1376,0))</f>
        <v>-4984.7041891034241</v>
      </c>
      <c r="K1376" s="12">
        <f>K1375+IF(AND($B1376="B",$E1376&lt;&gt;""),IF($G1376="D",-I1376,+I1376),0)</f>
        <v>-4984.7041891034241</v>
      </c>
      <c r="L1376" s="6" t="str">
        <f>IF(C1376="","",G1376&amp;" "&amp;VLOOKUP(C1376,$X$1:$Y$49,2))</f>
        <v>D 11</v>
      </c>
      <c r="M1376" s="10" t="e">
        <f>M1375+IF(AND(B1376="C",E1376&lt;&gt;""),IF(G1376="D",-#REF!,+#REF!),0)</f>
        <v>#REF!</v>
      </c>
      <c r="N1376">
        <f>IF(D1376,MONTH(D1376),"")</f>
        <v>4</v>
      </c>
      <c r="O1376">
        <f>IF(D1376,YEAR(D1376),"")</f>
        <v>2002</v>
      </c>
      <c r="P1376" s="12">
        <f>P1375+IF(AND($B1376="C",I1376&lt;&gt;""),IF($G1376="D",-I1376,+I1376),0)</f>
        <v>197.69758083228015</v>
      </c>
    </row>
    <row r="1377" spans="1:16" x14ac:dyDescent="0.2">
      <c r="A1377" s="6">
        <v>740</v>
      </c>
      <c r="B1377" s="6" t="s">
        <v>17</v>
      </c>
      <c r="C1377" s="7" t="s">
        <v>58</v>
      </c>
      <c r="D1377" s="8">
        <v>37354</v>
      </c>
      <c r="E1377" s="8">
        <v>37354</v>
      </c>
      <c r="F1377" t="s">
        <v>284</v>
      </c>
      <c r="G1377" s="6" t="s">
        <v>23</v>
      </c>
      <c r="H1377" s="14" t="s">
        <v>259</v>
      </c>
      <c r="I1377" s="12">
        <v>200</v>
      </c>
      <c r="J1377" s="12">
        <f>J1376+IF(AND($B1377="B",$G1377="D"),-I1377,IF($B1377="B",+I1377,0))</f>
        <v>-5184.7041891034241</v>
      </c>
      <c r="K1377" s="12">
        <f>K1376+IF(AND($B1377="B",$E1377&lt;&gt;""),IF($G1377="D",-I1377,+I1377),0)</f>
        <v>-5184.7041891034241</v>
      </c>
      <c r="L1377" s="6" t="str">
        <f>IF(C1377="","",G1377&amp;" "&amp;VLOOKUP(C1377,$X$1:$Y$49,2))</f>
        <v>D 4</v>
      </c>
      <c r="M1377" s="10" t="e">
        <f>M1376+IF(AND(B1377="C",E1377&lt;&gt;""),IF(G1377="D",-#REF!,+#REF!),0)</f>
        <v>#REF!</v>
      </c>
      <c r="N1377">
        <f>IF(D1377,MONTH(D1377),"")</f>
        <v>4</v>
      </c>
      <c r="O1377">
        <f>IF(D1377,YEAR(D1377),"")</f>
        <v>2002</v>
      </c>
      <c r="P1377" s="12">
        <f>P1376+IF(AND($B1377="C",I1377&lt;&gt;""),IF($G1377="D",-I1377,+I1377),0)</f>
        <v>197.69758083228015</v>
      </c>
    </row>
    <row r="1378" spans="1:16" x14ac:dyDescent="0.2">
      <c r="A1378" s="6">
        <v>753</v>
      </c>
      <c r="B1378" s="6" t="s">
        <v>17</v>
      </c>
      <c r="C1378" t="s">
        <v>18</v>
      </c>
      <c r="D1378" s="8">
        <v>37355</v>
      </c>
      <c r="E1378" s="8">
        <v>37355</v>
      </c>
      <c r="F1378" t="s">
        <v>284</v>
      </c>
      <c r="G1378" s="6" t="s">
        <v>19</v>
      </c>
      <c r="H1378" s="6"/>
      <c r="I1378" s="12">
        <v>5500</v>
      </c>
      <c r="J1378" s="12">
        <f>J1377+IF(AND($B1378="B",$G1378="D"),-I1378,IF($B1378="B",+I1378,0))</f>
        <v>315.29581089657586</v>
      </c>
      <c r="K1378" s="12">
        <f>K1377+IF(AND($B1378="B",$E1378&lt;&gt;""),IF($G1378="D",-I1378,+I1378),0)</f>
        <v>315.29581089657586</v>
      </c>
      <c r="L1378" s="6" t="str">
        <f>IF(C1378="","",G1378&amp;" "&amp;VLOOKUP(C1378,$X$1:$Y$49,2))</f>
        <v>R 8</v>
      </c>
      <c r="M1378" s="10" t="e">
        <f>M1377+IF(AND(B1378="C",E1378&lt;&gt;""),IF(G1378="D",-#REF!,+#REF!),0)</f>
        <v>#REF!</v>
      </c>
      <c r="N1378">
        <f>IF(D1378,MONTH(D1378),"")</f>
        <v>4</v>
      </c>
      <c r="O1378">
        <f>IF(D1378,YEAR(D1378),"")</f>
        <v>2002</v>
      </c>
      <c r="P1378" s="12">
        <f>P1377+IF(AND($B1378="C",I1378&lt;&gt;""),IF($G1378="D",-I1378,+I1378),0)</f>
        <v>197.69758083228015</v>
      </c>
    </row>
    <row r="1379" spans="1:16" x14ac:dyDescent="0.2">
      <c r="A1379" s="6">
        <v>756</v>
      </c>
      <c r="B1379" s="6" t="s">
        <v>40</v>
      </c>
      <c r="C1379" t="s">
        <v>31</v>
      </c>
      <c r="D1379" s="8">
        <v>37355</v>
      </c>
      <c r="E1379" s="8">
        <v>37355</v>
      </c>
      <c r="F1379" t="s">
        <v>284</v>
      </c>
      <c r="G1379" s="6" t="s">
        <v>23</v>
      </c>
      <c r="H1379" s="6"/>
      <c r="I1379" s="12">
        <v>11.15</v>
      </c>
      <c r="J1379" s="12">
        <f>J1378+IF(AND($B1379="B",$G1379="D"),-I1379,IF($B1379="B",+I1379,0))</f>
        <v>315.29581089657586</v>
      </c>
      <c r="K1379" s="12">
        <f>K1378+IF(AND($B1379="B",$E1379&lt;&gt;""),IF($G1379="D",-I1379,+I1379),0)</f>
        <v>315.29581089657586</v>
      </c>
      <c r="L1379" s="6" t="str">
        <f>IF(C1379="","",G1379&amp;" "&amp;VLOOKUP(C1379,$X$1:$Y$49,2))</f>
        <v>D 22</v>
      </c>
      <c r="M1379" s="10" t="e">
        <f>M1378+IF(AND(B1379="C",E1379&lt;&gt;""),IF(G1379="D",-#REF!,+#REF!),0)</f>
        <v>#REF!</v>
      </c>
      <c r="N1379">
        <f>IF(D1379,MONTH(D1379),"")</f>
        <v>4</v>
      </c>
      <c r="O1379">
        <f>IF(D1379,YEAR(D1379),"")</f>
        <v>2002</v>
      </c>
      <c r="P1379" s="12">
        <f>P1378+IF(AND($B1379="C",I1379&lt;&gt;""),IF($G1379="D",-I1379,+I1379),0)</f>
        <v>186.54758083228015</v>
      </c>
    </row>
    <row r="1380" spans="1:16" x14ac:dyDescent="0.2">
      <c r="A1380" s="6">
        <v>593</v>
      </c>
      <c r="B1380" s="6" t="s">
        <v>17</v>
      </c>
      <c r="C1380" t="s">
        <v>33</v>
      </c>
      <c r="D1380" s="8">
        <v>37356</v>
      </c>
      <c r="E1380" s="19">
        <v>37355</v>
      </c>
      <c r="F1380" t="s">
        <v>284</v>
      </c>
      <c r="G1380" s="6" t="s">
        <v>23</v>
      </c>
      <c r="H1380" s="6"/>
      <c r="I1380" s="12">
        <v>295.32</v>
      </c>
      <c r="J1380" s="12">
        <f>J1379+IF(AND($B1380="B",$G1380="D"),-I1380,IF($B1380="B",+I1380,0))</f>
        <v>19.975810896575865</v>
      </c>
      <c r="K1380" s="12">
        <f>K1379+IF(AND($B1380="B",$E1380&lt;&gt;""),IF($G1380="D",-I1380,+I1380),0)</f>
        <v>19.975810896575865</v>
      </c>
      <c r="L1380" s="6" t="str">
        <f>IF(C1380="","",G1380&amp;" "&amp;VLOOKUP(C1380,$X$1:$Y$49,2))</f>
        <v>D 23</v>
      </c>
      <c r="M1380" s="10" t="e">
        <f>M1379+IF(AND(B1380="C",E1380&lt;&gt;""),IF(G1380="D",-#REF!,+#REF!),0)</f>
        <v>#REF!</v>
      </c>
      <c r="N1380">
        <f>IF(D1380,MONTH(D1380),"")</f>
        <v>4</v>
      </c>
      <c r="O1380">
        <f>IF(D1380,YEAR(D1380),"")</f>
        <v>2002</v>
      </c>
      <c r="P1380" s="12">
        <f>P1379+IF(AND($B1380="C",I1380&lt;&gt;""),IF($G1380="D",-I1380,+I1380),0)</f>
        <v>186.54758083228015</v>
      </c>
    </row>
    <row r="1381" spans="1:16" x14ac:dyDescent="0.2">
      <c r="A1381" s="6">
        <v>621</v>
      </c>
      <c r="B1381" s="6" t="s">
        <v>17</v>
      </c>
      <c r="C1381" t="s">
        <v>33</v>
      </c>
      <c r="D1381" s="8">
        <v>37356</v>
      </c>
      <c r="E1381" s="19">
        <v>37355</v>
      </c>
      <c r="F1381" t="s">
        <v>284</v>
      </c>
      <c r="G1381" s="6" t="s">
        <v>23</v>
      </c>
      <c r="H1381" s="6"/>
      <c r="I1381" s="12">
        <v>194.16</v>
      </c>
      <c r="J1381" s="12">
        <f>J1380+IF(AND($B1381="B",$G1381="D"),-I1381,IF($B1381="B",+I1381,0))</f>
        <v>-174.18418910342413</v>
      </c>
      <c r="K1381" s="12">
        <f>K1380+IF(AND($B1381="B",$E1381&lt;&gt;""),IF($G1381="D",-I1381,+I1381),0)</f>
        <v>-174.18418910342413</v>
      </c>
      <c r="L1381" s="6" t="str">
        <f>IF(C1381="","",G1381&amp;" "&amp;VLOOKUP(C1381,$X$1:$Y$49,2))</f>
        <v>D 23</v>
      </c>
      <c r="M1381" s="10" t="e">
        <f>M1380+IF(AND(B1381="C",E1381&lt;&gt;""),IF(G1381="D",-#REF!,+#REF!),0)</f>
        <v>#REF!</v>
      </c>
      <c r="N1381">
        <f>IF(D1381,MONTH(D1381),"")</f>
        <v>4</v>
      </c>
      <c r="O1381">
        <f>IF(D1381,YEAR(D1381),"")</f>
        <v>2002</v>
      </c>
      <c r="P1381" s="12">
        <f>P1380+IF(AND($B1381="C",I1381&lt;&gt;""),IF($G1381="D",-I1381,+I1381),0)</f>
        <v>186.54758083228015</v>
      </c>
    </row>
    <row r="1382" spans="1:16" x14ac:dyDescent="0.2">
      <c r="A1382" s="6">
        <v>621</v>
      </c>
      <c r="B1382" s="6" t="s">
        <v>17</v>
      </c>
      <c r="C1382" t="s">
        <v>33</v>
      </c>
      <c r="D1382" s="8">
        <v>37356</v>
      </c>
      <c r="E1382" s="19">
        <v>37446</v>
      </c>
      <c r="F1382" t="s">
        <v>284</v>
      </c>
      <c r="G1382" s="6" t="s">
        <v>23</v>
      </c>
      <c r="H1382" s="6"/>
      <c r="I1382" s="12">
        <v>194.16</v>
      </c>
      <c r="J1382" s="12">
        <f>J1381+IF(AND($B1382="B",$G1382="D"),-I1382,IF($B1382="B",+I1382,0))</f>
        <v>-368.34418910342413</v>
      </c>
      <c r="K1382" s="12">
        <f>K1381+IF(AND($B1382="B",$E1382&lt;&gt;""),IF($G1382="D",-I1382,+I1382),0)</f>
        <v>-368.34418910342413</v>
      </c>
      <c r="L1382" s="6" t="str">
        <f>IF(C1382="","",G1382&amp;" "&amp;VLOOKUP(C1382,$X$1:$Y$49,2))</f>
        <v>D 23</v>
      </c>
      <c r="M1382" s="10" t="e">
        <f>M1381+IF(AND(B1382="C",E1382&lt;&gt;""),IF(G1382="D",-#REF!,+#REF!),0)</f>
        <v>#REF!</v>
      </c>
      <c r="N1382">
        <f>IF(D1382,MONTH(D1382),"")</f>
        <v>4</v>
      </c>
      <c r="O1382">
        <f>IF(D1382,YEAR(D1382),"")</f>
        <v>2002</v>
      </c>
      <c r="P1382" s="12">
        <f>P1381+IF(AND($B1382="C",I1382&lt;&gt;""),IF($G1382="D",-I1382,+I1382),0)</f>
        <v>186.54758083228015</v>
      </c>
    </row>
    <row r="1383" spans="1:16" x14ac:dyDescent="0.2">
      <c r="A1383" s="6">
        <v>695</v>
      </c>
      <c r="B1383" s="6" t="s">
        <v>17</v>
      </c>
      <c r="C1383" t="s">
        <v>135</v>
      </c>
      <c r="D1383" s="8">
        <v>37356</v>
      </c>
      <c r="E1383" s="8">
        <v>37360</v>
      </c>
      <c r="F1383" t="s">
        <v>284</v>
      </c>
      <c r="G1383" s="6" t="s">
        <v>19</v>
      </c>
      <c r="H1383" s="6"/>
      <c r="I1383" s="12">
        <v>914.69063545150505</v>
      </c>
      <c r="J1383" s="12">
        <f>J1382+IF(AND($B1383="B",$G1383="D"),-I1383,IF($B1383="B",+I1383,0))</f>
        <v>546.34644634808092</v>
      </c>
      <c r="K1383" s="12">
        <f>K1382+IF(AND($B1383="B",$E1383&lt;&gt;""),IF($G1383="D",-I1383,+I1383),0)</f>
        <v>546.34644634808092</v>
      </c>
      <c r="L1383" s="6" t="str">
        <f>IF(C1383="","",G1383&amp;" "&amp;VLOOKUP(C1383,$X$1:$Y$49,2))</f>
        <v>R 6</v>
      </c>
      <c r="M1383" s="10" t="e">
        <f>M1382+IF(AND(B1383="C",E1383&lt;&gt;""),IF(G1383="D",-#REF!,+#REF!),0)</f>
        <v>#REF!</v>
      </c>
      <c r="N1383">
        <f>IF(D1383,MONTH(D1383),"")</f>
        <v>4</v>
      </c>
      <c r="O1383">
        <f>IF(D1383,YEAR(D1383),"")</f>
        <v>2002</v>
      </c>
      <c r="P1383" s="12">
        <f>P1382+IF(AND($B1383="C",I1383&lt;&gt;""),IF($G1383="D",-I1383,+I1383),0)</f>
        <v>186.54758083228015</v>
      </c>
    </row>
    <row r="1384" spans="1:16" x14ac:dyDescent="0.2">
      <c r="A1384" s="6">
        <v>695</v>
      </c>
      <c r="B1384" s="6" t="s">
        <v>17</v>
      </c>
      <c r="C1384" t="s">
        <v>62</v>
      </c>
      <c r="D1384" s="8">
        <v>37356</v>
      </c>
      <c r="E1384" s="8">
        <v>37360</v>
      </c>
      <c r="F1384" t="s">
        <v>284</v>
      </c>
      <c r="G1384" s="6" t="s">
        <v>19</v>
      </c>
      <c r="H1384" s="6"/>
      <c r="I1384" s="12">
        <v>179.27924000000002</v>
      </c>
      <c r="J1384" s="12">
        <f>J1383+IF(AND($B1384="B",$G1384="D"),-I1384,IF($B1384="B",+I1384,0))</f>
        <v>725.62568634808099</v>
      </c>
      <c r="K1384" s="12">
        <f>K1383+IF(AND($B1384="B",$E1384&lt;&gt;""),IF($G1384="D",-I1384,+I1384),0)</f>
        <v>725.62568634808099</v>
      </c>
      <c r="L1384" s="6" t="str">
        <f>IF(C1384="","",G1384&amp;" "&amp;VLOOKUP(C1384,$X$1:$Y$49,2))</f>
        <v>R 5</v>
      </c>
      <c r="M1384" s="10" t="e">
        <f>M1383+IF(AND(B1384="C",E1384&lt;&gt;""),IF(G1384="D",-#REF!,+#REF!),0)</f>
        <v>#REF!</v>
      </c>
      <c r="N1384">
        <f>IF(D1384,MONTH(D1384),"")</f>
        <v>4</v>
      </c>
      <c r="O1384">
        <f>IF(D1384,YEAR(D1384),"")</f>
        <v>2002</v>
      </c>
      <c r="P1384" s="12">
        <f>P1383+IF(AND($B1384="C",I1384&lt;&gt;""),IF($G1384="D",-I1384,+I1384),0)</f>
        <v>186.54758083228015</v>
      </c>
    </row>
    <row r="1385" spans="1:16" x14ac:dyDescent="0.2">
      <c r="A1385" s="6">
        <v>735</v>
      </c>
      <c r="B1385" s="6" t="s">
        <v>17</v>
      </c>
      <c r="C1385" t="s">
        <v>135</v>
      </c>
      <c r="D1385" s="8">
        <v>37356</v>
      </c>
      <c r="E1385" s="8">
        <v>37357</v>
      </c>
      <c r="F1385" t="s">
        <v>284</v>
      </c>
      <c r="G1385" s="6" t="s">
        <v>19</v>
      </c>
      <c r="H1385" s="6"/>
      <c r="I1385" s="12">
        <v>1864</v>
      </c>
      <c r="J1385" s="12">
        <f>J1384+IF(AND($B1385="B",$G1385="D"),-I1385,IF($B1385="B",+I1385,0))</f>
        <v>2589.6256863480812</v>
      </c>
      <c r="K1385" s="12">
        <f>K1384+IF(AND($B1385="B",$E1385&lt;&gt;""),IF($G1385="D",-I1385,+I1385),0)</f>
        <v>2589.6256863480812</v>
      </c>
      <c r="L1385" s="6" t="str">
        <f>IF(C1385="","",G1385&amp;" "&amp;VLOOKUP(C1385,$X$1:$Y$49,2))</f>
        <v>R 6</v>
      </c>
      <c r="M1385" s="10" t="e">
        <f>M1384+IF(AND(B1385="C",E1385&lt;&gt;""),IF(G1385="D",-#REF!,+#REF!),0)</f>
        <v>#REF!</v>
      </c>
      <c r="N1385">
        <f>IF(D1385,MONTH(D1385),"")</f>
        <v>4</v>
      </c>
      <c r="O1385">
        <f>IF(D1385,YEAR(D1385),"")</f>
        <v>2002</v>
      </c>
      <c r="P1385" s="12">
        <f>P1384+IF(AND($B1385="C",I1385&lt;&gt;""),IF($G1385="D",-I1385,+I1385),0)</f>
        <v>186.54758083228015</v>
      </c>
    </row>
    <row r="1386" spans="1:16" x14ac:dyDescent="0.2">
      <c r="A1386" s="6">
        <v>735</v>
      </c>
      <c r="B1386" s="6" t="s">
        <v>17</v>
      </c>
      <c r="C1386" t="s">
        <v>62</v>
      </c>
      <c r="D1386" s="8">
        <v>37356</v>
      </c>
      <c r="E1386" s="8">
        <v>37357</v>
      </c>
      <c r="F1386" t="s">
        <v>284</v>
      </c>
      <c r="G1386" s="6" t="s">
        <v>19</v>
      </c>
      <c r="H1386" s="6"/>
      <c r="I1386" s="12">
        <v>365.34000000000015</v>
      </c>
      <c r="J1386" s="12">
        <f>J1385+IF(AND($B1386="B",$G1386="D"),-I1386,IF($B1386="B",+I1386,0))</f>
        <v>2954.9656863480814</v>
      </c>
      <c r="K1386" s="12">
        <f>K1385+IF(AND($B1386="B",$E1386&lt;&gt;""),IF($G1386="D",-I1386,+I1386),0)</f>
        <v>2954.9656863480814</v>
      </c>
      <c r="L1386" s="6" t="str">
        <f>IF(C1386="","",G1386&amp;" "&amp;VLOOKUP(C1386,$X$1:$Y$49,2))</f>
        <v>R 5</v>
      </c>
      <c r="M1386" s="10" t="e">
        <f>M1385+IF(AND(B1386="C",E1386&lt;&gt;""),IF(G1386="D",-#REF!,+#REF!),0)</f>
        <v>#REF!</v>
      </c>
      <c r="N1386">
        <f>IF(D1386,MONTH(D1386),"")</f>
        <v>4</v>
      </c>
      <c r="O1386">
        <f>IF(D1386,YEAR(D1386),"")</f>
        <v>2002</v>
      </c>
      <c r="P1386" s="12">
        <f>P1385+IF(AND($B1386="C",I1386&lt;&gt;""),IF($G1386="D",-I1386,+I1386),0)</f>
        <v>186.54758083228015</v>
      </c>
    </row>
    <row r="1387" spans="1:16" x14ac:dyDescent="0.2">
      <c r="A1387" s="6">
        <v>741</v>
      </c>
      <c r="B1387" s="6" t="s">
        <v>17</v>
      </c>
      <c r="C1387" t="s">
        <v>64</v>
      </c>
      <c r="D1387" s="8">
        <v>37359</v>
      </c>
      <c r="E1387" s="8">
        <v>37361</v>
      </c>
      <c r="F1387" t="s">
        <v>284</v>
      </c>
      <c r="G1387" s="6" t="s">
        <v>23</v>
      </c>
      <c r="H1387" s="14" t="s">
        <v>260</v>
      </c>
      <c r="I1387" s="12">
        <v>295.7</v>
      </c>
      <c r="J1387" s="12">
        <f>J1386+IF(AND($B1387="B",$G1387="D"),-I1387,IF($B1387="B",+I1387,0))</f>
        <v>2659.2656863480815</v>
      </c>
      <c r="K1387" s="12">
        <f>K1386+IF(AND($B1387="B",$E1387&lt;&gt;""),IF($G1387="D",-I1387,+I1387),0)</f>
        <v>2659.2656863480815</v>
      </c>
      <c r="L1387" s="6" t="str">
        <f>IF(C1387="","",G1387&amp;" "&amp;VLOOKUP(C1387,$X$1:$Y$49,2))</f>
        <v>D 20</v>
      </c>
      <c r="M1387" s="10" t="e">
        <f>M1386+IF(AND(B1387="C",E1387&lt;&gt;""),IF(G1387="D",-#REF!,+#REF!),0)</f>
        <v>#REF!</v>
      </c>
      <c r="N1387">
        <f>IF(D1387,MONTH(D1387),"")</f>
        <v>4</v>
      </c>
      <c r="O1387">
        <f>IF(D1387,YEAR(D1387),"")</f>
        <v>2002</v>
      </c>
      <c r="P1387" s="12">
        <f>P1386+IF(AND($B1387="C",I1387&lt;&gt;""),IF($G1387="D",-I1387,+I1387),0)</f>
        <v>186.54758083228015</v>
      </c>
    </row>
    <row r="1388" spans="1:16" x14ac:dyDescent="0.2">
      <c r="A1388" s="6">
        <v>754</v>
      </c>
      <c r="B1388" s="6" t="s">
        <v>17</v>
      </c>
      <c r="C1388" t="s">
        <v>31</v>
      </c>
      <c r="D1388" s="8">
        <v>37361</v>
      </c>
      <c r="E1388" s="8">
        <v>37376</v>
      </c>
      <c r="F1388" t="s">
        <v>284</v>
      </c>
      <c r="G1388" s="6" t="s">
        <v>23</v>
      </c>
      <c r="H1388" s="6"/>
      <c r="I1388" s="12">
        <v>278.89</v>
      </c>
      <c r="J1388" s="12">
        <f>J1387+IF(AND($B1388="B",$G1388="D"),-I1388,IF($B1388="B",+I1388,0))</f>
        <v>2380.3756863480817</v>
      </c>
      <c r="K1388" s="12">
        <f>K1387+IF(AND($B1388="B",$E1388&lt;&gt;""),IF($G1388="D",-I1388,+I1388),0)</f>
        <v>2380.3756863480817</v>
      </c>
      <c r="L1388" s="6" t="str">
        <f>IF(C1388="","",G1388&amp;" "&amp;VLOOKUP(C1388,$X$1:$Y$49,2))</f>
        <v>D 22</v>
      </c>
      <c r="M1388" s="10" t="e">
        <f>M1387+IF(AND(B1388="C",E1388&lt;&gt;""),IF(G1388="D",-#REF!,+#REF!),0)</f>
        <v>#REF!</v>
      </c>
      <c r="N1388">
        <f>IF(D1388,MONTH(D1388),"")</f>
        <v>4</v>
      </c>
      <c r="O1388">
        <f>IF(D1388,YEAR(D1388),"")</f>
        <v>2002</v>
      </c>
      <c r="P1388" s="12">
        <f>P1387+IF(AND($B1388="C",I1388&lt;&gt;""),IF($G1388="D",-I1388,+I1388),0)</f>
        <v>186.54758083228015</v>
      </c>
    </row>
    <row r="1389" spans="1:16" x14ac:dyDescent="0.2">
      <c r="A1389" s="6">
        <v>754</v>
      </c>
      <c r="B1389" s="6" t="s">
        <v>17</v>
      </c>
      <c r="C1389" t="s">
        <v>28</v>
      </c>
      <c r="D1389" s="8">
        <v>37361</v>
      </c>
      <c r="E1389" s="8">
        <v>37376</v>
      </c>
      <c r="F1389" t="s">
        <v>284</v>
      </c>
      <c r="G1389" s="6" t="s">
        <v>23</v>
      </c>
      <c r="H1389" s="6"/>
      <c r="I1389" s="12">
        <v>22.94</v>
      </c>
      <c r="J1389" s="12">
        <f>J1388+IF(AND($B1389="B",$G1389="D"),-I1389,IF($B1389="B",+I1389,0))</f>
        <v>2357.4356863480816</v>
      </c>
      <c r="K1389" s="12">
        <f>K1388+IF(AND($B1389="B",$E1389&lt;&gt;""),IF($G1389="D",-I1389,+I1389),0)</f>
        <v>2357.4356863480816</v>
      </c>
      <c r="L1389" s="6" t="str">
        <f>IF(C1389="","",G1389&amp;" "&amp;VLOOKUP(C1389,$X$1:$Y$49,2))</f>
        <v>D 25</v>
      </c>
      <c r="M1389" s="10" t="e">
        <f>M1388+IF(AND(B1389="C",E1389&lt;&gt;""),IF(G1389="D",-#REF!,+#REF!),0)</f>
        <v>#REF!</v>
      </c>
      <c r="N1389">
        <f>IF(D1389,MONTH(D1389),"")</f>
        <v>4</v>
      </c>
      <c r="O1389">
        <f>IF(D1389,YEAR(D1389),"")</f>
        <v>2002</v>
      </c>
      <c r="P1389" s="12">
        <f>P1388+IF(AND($B1389="C",I1389&lt;&gt;""),IF($G1389="D",-I1389,+I1389),0)</f>
        <v>186.54758083228015</v>
      </c>
    </row>
    <row r="1390" spans="1:16" x14ac:dyDescent="0.2">
      <c r="A1390" s="6">
        <v>754</v>
      </c>
      <c r="B1390" s="6" t="s">
        <v>17</v>
      </c>
      <c r="C1390" t="s">
        <v>26</v>
      </c>
      <c r="D1390" s="8">
        <v>37361</v>
      </c>
      <c r="E1390" s="8">
        <v>37376</v>
      </c>
      <c r="F1390" t="s">
        <v>284</v>
      </c>
      <c r="G1390" s="6" t="s">
        <v>23</v>
      </c>
      <c r="H1390" s="6"/>
      <c r="I1390" s="12">
        <v>54.89</v>
      </c>
      <c r="J1390" s="12">
        <f>J1389+IF(AND($B1390="B",$G1390="D"),-I1390,IF($B1390="B",+I1390,0))</f>
        <v>2302.5456863480817</v>
      </c>
      <c r="K1390" s="12">
        <f>K1389+IF(AND($B1390="B",$E1390&lt;&gt;""),IF($G1390="D",-I1390,+I1390),0)</f>
        <v>2302.5456863480817</v>
      </c>
      <c r="L1390" s="6" t="str">
        <f>IF(C1390="","",G1390&amp;" "&amp;VLOOKUP(C1390,$X$1:$Y$49,2))</f>
        <v>D 6</v>
      </c>
      <c r="M1390" s="10" t="e">
        <f>M1389+IF(AND(B1390="C",E1390&lt;&gt;""),IF(G1390="D",-#REF!,+#REF!),0)</f>
        <v>#REF!</v>
      </c>
      <c r="N1390">
        <f>IF(D1390,MONTH(D1390),"")</f>
        <v>4</v>
      </c>
      <c r="O1390">
        <f>IF(D1390,YEAR(D1390),"")</f>
        <v>2002</v>
      </c>
      <c r="P1390" s="12">
        <f>P1389+IF(AND($B1390="C",I1390&lt;&gt;""),IF($G1390="D",-I1390,+I1390),0)</f>
        <v>186.54758083228015</v>
      </c>
    </row>
    <row r="1391" spans="1:16" x14ac:dyDescent="0.2">
      <c r="A1391" s="6">
        <v>737</v>
      </c>
      <c r="B1391" s="6" t="s">
        <v>17</v>
      </c>
      <c r="C1391" t="s">
        <v>28</v>
      </c>
      <c r="D1391" s="8">
        <v>37362</v>
      </c>
      <c r="E1391" s="8">
        <v>37377</v>
      </c>
      <c r="F1391" t="s">
        <v>284</v>
      </c>
      <c r="G1391" s="6" t="s">
        <v>23</v>
      </c>
      <c r="H1391" s="6"/>
      <c r="I1391" s="12">
        <v>52.05</v>
      </c>
      <c r="J1391" s="12">
        <f>J1390+IF(AND($B1391="B",$G1391="D"),-I1391,IF($B1391="B",+I1391,0))</f>
        <v>2250.4956863480816</v>
      </c>
      <c r="K1391" s="12">
        <f>K1390+IF(AND($B1391="B",$E1391&lt;&gt;""),IF($G1391="D",-I1391,+I1391),0)</f>
        <v>2250.4956863480816</v>
      </c>
      <c r="L1391" s="6" t="str">
        <f>IF(C1391="","",G1391&amp;" "&amp;VLOOKUP(C1391,$X$1:$Y$49,2))</f>
        <v>D 25</v>
      </c>
      <c r="M1391" s="10" t="e">
        <f>M1390+IF(AND(B1391="C",E1391&lt;&gt;""),IF(G1391="D",-#REF!,+#REF!),0)</f>
        <v>#REF!</v>
      </c>
      <c r="N1391">
        <f>IF(D1391,MONTH(D1391),"")</f>
        <v>4</v>
      </c>
      <c r="O1391">
        <f>IF(D1391,YEAR(D1391),"")</f>
        <v>2002</v>
      </c>
      <c r="P1391" s="12">
        <f>P1390+IF(AND($B1391="C",I1391&lt;&gt;""),IF($G1391="D",-I1391,+I1391),0)</f>
        <v>186.54758083228015</v>
      </c>
    </row>
    <row r="1392" spans="1:16" x14ac:dyDescent="0.2">
      <c r="A1392" s="6">
        <v>737</v>
      </c>
      <c r="B1392" s="6" t="s">
        <v>17</v>
      </c>
      <c r="C1392" t="s">
        <v>26</v>
      </c>
      <c r="D1392" s="8">
        <v>37362</v>
      </c>
      <c r="E1392" s="8">
        <v>37377</v>
      </c>
      <c r="F1392" t="s">
        <v>284</v>
      </c>
      <c r="G1392" s="6" t="s">
        <v>23</v>
      </c>
      <c r="H1392" s="6"/>
      <c r="I1392" s="12">
        <v>10.199999999999999</v>
      </c>
      <c r="J1392" s="12">
        <f>J1391+IF(AND($B1392="B",$G1392="D"),-I1392,IF($B1392="B",+I1392,0))</f>
        <v>2240.2956863480817</v>
      </c>
      <c r="K1392" s="12">
        <f>K1391+IF(AND($B1392="B",$E1392&lt;&gt;""),IF($G1392="D",-I1392,+I1392),0)</f>
        <v>2240.2956863480817</v>
      </c>
      <c r="L1392" s="6" t="str">
        <f>IF(C1392="","",G1392&amp;" "&amp;VLOOKUP(C1392,$X$1:$Y$49,2))</f>
        <v>D 6</v>
      </c>
      <c r="M1392" s="10" t="e">
        <f>M1391+IF(AND(B1392="C",E1392&lt;&gt;""),IF(G1392="D",-#REF!,+#REF!),0)</f>
        <v>#REF!</v>
      </c>
      <c r="N1392">
        <f>IF(D1392,MONTH(D1392),"")</f>
        <v>4</v>
      </c>
      <c r="O1392">
        <f>IF(D1392,YEAR(D1392),"")</f>
        <v>2002</v>
      </c>
      <c r="P1392" s="12">
        <f>P1391+IF(AND($B1392="C",I1392&lt;&gt;""),IF($G1392="D",-I1392,+I1392),0)</f>
        <v>186.54758083228015</v>
      </c>
    </row>
    <row r="1393" spans="1:16" x14ac:dyDescent="0.2">
      <c r="A1393" s="6">
        <v>757</v>
      </c>
      <c r="B1393" s="6" t="s">
        <v>40</v>
      </c>
      <c r="C1393" t="s">
        <v>49</v>
      </c>
      <c r="D1393" s="8">
        <v>37362</v>
      </c>
      <c r="E1393" s="8">
        <v>37362</v>
      </c>
      <c r="F1393" t="s">
        <v>284</v>
      </c>
      <c r="G1393" s="6" t="s">
        <v>23</v>
      </c>
      <c r="H1393" s="6"/>
      <c r="I1393" s="12">
        <v>40.200000000000003</v>
      </c>
      <c r="J1393" s="12">
        <f>J1392+IF(AND($B1393="B",$G1393="D"),-I1393,IF($B1393="B",+I1393,0))</f>
        <v>2240.2956863480817</v>
      </c>
      <c r="K1393" s="12">
        <f>K1392+IF(AND($B1393="B",$E1393&lt;&gt;""),IF($G1393="D",-I1393,+I1393),0)</f>
        <v>2240.2956863480817</v>
      </c>
      <c r="L1393" s="6" t="str">
        <f>IF(C1393="","",G1393&amp;" "&amp;VLOOKUP(C1393,$X$1:$Y$49,2))</f>
        <v>D 24</v>
      </c>
      <c r="M1393" s="10" t="e">
        <f>M1392+IF(AND(B1393="C",E1393&lt;&gt;""),IF(G1393="D",-#REF!,+#REF!),0)</f>
        <v>#REF!</v>
      </c>
      <c r="N1393">
        <f>IF(D1393,MONTH(D1393),"")</f>
        <v>4</v>
      </c>
      <c r="O1393">
        <f>IF(D1393,YEAR(D1393),"")</f>
        <v>2002</v>
      </c>
      <c r="P1393" s="12">
        <f>P1392+IF(AND($B1393="C",I1393&lt;&gt;""),IF($G1393="D",-I1393,+I1393),0)</f>
        <v>146.34758083228013</v>
      </c>
    </row>
    <row r="1394" spans="1:16" x14ac:dyDescent="0.2">
      <c r="A1394" s="6">
        <v>761</v>
      </c>
      <c r="B1394" s="6" t="s">
        <v>17</v>
      </c>
      <c r="C1394" t="s">
        <v>28</v>
      </c>
      <c r="D1394" s="8">
        <v>37363</v>
      </c>
      <c r="E1394" s="8">
        <v>37425</v>
      </c>
      <c r="F1394" t="s">
        <v>284</v>
      </c>
      <c r="G1394" s="6" t="s">
        <v>23</v>
      </c>
      <c r="H1394" s="14" t="s">
        <v>263</v>
      </c>
      <c r="I1394" s="12">
        <v>109.4</v>
      </c>
      <c r="J1394" s="12">
        <f>J1393+IF(AND($B1394="B",$G1394="D"),-I1394,IF($B1394="B",+I1394,0))</f>
        <v>2130.8956863480817</v>
      </c>
      <c r="K1394" s="12">
        <f>K1393+IF(AND($B1394="B",$E1394&lt;&gt;""),IF($G1394="D",-I1394,+I1394),0)</f>
        <v>2130.8956863480817</v>
      </c>
      <c r="L1394" s="6" t="str">
        <f>IF(C1394="","",G1394&amp;" "&amp;VLOOKUP(C1394,$X$1:$Y$49,2))</f>
        <v>D 25</v>
      </c>
      <c r="M1394" s="10" t="e">
        <f>M1393+IF(AND(B1394="C",E1394&lt;&gt;""),IF(G1394="D",-#REF!,+#REF!),0)</f>
        <v>#REF!</v>
      </c>
      <c r="N1394">
        <f>IF(D1394,MONTH(D1394),"")</f>
        <v>4</v>
      </c>
      <c r="O1394">
        <f>IF(D1394,YEAR(D1394),"")</f>
        <v>2002</v>
      </c>
      <c r="P1394" s="12">
        <f>P1393+IF(AND($B1394="C",I1394&lt;&gt;""),IF($G1394="D",-I1394,+I1394),0)</f>
        <v>146.34758083228013</v>
      </c>
    </row>
    <row r="1395" spans="1:16" x14ac:dyDescent="0.2">
      <c r="A1395" s="6">
        <v>761</v>
      </c>
      <c r="B1395" s="6" t="s">
        <v>17</v>
      </c>
      <c r="C1395" t="s">
        <v>26</v>
      </c>
      <c r="D1395" s="8">
        <v>37363</v>
      </c>
      <c r="E1395" s="8">
        <v>37425</v>
      </c>
      <c r="F1395" t="s">
        <v>284</v>
      </c>
      <c r="G1395" s="6" t="s">
        <v>23</v>
      </c>
      <c r="H1395" s="14" t="s">
        <v>263</v>
      </c>
      <c r="I1395" s="12">
        <v>6.02</v>
      </c>
      <c r="J1395" s="12">
        <f>J1394+IF(AND($B1395="B",$G1395="D"),-I1395,IF($B1395="B",+I1395,0))</f>
        <v>2124.8756863480817</v>
      </c>
      <c r="K1395" s="12">
        <f>K1394+IF(AND($B1395="B",$E1395&lt;&gt;""),IF($G1395="D",-I1395,+I1395),0)</f>
        <v>2124.8756863480817</v>
      </c>
      <c r="L1395" s="6" t="str">
        <f>IF(C1395="","",G1395&amp;" "&amp;VLOOKUP(C1395,$X$1:$Y$49,2))</f>
        <v>D 6</v>
      </c>
      <c r="M1395" s="10" t="e">
        <f>M1394+IF(AND(B1395="C",E1395&lt;&gt;""),IF(G1395="D",-#REF!,+#REF!),0)</f>
        <v>#REF!</v>
      </c>
      <c r="N1395">
        <f>IF(D1395,MONTH(D1395),"")</f>
        <v>4</v>
      </c>
      <c r="O1395">
        <f>IF(D1395,YEAR(D1395),"")</f>
        <v>2002</v>
      </c>
      <c r="P1395" s="12">
        <f>P1394+IF(AND($B1395="C",I1395&lt;&gt;""),IF($G1395="D",-I1395,+I1395),0)</f>
        <v>146.34758083228013</v>
      </c>
    </row>
    <row r="1396" spans="1:16" x14ac:dyDescent="0.2">
      <c r="A1396" s="6">
        <v>733</v>
      </c>
      <c r="B1396" s="6" t="s">
        <v>17</v>
      </c>
      <c r="C1396" t="s">
        <v>135</v>
      </c>
      <c r="D1396" s="8">
        <v>37364</v>
      </c>
      <c r="E1396" s="8">
        <v>37365</v>
      </c>
      <c r="F1396" t="s">
        <v>284</v>
      </c>
      <c r="G1396" s="6" t="s">
        <v>19</v>
      </c>
      <c r="H1396" s="6"/>
      <c r="I1396" s="12">
        <v>183</v>
      </c>
      <c r="J1396" s="12">
        <f>J1395+IF(AND($B1396="B",$G1396="D"),-I1396,IF($B1396="B",+I1396,0))</f>
        <v>2307.8756863480817</v>
      </c>
      <c r="K1396" s="12">
        <f>K1395+IF(AND($B1396="B",$E1396&lt;&gt;""),IF($G1396="D",-I1396,+I1396),0)</f>
        <v>2307.8756863480817</v>
      </c>
      <c r="L1396" s="6" t="str">
        <f>IF(C1396="","",G1396&amp;" "&amp;VLOOKUP(C1396,$X$1:$Y$49,2))</f>
        <v>R 6</v>
      </c>
      <c r="M1396" s="10" t="e">
        <f>M1395+IF(AND(B1396="C",E1396&lt;&gt;""),IF(G1396="D",-#REF!,+#REF!),0)</f>
        <v>#REF!</v>
      </c>
      <c r="N1396">
        <f>IF(D1396,MONTH(D1396),"")</f>
        <v>4</v>
      </c>
      <c r="O1396">
        <f>IF(D1396,YEAR(D1396),"")</f>
        <v>2002</v>
      </c>
      <c r="P1396" s="12">
        <f>P1395+IF(AND($B1396="C",I1396&lt;&gt;""),IF($G1396="D",-I1396,+I1396),0)</f>
        <v>146.34758083228013</v>
      </c>
    </row>
    <row r="1397" spans="1:16" x14ac:dyDescent="0.2">
      <c r="A1397" s="6">
        <v>733</v>
      </c>
      <c r="B1397" s="6" t="s">
        <v>17</v>
      </c>
      <c r="C1397" t="s">
        <v>62</v>
      </c>
      <c r="D1397" s="8">
        <v>37364</v>
      </c>
      <c r="E1397" s="8">
        <v>37365</v>
      </c>
      <c r="F1397" t="s">
        <v>284</v>
      </c>
      <c r="G1397" s="6" t="s">
        <v>19</v>
      </c>
      <c r="H1397" s="6"/>
      <c r="I1397" s="12">
        <v>35.868000000000002</v>
      </c>
      <c r="J1397" s="12">
        <f>J1396+IF(AND($B1397="B",$G1397="D"),-I1397,IF($B1397="B",+I1397,0))</f>
        <v>2343.7436863480816</v>
      </c>
      <c r="K1397" s="12">
        <f>K1396+IF(AND($B1397="B",$E1397&lt;&gt;""),IF($G1397="D",-I1397,+I1397),0)</f>
        <v>2343.7436863480816</v>
      </c>
      <c r="L1397" s="6" t="str">
        <f>IF(C1397="","",G1397&amp;" "&amp;VLOOKUP(C1397,$X$1:$Y$49,2))</f>
        <v>R 5</v>
      </c>
      <c r="M1397" s="10" t="e">
        <f>M1396+IF(AND(B1397="C",E1397&lt;&gt;""),IF(G1397="D",-#REF!,+#REF!),0)</f>
        <v>#REF!</v>
      </c>
      <c r="N1397">
        <f>IF(D1397,MONTH(D1397),"")</f>
        <v>4</v>
      </c>
      <c r="O1397">
        <f>IF(D1397,YEAR(D1397),"")</f>
        <v>2002</v>
      </c>
      <c r="P1397" s="12">
        <f>P1396+IF(AND($B1397="C",I1397&lt;&gt;""),IF($G1397="D",-I1397,+I1397),0)</f>
        <v>146.34758083228013</v>
      </c>
    </row>
    <row r="1398" spans="1:16" x14ac:dyDescent="0.2">
      <c r="A1398" s="6">
        <v>736</v>
      </c>
      <c r="B1398" s="6" t="s">
        <v>17</v>
      </c>
      <c r="C1398" t="s">
        <v>28</v>
      </c>
      <c r="D1398" s="8">
        <v>37364</v>
      </c>
      <c r="E1398" s="8">
        <v>37385</v>
      </c>
      <c r="F1398" t="s">
        <v>284</v>
      </c>
      <c r="G1398" s="6" t="s">
        <v>23</v>
      </c>
      <c r="H1398" s="6"/>
      <c r="I1398" s="12">
        <v>31.58</v>
      </c>
      <c r="J1398" s="12">
        <f>J1397+IF(AND($B1398="B",$G1398="D"),-I1398,IF($B1398="B",+I1398,0))</f>
        <v>2312.1636863480817</v>
      </c>
      <c r="K1398" s="12">
        <f>K1397+IF(AND($B1398="B",$E1398&lt;&gt;""),IF($G1398="D",-I1398,+I1398),0)</f>
        <v>2312.1636863480817</v>
      </c>
      <c r="L1398" s="6" t="str">
        <f>IF(C1398="","",G1398&amp;" "&amp;VLOOKUP(C1398,$X$1:$Y$49,2))</f>
        <v>D 25</v>
      </c>
      <c r="M1398" s="10" t="e">
        <f>M1397+IF(AND(B1398="C",E1398&lt;&gt;""),IF(G1398="D",-#REF!,+#REF!),0)</f>
        <v>#REF!</v>
      </c>
      <c r="N1398">
        <f>IF(D1398,MONTH(D1398),"")</f>
        <v>4</v>
      </c>
      <c r="O1398">
        <f>IF(D1398,YEAR(D1398),"")</f>
        <v>2002</v>
      </c>
      <c r="P1398" s="12">
        <f>P1397+IF(AND($B1398="C",I1398&lt;&gt;""),IF($G1398="D",-I1398,+I1398),0)</f>
        <v>146.34758083228013</v>
      </c>
    </row>
    <row r="1399" spans="1:16" x14ac:dyDescent="0.2">
      <c r="A1399" s="6">
        <v>736</v>
      </c>
      <c r="B1399" s="6" t="s">
        <v>17</v>
      </c>
      <c r="C1399" t="s">
        <v>26</v>
      </c>
      <c r="D1399" s="8">
        <v>37364</v>
      </c>
      <c r="E1399" s="8">
        <v>37385</v>
      </c>
      <c r="F1399" t="s">
        <v>284</v>
      </c>
      <c r="G1399" s="6" t="s">
        <v>23</v>
      </c>
      <c r="H1399" s="6"/>
      <c r="I1399" s="12">
        <v>6.19</v>
      </c>
      <c r="J1399" s="12">
        <f>J1398+IF(AND($B1399="B",$G1399="D"),-I1399,IF($B1399="B",+I1399,0))</f>
        <v>2305.9736863480816</v>
      </c>
      <c r="K1399" s="12">
        <f>K1398+IF(AND($B1399="B",$E1399&lt;&gt;""),IF($G1399="D",-I1399,+I1399),0)</f>
        <v>2305.9736863480816</v>
      </c>
      <c r="L1399" s="6" t="str">
        <f>IF(C1399="","",G1399&amp;" "&amp;VLOOKUP(C1399,$X$1:$Y$49,2))</f>
        <v>D 6</v>
      </c>
      <c r="M1399" s="10" t="e">
        <f>M1398+IF(AND(B1399="C",E1399&lt;&gt;""),IF(G1399="D",-#REF!,+#REF!),0)</f>
        <v>#REF!</v>
      </c>
      <c r="N1399">
        <f>IF(D1399,MONTH(D1399),"")</f>
        <v>4</v>
      </c>
      <c r="O1399">
        <f>IF(D1399,YEAR(D1399),"")</f>
        <v>2002</v>
      </c>
      <c r="P1399" s="12">
        <f>P1398+IF(AND($B1399="C",I1399&lt;&gt;""),IF($G1399="D",-I1399,+I1399),0)</f>
        <v>146.34758083228013</v>
      </c>
    </row>
    <row r="1400" spans="1:16" x14ac:dyDescent="0.2">
      <c r="A1400" s="6">
        <v>634</v>
      </c>
      <c r="B1400" s="6" t="s">
        <v>17</v>
      </c>
      <c r="C1400" t="s">
        <v>33</v>
      </c>
      <c r="D1400" s="8">
        <v>37366</v>
      </c>
      <c r="E1400" s="19">
        <v>37367</v>
      </c>
      <c r="F1400" t="s">
        <v>284</v>
      </c>
      <c r="G1400" s="6" t="s">
        <v>23</v>
      </c>
      <c r="I1400" s="12">
        <v>542</v>
      </c>
      <c r="J1400" s="12">
        <f>J1399+IF(AND($B1400="B",$G1400="D"),-I1400,IF($B1400="B",+I1400,0))</f>
        <v>1763.9736863480816</v>
      </c>
      <c r="K1400" s="12">
        <f>K1399+IF(AND($B1400="B",$E1400&lt;&gt;""),IF($G1400="D",-I1400,+I1400),0)</f>
        <v>1763.9736863480816</v>
      </c>
      <c r="L1400" s="6" t="str">
        <f>IF(C1400="","",G1400&amp;" "&amp;VLOOKUP(C1400,$X$1:$Y$49,2))</f>
        <v>D 23</v>
      </c>
      <c r="M1400" s="10" t="e">
        <f>M1399+IF(AND(B1400="C",E1400&lt;&gt;""),IF(G1400="D",-#REF!,+#REF!),0)</f>
        <v>#REF!</v>
      </c>
      <c r="N1400">
        <f>IF(D1400,MONTH(D1400),"")</f>
        <v>4</v>
      </c>
      <c r="O1400">
        <f>IF(D1400,YEAR(D1400),"")</f>
        <v>2002</v>
      </c>
      <c r="P1400" s="12">
        <f>P1399+IF(AND($B1400="C",I1400&lt;&gt;""),IF($G1400="D",-I1400,+I1400),0)</f>
        <v>146.34758083228013</v>
      </c>
    </row>
    <row r="1401" spans="1:16" x14ac:dyDescent="0.2">
      <c r="A1401" s="6">
        <v>734</v>
      </c>
      <c r="B1401" s="6" t="s">
        <v>17</v>
      </c>
      <c r="C1401" t="s">
        <v>18</v>
      </c>
      <c r="D1401" s="8">
        <v>37366</v>
      </c>
      <c r="E1401" s="8">
        <v>37371</v>
      </c>
      <c r="F1401" t="s">
        <v>284</v>
      </c>
      <c r="G1401" s="6" t="s">
        <v>19</v>
      </c>
      <c r="H1401" s="6"/>
      <c r="I1401" s="12">
        <v>112.5</v>
      </c>
      <c r="J1401" s="12">
        <f>J1400+IF(AND($B1401="B",$G1401="D"),-I1401,IF($B1401="B",+I1401,0))</f>
        <v>1876.4736863480816</v>
      </c>
      <c r="K1401" s="12">
        <f>K1400+IF(AND($B1401="B",$E1401&lt;&gt;""),IF($G1401="D",-I1401,+I1401),0)</f>
        <v>1876.4736863480816</v>
      </c>
      <c r="L1401" s="6" t="str">
        <f>IF(C1401="","",G1401&amp;" "&amp;VLOOKUP(C1401,$X$1:$Y$49,2))</f>
        <v>R 8</v>
      </c>
      <c r="M1401" s="10" t="e">
        <f>M1400+IF(AND(B1401="C",E1401&lt;&gt;""),IF(G1401="D",-#REF!,+#REF!),0)</f>
        <v>#REF!</v>
      </c>
      <c r="N1401">
        <f>IF(D1401,MONTH(D1401),"")</f>
        <v>4</v>
      </c>
      <c r="O1401">
        <f>IF(D1401,YEAR(D1401),"")</f>
        <v>2002</v>
      </c>
      <c r="P1401" s="12">
        <f>P1400+IF(AND($B1401="C",I1401&lt;&gt;""),IF($G1401="D",-I1401,+I1401),0)</f>
        <v>146.34758083228013</v>
      </c>
    </row>
    <row r="1402" spans="1:16" x14ac:dyDescent="0.2">
      <c r="A1402" s="6">
        <v>751</v>
      </c>
      <c r="B1402" s="6" t="s">
        <v>17</v>
      </c>
      <c r="C1402" t="s">
        <v>44</v>
      </c>
      <c r="D1402" s="8">
        <v>37368</v>
      </c>
      <c r="E1402" s="8">
        <v>37365</v>
      </c>
      <c r="F1402" t="s">
        <v>284</v>
      </c>
      <c r="G1402" s="6" t="s">
        <v>23</v>
      </c>
      <c r="H1402" s="6"/>
      <c r="I1402" s="12">
        <v>60</v>
      </c>
      <c r="J1402" s="12">
        <f>J1401+IF(AND($B1402="B",$G1402="D"),-I1402,IF($B1402="B",+I1402,0))</f>
        <v>1816.4736863480816</v>
      </c>
      <c r="K1402" s="12">
        <f>K1401+IF(AND($B1402="B",$E1402&lt;&gt;""),IF($G1402="D",-I1402,+I1402),0)</f>
        <v>1816.4736863480816</v>
      </c>
      <c r="L1402" s="6" t="str">
        <f>IF(C1402="","",G1402&amp;" "&amp;VLOOKUP(C1402,$X$1:$Y$49,2))</f>
        <v>D 5</v>
      </c>
      <c r="M1402" s="10" t="e">
        <f>M1401+IF(AND(B1402="C",E1402&lt;&gt;""),IF(G1402="D",-#REF!,+#REF!),0)</f>
        <v>#REF!</v>
      </c>
      <c r="N1402">
        <f>IF(D1402,MONTH(D1402),"")</f>
        <v>4</v>
      </c>
      <c r="O1402">
        <f>IF(D1402,YEAR(D1402),"")</f>
        <v>2002</v>
      </c>
      <c r="P1402" s="12">
        <f>P1401+IF(AND($B1402="C",I1402&lt;&gt;""),IF($G1402="D",-I1402,+I1402),0)</f>
        <v>146.34758083228013</v>
      </c>
    </row>
    <row r="1403" spans="1:16" x14ac:dyDescent="0.2">
      <c r="A1403" s="6">
        <v>751</v>
      </c>
      <c r="B1403" s="6" t="s">
        <v>40</v>
      </c>
      <c r="C1403" t="s">
        <v>41</v>
      </c>
      <c r="D1403" s="8">
        <v>37368</v>
      </c>
      <c r="E1403" s="8">
        <v>37368</v>
      </c>
      <c r="F1403" t="s">
        <v>284</v>
      </c>
      <c r="G1403" s="6" t="s">
        <v>19</v>
      </c>
      <c r="H1403" s="6"/>
      <c r="I1403" s="12">
        <v>60</v>
      </c>
      <c r="J1403" s="12">
        <f>J1402+IF(AND($B1403="B",$G1403="D"),-I1403,IF($B1403="B",+I1403,0))</f>
        <v>1816.4736863480816</v>
      </c>
      <c r="K1403" s="12">
        <f>K1402+IF(AND($B1403="B",$E1403&lt;&gt;""),IF($G1403="D",-I1403,+I1403),0)</f>
        <v>1816.4736863480816</v>
      </c>
      <c r="L1403" s="6" t="str">
        <f>IF(C1403="","",G1403&amp;" "&amp;VLOOKUP(C1403,$X$1:$Y$49,2))</f>
        <v>R 4</v>
      </c>
      <c r="M1403" s="10" t="e">
        <f>M1402+IF(AND(B1403="C",E1403&lt;&gt;""),IF(G1403="D",-#REF!,+#REF!),0)</f>
        <v>#REF!</v>
      </c>
      <c r="N1403">
        <f>IF(D1403,MONTH(D1403),"")</f>
        <v>4</v>
      </c>
      <c r="O1403">
        <f>IF(D1403,YEAR(D1403),"")</f>
        <v>2002</v>
      </c>
      <c r="P1403" s="12">
        <f>P1402+IF(AND($B1403="C",I1403&lt;&gt;""),IF($G1403="D",-I1403,+I1403),0)</f>
        <v>206.34758083228013</v>
      </c>
    </row>
    <row r="1404" spans="1:16" x14ac:dyDescent="0.2">
      <c r="A1404" s="6">
        <v>748</v>
      </c>
      <c r="B1404" s="6" t="s">
        <v>17</v>
      </c>
      <c r="C1404" t="s">
        <v>33</v>
      </c>
      <c r="D1404" s="8">
        <v>37374</v>
      </c>
      <c r="E1404" s="8">
        <v>37409</v>
      </c>
      <c r="F1404" t="s">
        <v>284</v>
      </c>
      <c r="G1404" s="6" t="s">
        <v>23</v>
      </c>
      <c r="H1404" s="14" t="s">
        <v>261</v>
      </c>
      <c r="I1404" s="12">
        <v>1047</v>
      </c>
      <c r="J1404" s="12">
        <f>J1403+IF(AND($B1404="B",$G1404="D"),-I1404,IF($B1404="B",+I1404,0))</f>
        <v>769.47368634808163</v>
      </c>
      <c r="K1404" s="12">
        <f>K1403+IF(AND($B1404="B",$E1404&lt;&gt;""),IF($G1404="D",-I1404,+I1404),0)</f>
        <v>769.47368634808163</v>
      </c>
      <c r="L1404" s="6" t="str">
        <f>IF(C1404="","",G1404&amp;" "&amp;VLOOKUP(C1404,$X$1:$Y$49,2))</f>
        <v>D 23</v>
      </c>
      <c r="M1404" s="10" t="e">
        <f>M1403+IF(AND(B1404="C",E1404&lt;&gt;""),IF(G1404="D",-#REF!,+#REF!),0)</f>
        <v>#REF!</v>
      </c>
      <c r="N1404">
        <f>IF(D1404,MONTH(D1404),"")</f>
        <v>4</v>
      </c>
      <c r="O1404">
        <f>IF(D1404,YEAR(D1404),"")</f>
        <v>2002</v>
      </c>
      <c r="P1404" s="12">
        <f>P1403+IF(AND($B1404="C",I1404&lt;&gt;""),IF($G1404="D",-I1404,+I1404),0)</f>
        <v>206.34758083228013</v>
      </c>
    </row>
    <row r="1405" spans="1:16" x14ac:dyDescent="0.2">
      <c r="A1405" s="6">
        <v>747</v>
      </c>
      <c r="B1405" s="6" t="s">
        <v>17</v>
      </c>
      <c r="C1405" t="s">
        <v>50</v>
      </c>
      <c r="D1405" s="8">
        <v>37376</v>
      </c>
      <c r="E1405" s="8">
        <v>37397</v>
      </c>
      <c r="F1405" t="s">
        <v>284</v>
      </c>
      <c r="G1405" s="6" t="s">
        <v>23</v>
      </c>
      <c r="H1405" s="6"/>
      <c r="I1405" s="12">
        <v>2165.2399999999998</v>
      </c>
      <c r="J1405" s="12">
        <f>J1404+IF(AND($B1405="B",$G1405="D"),-I1405,IF($B1405="B",+I1405,0))</f>
        <v>-1395.7663136519182</v>
      </c>
      <c r="K1405" s="12">
        <f>K1404+IF(AND($B1405="B",$E1405&lt;&gt;""),IF($G1405="D",-I1405,+I1405),0)</f>
        <v>-1395.7663136519182</v>
      </c>
      <c r="L1405" s="6" t="str">
        <f>IF(C1405="","",G1405&amp;" "&amp;VLOOKUP(C1405,$X$1:$Y$49,2))</f>
        <v>D 9</v>
      </c>
      <c r="M1405" s="10" t="e">
        <f>M1404+IF(AND(B1405="C",E1405&lt;&gt;""),IF(G1405="D",-#REF!,+#REF!),0)</f>
        <v>#REF!</v>
      </c>
      <c r="N1405">
        <f>IF(D1405,MONTH(D1405),"")</f>
        <v>4</v>
      </c>
      <c r="O1405">
        <f>IF(D1405,YEAR(D1405),"")</f>
        <v>2002</v>
      </c>
      <c r="P1405" s="12">
        <f>P1404+IF(AND($B1405="C",I1405&lt;&gt;""),IF($G1405="D",-I1405,+I1405),0)</f>
        <v>206.34758083228013</v>
      </c>
    </row>
    <row r="1406" spans="1:16" x14ac:dyDescent="0.2">
      <c r="A1406" s="6">
        <v>749</v>
      </c>
      <c r="B1406" s="6" t="s">
        <v>17</v>
      </c>
      <c r="C1406" t="s">
        <v>22</v>
      </c>
      <c r="D1406" s="8">
        <v>37376</v>
      </c>
      <c r="E1406" s="8">
        <v>37402</v>
      </c>
      <c r="F1406" t="s">
        <v>284</v>
      </c>
      <c r="G1406" s="6" t="s">
        <v>23</v>
      </c>
      <c r="H1406" s="14" t="s">
        <v>262</v>
      </c>
      <c r="I1406" s="12">
        <v>610</v>
      </c>
      <c r="J1406" s="12">
        <f>J1405+IF(AND($B1406="B",$G1406="D"),-I1406,IF($B1406="B",+I1406,0))</f>
        <v>-2005.7663136519182</v>
      </c>
      <c r="K1406" s="12">
        <f>K1405+IF(AND($B1406="B",$E1406&lt;&gt;""),IF($G1406="D",-I1406,+I1406),0)</f>
        <v>-2005.7663136519182</v>
      </c>
      <c r="L1406" s="6" t="str">
        <f>IF(C1406="","",G1406&amp;" "&amp;VLOOKUP(C1406,$X$1:$Y$49,2))</f>
        <v>D 19</v>
      </c>
      <c r="M1406" s="10" t="e">
        <f>M1405+IF(AND(B1406="C",E1406&lt;&gt;""),IF(G1406="D",-#REF!,+#REF!),0)</f>
        <v>#REF!</v>
      </c>
      <c r="N1406">
        <f>IF(D1406,MONTH(D1406),"")</f>
        <v>4</v>
      </c>
      <c r="O1406">
        <f>IF(D1406,YEAR(D1406),"")</f>
        <v>2002</v>
      </c>
      <c r="P1406" s="12">
        <f>P1405+IF(AND($B1406="C",I1406&lt;&gt;""),IF($G1406="D",-I1406,+I1406),0)</f>
        <v>206.34758083228013</v>
      </c>
    </row>
    <row r="1407" spans="1:16" x14ac:dyDescent="0.2">
      <c r="A1407" s="6">
        <v>749</v>
      </c>
      <c r="B1407" s="6" t="s">
        <v>17</v>
      </c>
      <c r="C1407" t="s">
        <v>26</v>
      </c>
      <c r="D1407" s="8">
        <v>37376</v>
      </c>
      <c r="E1407" s="8">
        <v>37402</v>
      </c>
      <c r="F1407" t="s">
        <v>284</v>
      </c>
      <c r="G1407" s="6" t="s">
        <v>23</v>
      </c>
      <c r="H1407" s="14" t="s">
        <v>262</v>
      </c>
      <c r="I1407" s="12">
        <v>119.56</v>
      </c>
      <c r="J1407" s="12">
        <f>J1406+IF(AND($B1407="B",$G1407="D"),-I1407,IF($B1407="B",+I1407,0))</f>
        <v>-2125.3263136519181</v>
      </c>
      <c r="K1407" s="12">
        <f>K1406+IF(AND($B1407="B",$E1407&lt;&gt;""),IF($G1407="D",-I1407,+I1407),0)</f>
        <v>-2125.3263136519181</v>
      </c>
      <c r="L1407" s="6" t="str">
        <f>IF(C1407="","",G1407&amp;" "&amp;VLOOKUP(C1407,$X$1:$Y$49,2))</f>
        <v>D 6</v>
      </c>
      <c r="M1407" s="10" t="e">
        <f>M1406+IF(AND(B1407="C",E1407&lt;&gt;""),IF(G1407="D",-#REF!,+#REF!),0)</f>
        <v>#REF!</v>
      </c>
      <c r="N1407">
        <f>IF(D1407,MONTH(D1407),"")</f>
        <v>4</v>
      </c>
      <c r="O1407">
        <f>IF(D1407,YEAR(D1407),"")</f>
        <v>2002</v>
      </c>
      <c r="P1407" s="12">
        <f>P1406+IF(AND($B1407="C",I1407&lt;&gt;""),IF($G1407="D",-I1407,+I1407),0)</f>
        <v>206.34758083228013</v>
      </c>
    </row>
    <row r="1408" spans="1:16" x14ac:dyDescent="0.2">
      <c r="A1408" s="6">
        <v>738</v>
      </c>
      <c r="B1408" s="6" t="s">
        <v>17</v>
      </c>
      <c r="C1408" s="7" t="s">
        <v>56</v>
      </c>
      <c r="D1408" s="8">
        <v>37378</v>
      </c>
      <c r="E1408" s="19">
        <v>37382</v>
      </c>
      <c r="F1408" t="s">
        <v>284</v>
      </c>
      <c r="G1408" s="6" t="s">
        <v>23</v>
      </c>
      <c r="I1408" s="12">
        <v>147.01</v>
      </c>
      <c r="J1408" s="12">
        <f>J1407+IF(AND($B1408="B",$G1408="D"),-I1408,IF($B1408="B",+I1408,0))</f>
        <v>-2272.3363136519183</v>
      </c>
      <c r="K1408" s="12">
        <f>K1407+IF(AND($B1408="B",$E1408&lt;&gt;""),IF($G1408="D",-I1408,+I1408),0)</f>
        <v>-2272.3363136519183</v>
      </c>
      <c r="L1408" s="6" t="str">
        <f>IF(C1408="","",G1408&amp;" "&amp;VLOOKUP(C1408,$X$1:$Y$49,2))</f>
        <v>D 14</v>
      </c>
      <c r="M1408" s="10" t="e">
        <f>M1407+IF(AND(B1408="C",E1408&lt;&gt;""),IF(G1408="D",-#REF!,+#REF!),0)</f>
        <v>#REF!</v>
      </c>
      <c r="N1408">
        <f>IF(D1408,MONTH(D1408),"")</f>
        <v>5</v>
      </c>
      <c r="O1408">
        <f>IF(D1408,YEAR(D1408),"")</f>
        <v>2002</v>
      </c>
      <c r="P1408" s="12">
        <f>P1407+IF(AND($B1408="C",I1408&lt;&gt;""),IF($G1408="D",-I1408,+I1408),0)</f>
        <v>206.34758083228013</v>
      </c>
    </row>
    <row r="1409" spans="1:16" x14ac:dyDescent="0.2">
      <c r="A1409" s="6">
        <v>738</v>
      </c>
      <c r="B1409" s="6" t="s">
        <v>17</v>
      </c>
      <c r="C1409" s="7" t="s">
        <v>26</v>
      </c>
      <c r="D1409" s="8">
        <v>37378</v>
      </c>
      <c r="E1409" s="19">
        <v>37382</v>
      </c>
      <c r="F1409" t="s">
        <v>284</v>
      </c>
      <c r="G1409" s="6" t="s">
        <v>23</v>
      </c>
      <c r="H1409" s="6"/>
      <c r="I1409" s="12">
        <v>34.92</v>
      </c>
      <c r="J1409" s="12">
        <f>J1408+IF(AND($B1409="B",$G1409="D"),-I1409,IF($B1409="B",+I1409,0))</f>
        <v>-2307.2563136519184</v>
      </c>
      <c r="K1409" s="12">
        <f>K1408+IF(AND($B1409="B",$E1409&lt;&gt;""),IF($G1409="D",-I1409,+I1409),0)</f>
        <v>-2307.2563136519184</v>
      </c>
      <c r="L1409" s="6" t="str">
        <f>IF(C1409="","",G1409&amp;" "&amp;VLOOKUP(C1409,$X$1:$Y$49,2))</f>
        <v>D 6</v>
      </c>
      <c r="M1409" s="10" t="e">
        <f>M1408+IF(AND(B1409="C",E1409&lt;&gt;""),IF(G1409="D",-#REF!,+#REF!),0)</f>
        <v>#REF!</v>
      </c>
      <c r="N1409">
        <f>IF(D1409,MONTH(D1409),"")</f>
        <v>5</v>
      </c>
      <c r="O1409">
        <f>IF(D1409,YEAR(D1409),"")</f>
        <v>2002</v>
      </c>
      <c r="P1409" s="12">
        <f>P1408+IF(AND($B1409="C",I1409&lt;&gt;""),IF($G1409="D",-I1409,+I1409),0)</f>
        <v>206.34758083228013</v>
      </c>
    </row>
    <row r="1410" spans="1:16" x14ac:dyDescent="0.2">
      <c r="A1410" s="6">
        <v>738</v>
      </c>
      <c r="B1410" s="6" t="s">
        <v>17</v>
      </c>
      <c r="C1410" s="7" t="s">
        <v>51</v>
      </c>
      <c r="D1410" s="8">
        <v>37378</v>
      </c>
      <c r="E1410" s="19">
        <v>37382</v>
      </c>
      <c r="F1410" t="s">
        <v>284</v>
      </c>
      <c r="G1410" s="6" t="s">
        <v>23</v>
      </c>
      <c r="H1410" s="6"/>
      <c r="I1410" s="12">
        <v>31.15</v>
      </c>
      <c r="J1410" s="12">
        <f>J1409+IF(AND($B1410="B",$G1410="D"),-I1410,IF($B1410="B",+I1410,0))</f>
        <v>-2338.4063136519185</v>
      </c>
      <c r="K1410" s="12">
        <f>K1409+IF(AND($B1410="B",$E1410&lt;&gt;""),IF($G1410="D",-I1410,+I1410),0)</f>
        <v>-2338.4063136519185</v>
      </c>
      <c r="L1410" s="6" t="str">
        <f>IF(C1410="","",G1410&amp;" "&amp;VLOOKUP(C1410,$X$1:$Y$49,2))</f>
        <v>D 21</v>
      </c>
      <c r="M1410" s="10" t="e">
        <f>M1409+IF(AND(B1410="C",E1410&lt;&gt;""),IF(G1410="D",-#REF!,+#REF!),0)</f>
        <v>#REF!</v>
      </c>
      <c r="N1410">
        <f>IF(D1410,MONTH(D1410),"")</f>
        <v>5</v>
      </c>
      <c r="O1410">
        <f>IF(D1410,YEAR(D1410),"")</f>
        <v>2002</v>
      </c>
      <c r="P1410" s="12">
        <f>P1409+IF(AND($B1410="C",I1410&lt;&gt;""),IF($G1410="D",-I1410,+I1410),0)</f>
        <v>206.34758083228013</v>
      </c>
    </row>
    <row r="1411" spans="1:16" x14ac:dyDescent="0.2">
      <c r="A1411" s="6">
        <v>738</v>
      </c>
      <c r="B1411" s="6" t="s">
        <v>17</v>
      </c>
      <c r="C1411" s="7" t="s">
        <v>51</v>
      </c>
      <c r="D1411" s="8">
        <v>37378</v>
      </c>
      <c r="E1411" s="19">
        <v>37382</v>
      </c>
      <c r="F1411" t="s">
        <v>284</v>
      </c>
      <c r="G1411" s="6" t="s">
        <v>23</v>
      </c>
      <c r="H1411" s="6"/>
      <c r="I1411" s="12">
        <v>4.74</v>
      </c>
      <c r="J1411" s="12">
        <f>J1410+IF(AND($B1411="B",$G1411="D"),-I1411,IF($B1411="B",+I1411,0))</f>
        <v>-2343.1463136519183</v>
      </c>
      <c r="K1411" s="12">
        <f>K1410+IF(AND($B1411="B",$E1411&lt;&gt;""),IF($G1411="D",-I1411,+I1411),0)</f>
        <v>-2343.1463136519183</v>
      </c>
      <c r="L1411" s="6" t="str">
        <f>IF(C1411="","",G1411&amp;" "&amp;VLOOKUP(C1411,$X$1:$Y$49,2))</f>
        <v>D 21</v>
      </c>
      <c r="M1411" s="10" t="e">
        <f>M1410+IF(AND(B1411="C",E1411&lt;&gt;""),IF(G1411="D",-#REF!,+#REF!),0)</f>
        <v>#REF!</v>
      </c>
      <c r="N1411">
        <f>IF(D1411,MONTH(D1411),"")</f>
        <v>5</v>
      </c>
      <c r="O1411">
        <f>IF(D1411,YEAR(D1411),"")</f>
        <v>2002</v>
      </c>
      <c r="P1411" s="12">
        <f>P1410+IF(AND($B1411="C",I1411&lt;&gt;""),IF($G1411="D",-I1411,+I1411),0)</f>
        <v>206.34758083228013</v>
      </c>
    </row>
    <row r="1412" spans="1:16" x14ac:dyDescent="0.2">
      <c r="A1412" s="6">
        <v>739</v>
      </c>
      <c r="B1412" s="6" t="s">
        <v>17</v>
      </c>
      <c r="C1412" s="7" t="s">
        <v>56</v>
      </c>
      <c r="D1412" s="8">
        <v>37378</v>
      </c>
      <c r="E1412" s="19">
        <v>37382</v>
      </c>
      <c r="F1412" t="s">
        <v>284</v>
      </c>
      <c r="G1412" s="6" t="s">
        <v>23</v>
      </c>
      <c r="H1412" s="6"/>
      <c r="I1412" s="12">
        <v>230.32</v>
      </c>
      <c r="J1412" s="12">
        <f>J1411+IF(AND($B1412="B",$G1412="D"),-I1412,IF($B1412="B",+I1412,0))</f>
        <v>-2573.4663136519184</v>
      </c>
      <c r="K1412" s="12">
        <f>K1411+IF(AND($B1412="B",$E1412&lt;&gt;""),IF($G1412="D",-I1412,+I1412),0)</f>
        <v>-2573.4663136519184</v>
      </c>
      <c r="L1412" s="6" t="str">
        <f>IF(C1412="","",G1412&amp;" "&amp;VLOOKUP(C1412,$X$1:$Y$49,2))</f>
        <v>D 14</v>
      </c>
      <c r="M1412" s="10" t="e">
        <f>M1411+IF(AND(B1412="C",E1412&lt;&gt;""),IF(G1412="D",-#REF!,+#REF!),0)</f>
        <v>#REF!</v>
      </c>
      <c r="N1412">
        <f>IF(D1412,MONTH(D1412),"")</f>
        <v>5</v>
      </c>
      <c r="O1412">
        <f>IF(D1412,YEAR(D1412),"")</f>
        <v>2002</v>
      </c>
      <c r="P1412" s="12">
        <f>P1411+IF(AND($B1412="C",I1412&lt;&gt;""),IF($G1412="D",-I1412,+I1412),0)</f>
        <v>206.34758083228013</v>
      </c>
    </row>
    <row r="1413" spans="1:16" x14ac:dyDescent="0.2">
      <c r="A1413" s="6">
        <v>739</v>
      </c>
      <c r="B1413" s="6" t="s">
        <v>17</v>
      </c>
      <c r="C1413" s="7" t="s">
        <v>26</v>
      </c>
      <c r="D1413" s="8">
        <v>37378</v>
      </c>
      <c r="E1413" s="19">
        <v>37382</v>
      </c>
      <c r="F1413" t="s">
        <v>284</v>
      </c>
      <c r="G1413" s="6" t="s">
        <v>23</v>
      </c>
      <c r="H1413" s="6"/>
      <c r="I1413" s="12">
        <v>53.09</v>
      </c>
      <c r="J1413" s="12">
        <f>J1412+IF(AND($B1413="B",$G1413="D"),-I1413,IF($B1413="B",+I1413,0))</f>
        <v>-2626.5563136519186</v>
      </c>
      <c r="K1413" s="12">
        <f>K1412+IF(AND($B1413="B",$E1413&lt;&gt;""),IF($G1413="D",-I1413,+I1413),0)</f>
        <v>-2626.5563136519186</v>
      </c>
      <c r="L1413" s="6" t="str">
        <f>IF(C1413="","",G1413&amp;" "&amp;VLOOKUP(C1413,$X$1:$Y$49,2))</f>
        <v>D 6</v>
      </c>
      <c r="M1413" s="10" t="e">
        <f>M1412+IF(AND(B1413="C",E1413&lt;&gt;""),IF(G1413="D",-#REF!,+#REF!),0)</f>
        <v>#REF!</v>
      </c>
      <c r="N1413">
        <f>IF(D1413,MONTH(D1413),"")</f>
        <v>5</v>
      </c>
      <c r="O1413">
        <f>IF(D1413,YEAR(D1413),"")</f>
        <v>2002</v>
      </c>
      <c r="P1413" s="12">
        <f>P1412+IF(AND($B1413="C",I1413&lt;&gt;""),IF($G1413="D",-I1413,+I1413),0)</f>
        <v>206.34758083228013</v>
      </c>
    </row>
    <row r="1414" spans="1:16" x14ac:dyDescent="0.2">
      <c r="A1414" s="6">
        <v>739</v>
      </c>
      <c r="B1414" s="6" t="s">
        <v>17</v>
      </c>
      <c r="C1414" s="7" t="s">
        <v>51</v>
      </c>
      <c r="D1414" s="8">
        <v>37378</v>
      </c>
      <c r="E1414" s="19">
        <v>37382</v>
      </c>
      <c r="F1414" t="s">
        <v>284</v>
      </c>
      <c r="G1414" s="6" t="s">
        <v>23</v>
      </c>
      <c r="H1414" s="6"/>
      <c r="I1414" s="12">
        <v>40.54</v>
      </c>
      <c r="J1414" s="12">
        <f>J1413+IF(AND($B1414="B",$G1414="D"),-I1414,IF($B1414="B",+I1414,0))</f>
        <v>-2667.0963136519185</v>
      </c>
      <c r="K1414" s="12">
        <f>K1413+IF(AND($B1414="B",$E1414&lt;&gt;""),IF($G1414="D",-I1414,+I1414),0)</f>
        <v>-2667.0963136519185</v>
      </c>
      <c r="L1414" s="6" t="str">
        <f>IF(C1414="","",G1414&amp;" "&amp;VLOOKUP(C1414,$X$1:$Y$49,2))</f>
        <v>D 21</v>
      </c>
      <c r="M1414" s="10" t="e">
        <f>M1413+IF(AND(B1414="C",E1414&lt;&gt;""),IF(G1414="D",-#REF!,+#REF!),0)</f>
        <v>#REF!</v>
      </c>
      <c r="N1414">
        <f>IF(D1414,MONTH(D1414),"")</f>
        <v>5</v>
      </c>
      <c r="O1414">
        <f>IF(D1414,YEAR(D1414),"")</f>
        <v>2002</v>
      </c>
      <c r="P1414" s="12">
        <f>P1413+IF(AND($B1414="C",I1414&lt;&gt;""),IF($G1414="D",-I1414,+I1414),0)</f>
        <v>206.34758083228013</v>
      </c>
    </row>
    <row r="1415" spans="1:16" x14ac:dyDescent="0.2">
      <c r="A1415" s="6">
        <v>739</v>
      </c>
      <c r="B1415" s="6" t="s">
        <v>17</v>
      </c>
      <c r="C1415" s="7" t="s">
        <v>51</v>
      </c>
      <c r="D1415" s="8">
        <v>37378</v>
      </c>
      <c r="E1415" s="19">
        <v>37382</v>
      </c>
      <c r="F1415" t="s">
        <v>284</v>
      </c>
      <c r="G1415" s="6" t="s">
        <v>23</v>
      </c>
      <c r="H1415" s="6"/>
      <c r="I1415" s="12">
        <v>7.48</v>
      </c>
      <c r="J1415" s="12">
        <f>J1414+IF(AND($B1415="B",$G1415="D"),-I1415,IF($B1415="B",+I1415,0))</f>
        <v>-2674.5763136519186</v>
      </c>
      <c r="K1415" s="12">
        <f>K1414+IF(AND($B1415="B",$E1415&lt;&gt;""),IF($G1415="D",-I1415,+I1415),0)</f>
        <v>-2674.5763136519186</v>
      </c>
      <c r="L1415" s="6" t="str">
        <f>IF(C1415="","",G1415&amp;" "&amp;VLOOKUP(C1415,$X$1:$Y$49,2))</f>
        <v>D 21</v>
      </c>
      <c r="M1415" s="10" t="e">
        <f>M1414+IF(AND(B1415="C",E1415&lt;&gt;""),IF(G1415="D",-#REF!,+#REF!),0)</f>
        <v>#REF!</v>
      </c>
      <c r="N1415">
        <f>IF(D1415,MONTH(D1415),"")</f>
        <v>5</v>
      </c>
      <c r="O1415">
        <f>IF(D1415,YEAR(D1415),"")</f>
        <v>2002</v>
      </c>
      <c r="P1415" s="12">
        <f>P1414+IF(AND($B1415="C",I1415&lt;&gt;""),IF($G1415="D",-I1415,+I1415),0)</f>
        <v>206.34758083228013</v>
      </c>
    </row>
    <row r="1416" spans="1:16" x14ac:dyDescent="0.2">
      <c r="A1416" s="6">
        <v>743</v>
      </c>
      <c r="B1416" s="6" t="s">
        <v>17</v>
      </c>
      <c r="C1416" t="s">
        <v>135</v>
      </c>
      <c r="D1416" s="8">
        <v>37378</v>
      </c>
      <c r="E1416" s="8">
        <v>37379</v>
      </c>
      <c r="F1416" t="s">
        <v>284</v>
      </c>
      <c r="G1416" s="6" t="s">
        <v>19</v>
      </c>
      <c r="H1416" s="6"/>
      <c r="I1416" s="12">
        <v>209.14</v>
      </c>
      <c r="J1416" s="12">
        <f>J1415+IF(AND($B1416="B",$G1416="D"),-I1416,IF($B1416="B",+I1416,0))</f>
        <v>-2465.4363136519187</v>
      </c>
      <c r="K1416" s="12">
        <f>K1415+IF(AND($B1416="B",$E1416&lt;&gt;""),IF($G1416="D",-I1416,+I1416),0)</f>
        <v>-2465.4363136519187</v>
      </c>
      <c r="L1416" s="6" t="str">
        <f>IF(C1416="","",G1416&amp;" "&amp;VLOOKUP(C1416,$X$1:$Y$49,2))</f>
        <v>R 6</v>
      </c>
      <c r="M1416" s="10" t="e">
        <f>M1415+IF(AND(B1416="C",E1416&lt;&gt;""),IF(G1416="D",-#REF!,+#REF!),0)</f>
        <v>#REF!</v>
      </c>
      <c r="N1416">
        <f>IF(D1416,MONTH(D1416),"")</f>
        <v>5</v>
      </c>
      <c r="O1416">
        <f>IF(D1416,YEAR(D1416),"")</f>
        <v>2002</v>
      </c>
      <c r="P1416" s="12">
        <f>P1415+IF(AND($B1416="C",I1416&lt;&gt;""),IF($G1416="D",-I1416,+I1416),0)</f>
        <v>206.34758083228013</v>
      </c>
    </row>
    <row r="1417" spans="1:16" x14ac:dyDescent="0.2">
      <c r="A1417" s="6">
        <v>743</v>
      </c>
      <c r="B1417" s="6" t="s">
        <v>17</v>
      </c>
      <c r="C1417" t="s">
        <v>62</v>
      </c>
      <c r="D1417" s="8">
        <v>37378</v>
      </c>
      <c r="E1417" s="8">
        <v>37379</v>
      </c>
      <c r="F1417" t="s">
        <v>284</v>
      </c>
      <c r="G1417" s="6" t="s">
        <v>19</v>
      </c>
      <c r="H1417" s="6"/>
      <c r="I1417" s="12">
        <v>40.991439999999997</v>
      </c>
      <c r="J1417" s="12">
        <f>J1416+IF(AND($B1417="B",$G1417="D"),-I1417,IF($B1417="B",+I1417,0))</f>
        <v>-2424.4448736519189</v>
      </c>
      <c r="K1417" s="12">
        <f>K1416+IF(AND($B1417="B",$E1417&lt;&gt;""),IF($G1417="D",-I1417,+I1417),0)</f>
        <v>-2424.4448736519189</v>
      </c>
      <c r="L1417" s="6" t="str">
        <f>IF(C1417="","",G1417&amp;" "&amp;VLOOKUP(C1417,$X$1:$Y$49,2))</f>
        <v>R 5</v>
      </c>
      <c r="M1417" s="10" t="e">
        <f>M1416+IF(AND(B1417="C",E1417&lt;&gt;""),IF(G1417="D",-#REF!,+#REF!),0)</f>
        <v>#REF!</v>
      </c>
      <c r="N1417">
        <f>IF(D1417,MONTH(D1417),"")</f>
        <v>5</v>
      </c>
      <c r="O1417">
        <f>IF(D1417,YEAR(D1417),"")</f>
        <v>2002</v>
      </c>
      <c r="P1417" s="12">
        <f>P1416+IF(AND($B1417="C",I1417&lt;&gt;""),IF($G1417="D",-I1417,+I1417),0)</f>
        <v>206.34758083228013</v>
      </c>
    </row>
    <row r="1418" spans="1:16" x14ac:dyDescent="0.2">
      <c r="A1418" s="6">
        <v>746</v>
      </c>
      <c r="B1418" s="6" t="s">
        <v>17</v>
      </c>
      <c r="C1418" t="s">
        <v>58</v>
      </c>
      <c r="D1418" s="8">
        <v>37378</v>
      </c>
      <c r="E1418" s="8">
        <v>37377</v>
      </c>
      <c r="F1418" t="s">
        <v>284</v>
      </c>
      <c r="G1418" s="6" t="s">
        <v>23</v>
      </c>
      <c r="H1418" s="6"/>
      <c r="I1418" s="12">
        <v>1000</v>
      </c>
      <c r="J1418" s="12">
        <f>J1417+IF(AND($B1418="B",$G1418="D"),-I1418,IF($B1418="B",+I1418,0))</f>
        <v>-3424.4448736519189</v>
      </c>
      <c r="K1418" s="12">
        <f>K1417+IF(AND($B1418="B",$E1418&lt;&gt;""),IF($G1418="D",-I1418,+I1418),0)</f>
        <v>-3424.4448736519189</v>
      </c>
      <c r="L1418" s="6" t="str">
        <f>IF(C1418="","",G1418&amp;" "&amp;VLOOKUP(C1418,$X$1:$Y$49,2))</f>
        <v>D 4</v>
      </c>
      <c r="M1418" s="10" t="e">
        <f>M1417+IF(AND(B1418="C",E1418&lt;&gt;""),IF(G1418="D",-#REF!,+#REF!),0)</f>
        <v>#REF!</v>
      </c>
      <c r="N1418">
        <f>IF(D1418,MONTH(D1418),"")</f>
        <v>5</v>
      </c>
      <c r="O1418">
        <f>IF(D1418,YEAR(D1418),"")</f>
        <v>2002</v>
      </c>
      <c r="P1418" s="12">
        <f>P1417+IF(AND($B1418="C",I1418&lt;&gt;""),IF($G1418="D",-I1418,+I1418),0)</f>
        <v>206.34758083228013</v>
      </c>
    </row>
    <row r="1419" spans="1:16" x14ac:dyDescent="0.2">
      <c r="A1419" s="6">
        <v>752</v>
      </c>
      <c r="B1419" s="6" t="s">
        <v>17</v>
      </c>
      <c r="C1419" s="7" t="s">
        <v>21</v>
      </c>
      <c r="D1419" s="8">
        <v>37378</v>
      </c>
      <c r="E1419" s="19">
        <v>37378</v>
      </c>
      <c r="F1419" t="s">
        <v>284</v>
      </c>
      <c r="G1419" s="6" t="s">
        <v>23</v>
      </c>
      <c r="H1419" s="6"/>
      <c r="I1419" s="12">
        <v>10.23</v>
      </c>
      <c r="J1419" s="12">
        <f>J1418+IF(AND($B1419="B",$G1419="D"),-I1419,IF($B1419="B",+I1419,0))</f>
        <v>-3434.6748736519189</v>
      </c>
      <c r="K1419" s="12">
        <f>K1418+IF(AND($B1419="B",$E1419&lt;&gt;""),IF($G1419="D",-I1419,+I1419),0)</f>
        <v>-3434.6748736519189</v>
      </c>
      <c r="L1419" s="6" t="str">
        <f>IF(C1419="","",G1419&amp;" "&amp;VLOOKUP(C1419,$X$1:$Y$49,2))</f>
        <v>D 28</v>
      </c>
      <c r="M1419" s="10" t="e">
        <f>M1418+IF(AND(B1419="C",E1419&lt;&gt;""),IF(G1419="D",-#REF!,+#REF!),0)</f>
        <v>#REF!</v>
      </c>
      <c r="N1419">
        <f>IF(D1419,MONTH(D1419),"")</f>
        <v>5</v>
      </c>
      <c r="O1419">
        <f>IF(D1419,YEAR(D1419),"")</f>
        <v>2002</v>
      </c>
      <c r="P1419" s="12">
        <f>P1418+IF(AND($B1419="C",I1419&lt;&gt;""),IF($G1419="D",-I1419,+I1419),0)</f>
        <v>206.34758083228013</v>
      </c>
    </row>
    <row r="1420" spans="1:16" x14ac:dyDescent="0.2">
      <c r="A1420" s="6">
        <v>752</v>
      </c>
      <c r="B1420" s="6" t="s">
        <v>17</v>
      </c>
      <c r="C1420" s="7" t="s">
        <v>26</v>
      </c>
      <c r="D1420" s="8">
        <v>37378</v>
      </c>
      <c r="E1420" s="19">
        <v>37378</v>
      </c>
      <c r="F1420" t="s">
        <v>284</v>
      </c>
      <c r="G1420" s="6" t="s">
        <v>23</v>
      </c>
      <c r="H1420" s="6"/>
      <c r="I1420" s="12">
        <v>2.0099999999999998</v>
      </c>
      <c r="J1420" s="12">
        <f>J1419+IF(AND($B1420="B",$G1420="D"),-I1420,IF($B1420="B",+I1420,0))</f>
        <v>-3436.6848736519191</v>
      </c>
      <c r="K1420" s="12">
        <f>K1419+IF(AND($B1420="B",$E1420&lt;&gt;""),IF($G1420="D",-I1420,+I1420),0)</f>
        <v>-3436.6848736519191</v>
      </c>
      <c r="L1420" s="6" t="str">
        <f>IF(C1420="","",G1420&amp;" "&amp;VLOOKUP(C1420,$X$1:$Y$49,2))</f>
        <v>D 6</v>
      </c>
      <c r="M1420" s="10" t="e">
        <f>M1419+IF(AND(B1420="C",E1420&lt;&gt;""),IF(G1420="D",-#REF!,+#REF!),0)</f>
        <v>#REF!</v>
      </c>
      <c r="N1420">
        <f>IF(D1420,MONTH(D1420),"")</f>
        <v>5</v>
      </c>
      <c r="O1420">
        <f>IF(D1420,YEAR(D1420),"")</f>
        <v>2002</v>
      </c>
      <c r="P1420" s="12">
        <f>P1419+IF(AND($B1420="C",I1420&lt;&gt;""),IF($G1420="D",-I1420,+I1420),0)</f>
        <v>206.34758083228013</v>
      </c>
    </row>
    <row r="1421" spans="1:16" x14ac:dyDescent="0.2">
      <c r="A1421" s="6">
        <v>750</v>
      </c>
      <c r="B1421" s="6" t="s">
        <v>17</v>
      </c>
      <c r="C1421" t="s">
        <v>28</v>
      </c>
      <c r="D1421" s="8">
        <v>37382</v>
      </c>
      <c r="E1421" s="8">
        <v>37411</v>
      </c>
      <c r="F1421" t="s">
        <v>284</v>
      </c>
      <c r="G1421" s="6" t="s">
        <v>23</v>
      </c>
      <c r="H1421" s="6"/>
      <c r="I1421" s="12">
        <v>11.88</v>
      </c>
      <c r="J1421" s="12">
        <f>J1420+IF(AND($B1421="B",$G1421="D"),-I1421,IF($B1421="B",+I1421,0))</f>
        <v>-3448.5648736519192</v>
      </c>
      <c r="K1421" s="12">
        <f>K1420+IF(AND($B1421="B",$E1421&lt;&gt;""),IF($G1421="D",-I1421,+I1421),0)</f>
        <v>-3448.5648736519192</v>
      </c>
      <c r="L1421" s="6" t="str">
        <f>IF(C1421="","",G1421&amp;" "&amp;VLOOKUP(C1421,$X$1:$Y$49,2))</f>
        <v>D 25</v>
      </c>
      <c r="M1421" s="10" t="e">
        <f>M1420+IF(AND(B1421="C",E1421&lt;&gt;""),IF(G1421="D",-#REF!,+#REF!),0)</f>
        <v>#REF!</v>
      </c>
      <c r="N1421">
        <f>IF(D1421,MONTH(D1421),"")</f>
        <v>5</v>
      </c>
      <c r="O1421">
        <f>IF(D1421,YEAR(D1421),"")</f>
        <v>2002</v>
      </c>
      <c r="P1421" s="12">
        <f>P1420+IF(AND($B1421="C",I1421&lt;&gt;""),IF($G1421="D",-I1421,+I1421),0)</f>
        <v>206.34758083228013</v>
      </c>
    </row>
    <row r="1422" spans="1:16" x14ac:dyDescent="0.2">
      <c r="A1422" s="6">
        <v>750</v>
      </c>
      <c r="B1422" s="6" t="s">
        <v>17</v>
      </c>
      <c r="C1422" t="s">
        <v>26</v>
      </c>
      <c r="D1422" s="8">
        <v>37382</v>
      </c>
      <c r="E1422" s="8">
        <v>37411</v>
      </c>
      <c r="F1422" t="s">
        <v>284</v>
      </c>
      <c r="G1422" s="6" t="s">
        <v>23</v>
      </c>
      <c r="H1422" s="6"/>
      <c r="I1422" s="12">
        <v>2.34</v>
      </c>
      <c r="J1422" s="12">
        <f>J1421+IF(AND($B1422="B",$G1422="D"),-I1422,IF($B1422="B",+I1422,0))</f>
        <v>-3450.9048736519194</v>
      </c>
      <c r="K1422" s="12">
        <f>K1421+IF(AND($B1422="B",$E1422&lt;&gt;""),IF($G1422="D",-I1422,+I1422),0)</f>
        <v>-3450.9048736519194</v>
      </c>
      <c r="L1422" s="6" t="str">
        <f>IF(C1422="","",G1422&amp;" "&amp;VLOOKUP(C1422,$X$1:$Y$49,2))</f>
        <v>D 6</v>
      </c>
      <c r="M1422" s="10" t="e">
        <f>M1421+IF(AND(B1422="C",E1422&lt;&gt;""),IF(G1422="D",-#REF!,+#REF!),0)</f>
        <v>#REF!</v>
      </c>
      <c r="N1422">
        <f>IF(D1422,MONTH(D1422),"")</f>
        <v>5</v>
      </c>
      <c r="O1422">
        <f>IF(D1422,YEAR(D1422),"")</f>
        <v>2002</v>
      </c>
      <c r="P1422" s="12">
        <f>P1421+IF(AND($B1422="C",I1422&lt;&gt;""),IF($G1422="D",-I1422,+I1422),0)</f>
        <v>206.34758083228013</v>
      </c>
    </row>
    <row r="1423" spans="1:16" x14ac:dyDescent="0.2">
      <c r="A1423" s="6">
        <v>759</v>
      </c>
      <c r="B1423" s="6" t="s">
        <v>17</v>
      </c>
      <c r="C1423" t="s">
        <v>135</v>
      </c>
      <c r="D1423" s="8">
        <v>37389</v>
      </c>
      <c r="E1423" s="8">
        <v>37390</v>
      </c>
      <c r="F1423" t="s">
        <v>284</v>
      </c>
      <c r="G1423" s="6" t="s">
        <v>19</v>
      </c>
      <c r="H1423" s="6"/>
      <c r="I1423" s="12">
        <v>1525</v>
      </c>
      <c r="J1423" s="12">
        <f>J1422+IF(AND($B1423="B",$G1423="D"),-I1423,IF($B1423="B",+I1423,0))</f>
        <v>-1925.9048736519194</v>
      </c>
      <c r="K1423" s="12">
        <f>K1422+IF(AND($B1423="B",$E1423&lt;&gt;""),IF($G1423="D",-I1423,+I1423),0)</f>
        <v>-1925.9048736519194</v>
      </c>
      <c r="L1423" s="6" t="str">
        <f>IF(C1423="","",G1423&amp;" "&amp;VLOOKUP(C1423,$X$1:$Y$49,2))</f>
        <v>R 6</v>
      </c>
      <c r="M1423" s="10" t="e">
        <f>M1422+IF(AND(B1423="C",E1423&lt;&gt;""),IF(G1423="D",-#REF!,+#REF!),0)</f>
        <v>#REF!</v>
      </c>
      <c r="N1423">
        <f>IF(D1423,MONTH(D1423),"")</f>
        <v>5</v>
      </c>
      <c r="O1423">
        <f>IF(D1423,YEAR(D1423),"")</f>
        <v>2002</v>
      </c>
      <c r="P1423" s="12">
        <f>P1422+IF(AND($B1423="C",I1423&lt;&gt;""),IF($G1423="D",-I1423,+I1423),0)</f>
        <v>206.34758083228013</v>
      </c>
    </row>
    <row r="1424" spans="1:16" x14ac:dyDescent="0.2">
      <c r="A1424" s="6">
        <v>759</v>
      </c>
      <c r="B1424" s="6" t="s">
        <v>17</v>
      </c>
      <c r="C1424" t="s">
        <v>62</v>
      </c>
      <c r="D1424" s="8">
        <v>37389</v>
      </c>
      <c r="E1424" s="8">
        <v>37390</v>
      </c>
      <c r="F1424" t="s">
        <v>284</v>
      </c>
      <c r="G1424" s="6" t="s">
        <v>19</v>
      </c>
      <c r="H1424" s="6"/>
      <c r="I1424" s="12">
        <v>298.90000000000009</v>
      </c>
      <c r="J1424" s="12">
        <f>J1423+IF(AND($B1424="B",$G1424="D"),-I1424,IF($B1424="B",+I1424,0))</f>
        <v>-1627.0048736519193</v>
      </c>
      <c r="K1424" s="12">
        <f>K1423+IF(AND($B1424="B",$E1424&lt;&gt;""),IF($G1424="D",-I1424,+I1424),0)</f>
        <v>-1627.0048736519193</v>
      </c>
      <c r="L1424" s="6" t="str">
        <f>IF(C1424="","",G1424&amp;" "&amp;VLOOKUP(C1424,$X$1:$Y$49,2))</f>
        <v>R 5</v>
      </c>
      <c r="M1424" s="10" t="e">
        <f>M1423+IF(AND(B1424="C",E1424&lt;&gt;""),IF(G1424="D",-#REF!,+#REF!),0)</f>
        <v>#REF!</v>
      </c>
      <c r="N1424">
        <f>IF(D1424,MONTH(D1424),"")</f>
        <v>5</v>
      </c>
      <c r="O1424">
        <f>IF(D1424,YEAR(D1424),"")</f>
        <v>2002</v>
      </c>
      <c r="P1424" s="12">
        <f>P1423+IF(AND($B1424="C",I1424&lt;&gt;""),IF($G1424="D",-I1424,+I1424),0)</f>
        <v>206.34758083228013</v>
      </c>
    </row>
    <row r="1425" spans="1:16" x14ac:dyDescent="0.2">
      <c r="A1425" s="6">
        <v>745</v>
      </c>
      <c r="B1425" s="6" t="s">
        <v>17</v>
      </c>
      <c r="C1425" t="s">
        <v>135</v>
      </c>
      <c r="D1425" s="8">
        <v>37391</v>
      </c>
      <c r="E1425" s="8">
        <v>37393</v>
      </c>
      <c r="F1425" t="s">
        <v>284</v>
      </c>
      <c r="G1425" s="6" t="s">
        <v>19</v>
      </c>
      <c r="H1425" s="6"/>
      <c r="I1425" s="12">
        <v>8739</v>
      </c>
      <c r="J1425" s="12">
        <f>J1424+IF(AND($B1425="B",$G1425="D"),-I1425,IF($B1425="B",+I1425,0))</f>
        <v>7111.9951263480807</v>
      </c>
      <c r="K1425" s="12">
        <f>K1424+IF(AND($B1425="B",$E1425&lt;&gt;""),IF($G1425="D",-I1425,+I1425),0)</f>
        <v>7111.9951263480807</v>
      </c>
      <c r="L1425" s="6" t="str">
        <f>IF(C1425="","",G1425&amp;" "&amp;VLOOKUP(C1425,$X$1:$Y$49,2))</f>
        <v>R 6</v>
      </c>
      <c r="M1425" s="10" t="e">
        <f>M1424+IF(AND(B1425="C",E1425&lt;&gt;""),IF(G1425="D",-#REF!,+#REF!),0)</f>
        <v>#REF!</v>
      </c>
      <c r="N1425">
        <f>IF(D1425,MONTH(D1425),"")</f>
        <v>5</v>
      </c>
      <c r="O1425">
        <f>IF(D1425,YEAR(D1425),"")</f>
        <v>2002</v>
      </c>
      <c r="P1425" s="12">
        <f>P1424+IF(AND($B1425="C",I1425&lt;&gt;""),IF($G1425="D",-I1425,+I1425),0)</f>
        <v>206.34758083228013</v>
      </c>
    </row>
    <row r="1426" spans="1:16" x14ac:dyDescent="0.2">
      <c r="A1426" s="6">
        <v>745</v>
      </c>
      <c r="B1426" s="6" t="s">
        <v>17</v>
      </c>
      <c r="C1426" t="s">
        <v>62</v>
      </c>
      <c r="D1426" s="8">
        <v>37391</v>
      </c>
      <c r="E1426" s="8">
        <v>37393</v>
      </c>
      <c r="F1426" t="s">
        <v>284</v>
      </c>
      <c r="G1426" s="6" t="s">
        <v>19</v>
      </c>
      <c r="H1426" s="6"/>
      <c r="I1426" s="12">
        <v>1712.8440000000001</v>
      </c>
      <c r="J1426" s="12">
        <f>J1425+IF(AND($B1426="B",$G1426="D"),-I1426,IF($B1426="B",+I1426,0))</f>
        <v>8824.8391263480808</v>
      </c>
      <c r="K1426" s="12">
        <f>K1425+IF(AND($B1426="B",$E1426&lt;&gt;""),IF($G1426="D",-I1426,+I1426),0)</f>
        <v>8824.8391263480808</v>
      </c>
      <c r="L1426" s="6" t="str">
        <f>IF(C1426="","",G1426&amp;" "&amp;VLOOKUP(C1426,$X$1:$Y$49,2))</f>
        <v>R 5</v>
      </c>
      <c r="M1426" s="10" t="e">
        <f>M1425+IF(AND(B1426="C",E1426&lt;&gt;""),IF(G1426="D",-#REF!,+#REF!),0)</f>
        <v>#REF!</v>
      </c>
      <c r="N1426">
        <f>IF(D1426,MONTH(D1426),"")</f>
        <v>5</v>
      </c>
      <c r="O1426">
        <f>IF(D1426,YEAR(D1426),"")</f>
        <v>2002</v>
      </c>
      <c r="P1426" s="12">
        <f>P1425+IF(AND($B1426="C",I1426&lt;&gt;""),IF($G1426="D",-I1426,+I1426),0)</f>
        <v>206.34758083228013</v>
      </c>
    </row>
    <row r="1427" spans="1:16" x14ac:dyDescent="0.2">
      <c r="A1427" s="6">
        <v>813</v>
      </c>
      <c r="B1427" s="6" t="s">
        <v>17</v>
      </c>
      <c r="C1427" s="7" t="s">
        <v>31</v>
      </c>
      <c r="D1427" s="8">
        <v>37391</v>
      </c>
      <c r="E1427" s="8">
        <v>37407</v>
      </c>
      <c r="F1427" t="s">
        <v>284</v>
      </c>
      <c r="G1427" s="6" t="s">
        <v>23</v>
      </c>
      <c r="H1427" s="6"/>
      <c r="I1427" s="12">
        <v>85.09</v>
      </c>
      <c r="J1427" s="12">
        <f>J1426+IF(AND($B1427="B",$G1427="D"),-I1427,IF($B1427="B",+I1427,0))</f>
        <v>8739.7491263480806</v>
      </c>
      <c r="K1427" s="12">
        <f>K1426+IF(AND($B1427="B",$E1427&lt;&gt;""),IF($G1427="D",-I1427,+I1427),0)</f>
        <v>8739.7491263480806</v>
      </c>
      <c r="L1427" s="6" t="str">
        <f>IF(C1427="","",G1427&amp;" "&amp;VLOOKUP(C1427,$X$1:$Y$49,2))</f>
        <v>D 22</v>
      </c>
      <c r="M1427" s="10" t="e">
        <f>M1426+IF(AND(B1427="C",E1427&lt;&gt;""),IF(G1427="D",-#REF!,+#REF!),0)</f>
        <v>#REF!</v>
      </c>
      <c r="N1427">
        <f>IF(D1427,MONTH(D1427),"")</f>
        <v>5</v>
      </c>
      <c r="O1427">
        <f>IF(D1427,YEAR(D1427),"")</f>
        <v>2002</v>
      </c>
      <c r="P1427" s="12">
        <f>P1426+IF(AND($B1427="C",I1427&lt;&gt;""),IF($G1427="D",-I1427,+I1427),0)</f>
        <v>206.34758083228013</v>
      </c>
    </row>
    <row r="1428" spans="1:16" x14ac:dyDescent="0.2">
      <c r="A1428" s="6">
        <v>813</v>
      </c>
      <c r="B1428" s="6" t="s">
        <v>17</v>
      </c>
      <c r="C1428" s="7" t="s">
        <v>28</v>
      </c>
      <c r="D1428" s="8">
        <v>37391</v>
      </c>
      <c r="E1428" s="8">
        <v>37407</v>
      </c>
      <c r="F1428" t="s">
        <v>284</v>
      </c>
      <c r="G1428" s="6" t="s">
        <v>23</v>
      </c>
      <c r="H1428" s="6"/>
      <c r="I1428" s="12">
        <v>11.47</v>
      </c>
      <c r="J1428" s="12">
        <f>J1427+IF(AND($B1428="B",$G1428="D"),-I1428,IF($B1428="B",+I1428,0))</f>
        <v>8728.2791263480813</v>
      </c>
      <c r="K1428" s="12">
        <f>K1427+IF(AND($B1428="B",$E1428&lt;&gt;""),IF($G1428="D",-I1428,+I1428),0)</f>
        <v>8728.2791263480813</v>
      </c>
      <c r="L1428" s="6" t="str">
        <f>IF(C1428="","",G1428&amp;" "&amp;VLOOKUP(C1428,$X$1:$Y$49,2))</f>
        <v>D 25</v>
      </c>
      <c r="M1428" s="10" t="e">
        <f>M1427+IF(AND(B1428="C",E1428&lt;&gt;""),IF(G1428="D",-#REF!,+#REF!),0)</f>
        <v>#REF!</v>
      </c>
      <c r="N1428">
        <f>IF(D1428,MONTH(D1428),"")</f>
        <v>5</v>
      </c>
      <c r="O1428">
        <f>IF(D1428,YEAR(D1428),"")</f>
        <v>2002</v>
      </c>
      <c r="P1428" s="12">
        <f>P1427+IF(AND($B1428="C",I1428&lt;&gt;""),IF($G1428="D",-I1428,+I1428),0)</f>
        <v>206.34758083228013</v>
      </c>
    </row>
    <row r="1429" spans="1:16" x14ac:dyDescent="0.2">
      <c r="A1429" s="6">
        <v>813</v>
      </c>
      <c r="B1429" s="6" t="s">
        <v>17</v>
      </c>
      <c r="C1429" s="7" t="s">
        <v>26</v>
      </c>
      <c r="D1429" s="8">
        <v>37391</v>
      </c>
      <c r="E1429" s="8">
        <v>37407</v>
      </c>
      <c r="F1429" t="s">
        <v>284</v>
      </c>
      <c r="G1429" s="6" t="s">
        <v>23</v>
      </c>
      <c r="H1429" s="6"/>
      <c r="I1429" s="12">
        <v>16.18</v>
      </c>
      <c r="J1429" s="12">
        <f>J1428+IF(AND($B1429="B",$G1429="D"),-I1429,IF($B1429="B",+I1429,0))</f>
        <v>8712.099126348081</v>
      </c>
      <c r="K1429" s="12">
        <f>K1428+IF(AND($B1429="B",$E1429&lt;&gt;""),IF($G1429="D",-I1429,+I1429),0)</f>
        <v>8712.099126348081</v>
      </c>
      <c r="L1429" s="6" t="str">
        <f>IF(C1429="","",G1429&amp;" "&amp;VLOOKUP(C1429,$X$1:$Y$49,2))</f>
        <v>D 6</v>
      </c>
      <c r="M1429" s="10" t="e">
        <f>M1428+IF(AND(B1429="C",E1429&lt;&gt;""),IF(G1429="D",-#REF!,+#REF!),0)</f>
        <v>#REF!</v>
      </c>
      <c r="N1429">
        <f>IF(D1429,MONTH(D1429),"")</f>
        <v>5</v>
      </c>
      <c r="O1429">
        <f>IF(D1429,YEAR(D1429),"")</f>
        <v>2002</v>
      </c>
      <c r="P1429" s="12">
        <f>P1428+IF(AND($B1429="C",I1429&lt;&gt;""),IF($G1429="D",-I1429,+I1429),0)</f>
        <v>206.34758083228013</v>
      </c>
    </row>
    <row r="1430" spans="1:16" x14ac:dyDescent="0.2">
      <c r="A1430" s="6">
        <v>744</v>
      </c>
      <c r="B1430" s="6" t="s">
        <v>17</v>
      </c>
      <c r="C1430" t="s">
        <v>135</v>
      </c>
      <c r="D1430" s="8">
        <v>37392</v>
      </c>
      <c r="E1430" s="8">
        <v>37400</v>
      </c>
      <c r="F1430" t="s">
        <v>284</v>
      </c>
      <c r="G1430" s="6" t="s">
        <v>19</v>
      </c>
      <c r="H1430" s="6"/>
      <c r="I1430" s="12">
        <v>1284</v>
      </c>
      <c r="J1430" s="12">
        <f>J1429+IF(AND($B1430="B",$G1430="D"),-I1430,IF($B1430="B",+I1430,0))</f>
        <v>9996.099126348081</v>
      </c>
      <c r="K1430" s="12">
        <f>K1429+IF(AND($B1430="B",$E1430&lt;&gt;""),IF($G1430="D",-I1430,+I1430),0)</f>
        <v>9996.099126348081</v>
      </c>
      <c r="L1430" s="6" t="str">
        <f>IF(C1430="","",G1430&amp;" "&amp;VLOOKUP(C1430,$X$1:$Y$49,2))</f>
        <v>R 6</v>
      </c>
      <c r="M1430" s="10" t="e">
        <f>M1429+IF(AND(B1430="C",E1430&lt;&gt;""),IF(G1430="D",-#REF!,+#REF!),0)</f>
        <v>#REF!</v>
      </c>
      <c r="N1430">
        <f>IF(D1430,MONTH(D1430),"")</f>
        <v>5</v>
      </c>
      <c r="O1430">
        <f>IF(D1430,YEAR(D1430),"")</f>
        <v>2002</v>
      </c>
      <c r="P1430" s="12">
        <f>P1429+IF(AND($B1430="C",I1430&lt;&gt;""),IF($G1430="D",-I1430,+I1430),0)</f>
        <v>206.34758083228013</v>
      </c>
    </row>
    <row r="1431" spans="1:16" x14ac:dyDescent="0.2">
      <c r="A1431" s="6">
        <v>744</v>
      </c>
      <c r="B1431" s="6" t="s">
        <v>17</v>
      </c>
      <c r="C1431" t="s">
        <v>62</v>
      </c>
      <c r="D1431" s="8">
        <v>37392</v>
      </c>
      <c r="E1431" s="8">
        <v>37400</v>
      </c>
      <c r="F1431" t="s">
        <v>284</v>
      </c>
      <c r="G1431" s="6" t="s">
        <v>19</v>
      </c>
      <c r="H1431" s="6"/>
      <c r="I1431" s="12">
        <v>251.66400000000002</v>
      </c>
      <c r="J1431" s="12">
        <f>J1430+IF(AND($B1431="B",$G1431="D"),-I1431,IF($B1431="B",+I1431,0))</f>
        <v>10247.763126348082</v>
      </c>
      <c r="K1431" s="12">
        <f>K1430+IF(AND($B1431="B",$E1431&lt;&gt;""),IF($G1431="D",-I1431,+I1431),0)</f>
        <v>10247.763126348082</v>
      </c>
      <c r="L1431" s="6" t="str">
        <f>IF(C1431="","",G1431&amp;" "&amp;VLOOKUP(C1431,$X$1:$Y$49,2))</f>
        <v>R 5</v>
      </c>
      <c r="M1431" s="10" t="e">
        <f>M1430+IF(AND(B1431="C",E1431&lt;&gt;""),IF(G1431="D",-#REF!,+#REF!),0)</f>
        <v>#REF!</v>
      </c>
      <c r="N1431">
        <f>IF(D1431,MONTH(D1431),"")</f>
        <v>5</v>
      </c>
      <c r="O1431">
        <f>IF(D1431,YEAR(D1431),"")</f>
        <v>2002</v>
      </c>
      <c r="P1431" s="12">
        <f>P1430+IF(AND($B1431="C",I1431&lt;&gt;""),IF($G1431="D",-I1431,+I1431),0)</f>
        <v>206.34758083228013</v>
      </c>
    </row>
    <row r="1432" spans="1:16" x14ac:dyDescent="0.2">
      <c r="A1432" s="6">
        <v>758</v>
      </c>
      <c r="B1432" s="6" t="s">
        <v>17</v>
      </c>
      <c r="C1432" t="s">
        <v>28</v>
      </c>
      <c r="D1432" s="8">
        <v>37392</v>
      </c>
      <c r="E1432" s="8">
        <v>37406</v>
      </c>
      <c r="F1432" t="s">
        <v>284</v>
      </c>
      <c r="G1432" s="6" t="s">
        <v>23</v>
      </c>
      <c r="H1432" s="6"/>
      <c r="I1432" s="12">
        <v>49.83</v>
      </c>
      <c r="J1432" s="12">
        <f>J1431+IF(AND($B1432="B",$G1432="D"),-I1432,IF($B1432="B",+I1432,0))</f>
        <v>10197.933126348082</v>
      </c>
      <c r="K1432" s="12">
        <f>K1431+IF(AND($B1432="B",$E1432&lt;&gt;""),IF($G1432="D",-I1432,+I1432),0)</f>
        <v>10197.933126348082</v>
      </c>
      <c r="L1432" s="6" t="str">
        <f>IF(C1432="","",G1432&amp;" "&amp;VLOOKUP(C1432,$X$1:$Y$49,2))</f>
        <v>D 25</v>
      </c>
      <c r="M1432" s="10" t="e">
        <f>M1431+IF(AND(B1432="C",E1432&lt;&gt;""),IF(G1432="D",-#REF!,+#REF!),0)</f>
        <v>#REF!</v>
      </c>
      <c r="N1432">
        <f>IF(D1432,MONTH(D1432),"")</f>
        <v>5</v>
      </c>
      <c r="O1432">
        <f>IF(D1432,YEAR(D1432),"")</f>
        <v>2002</v>
      </c>
      <c r="P1432" s="12">
        <f>P1431+IF(AND($B1432="C",I1432&lt;&gt;""),IF($G1432="D",-I1432,+I1432),0)</f>
        <v>206.34758083228013</v>
      </c>
    </row>
    <row r="1433" spans="1:16" x14ac:dyDescent="0.2">
      <c r="A1433" s="6">
        <v>758</v>
      </c>
      <c r="B1433" s="6" t="s">
        <v>17</v>
      </c>
      <c r="C1433" t="s">
        <v>26</v>
      </c>
      <c r="D1433" s="8">
        <v>37392</v>
      </c>
      <c r="E1433" s="8">
        <v>37406</v>
      </c>
      <c r="F1433" t="s">
        <v>284</v>
      </c>
      <c r="G1433" s="6" t="s">
        <v>23</v>
      </c>
      <c r="H1433" s="6"/>
      <c r="I1433" s="12">
        <v>9.77</v>
      </c>
      <c r="J1433" s="12">
        <f>J1432+IF(AND($B1433="B",$G1433="D"),-I1433,IF($B1433="B",+I1433,0))</f>
        <v>10188.163126348081</v>
      </c>
      <c r="K1433" s="12">
        <f>K1432+IF(AND($B1433="B",$E1433&lt;&gt;""),IF($G1433="D",-I1433,+I1433),0)</f>
        <v>10188.163126348081</v>
      </c>
      <c r="L1433" s="6" t="str">
        <f>IF(C1433="","",G1433&amp;" "&amp;VLOOKUP(C1433,$X$1:$Y$49,2))</f>
        <v>D 6</v>
      </c>
      <c r="M1433" s="10" t="e">
        <f>M1432+IF(AND(B1433="C",E1433&lt;&gt;""),IF(G1433="D",-#REF!,+#REF!),0)</f>
        <v>#REF!</v>
      </c>
      <c r="N1433">
        <f>IF(D1433,MONTH(D1433),"")</f>
        <v>5</v>
      </c>
      <c r="O1433">
        <f>IF(D1433,YEAR(D1433),"")</f>
        <v>2002</v>
      </c>
      <c r="P1433" s="12">
        <f>P1432+IF(AND($B1433="C",I1433&lt;&gt;""),IF($G1433="D",-I1433,+I1433),0)</f>
        <v>206.34758083228013</v>
      </c>
    </row>
    <row r="1434" spans="1:16" x14ac:dyDescent="0.2">
      <c r="A1434" s="6">
        <v>760</v>
      </c>
      <c r="B1434" s="6" t="s">
        <v>17</v>
      </c>
      <c r="C1434" t="s">
        <v>58</v>
      </c>
      <c r="D1434" s="8">
        <v>37393</v>
      </c>
      <c r="E1434" s="8">
        <v>37406</v>
      </c>
      <c r="F1434" t="s">
        <v>284</v>
      </c>
      <c r="G1434" s="6" t="s">
        <v>23</v>
      </c>
      <c r="H1434" s="6"/>
      <c r="I1434" s="12">
        <v>3939.8</v>
      </c>
      <c r="J1434" s="12">
        <f>J1433+IF(AND($B1434="B",$G1434="D"),-I1434,IF($B1434="B",+I1434,0))</f>
        <v>6248.3631263480811</v>
      </c>
      <c r="K1434" s="12">
        <f>K1433+IF(AND($B1434="B",$E1434&lt;&gt;""),IF($G1434="D",-I1434,+I1434),0)</f>
        <v>6248.3631263480811</v>
      </c>
      <c r="L1434" s="6" t="str">
        <f>IF(C1434="","",G1434&amp;" "&amp;VLOOKUP(C1434,$X$1:$Y$49,2))</f>
        <v>D 4</v>
      </c>
      <c r="M1434" s="10" t="e">
        <f>M1433+IF(AND(B1434="C",E1434&lt;&gt;""),IF(G1434="D",-#REF!,+#REF!),0)</f>
        <v>#REF!</v>
      </c>
      <c r="N1434">
        <f>IF(D1434,MONTH(D1434),"")</f>
        <v>5</v>
      </c>
      <c r="O1434">
        <f>IF(D1434,YEAR(D1434),"")</f>
        <v>2002</v>
      </c>
      <c r="P1434" s="12">
        <f>P1433+IF(AND($B1434="C",I1434&lt;&gt;""),IF($G1434="D",-I1434,+I1434),0)</f>
        <v>206.34758083228013</v>
      </c>
    </row>
    <row r="1435" spans="1:16" x14ac:dyDescent="0.2">
      <c r="A1435" s="6">
        <v>634</v>
      </c>
      <c r="B1435" s="6" t="s">
        <v>17</v>
      </c>
      <c r="C1435" t="s">
        <v>33</v>
      </c>
      <c r="D1435" s="8">
        <v>37396</v>
      </c>
      <c r="E1435" s="19">
        <v>37396</v>
      </c>
      <c r="F1435" t="s">
        <v>284</v>
      </c>
      <c r="G1435" s="6" t="s">
        <v>23</v>
      </c>
      <c r="I1435" s="12">
        <v>542</v>
      </c>
      <c r="J1435" s="12">
        <f>J1434+IF(AND($B1435="B",$G1435="D"),-I1435,IF($B1435="B",+I1435,0))</f>
        <v>5706.3631263480811</v>
      </c>
      <c r="K1435" s="12">
        <f>K1434+IF(AND($B1435="B",$E1435&lt;&gt;""),IF($G1435="D",-I1435,+I1435),0)</f>
        <v>5706.3631263480811</v>
      </c>
      <c r="L1435" s="6" t="str">
        <f>IF(C1435="","",G1435&amp;" "&amp;VLOOKUP(C1435,$X$1:$Y$49,2))</f>
        <v>D 23</v>
      </c>
      <c r="M1435" s="10" t="e">
        <f>M1434+IF(AND(B1435="C",E1435&lt;&gt;""),IF(G1435="D",-#REF!,+#REF!),0)</f>
        <v>#REF!</v>
      </c>
      <c r="N1435">
        <f>IF(D1435,MONTH(D1435),"")</f>
        <v>5</v>
      </c>
      <c r="O1435">
        <f>IF(D1435,YEAR(D1435),"")</f>
        <v>2002</v>
      </c>
      <c r="P1435" s="12">
        <f>P1434+IF(AND($B1435="C",I1435&lt;&gt;""),IF($G1435="D",-I1435,+I1435),0)</f>
        <v>206.34758083228013</v>
      </c>
    </row>
    <row r="1436" spans="1:16" x14ac:dyDescent="0.2">
      <c r="A1436" s="6">
        <v>762</v>
      </c>
      <c r="B1436" s="6" t="s">
        <v>17</v>
      </c>
      <c r="C1436" t="s">
        <v>28</v>
      </c>
      <c r="D1436" s="8">
        <v>37397</v>
      </c>
      <c r="E1436" s="8">
        <v>37425</v>
      </c>
      <c r="F1436" t="s">
        <v>284</v>
      </c>
      <c r="G1436" s="6" t="s">
        <v>23</v>
      </c>
      <c r="H1436" s="14" t="s">
        <v>263</v>
      </c>
      <c r="I1436" s="12">
        <v>190</v>
      </c>
      <c r="J1436" s="12">
        <f>J1435+IF(AND($B1436="B",$G1436="D"),-I1436,IF($B1436="B",+I1436,0))</f>
        <v>5516.3631263480811</v>
      </c>
      <c r="K1436" s="12">
        <f>K1435+IF(AND($B1436="B",$E1436&lt;&gt;""),IF($G1436="D",-I1436,+I1436),0)</f>
        <v>5516.3631263480811</v>
      </c>
      <c r="L1436" s="6" t="str">
        <f>IF(C1436="","",G1436&amp;" "&amp;VLOOKUP(C1436,$X$1:$Y$49,2))</f>
        <v>D 25</v>
      </c>
      <c r="M1436" s="10" t="e">
        <f>M1435+IF(AND(B1436="C",E1436&lt;&gt;""),IF(G1436="D",-#REF!,+#REF!),0)</f>
        <v>#REF!</v>
      </c>
      <c r="N1436">
        <f>IF(D1436,MONTH(D1436),"")</f>
        <v>5</v>
      </c>
      <c r="O1436">
        <f>IF(D1436,YEAR(D1436),"")</f>
        <v>2002</v>
      </c>
      <c r="P1436" s="12">
        <f>P1435+IF(AND($B1436="C",I1436&lt;&gt;""),IF($G1436="D",-I1436,+I1436),0)</f>
        <v>206.34758083228013</v>
      </c>
    </row>
    <row r="1437" spans="1:16" x14ac:dyDescent="0.2">
      <c r="A1437" s="6">
        <v>762</v>
      </c>
      <c r="B1437" s="6" t="s">
        <v>17</v>
      </c>
      <c r="C1437" t="s">
        <v>26</v>
      </c>
      <c r="D1437" s="8">
        <v>37397</v>
      </c>
      <c r="E1437" s="8">
        <v>37425</v>
      </c>
      <c r="F1437" t="s">
        <v>284</v>
      </c>
      <c r="G1437" s="6" t="s">
        <v>23</v>
      </c>
      <c r="H1437" s="14" t="s">
        <v>263</v>
      </c>
      <c r="I1437" s="12">
        <v>10.45</v>
      </c>
      <c r="J1437" s="12">
        <f>J1436+IF(AND($B1437="B",$G1437="D"),-I1437,IF($B1437="B",+I1437,0))</f>
        <v>5505.9131263480813</v>
      </c>
      <c r="K1437" s="12">
        <f>K1436+IF(AND($B1437="B",$E1437&lt;&gt;""),IF($G1437="D",-I1437,+I1437),0)</f>
        <v>5505.9131263480813</v>
      </c>
      <c r="L1437" s="6" t="str">
        <f>IF(C1437="","",G1437&amp;" "&amp;VLOOKUP(C1437,$X$1:$Y$49,2))</f>
        <v>D 6</v>
      </c>
      <c r="M1437" s="10" t="e">
        <f>M1436+IF(AND(B1437="C",E1437&lt;&gt;""),IF(G1437="D",-#REF!,+#REF!),0)</f>
        <v>#REF!</v>
      </c>
      <c r="N1437">
        <f>IF(D1437,MONTH(D1437),"")</f>
        <v>5</v>
      </c>
      <c r="O1437">
        <f>IF(D1437,YEAR(D1437),"")</f>
        <v>2002</v>
      </c>
      <c r="P1437" s="12">
        <f>P1436+IF(AND($B1437="C",I1437&lt;&gt;""),IF($G1437="D",-I1437,+I1437),0)</f>
        <v>206.34758083228013</v>
      </c>
    </row>
    <row r="1438" spans="1:16" x14ac:dyDescent="0.2">
      <c r="A1438" s="6">
        <v>765</v>
      </c>
      <c r="B1438" s="6" t="s">
        <v>17</v>
      </c>
      <c r="C1438" t="s">
        <v>135</v>
      </c>
      <c r="D1438" s="8">
        <v>37397</v>
      </c>
      <c r="E1438" s="8">
        <v>37398</v>
      </c>
      <c r="F1438" t="s">
        <v>284</v>
      </c>
      <c r="G1438" s="6" t="s">
        <v>19</v>
      </c>
      <c r="H1438" s="6"/>
      <c r="I1438" s="12">
        <v>522.86</v>
      </c>
      <c r="J1438" s="12">
        <f>J1437+IF(AND($B1438="B",$G1438="D"),-I1438,IF($B1438="B",+I1438,0))</f>
        <v>6028.773126348081</v>
      </c>
      <c r="K1438" s="12">
        <f>K1437+IF(AND($B1438="B",$E1438&lt;&gt;""),IF($G1438="D",-I1438,+I1438),0)</f>
        <v>6028.773126348081</v>
      </c>
      <c r="L1438" s="6" t="str">
        <f>IF(C1438="","",G1438&amp;" "&amp;VLOOKUP(C1438,$X$1:$Y$49,2))</f>
        <v>R 6</v>
      </c>
      <c r="M1438" s="10" t="e">
        <f>M1437+IF(AND(B1438="C",E1438&lt;&gt;""),IF(G1438="D",-#REF!,+#REF!),0)</f>
        <v>#REF!</v>
      </c>
      <c r="N1438">
        <f>IF(D1438,MONTH(D1438),"")</f>
        <v>5</v>
      </c>
      <c r="O1438">
        <f>IF(D1438,YEAR(D1438),"")</f>
        <v>2002</v>
      </c>
      <c r="P1438" s="12">
        <f>P1437+IF(AND($B1438="C",I1438&lt;&gt;""),IF($G1438="D",-I1438,+I1438),0)</f>
        <v>206.34758083228013</v>
      </c>
    </row>
    <row r="1439" spans="1:16" x14ac:dyDescent="0.2">
      <c r="A1439" s="6">
        <v>765</v>
      </c>
      <c r="B1439" s="6" t="s">
        <v>17</v>
      </c>
      <c r="C1439" t="s">
        <v>62</v>
      </c>
      <c r="D1439" s="8">
        <v>37397</v>
      </c>
      <c r="E1439" s="8">
        <v>37398</v>
      </c>
      <c r="F1439" t="s">
        <v>284</v>
      </c>
      <c r="G1439" s="6" t="s">
        <v>19</v>
      </c>
      <c r="H1439" s="6"/>
      <c r="I1439" s="12">
        <v>102.48056000000001</v>
      </c>
      <c r="J1439" s="12">
        <f>J1438+IF(AND($B1439="B",$G1439="D"),-I1439,IF($B1439="B",+I1439,0))</f>
        <v>6131.2536863480809</v>
      </c>
      <c r="K1439" s="12">
        <f>K1438+IF(AND($B1439="B",$E1439&lt;&gt;""),IF($G1439="D",-I1439,+I1439),0)</f>
        <v>6131.2536863480809</v>
      </c>
      <c r="L1439" s="6" t="str">
        <f>IF(C1439="","",G1439&amp;" "&amp;VLOOKUP(C1439,$X$1:$Y$49,2))</f>
        <v>R 5</v>
      </c>
      <c r="M1439" s="10" t="e">
        <f>M1438+IF(AND(B1439="C",E1439&lt;&gt;""),IF(G1439="D",-#REF!,+#REF!),0)</f>
        <v>#REF!</v>
      </c>
      <c r="N1439">
        <f>IF(D1439,MONTH(D1439),"")</f>
        <v>5</v>
      </c>
      <c r="O1439">
        <f>IF(D1439,YEAR(D1439),"")</f>
        <v>2002</v>
      </c>
      <c r="P1439" s="12">
        <f>P1438+IF(AND($B1439="C",I1439&lt;&gt;""),IF($G1439="D",-I1439,+I1439),0)</f>
        <v>206.34758083228013</v>
      </c>
    </row>
    <row r="1440" spans="1:16" x14ac:dyDescent="0.2">
      <c r="A1440" s="6">
        <v>773</v>
      </c>
      <c r="B1440" s="6" t="s">
        <v>40</v>
      </c>
      <c r="C1440" t="s">
        <v>49</v>
      </c>
      <c r="D1440" s="8">
        <v>37398</v>
      </c>
      <c r="E1440" s="8">
        <v>37398</v>
      </c>
      <c r="F1440" t="s">
        <v>284</v>
      </c>
      <c r="G1440" s="6" t="s">
        <v>23</v>
      </c>
      <c r="H1440" s="6"/>
      <c r="I1440" s="12">
        <v>5.85</v>
      </c>
      <c r="J1440" s="12">
        <f>J1439+IF(AND($B1440="B",$G1440="D"),-I1440,IF($B1440="B",+I1440,0))</f>
        <v>6131.2536863480809</v>
      </c>
      <c r="K1440" s="12">
        <f>K1439+IF(AND($B1440="B",$E1440&lt;&gt;""),IF($G1440="D",-I1440,+I1440),0)</f>
        <v>6131.2536863480809</v>
      </c>
      <c r="L1440" s="6" t="str">
        <f>IF(C1440="","",G1440&amp;" "&amp;VLOOKUP(C1440,$X$1:$Y$49,2))</f>
        <v>D 24</v>
      </c>
      <c r="M1440" s="10" t="e">
        <f>M1439+IF(AND(B1440="C",E1440&lt;&gt;""),IF(G1440="D",-#REF!,+#REF!),0)</f>
        <v>#REF!</v>
      </c>
      <c r="N1440">
        <f>IF(D1440,MONTH(D1440),"")</f>
        <v>5</v>
      </c>
      <c r="O1440">
        <f>IF(D1440,YEAR(D1440),"")</f>
        <v>2002</v>
      </c>
      <c r="P1440" s="12">
        <f>P1439+IF(AND($B1440="C",I1440&lt;&gt;""),IF($G1440="D",-I1440,+I1440),0)</f>
        <v>200.49758083228014</v>
      </c>
    </row>
    <row r="1441" spans="1:16" x14ac:dyDescent="0.2">
      <c r="A1441" s="6">
        <v>773</v>
      </c>
      <c r="B1441" s="6" t="s">
        <v>40</v>
      </c>
      <c r="C1441" s="7" t="s">
        <v>26</v>
      </c>
      <c r="D1441" s="8">
        <v>37398</v>
      </c>
      <c r="E1441" s="8">
        <v>37398</v>
      </c>
      <c r="F1441" t="s">
        <v>284</v>
      </c>
      <c r="G1441" s="6" t="s">
        <v>23</v>
      </c>
      <c r="H1441" s="6"/>
      <c r="I1441" s="12">
        <v>1.1499999999999999</v>
      </c>
      <c r="J1441" s="12">
        <f>J1440+IF(AND($B1441="B",$G1441="D"),-I1441,IF($B1441="B",+I1441,0))</f>
        <v>6131.2536863480809</v>
      </c>
      <c r="K1441" s="12">
        <f>K1440+IF(AND($B1441="B",$E1441&lt;&gt;""),IF($G1441="D",-I1441,+I1441),0)</f>
        <v>6131.2536863480809</v>
      </c>
      <c r="L1441" s="6" t="str">
        <f>IF(C1441="","",G1441&amp;" "&amp;VLOOKUP(C1441,$X$1:$Y$49,2))</f>
        <v>D 6</v>
      </c>
      <c r="M1441" s="10" t="e">
        <f>M1440+IF(AND(B1441="C",E1441&lt;&gt;""),IF(G1441="D",-#REF!,+#REF!),0)</f>
        <v>#REF!</v>
      </c>
      <c r="N1441">
        <f>IF(D1441,MONTH(D1441),"")</f>
        <v>5</v>
      </c>
      <c r="O1441">
        <f>IF(D1441,YEAR(D1441),"")</f>
        <v>2002</v>
      </c>
      <c r="P1441" s="12">
        <f>P1440+IF(AND($B1441="C",I1441&lt;&gt;""),IF($G1441="D",-I1441,+I1441),0)</f>
        <v>199.34758083228013</v>
      </c>
    </row>
    <row r="1442" spans="1:16" x14ac:dyDescent="0.2">
      <c r="A1442" s="6">
        <v>763</v>
      </c>
      <c r="B1442" s="6" t="s">
        <v>17</v>
      </c>
      <c r="C1442" t="s">
        <v>58</v>
      </c>
      <c r="D1442" s="8">
        <v>37399</v>
      </c>
      <c r="E1442" s="8">
        <v>37398</v>
      </c>
      <c r="F1442" t="s">
        <v>284</v>
      </c>
      <c r="G1442" s="6" t="s">
        <v>23</v>
      </c>
      <c r="H1442" s="6"/>
      <c r="I1442" s="12">
        <v>3000</v>
      </c>
      <c r="J1442" s="12">
        <f>J1441+IF(AND($B1442="B",$G1442="D"),-I1442,IF($B1442="B",+I1442,0))</f>
        <v>3131.2536863480809</v>
      </c>
      <c r="K1442" s="12">
        <f>K1441+IF(AND($B1442="B",$E1442&lt;&gt;""),IF($G1442="D",-I1442,+I1442),0)</f>
        <v>3131.2536863480809</v>
      </c>
      <c r="L1442" s="6" t="str">
        <f>IF(C1442="","",G1442&amp;" "&amp;VLOOKUP(C1442,$X$1:$Y$49,2))</f>
        <v>D 4</v>
      </c>
      <c r="M1442" s="10" t="e">
        <f>M1441+IF(AND(B1442="C",E1442&lt;&gt;""),IF(G1442="D",-#REF!,+#REF!),0)</f>
        <v>#REF!</v>
      </c>
      <c r="N1442">
        <f>IF(D1442,MONTH(D1442),"")</f>
        <v>5</v>
      </c>
      <c r="O1442">
        <f>IF(D1442,YEAR(D1442),"")</f>
        <v>2002</v>
      </c>
      <c r="P1442" s="12">
        <f>P1441+IF(AND($B1442="C",I1442&lt;&gt;""),IF($G1442="D",-I1442,+I1442),0)</f>
        <v>199.34758083228013</v>
      </c>
    </row>
    <row r="1443" spans="1:16" x14ac:dyDescent="0.2">
      <c r="A1443" s="6">
        <v>764</v>
      </c>
      <c r="B1443" s="6" t="s">
        <v>17</v>
      </c>
      <c r="C1443" t="s">
        <v>58</v>
      </c>
      <c r="D1443" s="8">
        <v>37399</v>
      </c>
      <c r="E1443" s="8">
        <v>37398</v>
      </c>
      <c r="F1443" t="s">
        <v>284</v>
      </c>
      <c r="G1443" s="6" t="s">
        <v>23</v>
      </c>
      <c r="H1443" s="6"/>
      <c r="I1443" s="12">
        <v>3000</v>
      </c>
      <c r="J1443" s="12">
        <f>J1442+IF(AND($B1443="B",$G1443="D"),-I1443,IF($B1443="B",+I1443,0))</f>
        <v>131.25368634808092</v>
      </c>
      <c r="K1443" s="12">
        <f>K1442+IF(AND($B1443="B",$E1443&lt;&gt;""),IF($G1443="D",-I1443,+I1443),0)</f>
        <v>131.25368634808092</v>
      </c>
      <c r="L1443" s="6" t="str">
        <f>IF(C1443="","",G1443&amp;" "&amp;VLOOKUP(C1443,$X$1:$Y$49,2))</f>
        <v>D 4</v>
      </c>
      <c r="M1443" s="10" t="e">
        <f>M1442+IF(AND(B1443="C",E1443&lt;&gt;""),IF(G1443="D",-#REF!,+#REF!),0)</f>
        <v>#REF!</v>
      </c>
      <c r="N1443">
        <f>IF(D1443,MONTH(D1443),"")</f>
        <v>5</v>
      </c>
      <c r="O1443">
        <f>IF(D1443,YEAR(D1443),"")</f>
        <v>2002</v>
      </c>
      <c r="P1443" s="12">
        <f>P1442+IF(AND($B1443="C",I1443&lt;&gt;""),IF($G1443="D",-I1443,+I1443),0)</f>
        <v>199.34758083228013</v>
      </c>
    </row>
    <row r="1444" spans="1:16" x14ac:dyDescent="0.2">
      <c r="A1444" s="6">
        <v>771</v>
      </c>
      <c r="B1444" s="6" t="s">
        <v>17</v>
      </c>
      <c r="C1444" t="s">
        <v>58</v>
      </c>
      <c r="D1444" s="8">
        <v>37400</v>
      </c>
      <c r="E1444" s="8">
        <v>37399</v>
      </c>
      <c r="F1444" t="s">
        <v>284</v>
      </c>
      <c r="G1444" s="6" t="s">
        <v>23</v>
      </c>
      <c r="H1444" s="6"/>
      <c r="I1444" s="12">
        <v>2273.48</v>
      </c>
      <c r="J1444" s="12">
        <f>J1443+IF(AND($B1444="B",$G1444="D"),-I1444,IF($B1444="B",+I1444,0))</f>
        <v>-2142.2263136519191</v>
      </c>
      <c r="K1444" s="12">
        <f>K1443+IF(AND($B1444="B",$E1444&lt;&gt;""),IF($G1444="D",-I1444,+I1444),0)</f>
        <v>-2142.2263136519191</v>
      </c>
      <c r="L1444" s="6" t="str">
        <f>IF(C1444="","",G1444&amp;" "&amp;VLOOKUP(C1444,$X$1:$Y$49,2))</f>
        <v>D 4</v>
      </c>
      <c r="M1444" s="10" t="e">
        <f>M1443+IF(AND(B1444="C",E1444&lt;&gt;""),IF(G1444="D",-#REF!,+#REF!),0)</f>
        <v>#REF!</v>
      </c>
      <c r="N1444">
        <f>IF(D1444,MONTH(D1444),"")</f>
        <v>5</v>
      </c>
      <c r="O1444">
        <f>IF(D1444,YEAR(D1444),"")</f>
        <v>2002</v>
      </c>
      <c r="P1444" s="12">
        <f>P1443+IF(AND($B1444="C",I1444&lt;&gt;""),IF($G1444="D",-I1444,+I1444),0)</f>
        <v>199.34758083228013</v>
      </c>
    </row>
    <row r="1445" spans="1:16" x14ac:dyDescent="0.2">
      <c r="A1445" s="6">
        <v>772</v>
      </c>
      <c r="B1445" s="6" t="s">
        <v>17</v>
      </c>
      <c r="C1445" t="s">
        <v>58</v>
      </c>
      <c r="D1445" s="8">
        <v>37400</v>
      </c>
      <c r="E1445" s="8">
        <v>37399</v>
      </c>
      <c r="F1445" t="s">
        <v>284</v>
      </c>
      <c r="G1445" s="6" t="s">
        <v>23</v>
      </c>
      <c r="H1445" s="6"/>
      <c r="I1445" s="12">
        <v>3703.88</v>
      </c>
      <c r="J1445" s="12">
        <f>J1444+IF(AND($B1445="B",$G1445="D"),-I1445,IF($B1445="B",+I1445,0))</f>
        <v>-5846.1063136519188</v>
      </c>
      <c r="K1445" s="12">
        <f>K1444+IF(AND($B1445="B",$E1445&lt;&gt;""),IF($G1445="D",-I1445,+I1445),0)</f>
        <v>-5846.1063136519188</v>
      </c>
      <c r="L1445" s="6" t="str">
        <f>IF(C1445="","",G1445&amp;" "&amp;VLOOKUP(C1445,$X$1:$Y$49,2))</f>
        <v>D 4</v>
      </c>
      <c r="M1445" s="10" t="e">
        <f>M1444+IF(AND(B1445="C",E1445&lt;&gt;""),IF(G1445="D",-#REF!,+#REF!),0)</f>
        <v>#REF!</v>
      </c>
      <c r="N1445">
        <f>IF(D1445,MONTH(D1445),"")</f>
        <v>5</v>
      </c>
      <c r="O1445">
        <f>IF(D1445,YEAR(D1445),"")</f>
        <v>2002</v>
      </c>
      <c r="P1445" s="12">
        <f>P1444+IF(AND($B1445="C",I1445&lt;&gt;""),IF($G1445="D",-I1445,+I1445),0)</f>
        <v>199.34758083228013</v>
      </c>
    </row>
    <row r="1446" spans="1:16" x14ac:dyDescent="0.2">
      <c r="A1446" s="6">
        <v>770</v>
      </c>
      <c r="B1446" s="6" t="s">
        <v>17</v>
      </c>
      <c r="C1446" t="s">
        <v>18</v>
      </c>
      <c r="D1446" s="8">
        <v>37403</v>
      </c>
      <c r="E1446" s="8">
        <v>37405</v>
      </c>
      <c r="F1446" t="s">
        <v>284</v>
      </c>
      <c r="G1446" s="6" t="s">
        <v>19</v>
      </c>
      <c r="H1446" s="6"/>
      <c r="I1446" s="12">
        <v>2263.87</v>
      </c>
      <c r="J1446" s="12">
        <f>J1445+IF(AND($B1446="B",$G1446="D"),-I1446,IF($B1446="B",+I1446,0))</f>
        <v>-3582.2363136519189</v>
      </c>
      <c r="K1446" s="12">
        <f>K1445+IF(AND($B1446="B",$E1446&lt;&gt;""),IF($G1446="D",-I1446,+I1446),0)</f>
        <v>-3582.2363136519189</v>
      </c>
      <c r="L1446" s="6" t="str">
        <f>IF(C1446="","",G1446&amp;" "&amp;VLOOKUP(C1446,$X$1:$Y$49,2))</f>
        <v>R 8</v>
      </c>
      <c r="M1446" s="10" t="e">
        <f>M1445+IF(AND(B1446="C",E1446&lt;&gt;""),IF(G1446="D",-#REF!,+#REF!),0)</f>
        <v>#REF!</v>
      </c>
      <c r="N1446">
        <f>IF(D1446,MONTH(D1446),"")</f>
        <v>5</v>
      </c>
      <c r="O1446">
        <f>IF(D1446,YEAR(D1446),"")</f>
        <v>2002</v>
      </c>
      <c r="P1446" s="12">
        <f>P1445+IF(AND($B1446="C",I1446&lt;&gt;""),IF($G1446="D",-I1446,+I1446),0)</f>
        <v>199.34758083228013</v>
      </c>
    </row>
    <row r="1447" spans="1:16" x14ac:dyDescent="0.2">
      <c r="A1447" s="6">
        <v>805</v>
      </c>
      <c r="B1447" s="6" t="s">
        <v>17</v>
      </c>
      <c r="C1447" t="s">
        <v>53</v>
      </c>
      <c r="D1447" s="8">
        <v>37404</v>
      </c>
      <c r="E1447" s="8">
        <v>37404</v>
      </c>
      <c r="F1447" t="s">
        <v>284</v>
      </c>
      <c r="G1447" s="6" t="s">
        <v>23</v>
      </c>
      <c r="H1447" s="6"/>
      <c r="I1447" s="12">
        <v>9.9</v>
      </c>
      <c r="J1447" s="12">
        <f>J1446+IF(AND($B1447="B",$G1447="D"),-I1447,IF($B1447="B",+I1447,0))</f>
        <v>-3592.136313651919</v>
      </c>
      <c r="K1447" s="12">
        <f>K1446+IF(AND($B1447="B",$E1447&lt;&gt;""),IF($G1447="D",-I1447,+I1447),0)</f>
        <v>-3592.136313651919</v>
      </c>
      <c r="L1447" s="6" t="str">
        <f>IF(C1447="","",G1447&amp;" "&amp;VLOOKUP(C1447,$X$1:$Y$49,2))</f>
        <v>D 29</v>
      </c>
      <c r="M1447" s="10" t="e">
        <f>M1446+IF(AND(B1447="C",E1447&lt;&gt;""),IF(G1447="D",-#REF!,+#REF!),0)</f>
        <v>#REF!</v>
      </c>
      <c r="N1447">
        <f>IF(D1447,MONTH(D1447),"")</f>
        <v>5</v>
      </c>
      <c r="O1447">
        <f>IF(D1447,YEAR(D1447),"")</f>
        <v>2002</v>
      </c>
      <c r="P1447" s="12">
        <f>P1446+IF(AND($B1447="C",I1447&lt;&gt;""),IF($G1447="D",-I1447,+I1447),0)</f>
        <v>199.34758083228013</v>
      </c>
    </row>
    <row r="1448" spans="1:16" x14ac:dyDescent="0.2">
      <c r="A1448" s="6">
        <v>805</v>
      </c>
      <c r="B1448" s="6" t="s">
        <v>17</v>
      </c>
      <c r="C1448" s="7" t="s">
        <v>26</v>
      </c>
      <c r="D1448" s="8">
        <v>37404</v>
      </c>
      <c r="E1448" s="8">
        <v>37404</v>
      </c>
      <c r="F1448" t="s">
        <v>284</v>
      </c>
      <c r="G1448" s="6" t="s">
        <v>23</v>
      </c>
      <c r="H1448" s="6"/>
      <c r="I1448" s="12">
        <v>1.94</v>
      </c>
      <c r="J1448" s="12">
        <f>J1447+IF(AND($B1448="B",$G1448="D"),-I1448,IF($B1448="B",+I1448,0))</f>
        <v>-3594.076313651919</v>
      </c>
      <c r="K1448" s="12">
        <f>K1447+IF(AND($B1448="B",$E1448&lt;&gt;""),IF($G1448="D",-I1448,+I1448),0)</f>
        <v>-3594.076313651919</v>
      </c>
      <c r="L1448" s="6" t="str">
        <f>IF(C1448="","",G1448&amp;" "&amp;VLOOKUP(C1448,$X$1:$Y$49,2))</f>
        <v>D 6</v>
      </c>
      <c r="M1448" s="10" t="e">
        <f>M1447+IF(AND(B1448="C",E1448&lt;&gt;""),IF(G1448="D",-#REF!,+#REF!),0)</f>
        <v>#REF!</v>
      </c>
      <c r="N1448">
        <f>IF(D1448,MONTH(D1448),"")</f>
        <v>5</v>
      </c>
      <c r="O1448">
        <f>IF(D1448,YEAR(D1448),"")</f>
        <v>2002</v>
      </c>
      <c r="P1448" s="12">
        <f>P1447+IF(AND($B1448="C",I1448&lt;&gt;""),IF($G1448="D",-I1448,+I1448),0)</f>
        <v>199.34758083228013</v>
      </c>
    </row>
    <row r="1449" spans="1:16" x14ac:dyDescent="0.2">
      <c r="A1449" s="6">
        <v>766</v>
      </c>
      <c r="B1449" s="6" t="s">
        <v>17</v>
      </c>
      <c r="C1449" t="s">
        <v>58</v>
      </c>
      <c r="D1449" s="8">
        <v>37405</v>
      </c>
      <c r="E1449" s="8">
        <v>37434</v>
      </c>
      <c r="F1449" t="s">
        <v>284</v>
      </c>
      <c r="G1449" s="6" t="s">
        <v>23</v>
      </c>
      <c r="H1449" s="6"/>
      <c r="I1449" s="12">
        <v>2221.5100000000002</v>
      </c>
      <c r="J1449" s="12">
        <f>J1448+IF(AND($B1449="B",$G1449="D"),-I1449,IF($B1449="B",+I1449,0))</f>
        <v>-5815.5863136519192</v>
      </c>
      <c r="K1449" s="12">
        <f>K1448+IF(AND($B1449="B",$E1449&lt;&gt;""),IF($G1449="D",-I1449,+I1449),0)</f>
        <v>-5815.5863136519192</v>
      </c>
      <c r="L1449" s="6" t="str">
        <f>IF(C1449="","",G1449&amp;" "&amp;VLOOKUP(C1449,$X$1:$Y$49,2))</f>
        <v>D 4</v>
      </c>
      <c r="M1449" s="10" t="e">
        <f>M1448+IF(AND(B1449="C",E1449&lt;&gt;""),IF(G1449="D",-#REF!,+#REF!),0)</f>
        <v>#REF!</v>
      </c>
      <c r="N1449">
        <f>IF(D1449,MONTH(D1449),"")</f>
        <v>5</v>
      </c>
      <c r="O1449">
        <f>IF(D1449,YEAR(D1449),"")</f>
        <v>2002</v>
      </c>
      <c r="P1449" s="12">
        <f>P1448+IF(AND($B1449="C",I1449&lt;&gt;""),IF($G1449="D",-I1449,+I1449),0)</f>
        <v>199.34758083228013</v>
      </c>
    </row>
    <row r="1450" spans="1:16" x14ac:dyDescent="0.2">
      <c r="A1450" s="6">
        <v>769</v>
      </c>
      <c r="B1450" s="6" t="s">
        <v>17</v>
      </c>
      <c r="C1450" t="s">
        <v>58</v>
      </c>
      <c r="D1450" s="8">
        <v>37405</v>
      </c>
      <c r="E1450" s="8">
        <v>37406</v>
      </c>
      <c r="F1450" t="s">
        <v>284</v>
      </c>
      <c r="G1450" s="6" t="s">
        <v>23</v>
      </c>
      <c r="H1450" s="6"/>
      <c r="I1450" s="12">
        <v>2208.39</v>
      </c>
      <c r="J1450" s="12">
        <f>J1449+IF(AND($B1450="B",$G1450="D"),-I1450,IF($B1450="B",+I1450,0))</f>
        <v>-8023.9763136519196</v>
      </c>
      <c r="K1450" s="12">
        <f>K1449+IF(AND($B1450="B",$E1450&lt;&gt;""),IF($G1450="D",-I1450,+I1450),0)</f>
        <v>-8023.9763136519196</v>
      </c>
      <c r="L1450" s="6" t="str">
        <f>IF(C1450="","",G1450&amp;" "&amp;VLOOKUP(C1450,$X$1:$Y$49,2))</f>
        <v>D 4</v>
      </c>
      <c r="M1450" s="10" t="e">
        <f>M1449+IF(AND(B1450="C",E1450&lt;&gt;""),IF(G1450="D",-#REF!,+#REF!),0)</f>
        <v>#REF!</v>
      </c>
      <c r="N1450">
        <f>IF(D1450,MONTH(D1450),"")</f>
        <v>5</v>
      </c>
      <c r="O1450">
        <f>IF(D1450,YEAR(D1450),"")</f>
        <v>2002</v>
      </c>
      <c r="P1450" s="12">
        <f>P1449+IF(AND($B1450="C",I1450&lt;&gt;""),IF($G1450="D",-I1450,+I1450),0)</f>
        <v>199.34758083228013</v>
      </c>
    </row>
    <row r="1451" spans="1:16" x14ac:dyDescent="0.2">
      <c r="A1451" s="6">
        <v>777</v>
      </c>
      <c r="B1451" s="6" t="s">
        <v>17</v>
      </c>
      <c r="C1451" t="s">
        <v>31</v>
      </c>
      <c r="D1451" s="8">
        <v>37405</v>
      </c>
      <c r="E1451" s="8">
        <v>37412</v>
      </c>
      <c r="F1451" t="s">
        <v>284</v>
      </c>
      <c r="G1451" s="6" t="s">
        <v>23</v>
      </c>
      <c r="H1451" s="6">
        <v>7629636</v>
      </c>
      <c r="I1451" s="12">
        <v>32.43</v>
      </c>
      <c r="J1451" s="12">
        <f>J1450+IF(AND($B1451="B",$G1451="D"),-I1451,IF($B1451="B",+I1451,0))</f>
        <v>-8056.4063136519198</v>
      </c>
      <c r="K1451" s="12">
        <f>K1450+IF(AND($B1451="B",$E1451&lt;&gt;""),IF($G1451="D",-I1451,+I1451),0)</f>
        <v>-8056.4063136519198</v>
      </c>
      <c r="L1451" s="6" t="str">
        <f>IF(C1451="","",G1451&amp;" "&amp;VLOOKUP(C1451,$X$1:$Y$49,2))</f>
        <v>D 22</v>
      </c>
      <c r="M1451" s="10" t="e">
        <f>M1450+IF(AND(B1451="C",E1451&lt;&gt;""),IF(G1451="D",-#REF!,+#REF!),0)</f>
        <v>#REF!</v>
      </c>
      <c r="N1451">
        <f>IF(D1451,MONTH(D1451),"")</f>
        <v>5</v>
      </c>
      <c r="O1451">
        <f>IF(D1451,YEAR(D1451),"")</f>
        <v>2002</v>
      </c>
      <c r="P1451" s="12">
        <f>P1450+IF(AND($B1451="C",I1451&lt;&gt;""),IF($G1451="D",-I1451,+I1451),0)</f>
        <v>199.34758083228013</v>
      </c>
    </row>
    <row r="1452" spans="1:16" x14ac:dyDescent="0.2">
      <c r="A1452" s="6">
        <v>777</v>
      </c>
      <c r="B1452" s="6" t="s">
        <v>17</v>
      </c>
      <c r="C1452" s="7" t="s">
        <v>26</v>
      </c>
      <c r="D1452" s="8">
        <v>37405</v>
      </c>
      <c r="E1452" s="8">
        <v>37412</v>
      </c>
      <c r="F1452" t="s">
        <v>284</v>
      </c>
      <c r="G1452" s="6" t="s">
        <v>23</v>
      </c>
      <c r="H1452" s="6">
        <v>7629636</v>
      </c>
      <c r="I1452" s="12">
        <v>6.36</v>
      </c>
      <c r="J1452" s="12">
        <f>J1451+IF(AND($B1452="B",$G1452="D"),-I1452,IF($B1452="B",+I1452,0))</f>
        <v>-8062.7663136519195</v>
      </c>
      <c r="K1452" s="12">
        <f>K1451+IF(AND($B1452="B",$E1452&lt;&gt;""),IF($G1452="D",-I1452,+I1452),0)</f>
        <v>-8062.7663136519195</v>
      </c>
      <c r="L1452" s="6" t="str">
        <f>IF(C1452="","",G1452&amp;" "&amp;VLOOKUP(C1452,$X$1:$Y$49,2))</f>
        <v>D 6</v>
      </c>
      <c r="M1452" s="10" t="e">
        <f>M1451+IF(AND(B1452="C",E1452&lt;&gt;""),IF(G1452="D",-#REF!,+#REF!),0)</f>
        <v>#REF!</v>
      </c>
      <c r="N1452">
        <f>IF(D1452,MONTH(D1452),"")</f>
        <v>5</v>
      </c>
      <c r="O1452">
        <f>IF(D1452,YEAR(D1452),"")</f>
        <v>2002</v>
      </c>
      <c r="P1452" s="12">
        <f>P1451+IF(AND($B1452="C",I1452&lt;&gt;""),IF($G1452="D",-I1452,+I1452),0)</f>
        <v>199.34758083228013</v>
      </c>
    </row>
    <row r="1453" spans="1:16" x14ac:dyDescent="0.2">
      <c r="A1453" s="6">
        <v>778</v>
      </c>
      <c r="B1453" s="6" t="s">
        <v>17</v>
      </c>
      <c r="C1453" t="s">
        <v>58</v>
      </c>
      <c r="D1453" s="8">
        <v>37405</v>
      </c>
      <c r="E1453" s="8">
        <v>37410</v>
      </c>
      <c r="F1453" t="s">
        <v>284</v>
      </c>
      <c r="G1453" s="6" t="s">
        <v>23</v>
      </c>
      <c r="H1453" s="6">
        <v>7629637</v>
      </c>
      <c r="I1453" s="12">
        <v>600</v>
      </c>
      <c r="J1453" s="12">
        <f>J1452+IF(AND($B1453="B",$G1453="D"),-I1453,IF($B1453="B",+I1453,0))</f>
        <v>-8662.7663136519186</v>
      </c>
      <c r="K1453" s="12">
        <f>K1452+IF(AND($B1453="B",$E1453&lt;&gt;""),IF($G1453="D",-I1453,+I1453),0)</f>
        <v>-8662.7663136519186</v>
      </c>
      <c r="L1453" s="6" t="str">
        <f>IF(C1453="","",G1453&amp;" "&amp;VLOOKUP(C1453,$X$1:$Y$49,2))</f>
        <v>D 4</v>
      </c>
      <c r="M1453" s="10" t="e">
        <f>M1452+IF(AND(B1453="C",E1453&lt;&gt;""),IF(G1453="D",-#REF!,+#REF!),0)</f>
        <v>#REF!</v>
      </c>
      <c r="N1453">
        <f>IF(D1453,MONTH(D1453),"")</f>
        <v>5</v>
      </c>
      <c r="O1453">
        <f>IF(D1453,YEAR(D1453),"")</f>
        <v>2002</v>
      </c>
      <c r="P1453" s="12">
        <f>P1452+IF(AND($B1453="C",I1453&lt;&gt;""),IF($G1453="D",-I1453,+I1453),0)</f>
        <v>199.34758083228013</v>
      </c>
    </row>
    <row r="1454" spans="1:16" x14ac:dyDescent="0.2">
      <c r="A1454" s="6">
        <v>779</v>
      </c>
      <c r="B1454" s="6" t="s">
        <v>17</v>
      </c>
      <c r="C1454" t="s">
        <v>58</v>
      </c>
      <c r="D1454" s="8">
        <v>37405</v>
      </c>
      <c r="E1454" s="8">
        <v>37436</v>
      </c>
      <c r="F1454" t="s">
        <v>284</v>
      </c>
      <c r="G1454" s="6" t="s">
        <v>23</v>
      </c>
      <c r="H1454" s="6">
        <v>7629638</v>
      </c>
      <c r="I1454" s="12">
        <v>15</v>
      </c>
      <c r="J1454" s="12">
        <f>J1453+IF(AND($B1454="B",$G1454="D"),-I1454,IF($B1454="B",+I1454,0))</f>
        <v>-8677.7663136519186</v>
      </c>
      <c r="K1454" s="12">
        <f>K1453+IF(AND($B1454="B",$E1454&lt;&gt;""),IF($G1454="D",-I1454,+I1454),0)</f>
        <v>-8677.7663136519186</v>
      </c>
      <c r="L1454" s="6" t="str">
        <f>IF(C1454="","",G1454&amp;" "&amp;VLOOKUP(C1454,$X$1:$Y$49,2))</f>
        <v>D 4</v>
      </c>
      <c r="M1454" s="10" t="e">
        <f>M1453+IF(AND(B1454="C",E1454&lt;&gt;""),IF(G1454="D",-#REF!,+#REF!),0)</f>
        <v>#REF!</v>
      </c>
      <c r="N1454">
        <f>IF(D1454,MONTH(D1454),"")</f>
        <v>5</v>
      </c>
      <c r="O1454">
        <f>IF(D1454,YEAR(D1454),"")</f>
        <v>2002</v>
      </c>
      <c r="P1454" s="12">
        <f>P1453+IF(AND($B1454="C",I1454&lt;&gt;""),IF($G1454="D",-I1454,+I1454),0)</f>
        <v>199.34758083228013</v>
      </c>
    </row>
    <row r="1455" spans="1:16" x14ac:dyDescent="0.2">
      <c r="A1455" s="6">
        <v>827</v>
      </c>
      <c r="B1455" s="6" t="s">
        <v>40</v>
      </c>
      <c r="C1455" t="s">
        <v>28</v>
      </c>
      <c r="D1455" s="8">
        <v>37405</v>
      </c>
      <c r="E1455" s="8">
        <v>37405</v>
      </c>
      <c r="F1455" t="s">
        <v>284</v>
      </c>
      <c r="G1455" s="6" t="s">
        <v>23</v>
      </c>
      <c r="H1455" s="6"/>
      <c r="I1455" s="12">
        <v>21.5</v>
      </c>
      <c r="J1455" s="12">
        <f>J1454+IF(AND($B1455="B",$G1455="D"),-I1455,IF($B1455="B",+I1455,0))</f>
        <v>-8677.7663136519186</v>
      </c>
      <c r="K1455" s="12">
        <f>K1454+IF(AND($B1455="B",$E1455&lt;&gt;""),IF($G1455="D",-I1455,+I1455),0)</f>
        <v>-8677.7663136519186</v>
      </c>
      <c r="L1455" s="6" t="str">
        <f>IF(C1455="","",G1455&amp;" "&amp;VLOOKUP(C1455,$X$1:$Y$49,2))</f>
        <v>D 25</v>
      </c>
      <c r="M1455" s="10" t="e">
        <f>M1454+IF(AND(B1455="C",E1455&lt;&gt;""),IF(G1455="D",-#REF!,+#REF!),0)</f>
        <v>#REF!</v>
      </c>
      <c r="N1455">
        <f>IF(D1455,MONTH(D1455),"")</f>
        <v>5</v>
      </c>
      <c r="O1455">
        <f>IF(D1455,YEAR(D1455),"")</f>
        <v>2002</v>
      </c>
      <c r="P1455" s="12">
        <f>P1454+IF(AND($B1455="C",I1455&lt;&gt;""),IF($G1455="D",-I1455,+I1455),0)</f>
        <v>177.84758083228013</v>
      </c>
    </row>
    <row r="1456" spans="1:16" x14ac:dyDescent="0.2">
      <c r="A1456" s="6">
        <v>780</v>
      </c>
      <c r="B1456" s="6" t="s">
        <v>17</v>
      </c>
      <c r="C1456" t="s">
        <v>58</v>
      </c>
      <c r="D1456" s="8">
        <v>37406</v>
      </c>
      <c r="E1456" s="8">
        <v>37411</v>
      </c>
      <c r="F1456" t="s">
        <v>284</v>
      </c>
      <c r="G1456" s="6" t="s">
        <v>23</v>
      </c>
      <c r="H1456" s="6">
        <v>7629639</v>
      </c>
      <c r="I1456" s="12">
        <v>500</v>
      </c>
      <c r="J1456" s="12">
        <f>J1455+IF(AND($B1456="B",$G1456="D"),-I1456,IF($B1456="B",+I1456,0))</f>
        <v>-9177.7663136519186</v>
      </c>
      <c r="K1456" s="12">
        <f>K1455+IF(AND($B1456="B",$E1456&lt;&gt;""),IF($G1456="D",-I1456,+I1456),0)</f>
        <v>-9177.7663136519186</v>
      </c>
      <c r="L1456" s="6" t="str">
        <f>IF(C1456="","",G1456&amp;" "&amp;VLOOKUP(C1456,$X$1:$Y$49,2))</f>
        <v>D 4</v>
      </c>
      <c r="M1456" s="10" t="e">
        <f>M1455+IF(AND(B1456="C",E1456&lt;&gt;""),IF(G1456="D",-#REF!,+#REF!),0)</f>
        <v>#REF!</v>
      </c>
      <c r="N1456">
        <f>IF(D1456,MONTH(D1456),"")</f>
        <v>5</v>
      </c>
      <c r="O1456">
        <f>IF(D1456,YEAR(D1456),"")</f>
        <v>2002</v>
      </c>
      <c r="P1456" s="12">
        <f>P1455+IF(AND($B1456="C",I1456&lt;&gt;""),IF($G1456="D",-I1456,+I1456),0)</f>
        <v>177.84758083228013</v>
      </c>
    </row>
    <row r="1457" spans="1:16" x14ac:dyDescent="0.2">
      <c r="A1457" s="6">
        <v>781</v>
      </c>
      <c r="B1457" s="6" t="s">
        <v>17</v>
      </c>
      <c r="C1457" t="s">
        <v>58</v>
      </c>
      <c r="D1457" s="8">
        <v>37407</v>
      </c>
      <c r="E1457" s="8">
        <v>37417</v>
      </c>
      <c r="F1457" t="s">
        <v>284</v>
      </c>
      <c r="G1457" s="6" t="s">
        <v>23</v>
      </c>
      <c r="H1457" s="6">
        <v>7629640</v>
      </c>
      <c r="I1457" s="12">
        <v>155</v>
      </c>
      <c r="J1457" s="12">
        <f>J1456+IF(AND($B1457="B",$G1457="D"),-I1457,IF($B1457="B",+I1457,0))</f>
        <v>-9332.7663136519186</v>
      </c>
      <c r="K1457" s="12">
        <f>K1456+IF(AND($B1457="B",$E1457&lt;&gt;""),IF($G1457="D",-I1457,+I1457),0)</f>
        <v>-9332.7663136519186</v>
      </c>
      <c r="L1457" s="6" t="str">
        <f>IF(C1457="","",G1457&amp;" "&amp;VLOOKUP(C1457,$X$1:$Y$49,2))</f>
        <v>D 4</v>
      </c>
      <c r="M1457" s="10" t="e">
        <f>M1456+IF(AND(B1457="C",E1457&lt;&gt;""),IF(G1457="D",-#REF!,+#REF!),0)</f>
        <v>#REF!</v>
      </c>
      <c r="N1457">
        <f>IF(D1457,MONTH(D1457),"")</f>
        <v>5</v>
      </c>
      <c r="O1457">
        <f>IF(D1457,YEAR(D1457),"")</f>
        <v>2002</v>
      </c>
      <c r="P1457" s="12">
        <f>P1456+IF(AND($B1457="C",I1457&lt;&gt;""),IF($G1457="D",-I1457,+I1457),0)</f>
        <v>177.84758083228013</v>
      </c>
    </row>
    <row r="1458" spans="1:16" x14ac:dyDescent="0.2">
      <c r="A1458" s="6">
        <v>767</v>
      </c>
      <c r="B1458" s="6" t="s">
        <v>17</v>
      </c>
      <c r="C1458" s="7" t="s">
        <v>56</v>
      </c>
      <c r="D1458" s="8">
        <v>37408</v>
      </c>
      <c r="E1458" s="19">
        <v>37411</v>
      </c>
      <c r="F1458" t="s">
        <v>284</v>
      </c>
      <c r="G1458" s="6" t="s">
        <v>23</v>
      </c>
      <c r="I1458" s="12">
        <v>147.01</v>
      </c>
      <c r="J1458" s="12">
        <f>J1457+IF(AND($B1458="B",$G1458="D"),-I1458,IF($B1458="B",+I1458,0))</f>
        <v>-9479.7763136519188</v>
      </c>
      <c r="K1458" s="12">
        <f>K1457+IF(AND($B1458="B",$E1458&lt;&gt;""),IF($G1458="D",-I1458,+I1458),0)</f>
        <v>-9479.7763136519188</v>
      </c>
      <c r="L1458" s="6" t="str">
        <f>IF(C1458="","",G1458&amp;" "&amp;VLOOKUP(C1458,$X$1:$Y$49,2))</f>
        <v>D 14</v>
      </c>
      <c r="M1458" s="10" t="e">
        <f>M1457+IF(AND(B1458="C",E1458&lt;&gt;""),IF(G1458="D",-#REF!,+#REF!),0)</f>
        <v>#REF!</v>
      </c>
      <c r="N1458">
        <f>IF(D1458,MONTH(D1458),"")</f>
        <v>6</v>
      </c>
      <c r="O1458">
        <f>IF(D1458,YEAR(D1458),"")</f>
        <v>2002</v>
      </c>
      <c r="P1458" s="12">
        <f>P1457+IF(AND($B1458="C",I1458&lt;&gt;""),IF($G1458="D",-I1458,+I1458),0)</f>
        <v>177.84758083228013</v>
      </c>
    </row>
    <row r="1459" spans="1:16" x14ac:dyDescent="0.2">
      <c r="A1459" s="6">
        <v>767</v>
      </c>
      <c r="B1459" s="6" t="s">
        <v>17</v>
      </c>
      <c r="C1459" s="7" t="s">
        <v>26</v>
      </c>
      <c r="D1459" s="8">
        <v>37408</v>
      </c>
      <c r="E1459" s="19">
        <v>37411</v>
      </c>
      <c r="F1459" t="s">
        <v>284</v>
      </c>
      <c r="G1459" s="6" t="s">
        <v>23</v>
      </c>
      <c r="H1459" s="6"/>
      <c r="I1459" s="12">
        <v>34.92</v>
      </c>
      <c r="J1459" s="12">
        <f>J1458+IF(AND($B1459="B",$G1459="D"),-I1459,IF($B1459="B",+I1459,0))</f>
        <v>-9514.6963136519189</v>
      </c>
      <c r="K1459" s="12">
        <f>K1458+IF(AND($B1459="B",$E1459&lt;&gt;""),IF($G1459="D",-I1459,+I1459),0)</f>
        <v>-9514.6963136519189</v>
      </c>
      <c r="L1459" s="6" t="str">
        <f>IF(C1459="","",G1459&amp;" "&amp;VLOOKUP(C1459,$X$1:$Y$49,2))</f>
        <v>D 6</v>
      </c>
      <c r="M1459" s="10" t="e">
        <f>M1458+IF(AND(B1459="C",E1459&lt;&gt;""),IF(G1459="D",-#REF!,+#REF!),0)</f>
        <v>#REF!</v>
      </c>
      <c r="N1459">
        <f>IF(D1459,MONTH(D1459),"")</f>
        <v>6</v>
      </c>
      <c r="O1459">
        <f>IF(D1459,YEAR(D1459),"")</f>
        <v>2002</v>
      </c>
      <c r="P1459" s="12">
        <f>P1458+IF(AND($B1459="C",I1459&lt;&gt;""),IF($G1459="D",-I1459,+I1459),0)</f>
        <v>177.84758083228013</v>
      </c>
    </row>
    <row r="1460" spans="1:16" x14ac:dyDescent="0.2">
      <c r="A1460" s="6">
        <v>767</v>
      </c>
      <c r="B1460" s="6" t="s">
        <v>17</v>
      </c>
      <c r="C1460" s="7" t="s">
        <v>51</v>
      </c>
      <c r="D1460" s="8">
        <v>37408</v>
      </c>
      <c r="E1460" s="19">
        <v>37411</v>
      </c>
      <c r="F1460" t="s">
        <v>284</v>
      </c>
      <c r="G1460" s="6" t="s">
        <v>23</v>
      </c>
      <c r="H1460" s="6"/>
      <c r="I1460" s="12">
        <v>31.15</v>
      </c>
      <c r="J1460" s="12">
        <f>J1459+IF(AND($B1460="B",$G1460="D"),-I1460,IF($B1460="B",+I1460,0))</f>
        <v>-9545.8463136519185</v>
      </c>
      <c r="K1460" s="12">
        <f>K1459+IF(AND($B1460="B",$E1460&lt;&gt;""),IF($G1460="D",-I1460,+I1460),0)</f>
        <v>-9545.8463136519185</v>
      </c>
      <c r="L1460" s="6" t="str">
        <f>IF(C1460="","",G1460&amp;" "&amp;VLOOKUP(C1460,$X$1:$Y$49,2))</f>
        <v>D 21</v>
      </c>
      <c r="M1460" s="10" t="e">
        <f>M1459+IF(AND(B1460="C",E1460&lt;&gt;""),IF(G1460="D",-#REF!,+#REF!),0)</f>
        <v>#REF!</v>
      </c>
      <c r="N1460">
        <f>IF(D1460,MONTH(D1460),"")</f>
        <v>6</v>
      </c>
      <c r="O1460">
        <f>IF(D1460,YEAR(D1460),"")</f>
        <v>2002</v>
      </c>
      <c r="P1460" s="12">
        <f>P1459+IF(AND($B1460="C",I1460&lt;&gt;""),IF($G1460="D",-I1460,+I1460),0)</f>
        <v>177.84758083228013</v>
      </c>
    </row>
    <row r="1461" spans="1:16" x14ac:dyDescent="0.2">
      <c r="A1461" s="6">
        <v>767</v>
      </c>
      <c r="B1461" s="6" t="s">
        <v>17</v>
      </c>
      <c r="C1461" s="7" t="s">
        <v>51</v>
      </c>
      <c r="D1461" s="8">
        <v>37408</v>
      </c>
      <c r="E1461" s="19">
        <v>37411</v>
      </c>
      <c r="F1461" t="s">
        <v>284</v>
      </c>
      <c r="G1461" s="6" t="s">
        <v>23</v>
      </c>
      <c r="H1461" s="6"/>
      <c r="I1461" s="12">
        <v>4.74</v>
      </c>
      <c r="J1461" s="12">
        <f>J1460+IF(AND($B1461="B",$G1461="D"),-I1461,IF($B1461="B",+I1461,0))</f>
        <v>-9550.5863136519183</v>
      </c>
      <c r="K1461" s="12">
        <f>K1460+IF(AND($B1461="B",$E1461&lt;&gt;""),IF($G1461="D",-I1461,+I1461),0)</f>
        <v>-9550.5863136519183</v>
      </c>
      <c r="L1461" s="6" t="str">
        <f>IF(C1461="","",G1461&amp;" "&amp;VLOOKUP(C1461,$X$1:$Y$49,2))</f>
        <v>D 21</v>
      </c>
      <c r="M1461" s="10" t="e">
        <f>M1460+IF(AND(B1461="C",E1461&lt;&gt;""),IF(G1461="D",-#REF!,+#REF!),0)</f>
        <v>#REF!</v>
      </c>
      <c r="N1461">
        <f>IF(D1461,MONTH(D1461),"")</f>
        <v>6</v>
      </c>
      <c r="O1461">
        <f>IF(D1461,YEAR(D1461),"")</f>
        <v>2002</v>
      </c>
      <c r="P1461" s="12">
        <f>P1460+IF(AND($B1461="C",I1461&lt;&gt;""),IF($G1461="D",-I1461,+I1461),0)</f>
        <v>177.84758083228013</v>
      </c>
    </row>
    <row r="1462" spans="1:16" x14ac:dyDescent="0.2">
      <c r="A1462" s="6">
        <v>768</v>
      </c>
      <c r="B1462" s="6" t="s">
        <v>17</v>
      </c>
      <c r="C1462" s="7" t="s">
        <v>56</v>
      </c>
      <c r="D1462" s="8">
        <v>37408</v>
      </c>
      <c r="E1462" s="19">
        <v>37411</v>
      </c>
      <c r="F1462" t="s">
        <v>284</v>
      </c>
      <c r="G1462" s="6" t="s">
        <v>23</v>
      </c>
      <c r="H1462" s="6"/>
      <c r="I1462" s="12">
        <v>230.32</v>
      </c>
      <c r="J1462" s="12">
        <f>J1461+IF(AND($B1462="B",$G1462="D"),-I1462,IF($B1462="B",+I1462,0))</f>
        <v>-9780.906313651918</v>
      </c>
      <c r="K1462" s="12">
        <f>K1461+IF(AND($B1462="B",$E1462&lt;&gt;""),IF($G1462="D",-I1462,+I1462),0)</f>
        <v>-9780.906313651918</v>
      </c>
      <c r="L1462" s="6" t="str">
        <f>IF(C1462="","",G1462&amp;" "&amp;VLOOKUP(C1462,$X$1:$Y$49,2))</f>
        <v>D 14</v>
      </c>
      <c r="M1462" s="10" t="e">
        <f>M1461+IF(AND(B1462="C",E1462&lt;&gt;""),IF(G1462="D",-#REF!,+#REF!),0)</f>
        <v>#REF!</v>
      </c>
      <c r="N1462">
        <f>IF(D1462,MONTH(D1462),"")</f>
        <v>6</v>
      </c>
      <c r="O1462">
        <f>IF(D1462,YEAR(D1462),"")</f>
        <v>2002</v>
      </c>
      <c r="P1462" s="12">
        <f>P1461+IF(AND($B1462="C",I1462&lt;&gt;""),IF($G1462="D",-I1462,+I1462),0)</f>
        <v>177.84758083228013</v>
      </c>
    </row>
    <row r="1463" spans="1:16" x14ac:dyDescent="0.2">
      <c r="A1463" s="6">
        <v>768</v>
      </c>
      <c r="B1463" s="6" t="s">
        <v>17</v>
      </c>
      <c r="C1463" s="7" t="s">
        <v>26</v>
      </c>
      <c r="D1463" s="8">
        <v>37408</v>
      </c>
      <c r="E1463" s="19">
        <v>37411</v>
      </c>
      <c r="F1463" t="s">
        <v>284</v>
      </c>
      <c r="G1463" s="6" t="s">
        <v>23</v>
      </c>
      <c r="H1463" s="6"/>
      <c r="I1463" s="12">
        <v>53.09</v>
      </c>
      <c r="J1463" s="12">
        <f>J1462+IF(AND($B1463="B",$G1463="D"),-I1463,IF($B1463="B",+I1463,0))</f>
        <v>-9833.9963136519182</v>
      </c>
      <c r="K1463" s="12">
        <f>K1462+IF(AND($B1463="B",$E1463&lt;&gt;""),IF($G1463="D",-I1463,+I1463),0)</f>
        <v>-9833.9963136519182</v>
      </c>
      <c r="L1463" s="6" t="str">
        <f>IF(C1463="","",G1463&amp;" "&amp;VLOOKUP(C1463,$X$1:$Y$49,2))</f>
        <v>D 6</v>
      </c>
      <c r="M1463" s="10" t="e">
        <f>M1462+IF(AND(B1463="C",E1463&lt;&gt;""),IF(G1463="D",-#REF!,+#REF!),0)</f>
        <v>#REF!</v>
      </c>
      <c r="N1463">
        <f>IF(D1463,MONTH(D1463),"")</f>
        <v>6</v>
      </c>
      <c r="O1463">
        <f>IF(D1463,YEAR(D1463),"")</f>
        <v>2002</v>
      </c>
      <c r="P1463" s="12">
        <f>P1462+IF(AND($B1463="C",I1463&lt;&gt;""),IF($G1463="D",-I1463,+I1463),0)</f>
        <v>177.84758083228013</v>
      </c>
    </row>
    <row r="1464" spans="1:16" x14ac:dyDescent="0.2">
      <c r="A1464" s="6">
        <v>768</v>
      </c>
      <c r="B1464" s="6" t="s">
        <v>17</v>
      </c>
      <c r="C1464" s="7" t="s">
        <v>51</v>
      </c>
      <c r="D1464" s="8">
        <v>37408</v>
      </c>
      <c r="E1464" s="19">
        <v>37411</v>
      </c>
      <c r="F1464" t="s">
        <v>284</v>
      </c>
      <c r="G1464" s="6" t="s">
        <v>23</v>
      </c>
      <c r="H1464" s="6"/>
      <c r="I1464" s="12">
        <v>40.54</v>
      </c>
      <c r="J1464" s="12">
        <f>J1463+IF(AND($B1464="B",$G1464="D"),-I1464,IF($B1464="B",+I1464,0))</f>
        <v>-9874.536313651919</v>
      </c>
      <c r="K1464" s="12">
        <f>K1463+IF(AND($B1464="B",$E1464&lt;&gt;""),IF($G1464="D",-I1464,+I1464),0)</f>
        <v>-9874.536313651919</v>
      </c>
      <c r="L1464" s="6" t="str">
        <f>IF(C1464="","",G1464&amp;" "&amp;VLOOKUP(C1464,$X$1:$Y$49,2))</f>
        <v>D 21</v>
      </c>
      <c r="M1464" s="10" t="e">
        <f>M1463+IF(AND(B1464="C",E1464&lt;&gt;""),IF(G1464="D",-#REF!,+#REF!),0)</f>
        <v>#REF!</v>
      </c>
      <c r="N1464">
        <f>IF(D1464,MONTH(D1464),"")</f>
        <v>6</v>
      </c>
      <c r="O1464">
        <f>IF(D1464,YEAR(D1464),"")</f>
        <v>2002</v>
      </c>
      <c r="P1464" s="12">
        <f>P1463+IF(AND($B1464="C",I1464&lt;&gt;""),IF($G1464="D",-I1464,+I1464),0)</f>
        <v>177.84758083228013</v>
      </c>
    </row>
    <row r="1465" spans="1:16" x14ac:dyDescent="0.2">
      <c r="A1465" s="6">
        <v>768</v>
      </c>
      <c r="B1465" s="6" t="s">
        <v>17</v>
      </c>
      <c r="C1465" s="7" t="s">
        <v>51</v>
      </c>
      <c r="D1465" s="8">
        <v>37408</v>
      </c>
      <c r="E1465" s="19">
        <v>37411</v>
      </c>
      <c r="F1465" t="s">
        <v>284</v>
      </c>
      <c r="G1465" s="6" t="s">
        <v>23</v>
      </c>
      <c r="H1465" s="6"/>
      <c r="I1465" s="12">
        <v>7.48</v>
      </c>
      <c r="J1465" s="12">
        <f>J1464+IF(AND($B1465="B",$G1465="D"),-I1465,IF($B1465="B",+I1465,0))</f>
        <v>-9882.0163136519186</v>
      </c>
      <c r="K1465" s="12">
        <f>K1464+IF(AND($B1465="B",$E1465&lt;&gt;""),IF($G1465="D",-I1465,+I1465),0)</f>
        <v>-9882.0163136519186</v>
      </c>
      <c r="L1465" s="6" t="str">
        <f>IF(C1465="","",G1465&amp;" "&amp;VLOOKUP(C1465,$X$1:$Y$49,2))</f>
        <v>D 21</v>
      </c>
      <c r="M1465" s="10" t="e">
        <f>M1464+IF(AND(B1465="C",E1465&lt;&gt;""),IF(G1465="D",-#REF!,+#REF!),0)</f>
        <v>#REF!</v>
      </c>
      <c r="N1465">
        <f>IF(D1465,MONTH(D1465),"")</f>
        <v>6</v>
      </c>
      <c r="O1465">
        <f>IF(D1465,YEAR(D1465),"")</f>
        <v>2002</v>
      </c>
      <c r="P1465" s="12">
        <f>P1464+IF(AND($B1465="C",I1465&lt;&gt;""),IF($G1465="D",-I1465,+I1465),0)</f>
        <v>177.84758083228013</v>
      </c>
    </row>
    <row r="1466" spans="1:16" x14ac:dyDescent="0.2">
      <c r="A1466" s="6">
        <v>806</v>
      </c>
      <c r="B1466" s="6" t="s">
        <v>17</v>
      </c>
      <c r="C1466" s="7" t="s">
        <v>21</v>
      </c>
      <c r="D1466" s="8">
        <v>37410</v>
      </c>
      <c r="E1466" s="19">
        <v>37410</v>
      </c>
      <c r="F1466" t="s">
        <v>284</v>
      </c>
      <c r="G1466" s="6" t="s">
        <v>23</v>
      </c>
      <c r="H1466" s="6"/>
      <c r="I1466" s="12">
        <v>10.23</v>
      </c>
      <c r="J1466" s="12">
        <f>J1465+IF(AND($B1466="B",$G1466="D"),-I1466,IF($B1466="B",+I1466,0))</f>
        <v>-9892.2463136519182</v>
      </c>
      <c r="K1466" s="12">
        <f>K1465+IF(AND($B1466="B",$E1466&lt;&gt;""),IF($G1466="D",-I1466,+I1466),0)</f>
        <v>-9892.2463136519182</v>
      </c>
      <c r="L1466" s="6" t="str">
        <f>IF(C1466="","",G1466&amp;" "&amp;VLOOKUP(C1466,$X$1:$Y$49,2))</f>
        <v>D 28</v>
      </c>
      <c r="M1466" s="10" t="e">
        <f>M1465+IF(AND(B1466="C",E1466&lt;&gt;""),IF(G1466="D",-#REF!,+#REF!),0)</f>
        <v>#REF!</v>
      </c>
      <c r="N1466">
        <f>IF(D1466,MONTH(D1466),"")</f>
        <v>6</v>
      </c>
      <c r="O1466">
        <f>IF(D1466,YEAR(D1466),"")</f>
        <v>2002</v>
      </c>
      <c r="P1466" s="12">
        <f>P1465+IF(AND($B1466="C",I1466&lt;&gt;""),IF($G1466="D",-I1466,+I1466),0)</f>
        <v>177.84758083228013</v>
      </c>
    </row>
    <row r="1467" spans="1:16" x14ac:dyDescent="0.2">
      <c r="A1467" s="6">
        <v>806</v>
      </c>
      <c r="B1467" s="6" t="s">
        <v>17</v>
      </c>
      <c r="C1467" s="7" t="s">
        <v>26</v>
      </c>
      <c r="D1467" s="8">
        <v>37410</v>
      </c>
      <c r="E1467" s="19">
        <v>37410</v>
      </c>
      <c r="F1467" t="s">
        <v>284</v>
      </c>
      <c r="G1467" s="6" t="s">
        <v>23</v>
      </c>
      <c r="H1467" s="6"/>
      <c r="I1467" s="12">
        <v>2.0099999999999998</v>
      </c>
      <c r="J1467" s="12">
        <f>J1466+IF(AND($B1467="B",$G1467="D"),-I1467,IF($B1467="B",+I1467,0))</f>
        <v>-9894.2563136519184</v>
      </c>
      <c r="K1467" s="12">
        <f>K1466+IF(AND($B1467="B",$E1467&lt;&gt;""),IF($G1467="D",-I1467,+I1467),0)</f>
        <v>-9894.2563136519184</v>
      </c>
      <c r="L1467" s="6" t="str">
        <f>IF(C1467="","",G1467&amp;" "&amp;VLOOKUP(C1467,$X$1:$Y$49,2))</f>
        <v>D 6</v>
      </c>
      <c r="M1467" s="10" t="e">
        <f>M1466+IF(AND(B1467="C",E1467&lt;&gt;""),IF(G1467="D",-#REF!,+#REF!),0)</f>
        <v>#REF!</v>
      </c>
      <c r="N1467">
        <f>IF(D1467,MONTH(D1467),"")</f>
        <v>6</v>
      </c>
      <c r="O1467">
        <f>IF(D1467,YEAR(D1467),"")</f>
        <v>2002</v>
      </c>
      <c r="P1467" s="12">
        <f>P1466+IF(AND($B1467="C",I1467&lt;&gt;""),IF($G1467="D",-I1467,+I1467),0)</f>
        <v>177.84758083228013</v>
      </c>
    </row>
    <row r="1468" spans="1:16" x14ac:dyDescent="0.2">
      <c r="A1468" s="6">
        <v>774</v>
      </c>
      <c r="B1468" s="6" t="s">
        <v>17</v>
      </c>
      <c r="C1468" t="s">
        <v>58</v>
      </c>
      <c r="D1468" s="8">
        <v>37411</v>
      </c>
      <c r="E1468" s="8">
        <v>37434</v>
      </c>
      <c r="F1468" t="s">
        <v>284</v>
      </c>
      <c r="G1468" s="6" t="s">
        <v>23</v>
      </c>
      <c r="H1468" s="6"/>
      <c r="I1468" s="12">
        <v>2186.1799999999998</v>
      </c>
      <c r="J1468" s="12">
        <f>J1467+IF(AND($B1468="B",$G1468="D"),-I1468,IF($B1468="B",+I1468,0))</f>
        <v>-12080.436313651919</v>
      </c>
      <c r="K1468" s="12">
        <f>K1467+IF(AND($B1468="B",$E1468&lt;&gt;""),IF($G1468="D",-I1468,+I1468),0)</f>
        <v>-12080.436313651919</v>
      </c>
      <c r="L1468" s="6" t="str">
        <f>IF(C1468="","",G1468&amp;" "&amp;VLOOKUP(C1468,$X$1:$Y$49,2))</f>
        <v>D 4</v>
      </c>
      <c r="M1468" s="10" t="e">
        <f>M1467+IF(AND(B1468="C",E1468&lt;&gt;""),IF(G1468="D",-#REF!,+#REF!),0)</f>
        <v>#REF!</v>
      </c>
      <c r="N1468">
        <f>IF(D1468,MONTH(D1468),"")</f>
        <v>6</v>
      </c>
      <c r="O1468">
        <f>IF(D1468,YEAR(D1468),"")</f>
        <v>2002</v>
      </c>
      <c r="P1468" s="12">
        <f>P1467+IF(AND($B1468="C",I1468&lt;&gt;""),IF($G1468="D",-I1468,+I1468),0)</f>
        <v>177.84758083228013</v>
      </c>
    </row>
    <row r="1469" spans="1:16" x14ac:dyDescent="0.2">
      <c r="A1469" s="6">
        <v>775</v>
      </c>
      <c r="B1469" s="6" t="s">
        <v>17</v>
      </c>
      <c r="C1469" t="s">
        <v>58</v>
      </c>
      <c r="D1469" s="8">
        <v>37411</v>
      </c>
      <c r="E1469" s="8">
        <v>37434</v>
      </c>
      <c r="F1469" t="s">
        <v>284</v>
      </c>
      <c r="G1469" s="6" t="s">
        <v>23</v>
      </c>
      <c r="H1469" s="6"/>
      <c r="I1469" s="12">
        <v>1419.92</v>
      </c>
      <c r="J1469" s="12">
        <f>J1468+IF(AND($B1469="B",$G1469="D"),-I1469,IF($B1469="B",+I1469,0))</f>
        <v>-13500.356313651919</v>
      </c>
      <c r="K1469" s="12">
        <f>K1468+IF(AND($B1469="B",$E1469&lt;&gt;""),IF($G1469="D",-I1469,+I1469),0)</f>
        <v>-13500.356313651919</v>
      </c>
      <c r="L1469" s="6" t="str">
        <f>IF(C1469="","",G1469&amp;" "&amp;VLOOKUP(C1469,$X$1:$Y$49,2))</f>
        <v>D 4</v>
      </c>
      <c r="M1469" s="10" t="e">
        <f>M1468+IF(AND(B1469="C",E1469&lt;&gt;""),IF(G1469="D",-#REF!,+#REF!),0)</f>
        <v>#REF!</v>
      </c>
      <c r="N1469">
        <f>IF(D1469,MONTH(D1469),"")</f>
        <v>6</v>
      </c>
      <c r="O1469">
        <f>IF(D1469,YEAR(D1469),"")</f>
        <v>2002</v>
      </c>
      <c r="P1469" s="12">
        <f>P1468+IF(AND($B1469="C",I1469&lt;&gt;""),IF($G1469="D",-I1469,+I1469),0)</f>
        <v>177.84758083228013</v>
      </c>
    </row>
    <row r="1470" spans="1:16" x14ac:dyDescent="0.2">
      <c r="A1470" s="6">
        <v>776</v>
      </c>
      <c r="B1470" s="6" t="s">
        <v>17</v>
      </c>
      <c r="C1470" t="s">
        <v>58</v>
      </c>
      <c r="D1470" s="8">
        <v>37411</v>
      </c>
      <c r="E1470" s="8">
        <v>37434</v>
      </c>
      <c r="F1470" t="s">
        <v>284</v>
      </c>
      <c r="G1470" s="6" t="s">
        <v>23</v>
      </c>
      <c r="H1470" s="6"/>
      <c r="I1470" s="12">
        <v>1940.55</v>
      </c>
      <c r="J1470" s="12">
        <f>J1469+IF(AND($B1470="B",$G1470="D"),-I1470,IF($B1470="B",+I1470,0))</f>
        <v>-15440.906313651918</v>
      </c>
      <c r="K1470" s="12">
        <f>K1469+IF(AND($B1470="B",$E1470&lt;&gt;""),IF($G1470="D",-I1470,+I1470),0)</f>
        <v>-15440.906313651918</v>
      </c>
      <c r="L1470" s="6" t="str">
        <f>IF(C1470="","",G1470&amp;" "&amp;VLOOKUP(C1470,$X$1:$Y$49,2))</f>
        <v>D 4</v>
      </c>
      <c r="M1470" s="10" t="e">
        <f>M1469+IF(AND(B1470="C",E1470&lt;&gt;""),IF(G1470="D",-#REF!,+#REF!),0)</f>
        <v>#REF!</v>
      </c>
      <c r="N1470">
        <f>IF(D1470,MONTH(D1470),"")</f>
        <v>6</v>
      </c>
      <c r="O1470">
        <f>IF(D1470,YEAR(D1470),"")</f>
        <v>2002</v>
      </c>
      <c r="P1470" s="12">
        <f>P1469+IF(AND($B1470="C",I1470&lt;&gt;""),IF($G1470="D",-I1470,+I1470),0)</f>
        <v>177.84758083228013</v>
      </c>
    </row>
    <row r="1471" spans="1:16" x14ac:dyDescent="0.2">
      <c r="A1471" s="6">
        <v>807</v>
      </c>
      <c r="B1471" s="6" t="s">
        <v>17</v>
      </c>
      <c r="C1471" t="s">
        <v>18</v>
      </c>
      <c r="D1471" s="8">
        <v>37411</v>
      </c>
      <c r="E1471" s="8">
        <v>37412</v>
      </c>
      <c r="F1471" t="s">
        <v>284</v>
      </c>
      <c r="G1471" s="6" t="s">
        <v>19</v>
      </c>
      <c r="H1471" s="6"/>
      <c r="I1471" s="12">
        <v>3500</v>
      </c>
      <c r="J1471" s="12">
        <f>J1470+IF(AND($B1471="B",$G1471="D"),-I1471,IF($B1471="B",+I1471,0))</f>
        <v>-11940.906313651918</v>
      </c>
      <c r="K1471" s="12">
        <f>K1470+IF(AND($B1471="B",$E1471&lt;&gt;""),IF($G1471="D",-I1471,+I1471),0)</f>
        <v>-11940.906313651918</v>
      </c>
      <c r="L1471" s="6" t="str">
        <f>IF(C1471="","",G1471&amp;" "&amp;VLOOKUP(C1471,$X$1:$Y$49,2))</f>
        <v>R 8</v>
      </c>
      <c r="M1471" s="10" t="e">
        <f>M1470+IF(AND(B1471="C",E1471&lt;&gt;""),IF(G1471="D",-#REF!,+#REF!),0)</f>
        <v>#REF!</v>
      </c>
      <c r="N1471">
        <f>IF(D1471,MONTH(D1471),"")</f>
        <v>6</v>
      </c>
      <c r="O1471">
        <f>IF(D1471,YEAR(D1471),"")</f>
        <v>2002</v>
      </c>
      <c r="P1471" s="12">
        <f>P1470+IF(AND($B1471="C",I1471&lt;&gt;""),IF($G1471="D",-I1471,+I1471),0)</f>
        <v>177.84758083228013</v>
      </c>
    </row>
    <row r="1472" spans="1:16" x14ac:dyDescent="0.2">
      <c r="A1472" s="6">
        <v>783</v>
      </c>
      <c r="B1472" s="6" t="s">
        <v>17</v>
      </c>
      <c r="C1472" t="s">
        <v>18</v>
      </c>
      <c r="D1472" s="8">
        <v>37414</v>
      </c>
      <c r="E1472" s="8">
        <v>37416</v>
      </c>
      <c r="F1472" t="s">
        <v>284</v>
      </c>
      <c r="G1472" s="6" t="s">
        <v>19</v>
      </c>
      <c r="H1472" s="6"/>
      <c r="I1472" s="12">
        <v>2084.9499999999998</v>
      </c>
      <c r="J1472" s="12">
        <f>J1471+IF(AND($B1472="B",$G1472="D"),-I1472,IF($B1472="B",+I1472,0))</f>
        <v>-9855.9563136519173</v>
      </c>
      <c r="K1472" s="12">
        <f>K1471+IF(AND($B1472="B",$E1472&lt;&gt;""),IF($G1472="D",-I1472,+I1472),0)</f>
        <v>-9855.9563136519173</v>
      </c>
      <c r="L1472" s="6" t="str">
        <f>IF(C1472="","",G1472&amp;" "&amp;VLOOKUP(C1472,$X$1:$Y$49,2))</f>
        <v>R 8</v>
      </c>
      <c r="M1472" s="10" t="e">
        <f>M1471+IF(AND(B1472="C",E1472&lt;&gt;""),IF(G1472="D",-#REF!,+#REF!),0)</f>
        <v>#REF!</v>
      </c>
      <c r="N1472">
        <f>IF(D1472,MONTH(D1472),"")</f>
        <v>6</v>
      </c>
      <c r="O1472">
        <f>IF(D1472,YEAR(D1472),"")</f>
        <v>2002</v>
      </c>
      <c r="P1472" s="12">
        <f>P1471+IF(AND($B1472="C",I1472&lt;&gt;""),IF($G1472="D",-I1472,+I1472),0)</f>
        <v>177.84758083228013</v>
      </c>
    </row>
    <row r="1473" spans="1:16" x14ac:dyDescent="0.2">
      <c r="A1473" s="6">
        <v>784</v>
      </c>
      <c r="B1473" s="6" t="s">
        <v>17</v>
      </c>
      <c r="C1473" t="s">
        <v>18</v>
      </c>
      <c r="D1473" s="8">
        <v>37414</v>
      </c>
      <c r="E1473" s="8">
        <v>37416</v>
      </c>
      <c r="F1473" t="s">
        <v>284</v>
      </c>
      <c r="G1473" s="6" t="s">
        <v>19</v>
      </c>
      <c r="H1473" s="6"/>
      <c r="I1473" s="12">
        <v>1687.35</v>
      </c>
      <c r="J1473" s="12">
        <f>J1472+IF(AND($B1473="B",$G1473="D"),-I1473,IF($B1473="B",+I1473,0))</f>
        <v>-8168.6063136519169</v>
      </c>
      <c r="K1473" s="12">
        <f>K1472+IF(AND($B1473="B",$E1473&lt;&gt;""),IF($G1473="D",-I1473,+I1473),0)</f>
        <v>-8168.6063136519169</v>
      </c>
      <c r="L1473" s="6" t="str">
        <f>IF(C1473="","",G1473&amp;" "&amp;VLOOKUP(C1473,$X$1:$Y$49,2))</f>
        <v>R 8</v>
      </c>
      <c r="M1473" s="10" t="e">
        <f>M1472+IF(AND(B1473="C",E1473&lt;&gt;""),IF(G1473="D",-#REF!,+#REF!),0)</f>
        <v>#REF!</v>
      </c>
      <c r="N1473">
        <f>IF(D1473,MONTH(D1473),"")</f>
        <v>6</v>
      </c>
      <c r="O1473">
        <f>IF(D1473,YEAR(D1473),"")</f>
        <v>2002</v>
      </c>
      <c r="P1473" s="12">
        <f>P1472+IF(AND($B1473="C",I1473&lt;&gt;""),IF($G1473="D",-I1473,+I1473),0)</f>
        <v>177.84758083228013</v>
      </c>
    </row>
    <row r="1474" spans="1:16" x14ac:dyDescent="0.2">
      <c r="A1474" s="6">
        <v>785</v>
      </c>
      <c r="B1474" s="6" t="s">
        <v>17</v>
      </c>
      <c r="C1474" t="s">
        <v>18</v>
      </c>
      <c r="D1474" s="8">
        <v>37414</v>
      </c>
      <c r="E1474" s="8">
        <v>37434</v>
      </c>
      <c r="F1474" t="s">
        <v>284</v>
      </c>
      <c r="G1474" s="6" t="s">
        <v>19</v>
      </c>
      <c r="H1474" s="6"/>
      <c r="I1474" s="12">
        <v>2044.74</v>
      </c>
      <c r="J1474" s="12">
        <f>J1473+IF(AND($B1474="B",$G1474="D"),-I1474,IF($B1474="B",+I1474,0))</f>
        <v>-6123.8663136519172</v>
      </c>
      <c r="K1474" s="12">
        <f>K1473+IF(AND($B1474="B",$E1474&lt;&gt;""),IF($G1474="D",-I1474,+I1474),0)</f>
        <v>-6123.8663136519172</v>
      </c>
      <c r="L1474" s="6" t="str">
        <f>IF(C1474="","",G1474&amp;" "&amp;VLOOKUP(C1474,$X$1:$Y$49,2))</f>
        <v>R 8</v>
      </c>
      <c r="M1474" s="10" t="e">
        <f>M1473+IF(AND(B1474="C",E1474&lt;&gt;""),IF(G1474="D",-#REF!,+#REF!),0)</f>
        <v>#REF!</v>
      </c>
      <c r="N1474">
        <f>IF(D1474,MONTH(D1474),"")</f>
        <v>6</v>
      </c>
      <c r="O1474">
        <f>IF(D1474,YEAR(D1474),"")</f>
        <v>2002</v>
      </c>
      <c r="P1474" s="12">
        <f>P1473+IF(AND($B1474="C",I1474&lt;&gt;""),IF($G1474="D",-I1474,+I1474),0)</f>
        <v>177.84758083228013</v>
      </c>
    </row>
    <row r="1475" spans="1:16" x14ac:dyDescent="0.2">
      <c r="A1475" s="6">
        <v>814</v>
      </c>
      <c r="B1475" s="6" t="s">
        <v>17</v>
      </c>
      <c r="C1475" t="s">
        <v>54</v>
      </c>
      <c r="D1475" s="8">
        <v>37415</v>
      </c>
      <c r="E1475" s="8">
        <v>37420</v>
      </c>
      <c r="F1475" t="s">
        <v>284</v>
      </c>
      <c r="G1475" s="6" t="s">
        <v>19</v>
      </c>
      <c r="H1475" s="6"/>
      <c r="I1475" s="12">
        <v>490</v>
      </c>
      <c r="J1475" s="12">
        <f>J1474+IF(AND($B1475="B",$G1475="D"),-I1475,IF($B1475="B",+I1475,0))</f>
        <v>-5633.8663136519172</v>
      </c>
      <c r="K1475" s="12">
        <f>K1474+IF(AND($B1475="B",$E1475&lt;&gt;""),IF($G1475="D",-I1475,+I1475),0)</f>
        <v>-5633.8663136519172</v>
      </c>
      <c r="L1475" s="6" t="str">
        <f>IF(C1475="","",G1475&amp;" "&amp;VLOOKUP(C1475,$X$1:$Y$49,2))</f>
        <v>R 6</v>
      </c>
      <c r="M1475" s="10" t="e">
        <f>M1474+IF(AND(B1475="C",E1475&lt;&gt;""),IF(G1475="D",-#REF!,+#REF!),0)</f>
        <v>#REF!</v>
      </c>
      <c r="N1475">
        <f>IF(D1475,MONTH(D1475),"")</f>
        <v>6</v>
      </c>
      <c r="O1475">
        <f>IF(D1475,YEAR(D1475),"")</f>
        <v>2002</v>
      </c>
      <c r="P1475" s="12">
        <f>P1474+IF(AND($B1475="C",I1475&lt;&gt;""),IF($G1475="D",-I1475,+I1475),0)</f>
        <v>177.84758083228013</v>
      </c>
    </row>
    <row r="1476" spans="1:16" x14ac:dyDescent="0.2">
      <c r="A1476" s="6">
        <v>814</v>
      </c>
      <c r="B1476" s="6" t="s">
        <v>17</v>
      </c>
      <c r="C1476" t="s">
        <v>62</v>
      </c>
      <c r="D1476" s="8">
        <v>37415</v>
      </c>
      <c r="E1476" s="8">
        <v>37420</v>
      </c>
      <c r="F1476" t="s">
        <v>284</v>
      </c>
      <c r="G1476" s="6" t="s">
        <v>19</v>
      </c>
      <c r="H1476" s="6"/>
      <c r="I1476" s="12">
        <v>96.04</v>
      </c>
      <c r="J1476" s="12">
        <f>J1475+IF(AND($B1476="B",$G1476="D"),-I1476,IF($B1476="B",+I1476,0))</f>
        <v>-5537.8263136519172</v>
      </c>
      <c r="K1476" s="12">
        <f>K1475+IF(AND($B1476="B",$E1476&lt;&gt;""),IF($G1476="D",-I1476,+I1476),0)</f>
        <v>-5537.8263136519172</v>
      </c>
      <c r="L1476" s="6" t="str">
        <f>IF(C1476="","",G1476&amp;" "&amp;VLOOKUP(C1476,$X$1:$Y$49,2))</f>
        <v>R 5</v>
      </c>
      <c r="M1476" s="10" t="e">
        <f>M1475+IF(AND(B1476="C",E1476&lt;&gt;""),IF(G1476="D",-#REF!,+#REF!),0)</f>
        <v>#REF!</v>
      </c>
      <c r="N1476">
        <f>IF(D1476,MONTH(D1476),"")</f>
        <v>6</v>
      </c>
      <c r="O1476">
        <f>IF(D1476,YEAR(D1476),"")</f>
        <v>2002</v>
      </c>
      <c r="P1476" s="12">
        <f>P1475+IF(AND($B1476="C",I1476&lt;&gt;""),IF($G1476="D",-I1476,+I1476),0)</f>
        <v>177.84758083228013</v>
      </c>
    </row>
    <row r="1477" spans="1:16" x14ac:dyDescent="0.2">
      <c r="A1477" s="6">
        <v>782</v>
      </c>
      <c r="B1477" s="6" t="s">
        <v>17</v>
      </c>
      <c r="C1477" t="s">
        <v>135</v>
      </c>
      <c r="D1477" s="8">
        <v>37417</v>
      </c>
      <c r="E1477" s="8">
        <v>37418</v>
      </c>
      <c r="F1477" t="s">
        <v>284</v>
      </c>
      <c r="G1477" s="6" t="s">
        <v>19</v>
      </c>
      <c r="H1477" s="6"/>
      <c r="I1477" s="12">
        <v>3380.95</v>
      </c>
      <c r="J1477" s="12">
        <f>J1476+IF(AND($B1477="B",$G1477="D"),-I1477,IF($B1477="B",+I1477,0))</f>
        <v>-2156.8763136519174</v>
      </c>
      <c r="K1477" s="12">
        <f>K1476+IF(AND($B1477="B",$E1477&lt;&gt;""),IF($G1477="D",-I1477,+I1477),0)</f>
        <v>-2156.8763136519174</v>
      </c>
      <c r="L1477" s="6" t="str">
        <f>IF(C1477="","",G1477&amp;" "&amp;VLOOKUP(C1477,$X$1:$Y$49,2))</f>
        <v>R 6</v>
      </c>
      <c r="M1477" s="10" t="e">
        <f>M1476+IF(AND(B1477="C",E1477&lt;&gt;""),IF(G1477="D",-#REF!,+#REF!),0)</f>
        <v>#REF!</v>
      </c>
      <c r="N1477">
        <f>IF(D1477,MONTH(D1477),"")</f>
        <v>6</v>
      </c>
      <c r="O1477">
        <f>IF(D1477,YEAR(D1477),"")</f>
        <v>2002</v>
      </c>
      <c r="P1477" s="12">
        <f>P1476+IF(AND($B1477="C",I1477&lt;&gt;""),IF($G1477="D",-I1477,+I1477),0)</f>
        <v>177.84758083228013</v>
      </c>
    </row>
    <row r="1478" spans="1:16" x14ac:dyDescent="0.2">
      <c r="A1478" s="6">
        <v>782</v>
      </c>
      <c r="B1478" s="6" t="s">
        <v>17</v>
      </c>
      <c r="C1478" t="s">
        <v>62</v>
      </c>
      <c r="D1478" s="8">
        <v>37417</v>
      </c>
      <c r="E1478" s="8">
        <v>37418</v>
      </c>
      <c r="F1478" t="s">
        <v>284</v>
      </c>
      <c r="G1478" s="6" t="s">
        <v>19</v>
      </c>
      <c r="H1478" s="6"/>
      <c r="I1478" s="12">
        <v>662.6662</v>
      </c>
      <c r="J1478" s="12">
        <f>J1477+IF(AND($B1478="B",$G1478="D"),-I1478,IF($B1478="B",+I1478,0))</f>
        <v>-1494.2101136519173</v>
      </c>
      <c r="K1478" s="12">
        <f>K1477+IF(AND($B1478="B",$E1478&lt;&gt;""),IF($G1478="D",-I1478,+I1478),0)</f>
        <v>-1494.2101136519173</v>
      </c>
      <c r="L1478" s="6" t="str">
        <f>IF(C1478="","",G1478&amp;" "&amp;VLOOKUP(C1478,$X$1:$Y$49,2))</f>
        <v>R 5</v>
      </c>
      <c r="M1478" s="10" t="e">
        <f>M1477+IF(AND(B1478="C",E1478&lt;&gt;""),IF(G1478="D",-#REF!,+#REF!),0)</f>
        <v>#REF!</v>
      </c>
      <c r="N1478">
        <f>IF(D1478,MONTH(D1478),"")</f>
        <v>6</v>
      </c>
      <c r="O1478">
        <f>IF(D1478,YEAR(D1478),"")</f>
        <v>2002</v>
      </c>
      <c r="P1478" s="12">
        <f>P1477+IF(AND($B1478="C",I1478&lt;&gt;""),IF($G1478="D",-I1478,+I1478),0)</f>
        <v>177.84758083228013</v>
      </c>
    </row>
    <row r="1479" spans="1:16" x14ac:dyDescent="0.2">
      <c r="A1479" s="6">
        <v>786</v>
      </c>
      <c r="B1479" s="6" t="s">
        <v>17</v>
      </c>
      <c r="C1479" t="s">
        <v>58</v>
      </c>
      <c r="D1479" s="8">
        <v>37419</v>
      </c>
      <c r="E1479" s="8">
        <v>37434</v>
      </c>
      <c r="F1479" t="s">
        <v>284</v>
      </c>
      <c r="G1479" s="6" t="s">
        <v>23</v>
      </c>
      <c r="H1479" s="6"/>
      <c r="I1479" s="12">
        <v>1867.66</v>
      </c>
      <c r="J1479" s="12">
        <f>J1478+IF(AND($B1479="B",$G1479="D"),-I1479,IF($B1479="B",+I1479,0))</f>
        <v>-3361.8701136519176</v>
      </c>
      <c r="K1479" s="12">
        <f>K1478+IF(AND($B1479="B",$E1479&lt;&gt;""),IF($G1479="D",-I1479,+I1479),0)</f>
        <v>-3361.8701136519176</v>
      </c>
      <c r="L1479" s="6" t="str">
        <f>IF(C1479="","",G1479&amp;" "&amp;VLOOKUP(C1479,$X$1:$Y$49,2))</f>
        <v>D 4</v>
      </c>
      <c r="M1479" s="10" t="e">
        <f>M1478+IF(AND(B1479="C",E1479&lt;&gt;""),IF(G1479="D",-#REF!,+#REF!),0)</f>
        <v>#REF!</v>
      </c>
      <c r="N1479">
        <f>IF(D1479,MONTH(D1479),"")</f>
        <v>6</v>
      </c>
      <c r="O1479">
        <f>IF(D1479,YEAR(D1479),"")</f>
        <v>2002</v>
      </c>
      <c r="P1479" s="12">
        <f>P1478+IF(AND($B1479="C",I1479&lt;&gt;""),IF($G1479="D",-I1479,+I1479),0)</f>
        <v>177.84758083228013</v>
      </c>
    </row>
    <row r="1480" spans="1:16" x14ac:dyDescent="0.2">
      <c r="A1480" s="6">
        <v>787</v>
      </c>
      <c r="B1480" s="6" t="s">
        <v>17</v>
      </c>
      <c r="C1480" t="s">
        <v>58</v>
      </c>
      <c r="D1480" s="8">
        <v>37419</v>
      </c>
      <c r="E1480" s="8">
        <v>37418</v>
      </c>
      <c r="F1480" t="s">
        <v>284</v>
      </c>
      <c r="G1480" s="6" t="s">
        <v>23</v>
      </c>
      <c r="H1480" s="6"/>
      <c r="I1480" s="12">
        <v>1712.65</v>
      </c>
      <c r="J1480" s="12">
        <f>J1479+IF(AND($B1480="B",$G1480="D"),-I1480,IF($B1480="B",+I1480,0))</f>
        <v>-5074.5201136519172</v>
      </c>
      <c r="K1480" s="12">
        <f>K1479+IF(AND($B1480="B",$E1480&lt;&gt;""),IF($G1480="D",-I1480,+I1480),0)</f>
        <v>-5074.5201136519172</v>
      </c>
      <c r="L1480" s="6" t="str">
        <f>IF(C1480="","",G1480&amp;" "&amp;VLOOKUP(C1480,$X$1:$Y$49,2))</f>
        <v>D 4</v>
      </c>
      <c r="M1480" s="10" t="e">
        <f>M1479+IF(AND(B1480="C",E1480&lt;&gt;""),IF(G1480="D",-#REF!,+#REF!),0)</f>
        <v>#REF!</v>
      </c>
      <c r="N1480">
        <f>IF(D1480,MONTH(D1480),"")</f>
        <v>6</v>
      </c>
      <c r="O1480">
        <f>IF(D1480,YEAR(D1480),"")</f>
        <v>2002</v>
      </c>
      <c r="P1480" s="12">
        <f>P1479+IF(AND($B1480="C",I1480&lt;&gt;""),IF($G1480="D",-I1480,+I1480),0)</f>
        <v>177.84758083228013</v>
      </c>
    </row>
    <row r="1481" spans="1:16" x14ac:dyDescent="0.2">
      <c r="A1481" s="6">
        <v>788</v>
      </c>
      <c r="B1481" s="6" t="s">
        <v>17</v>
      </c>
      <c r="C1481" t="s">
        <v>58</v>
      </c>
      <c r="D1481" s="8">
        <v>37419</v>
      </c>
      <c r="E1481" s="8">
        <v>37418</v>
      </c>
      <c r="F1481" t="s">
        <v>284</v>
      </c>
      <c r="G1481" s="6" t="s">
        <v>23</v>
      </c>
      <c r="H1481" s="6"/>
      <c r="I1481" s="12">
        <v>871.49</v>
      </c>
      <c r="J1481" s="12">
        <f>J1480+IF(AND($B1481="B",$G1481="D"),-I1481,IF($B1481="B",+I1481,0))</f>
        <v>-5946.010113651917</v>
      </c>
      <c r="K1481" s="12">
        <f>K1480+IF(AND($B1481="B",$E1481&lt;&gt;""),IF($G1481="D",-I1481,+I1481),0)</f>
        <v>-5946.010113651917</v>
      </c>
      <c r="L1481" s="6" t="str">
        <f>IF(C1481="","",G1481&amp;" "&amp;VLOOKUP(C1481,$X$1:$Y$49,2))</f>
        <v>D 4</v>
      </c>
      <c r="M1481" s="10" t="e">
        <f>M1480+IF(AND(B1481="C",E1481&lt;&gt;""),IF(G1481="D",-#REF!,+#REF!),0)</f>
        <v>#REF!</v>
      </c>
      <c r="N1481">
        <f>IF(D1481,MONTH(D1481),"")</f>
        <v>6</v>
      </c>
      <c r="O1481">
        <f>IF(D1481,YEAR(D1481),"")</f>
        <v>2002</v>
      </c>
      <c r="P1481" s="12">
        <f>P1480+IF(AND($B1481="C",I1481&lt;&gt;""),IF($G1481="D",-I1481,+I1481),0)</f>
        <v>177.84758083228013</v>
      </c>
    </row>
    <row r="1482" spans="1:16" x14ac:dyDescent="0.2">
      <c r="A1482" s="6">
        <v>798</v>
      </c>
      <c r="B1482" s="6" t="s">
        <v>17</v>
      </c>
      <c r="C1482" t="s">
        <v>58</v>
      </c>
      <c r="D1482" s="8">
        <v>37420</v>
      </c>
      <c r="E1482" s="8">
        <v>37419</v>
      </c>
      <c r="F1482" t="s">
        <v>284</v>
      </c>
      <c r="G1482" s="6" t="s">
        <v>23</v>
      </c>
      <c r="H1482" s="6"/>
      <c r="I1482" s="12">
        <v>500</v>
      </c>
      <c r="J1482" s="12">
        <f>J1481+IF(AND($B1482="B",$G1482="D"),-I1482,IF($B1482="B",+I1482,0))</f>
        <v>-6446.010113651917</v>
      </c>
      <c r="K1482" s="12">
        <f>K1481+IF(AND($B1482="B",$E1482&lt;&gt;""),IF($G1482="D",-I1482,+I1482),0)</f>
        <v>-6446.010113651917</v>
      </c>
      <c r="L1482" s="6" t="str">
        <f>IF(C1482="","",G1482&amp;" "&amp;VLOOKUP(C1482,$X$1:$Y$49,2))</f>
        <v>D 4</v>
      </c>
      <c r="M1482" s="10" t="e">
        <f>M1481+IF(AND(B1482="C",E1482&lt;&gt;""),IF(G1482="D",-#REF!,+#REF!),0)</f>
        <v>#REF!</v>
      </c>
      <c r="N1482">
        <f>IF(D1482,MONTH(D1482),"")</f>
        <v>6</v>
      </c>
      <c r="O1482">
        <f>IF(D1482,YEAR(D1482),"")</f>
        <v>2002</v>
      </c>
      <c r="P1482" s="12">
        <f>P1481+IF(AND($B1482="C",I1482&lt;&gt;""),IF($G1482="D",-I1482,+I1482),0)</f>
        <v>177.84758083228013</v>
      </c>
    </row>
    <row r="1483" spans="1:16" x14ac:dyDescent="0.2">
      <c r="A1483" s="6">
        <v>795</v>
      </c>
      <c r="B1483" s="6" t="s">
        <v>17</v>
      </c>
      <c r="C1483" t="s">
        <v>58</v>
      </c>
      <c r="D1483" s="8">
        <v>37421</v>
      </c>
      <c r="E1483" s="8">
        <v>37434</v>
      </c>
      <c r="F1483" t="s">
        <v>284</v>
      </c>
      <c r="G1483" s="6" t="s">
        <v>23</v>
      </c>
      <c r="H1483" s="6"/>
      <c r="I1483" s="12">
        <v>1965.09</v>
      </c>
      <c r="J1483" s="12">
        <f>J1482+IF(AND($B1483="B",$G1483="D"),-I1483,IF($B1483="B",+I1483,0))</f>
        <v>-8411.1001136519171</v>
      </c>
      <c r="K1483" s="12">
        <f>K1482+IF(AND($B1483="B",$E1483&lt;&gt;""),IF($G1483="D",-I1483,+I1483),0)</f>
        <v>-8411.1001136519171</v>
      </c>
      <c r="L1483" s="6" t="str">
        <f>IF(C1483="","",G1483&amp;" "&amp;VLOOKUP(C1483,$X$1:$Y$49,2))</f>
        <v>D 4</v>
      </c>
      <c r="M1483" s="10" t="e">
        <f>M1482+IF(AND(B1483="C",E1483&lt;&gt;""),IF(G1483="D",-#REF!,+#REF!),0)</f>
        <v>#REF!</v>
      </c>
      <c r="N1483">
        <f>IF(D1483,MONTH(D1483),"")</f>
        <v>6</v>
      </c>
      <c r="O1483">
        <f>IF(D1483,YEAR(D1483),"")</f>
        <v>2002</v>
      </c>
      <c r="P1483" s="12">
        <f>P1482+IF(AND($B1483="C",I1483&lt;&gt;""),IF($G1483="D",-I1483,+I1483),0)</f>
        <v>177.84758083228013</v>
      </c>
    </row>
    <row r="1484" spans="1:16" x14ac:dyDescent="0.2">
      <c r="A1484" s="6">
        <v>797</v>
      </c>
      <c r="B1484" s="6" t="s">
        <v>17</v>
      </c>
      <c r="C1484" t="s">
        <v>58</v>
      </c>
      <c r="D1484" s="8">
        <v>37421</v>
      </c>
      <c r="E1484" s="8">
        <v>37420</v>
      </c>
      <c r="F1484" t="s">
        <v>284</v>
      </c>
      <c r="G1484" s="6" t="s">
        <v>23</v>
      </c>
      <c r="H1484" s="6"/>
      <c r="I1484" s="12">
        <v>462.98</v>
      </c>
      <c r="J1484" s="12">
        <f>J1483+IF(AND($B1484="B",$G1484="D"),-I1484,IF($B1484="B",+I1484,0))</f>
        <v>-8874.0801136519167</v>
      </c>
      <c r="K1484" s="12">
        <f>K1483+IF(AND($B1484="B",$E1484&lt;&gt;""),IF($G1484="D",-I1484,+I1484),0)</f>
        <v>-8874.0801136519167</v>
      </c>
      <c r="L1484" s="6" t="str">
        <f>IF(C1484="","",G1484&amp;" "&amp;VLOOKUP(C1484,$X$1:$Y$49,2))</f>
        <v>D 4</v>
      </c>
      <c r="M1484" s="10" t="e">
        <f>M1483+IF(AND(B1484="C",E1484&lt;&gt;""),IF(G1484="D",-#REF!,+#REF!),0)</f>
        <v>#REF!</v>
      </c>
      <c r="N1484">
        <f>IF(D1484,MONTH(D1484),"")</f>
        <v>6</v>
      </c>
      <c r="O1484">
        <f>IF(D1484,YEAR(D1484),"")</f>
        <v>2002</v>
      </c>
      <c r="P1484" s="12">
        <f>P1483+IF(AND($B1484="C",I1484&lt;&gt;""),IF($G1484="D",-I1484,+I1484),0)</f>
        <v>177.84758083228013</v>
      </c>
    </row>
    <row r="1485" spans="1:16" x14ac:dyDescent="0.2">
      <c r="A1485" s="6">
        <v>789</v>
      </c>
      <c r="B1485" s="6" t="s">
        <v>17</v>
      </c>
      <c r="C1485" t="s">
        <v>135</v>
      </c>
      <c r="D1485" s="8">
        <v>37422</v>
      </c>
      <c r="E1485" s="8">
        <v>37425</v>
      </c>
      <c r="F1485" t="s">
        <v>284</v>
      </c>
      <c r="G1485" s="6" t="s">
        <v>19</v>
      </c>
      <c r="H1485" s="6"/>
      <c r="I1485" s="12">
        <v>2475</v>
      </c>
      <c r="J1485" s="12">
        <f>J1484+IF(AND($B1485="B",$G1485="D"),-I1485,IF($B1485="B",+I1485,0))</f>
        <v>-6399.0801136519167</v>
      </c>
      <c r="K1485" s="12">
        <f>K1484+IF(AND($B1485="B",$E1485&lt;&gt;""),IF($G1485="D",-I1485,+I1485),0)</f>
        <v>-6399.0801136519167</v>
      </c>
      <c r="L1485" s="6" t="str">
        <f>IF(C1485="","",G1485&amp;" "&amp;VLOOKUP(C1485,$X$1:$Y$49,2))</f>
        <v>R 6</v>
      </c>
      <c r="M1485" s="10" t="e">
        <f>M1484+IF(AND(B1485="C",E1485&lt;&gt;""),IF(G1485="D",-#REF!,+#REF!),0)</f>
        <v>#REF!</v>
      </c>
      <c r="N1485">
        <f>IF(D1485,MONTH(D1485),"")</f>
        <v>6</v>
      </c>
      <c r="O1485">
        <f>IF(D1485,YEAR(D1485),"")</f>
        <v>2002</v>
      </c>
      <c r="P1485" s="12">
        <f>P1484+IF(AND($B1485="C",I1485&lt;&gt;""),IF($G1485="D",-I1485,+I1485),0)</f>
        <v>177.84758083228013</v>
      </c>
    </row>
    <row r="1486" spans="1:16" x14ac:dyDescent="0.2">
      <c r="A1486" s="6">
        <v>789</v>
      </c>
      <c r="B1486" s="6" t="s">
        <v>17</v>
      </c>
      <c r="C1486" t="s">
        <v>62</v>
      </c>
      <c r="D1486" s="8">
        <v>37422</v>
      </c>
      <c r="E1486" s="8">
        <v>37425</v>
      </c>
      <c r="F1486" t="s">
        <v>284</v>
      </c>
      <c r="G1486" s="6" t="s">
        <v>19</v>
      </c>
      <c r="H1486" s="6"/>
      <c r="I1486" s="12">
        <v>485.1</v>
      </c>
      <c r="J1486" s="12">
        <f>J1485+IF(AND($B1486="B",$G1486="D"),-I1486,IF($B1486="B",+I1486,0))</f>
        <v>-5913.9801136519163</v>
      </c>
      <c r="K1486" s="12">
        <f>K1485+IF(AND($B1486="B",$E1486&lt;&gt;""),IF($G1486="D",-I1486,+I1486),0)</f>
        <v>-5913.9801136519163</v>
      </c>
      <c r="L1486" s="6" t="str">
        <f>IF(C1486="","",G1486&amp;" "&amp;VLOOKUP(C1486,$X$1:$Y$49,2))</f>
        <v>R 5</v>
      </c>
      <c r="M1486" s="10" t="e">
        <f>M1485+IF(AND(B1486="C",E1486&lt;&gt;""),IF(G1486="D",-#REF!,+#REF!),0)</f>
        <v>#REF!</v>
      </c>
      <c r="N1486">
        <f>IF(D1486,MONTH(D1486),"")</f>
        <v>6</v>
      </c>
      <c r="O1486">
        <f>IF(D1486,YEAR(D1486),"")</f>
        <v>2002</v>
      </c>
      <c r="P1486" s="12">
        <f>P1485+IF(AND($B1486="C",I1486&lt;&gt;""),IF($G1486="D",-I1486,+I1486),0)</f>
        <v>177.84758083228013</v>
      </c>
    </row>
    <row r="1487" spans="1:16" x14ac:dyDescent="0.2">
      <c r="A1487" s="6">
        <v>823</v>
      </c>
      <c r="B1487" s="6" t="s">
        <v>17</v>
      </c>
      <c r="C1487" s="7" t="s">
        <v>31</v>
      </c>
      <c r="D1487" s="8">
        <v>37422</v>
      </c>
      <c r="E1487" s="8">
        <v>37435</v>
      </c>
      <c r="F1487" t="s">
        <v>284</v>
      </c>
      <c r="G1487" s="6" t="s">
        <v>23</v>
      </c>
      <c r="H1487" s="6"/>
      <c r="I1487" s="12">
        <v>46.26</v>
      </c>
      <c r="J1487" s="12">
        <f>J1486+IF(AND($B1487="B",$G1487="D"),-I1487,IF($B1487="B",+I1487,0))</f>
        <v>-5960.2401136519165</v>
      </c>
      <c r="K1487" s="12">
        <f>K1486+IF(AND($B1487="B",$E1487&lt;&gt;""),IF($G1487="D",-I1487,+I1487),0)</f>
        <v>-5960.2401136519165</v>
      </c>
      <c r="L1487" s="6" t="str">
        <f>IF(C1487="","",G1487&amp;" "&amp;VLOOKUP(C1487,$X$1:$Y$49,2))</f>
        <v>D 22</v>
      </c>
      <c r="M1487" s="10" t="e">
        <f>M1486+IF(AND(B1487="C",E1487&lt;&gt;""),IF(G1487="D",-#REF!,+#REF!),0)</f>
        <v>#REF!</v>
      </c>
      <c r="N1487">
        <f>IF(D1487,MONTH(D1487),"")</f>
        <v>6</v>
      </c>
      <c r="O1487">
        <f>IF(D1487,YEAR(D1487),"")</f>
        <v>2002</v>
      </c>
      <c r="P1487" s="12">
        <f>P1486+IF(AND($B1487="C",I1487&lt;&gt;""),IF($G1487="D",-I1487,+I1487),0)</f>
        <v>177.84758083228013</v>
      </c>
    </row>
    <row r="1488" spans="1:16" x14ac:dyDescent="0.2">
      <c r="A1488" s="6">
        <v>823</v>
      </c>
      <c r="B1488" s="6" t="s">
        <v>17</v>
      </c>
      <c r="C1488" t="s">
        <v>28</v>
      </c>
      <c r="D1488" s="8">
        <v>37422</v>
      </c>
      <c r="E1488" s="8">
        <v>37435</v>
      </c>
      <c r="F1488" t="s">
        <v>284</v>
      </c>
      <c r="G1488" s="6" t="s">
        <v>23</v>
      </c>
      <c r="H1488" s="6"/>
      <c r="I1488" s="12">
        <v>11.46</v>
      </c>
      <c r="J1488" s="12">
        <f>J1487+IF(AND($B1488="B",$G1488="D"),-I1488,IF($B1488="B",+I1488,0))</f>
        <v>-5971.7001136519166</v>
      </c>
      <c r="K1488" s="12">
        <f>K1487+IF(AND($B1488="B",$E1488&lt;&gt;""),IF($G1488="D",-I1488,+I1488),0)</f>
        <v>-5971.7001136519166</v>
      </c>
      <c r="L1488" s="6" t="str">
        <f>IF(C1488="","",G1488&amp;" "&amp;VLOOKUP(C1488,$X$1:$Y$49,2))</f>
        <v>D 25</v>
      </c>
      <c r="M1488" s="10" t="e">
        <f>M1487+IF(AND(B1488="C",E1488&lt;&gt;""),IF(G1488="D",-#REF!,+#REF!),0)</f>
        <v>#REF!</v>
      </c>
      <c r="N1488">
        <f>IF(D1488,MONTH(D1488),"")</f>
        <v>6</v>
      </c>
      <c r="O1488">
        <f>IF(D1488,YEAR(D1488),"")</f>
        <v>2002</v>
      </c>
      <c r="P1488" s="12">
        <f>P1487+IF(AND($B1488="C",I1488&lt;&gt;""),IF($G1488="D",-I1488,+I1488),0)</f>
        <v>177.84758083228013</v>
      </c>
    </row>
    <row r="1489" spans="1:16" x14ac:dyDescent="0.2">
      <c r="A1489" s="6">
        <v>823</v>
      </c>
      <c r="B1489" s="6" t="s">
        <v>17</v>
      </c>
      <c r="C1489" s="7" t="s">
        <v>49</v>
      </c>
      <c r="D1489" s="8">
        <v>37422</v>
      </c>
      <c r="E1489" s="8">
        <v>37435</v>
      </c>
      <c r="F1489" t="s">
        <v>284</v>
      </c>
      <c r="G1489" s="6" t="s">
        <v>23</v>
      </c>
      <c r="H1489" s="6"/>
      <c r="I1489" s="12">
        <v>136.56</v>
      </c>
      <c r="J1489" s="12">
        <f>J1488+IF(AND($B1489="B",$G1489="D"),-I1489,IF($B1489="B",+I1489,0))</f>
        <v>-6108.260113651917</v>
      </c>
      <c r="K1489" s="12">
        <f>K1488+IF(AND($B1489="B",$E1489&lt;&gt;""),IF($G1489="D",-I1489,+I1489),0)</f>
        <v>-6108.260113651917</v>
      </c>
      <c r="L1489" s="6" t="str">
        <f>IF(C1489="","",G1489&amp;" "&amp;VLOOKUP(C1489,$X$1:$Y$49,2))</f>
        <v>D 24</v>
      </c>
      <c r="M1489" s="10" t="e">
        <f>M1488+IF(AND(B1489="C",E1489&lt;&gt;""),IF(G1489="D",-#REF!,+#REF!),0)</f>
        <v>#REF!</v>
      </c>
      <c r="N1489">
        <f>IF(D1489,MONTH(D1489),"")</f>
        <v>6</v>
      </c>
      <c r="O1489">
        <f>IF(D1489,YEAR(D1489),"")</f>
        <v>2002</v>
      </c>
      <c r="P1489" s="12">
        <f>P1488+IF(AND($B1489="C",I1489&lt;&gt;""),IF($G1489="D",-I1489,+I1489),0)</f>
        <v>177.84758083228013</v>
      </c>
    </row>
    <row r="1490" spans="1:16" x14ac:dyDescent="0.2">
      <c r="A1490" s="6">
        <v>823</v>
      </c>
      <c r="B1490" s="6" t="s">
        <v>17</v>
      </c>
      <c r="C1490" t="s">
        <v>26</v>
      </c>
      <c r="D1490" s="8">
        <v>37422</v>
      </c>
      <c r="E1490" s="8">
        <v>37435</v>
      </c>
      <c r="F1490" t="s">
        <v>284</v>
      </c>
      <c r="G1490" s="6" t="s">
        <v>23</v>
      </c>
      <c r="H1490" s="6"/>
      <c r="I1490" s="12">
        <v>26.62</v>
      </c>
      <c r="J1490" s="12">
        <f>J1489+IF(AND($B1490="B",$G1490="D"),-I1490,IF($B1490="B",+I1490,0))</f>
        <v>-6134.8801136519169</v>
      </c>
      <c r="K1490" s="12">
        <f>K1489+IF(AND($B1490="B",$E1490&lt;&gt;""),IF($G1490="D",-I1490,+I1490),0)</f>
        <v>-6134.8801136519169</v>
      </c>
      <c r="L1490" s="6" t="str">
        <f>IF(C1490="","",G1490&amp;" "&amp;VLOOKUP(C1490,$X$1:$Y$49,2))</f>
        <v>D 6</v>
      </c>
      <c r="M1490" s="10" t="e">
        <f>M1489+IF(AND(B1490="C",E1490&lt;&gt;""),IF(G1490="D",-#REF!,+#REF!),0)</f>
        <v>#REF!</v>
      </c>
      <c r="N1490">
        <f>IF(D1490,MONTH(D1490),"")</f>
        <v>6</v>
      </c>
      <c r="O1490">
        <f>IF(D1490,YEAR(D1490),"")</f>
        <v>2002</v>
      </c>
      <c r="P1490" s="12">
        <f>P1489+IF(AND($B1490="C",I1490&lt;&gt;""),IF($G1490="D",-I1490,+I1490),0)</f>
        <v>177.84758083228013</v>
      </c>
    </row>
    <row r="1491" spans="1:16" x14ac:dyDescent="0.2">
      <c r="A1491" s="6">
        <v>790</v>
      </c>
      <c r="B1491" s="6" t="s">
        <v>17</v>
      </c>
      <c r="C1491" t="s">
        <v>28</v>
      </c>
      <c r="D1491" s="8">
        <v>37423</v>
      </c>
      <c r="E1491" s="8">
        <v>37437</v>
      </c>
      <c r="F1491" t="s">
        <v>284</v>
      </c>
      <c r="G1491" s="6" t="s">
        <v>23</v>
      </c>
      <c r="H1491" s="6"/>
      <c r="I1491" s="12">
        <v>51.33</v>
      </c>
      <c r="J1491" s="12">
        <f>J1490+IF(AND($B1491="B",$G1491="D"),-I1491,IF($B1491="B",+I1491,0))</f>
        <v>-6186.2101136519168</v>
      </c>
      <c r="K1491" s="12">
        <f>K1490+IF(AND($B1491="B",$E1491&lt;&gt;""),IF($G1491="D",-I1491,+I1491),0)</f>
        <v>-6186.2101136519168</v>
      </c>
      <c r="L1491" s="6" t="str">
        <f>IF(C1491="","",G1491&amp;" "&amp;VLOOKUP(C1491,$X$1:$Y$49,2))</f>
        <v>D 25</v>
      </c>
      <c r="M1491" s="10" t="e">
        <f>M1490+IF(AND(B1491="C",E1491&lt;&gt;""),IF(G1491="D",-#REF!,+#REF!),0)</f>
        <v>#REF!</v>
      </c>
      <c r="N1491">
        <f>IF(D1491,MONTH(D1491),"")</f>
        <v>6</v>
      </c>
      <c r="O1491">
        <f>IF(D1491,YEAR(D1491),"")</f>
        <v>2002</v>
      </c>
      <c r="P1491" s="12">
        <f>P1490+IF(AND($B1491="C",I1491&lt;&gt;""),IF($G1491="D",-I1491,+I1491),0)</f>
        <v>177.84758083228013</v>
      </c>
    </row>
    <row r="1492" spans="1:16" x14ac:dyDescent="0.2">
      <c r="A1492" s="6">
        <v>790</v>
      </c>
      <c r="B1492" s="6" t="s">
        <v>17</v>
      </c>
      <c r="C1492" s="7" t="s">
        <v>26</v>
      </c>
      <c r="D1492" s="8">
        <v>37423</v>
      </c>
      <c r="E1492" s="8">
        <v>37437</v>
      </c>
      <c r="F1492" t="s">
        <v>284</v>
      </c>
      <c r="G1492" s="6" t="s">
        <v>23</v>
      </c>
      <c r="H1492" s="6"/>
      <c r="I1492" s="12">
        <v>10.07</v>
      </c>
      <c r="J1492" s="12">
        <f>J1491+IF(AND($B1492="B",$G1492="D"),-I1492,IF($B1492="B",+I1492,0))</f>
        <v>-6196.2801136519165</v>
      </c>
      <c r="K1492" s="12">
        <f>K1491+IF(AND($B1492="B",$E1492&lt;&gt;""),IF($G1492="D",-I1492,+I1492),0)</f>
        <v>-6196.2801136519165</v>
      </c>
      <c r="L1492" s="6" t="str">
        <f>IF(C1492="","",G1492&amp;" "&amp;VLOOKUP(C1492,$X$1:$Y$49,2))</f>
        <v>D 6</v>
      </c>
      <c r="M1492" s="10" t="e">
        <f>M1491+IF(AND(B1492="C",E1492&lt;&gt;""),IF(G1492="D",-#REF!,+#REF!),0)</f>
        <v>#REF!</v>
      </c>
      <c r="N1492">
        <f>IF(D1492,MONTH(D1492),"")</f>
        <v>6</v>
      </c>
      <c r="O1492">
        <f>IF(D1492,YEAR(D1492),"")</f>
        <v>2002</v>
      </c>
      <c r="P1492" s="12">
        <f>P1491+IF(AND($B1492="C",I1492&lt;&gt;""),IF($G1492="D",-I1492,+I1492),0)</f>
        <v>177.84758083228013</v>
      </c>
    </row>
    <row r="1493" spans="1:16" x14ac:dyDescent="0.2">
      <c r="A1493" s="6">
        <v>791</v>
      </c>
      <c r="B1493" s="6" t="s">
        <v>17</v>
      </c>
      <c r="C1493" t="s">
        <v>28</v>
      </c>
      <c r="D1493" s="8">
        <v>37424</v>
      </c>
      <c r="E1493" s="8">
        <v>37444</v>
      </c>
      <c r="F1493" t="s">
        <v>284</v>
      </c>
      <c r="G1493" s="6" t="s">
        <v>23</v>
      </c>
      <c r="H1493" s="6"/>
      <c r="I1493" s="12">
        <v>30.78</v>
      </c>
      <c r="J1493" s="12">
        <f>J1492+IF(AND($B1493="B",$G1493="D"),-I1493,IF($B1493="B",+I1493,0))</f>
        <v>-6227.0601136519163</v>
      </c>
      <c r="K1493" s="12">
        <f>K1492+IF(AND($B1493="B",$E1493&lt;&gt;""),IF($G1493="D",-I1493,+I1493),0)</f>
        <v>-6227.0601136519163</v>
      </c>
      <c r="L1493" s="6" t="str">
        <f>IF(C1493="","",G1493&amp;" "&amp;VLOOKUP(C1493,$X$1:$Y$49,2))</f>
        <v>D 25</v>
      </c>
      <c r="M1493" s="10" t="e">
        <f>M1492+IF(AND(B1493="C",E1493&lt;&gt;""),IF(G1493="D",-#REF!,+#REF!),0)</f>
        <v>#REF!</v>
      </c>
      <c r="N1493">
        <f>IF(D1493,MONTH(D1493),"")</f>
        <v>6</v>
      </c>
      <c r="O1493">
        <f>IF(D1493,YEAR(D1493),"")</f>
        <v>2002</v>
      </c>
      <c r="P1493" s="12">
        <f>P1492+IF(AND($B1493="C",I1493&lt;&gt;""),IF($G1493="D",-I1493,+I1493),0)</f>
        <v>177.84758083228013</v>
      </c>
    </row>
    <row r="1494" spans="1:16" x14ac:dyDescent="0.2">
      <c r="A1494" s="6">
        <v>791</v>
      </c>
      <c r="B1494" s="6" t="s">
        <v>17</v>
      </c>
      <c r="C1494" s="7" t="s">
        <v>26</v>
      </c>
      <c r="D1494" s="8">
        <v>37424</v>
      </c>
      <c r="E1494" s="8">
        <v>37444</v>
      </c>
      <c r="F1494" t="s">
        <v>284</v>
      </c>
      <c r="G1494" s="6" t="s">
        <v>23</v>
      </c>
      <c r="H1494" s="6"/>
      <c r="I1494" s="12">
        <v>6.03</v>
      </c>
      <c r="J1494" s="12">
        <f>J1493+IF(AND($B1494="B",$G1494="D"),-I1494,IF($B1494="B",+I1494,0))</f>
        <v>-6233.090113651916</v>
      </c>
      <c r="K1494" s="12">
        <f>K1493+IF(AND($B1494="B",$E1494&lt;&gt;""),IF($G1494="D",-I1494,+I1494),0)</f>
        <v>-6233.090113651916</v>
      </c>
      <c r="L1494" s="6" t="str">
        <f>IF(C1494="","",G1494&amp;" "&amp;VLOOKUP(C1494,$X$1:$Y$49,2))</f>
        <v>D 6</v>
      </c>
      <c r="M1494" s="10" t="e">
        <f>M1493+IF(AND(B1494="C",E1494&lt;&gt;""),IF(G1494="D",-#REF!,+#REF!),0)</f>
        <v>#REF!</v>
      </c>
      <c r="N1494">
        <f>IF(D1494,MONTH(D1494),"")</f>
        <v>6</v>
      </c>
      <c r="O1494">
        <f>IF(D1494,YEAR(D1494),"")</f>
        <v>2002</v>
      </c>
      <c r="P1494" s="12">
        <f>P1493+IF(AND($B1494="C",I1494&lt;&gt;""),IF($G1494="D",-I1494,+I1494),0)</f>
        <v>177.84758083228013</v>
      </c>
    </row>
    <row r="1495" spans="1:16" x14ac:dyDescent="0.2">
      <c r="A1495" s="6">
        <v>794</v>
      </c>
      <c r="B1495" s="6" t="s">
        <v>17</v>
      </c>
      <c r="C1495" t="s">
        <v>18</v>
      </c>
      <c r="D1495" s="8">
        <v>37424</v>
      </c>
      <c r="E1495" s="8">
        <v>37434</v>
      </c>
      <c r="F1495" t="s">
        <v>284</v>
      </c>
      <c r="G1495" s="6" t="s">
        <v>19</v>
      </c>
      <c r="H1495" s="6"/>
      <c r="I1495" s="12">
        <v>1817.44</v>
      </c>
      <c r="J1495" s="12">
        <f>J1494+IF(AND($B1495="B",$G1495="D"),-I1495,IF($B1495="B",+I1495,0))</f>
        <v>-4415.6501136519164</v>
      </c>
      <c r="K1495" s="12">
        <f>K1494+IF(AND($B1495="B",$E1495&lt;&gt;""),IF($G1495="D",-I1495,+I1495),0)</f>
        <v>-4415.6501136519164</v>
      </c>
      <c r="L1495" s="6" t="str">
        <f>IF(C1495="","",G1495&amp;" "&amp;VLOOKUP(C1495,$X$1:$Y$49,2))</f>
        <v>R 8</v>
      </c>
      <c r="M1495" s="10" t="e">
        <f>M1494+IF(AND(B1495="C",E1495&lt;&gt;""),IF(G1495="D",-#REF!,+#REF!),0)</f>
        <v>#REF!</v>
      </c>
      <c r="N1495">
        <f>IF(D1495,MONTH(D1495),"")</f>
        <v>6</v>
      </c>
      <c r="O1495">
        <f>IF(D1495,YEAR(D1495),"")</f>
        <v>2002</v>
      </c>
      <c r="P1495" s="12">
        <f>P1494+IF(AND($B1495="C",I1495&lt;&gt;""),IF($G1495="D",-I1495,+I1495),0)</f>
        <v>177.84758083228013</v>
      </c>
    </row>
    <row r="1496" spans="1:16" x14ac:dyDescent="0.2">
      <c r="A1496" s="6">
        <v>816</v>
      </c>
      <c r="B1496" s="6" t="s">
        <v>17</v>
      </c>
      <c r="C1496" t="s">
        <v>18</v>
      </c>
      <c r="D1496" s="8">
        <v>37424</v>
      </c>
      <c r="E1496" s="8">
        <v>37434</v>
      </c>
      <c r="F1496" t="s">
        <v>284</v>
      </c>
      <c r="G1496" s="6" t="s">
        <v>19</v>
      </c>
      <c r="H1496" s="6"/>
      <c r="I1496" s="12">
        <v>165</v>
      </c>
      <c r="J1496" s="12">
        <f>J1495+IF(AND($B1496="B",$G1496="D"),-I1496,IF($B1496="B",+I1496,0))</f>
        <v>-4250.6501136519164</v>
      </c>
      <c r="K1496" s="12">
        <f>K1495+IF(AND($B1496="B",$E1496&lt;&gt;""),IF($G1496="D",-I1496,+I1496),0)</f>
        <v>-4250.6501136519164</v>
      </c>
      <c r="L1496" s="6" t="str">
        <f>IF(C1496="","",G1496&amp;" "&amp;VLOOKUP(C1496,$X$1:$Y$49,2))</f>
        <v>R 8</v>
      </c>
      <c r="M1496" s="10" t="e">
        <f>M1495+IF(AND(B1496="C",E1496&lt;&gt;""),IF(G1496="D",-#REF!,+#REF!),0)</f>
        <v>#REF!</v>
      </c>
      <c r="N1496">
        <f>IF(D1496,MONTH(D1496),"")</f>
        <v>6</v>
      </c>
      <c r="O1496">
        <f>IF(D1496,YEAR(D1496),"")</f>
        <v>2002</v>
      </c>
      <c r="P1496" s="12">
        <f>P1495+IF(AND($B1496="C",I1496&lt;&gt;""),IF($G1496="D",-I1496,+I1496),0)</f>
        <v>177.84758083228013</v>
      </c>
    </row>
    <row r="1497" spans="1:16" x14ac:dyDescent="0.2">
      <c r="A1497" s="6">
        <v>792</v>
      </c>
      <c r="B1497" s="6" t="s">
        <v>17</v>
      </c>
      <c r="C1497" t="s">
        <v>18</v>
      </c>
      <c r="D1497" s="8">
        <v>37426</v>
      </c>
      <c r="E1497" s="8">
        <v>37434</v>
      </c>
      <c r="F1497" t="s">
        <v>284</v>
      </c>
      <c r="G1497" s="6" t="s">
        <v>19</v>
      </c>
      <c r="H1497" s="6"/>
      <c r="I1497" s="12">
        <v>1810</v>
      </c>
      <c r="J1497" s="12">
        <f>J1496+IF(AND($B1497="B",$G1497="D"),-I1497,IF($B1497="B",+I1497,0))</f>
        <v>-2440.6501136519164</v>
      </c>
      <c r="K1497" s="12">
        <f>K1496+IF(AND($B1497="B",$E1497&lt;&gt;""),IF($G1497="D",-I1497,+I1497),0)</f>
        <v>-2440.6501136519164</v>
      </c>
      <c r="L1497" s="6" t="str">
        <f>IF(C1497="","",G1497&amp;" "&amp;VLOOKUP(C1497,$X$1:$Y$49,2))</f>
        <v>R 8</v>
      </c>
      <c r="M1497" s="10" t="e">
        <f>M1496+IF(AND(B1497="C",E1497&lt;&gt;""),IF(G1497="D",-#REF!,+#REF!),0)</f>
        <v>#REF!</v>
      </c>
      <c r="N1497">
        <f>IF(D1497,MONTH(D1497),"")</f>
        <v>6</v>
      </c>
      <c r="O1497">
        <f>IF(D1497,YEAR(D1497),"")</f>
        <v>2002</v>
      </c>
      <c r="P1497" s="12">
        <f>P1496+IF(AND($B1497="C",I1497&lt;&gt;""),IF($G1497="D",-I1497,+I1497),0)</f>
        <v>177.84758083228013</v>
      </c>
    </row>
    <row r="1498" spans="1:16" x14ac:dyDescent="0.2">
      <c r="A1498" s="6">
        <v>793</v>
      </c>
      <c r="B1498" s="6" t="s">
        <v>17</v>
      </c>
      <c r="C1498" t="s">
        <v>18</v>
      </c>
      <c r="D1498" s="8">
        <v>37426</v>
      </c>
      <c r="E1498" s="8">
        <v>37434</v>
      </c>
      <c r="F1498" t="s">
        <v>284</v>
      </c>
      <c r="G1498" s="6" t="s">
        <v>19</v>
      </c>
      <c r="H1498" s="6"/>
      <c r="I1498" s="12">
        <v>1941.23</v>
      </c>
      <c r="J1498" s="12">
        <f>J1497+IF(AND($B1498="B",$G1498="D"),-I1498,IF($B1498="B",+I1498,0))</f>
        <v>-499.42011365191638</v>
      </c>
      <c r="K1498" s="12">
        <f>K1497+IF(AND($B1498="B",$E1498&lt;&gt;""),IF($G1498="D",-I1498,+I1498),0)</f>
        <v>-499.42011365191638</v>
      </c>
      <c r="L1498" s="6" t="str">
        <f>IF(C1498="","",G1498&amp;" "&amp;VLOOKUP(C1498,$X$1:$Y$49,2))</f>
        <v>R 8</v>
      </c>
      <c r="M1498" s="10" t="e">
        <f>M1497+IF(AND(B1498="C",E1498&lt;&gt;""),IF(G1498="D",-#REF!,+#REF!),0)</f>
        <v>#REF!</v>
      </c>
      <c r="N1498">
        <f>IF(D1498,MONTH(D1498),"")</f>
        <v>6</v>
      </c>
      <c r="O1498">
        <f>IF(D1498,YEAR(D1498),"")</f>
        <v>2002</v>
      </c>
      <c r="P1498" s="12">
        <f>P1497+IF(AND($B1498="C",I1498&lt;&gt;""),IF($G1498="D",-I1498,+I1498),0)</f>
        <v>177.84758083228013</v>
      </c>
    </row>
    <row r="1499" spans="1:16" x14ac:dyDescent="0.2">
      <c r="A1499" s="6">
        <v>828</v>
      </c>
      <c r="B1499" s="6" t="s">
        <v>40</v>
      </c>
      <c r="C1499" t="s">
        <v>28</v>
      </c>
      <c r="D1499" s="8">
        <v>37426</v>
      </c>
      <c r="E1499" s="8">
        <v>37426</v>
      </c>
      <c r="F1499" t="s">
        <v>284</v>
      </c>
      <c r="G1499" s="6" t="s">
        <v>23</v>
      </c>
      <c r="H1499" s="6"/>
      <c r="I1499" s="12">
        <v>14.93</v>
      </c>
      <c r="J1499" s="12">
        <f>J1498+IF(AND($B1499="B",$G1499="D"),-I1499,IF($B1499="B",+I1499,0))</f>
        <v>-499.42011365191638</v>
      </c>
      <c r="K1499" s="12">
        <f>K1498+IF(AND($B1499="B",$E1499&lt;&gt;""),IF($G1499="D",-I1499,+I1499),0)</f>
        <v>-499.42011365191638</v>
      </c>
      <c r="L1499" s="6" t="str">
        <f>IF(C1499="","",G1499&amp;" "&amp;VLOOKUP(C1499,$X$1:$Y$49,2))</f>
        <v>D 25</v>
      </c>
      <c r="M1499" s="10" t="e">
        <f>M1498+IF(AND(B1499="C",E1499&lt;&gt;""),IF(G1499="D",-#REF!,+#REF!),0)</f>
        <v>#REF!</v>
      </c>
      <c r="N1499">
        <f>IF(D1499,MONTH(D1499),"")</f>
        <v>6</v>
      </c>
      <c r="O1499">
        <f>IF(D1499,YEAR(D1499),"")</f>
        <v>2002</v>
      </c>
      <c r="P1499" s="12">
        <f>P1498+IF(AND($B1499="C",I1499&lt;&gt;""),IF($G1499="D",-I1499,+I1499),0)</f>
        <v>162.91758083228012</v>
      </c>
    </row>
    <row r="1500" spans="1:16" x14ac:dyDescent="0.2">
      <c r="A1500" s="6">
        <v>634</v>
      </c>
      <c r="B1500" s="6" t="s">
        <v>17</v>
      </c>
      <c r="C1500" t="s">
        <v>33</v>
      </c>
      <c r="D1500" s="8">
        <v>37427</v>
      </c>
      <c r="E1500" s="19">
        <v>37426</v>
      </c>
      <c r="F1500" t="s">
        <v>284</v>
      </c>
      <c r="G1500" s="6" t="s">
        <v>23</v>
      </c>
      <c r="H1500" s="6"/>
      <c r="I1500" s="12">
        <v>542</v>
      </c>
      <c r="J1500" s="12">
        <f>J1499+IF(AND($B1500="B",$G1500="D"),-I1500,IF($B1500="B",+I1500,0))</f>
        <v>-1041.4201136519164</v>
      </c>
      <c r="K1500" s="12">
        <f>K1499+IF(AND($B1500="B",$E1500&lt;&gt;""),IF($G1500="D",-I1500,+I1500),0)</f>
        <v>-1041.4201136519164</v>
      </c>
      <c r="L1500" s="6" t="str">
        <f>IF(C1500="","",G1500&amp;" "&amp;VLOOKUP(C1500,$X$1:$Y$49,2))</f>
        <v>D 23</v>
      </c>
      <c r="M1500" s="10" t="e">
        <f>M1499+IF(AND(B1500="C",E1500&lt;&gt;""),IF(G1500="D",-#REF!,+#REF!),0)</f>
        <v>#REF!</v>
      </c>
      <c r="N1500">
        <f>IF(D1500,MONTH(D1500),"")</f>
        <v>6</v>
      </c>
      <c r="O1500">
        <f>IF(D1500,YEAR(D1500),"")</f>
        <v>2002</v>
      </c>
      <c r="P1500" s="12">
        <f>P1499+IF(AND($B1500="C",I1500&lt;&gt;""),IF($G1500="D",-I1500,+I1500),0)</f>
        <v>162.91758083228012</v>
      </c>
    </row>
    <row r="1501" spans="1:16" x14ac:dyDescent="0.2">
      <c r="A1501" s="6">
        <v>800</v>
      </c>
      <c r="B1501" s="6" t="s">
        <v>17</v>
      </c>
      <c r="C1501" t="s">
        <v>58</v>
      </c>
      <c r="D1501" s="8">
        <v>37427</v>
      </c>
      <c r="E1501" s="8">
        <v>37434</v>
      </c>
      <c r="F1501" t="s">
        <v>284</v>
      </c>
      <c r="G1501" s="6" t="s">
        <v>23</v>
      </c>
      <c r="H1501" s="6"/>
      <c r="I1501" s="12">
        <v>1728.85</v>
      </c>
      <c r="J1501" s="12">
        <f>J1500+IF(AND($B1501="B",$G1501="D"),-I1501,IF($B1501="B",+I1501,0))</f>
        <v>-2770.2701136519163</v>
      </c>
      <c r="K1501" s="12">
        <f>K1500+IF(AND($B1501="B",$E1501&lt;&gt;""),IF($G1501="D",-I1501,+I1501),0)</f>
        <v>-2770.2701136519163</v>
      </c>
      <c r="L1501" s="6" t="str">
        <f>IF(C1501="","",G1501&amp;" "&amp;VLOOKUP(C1501,$X$1:$Y$49,2))</f>
        <v>D 4</v>
      </c>
      <c r="M1501" s="10" t="e">
        <f>M1500+IF(AND(B1501="C",E1501&lt;&gt;""),IF(G1501="D",-#REF!,+#REF!),0)</f>
        <v>#REF!</v>
      </c>
      <c r="N1501">
        <f>IF(D1501,MONTH(D1501),"")</f>
        <v>6</v>
      </c>
      <c r="O1501">
        <f>IF(D1501,YEAR(D1501),"")</f>
        <v>2002</v>
      </c>
      <c r="P1501" s="12">
        <f>P1500+IF(AND($B1501="C",I1501&lt;&gt;""),IF($G1501="D",-I1501,+I1501),0)</f>
        <v>162.91758083228012</v>
      </c>
    </row>
    <row r="1502" spans="1:16" x14ac:dyDescent="0.2">
      <c r="A1502" s="6">
        <v>799</v>
      </c>
      <c r="B1502" s="6" t="s">
        <v>17</v>
      </c>
      <c r="C1502" t="s">
        <v>58</v>
      </c>
      <c r="D1502" s="8">
        <v>37428</v>
      </c>
      <c r="E1502" s="8">
        <v>37434</v>
      </c>
      <c r="F1502" t="s">
        <v>284</v>
      </c>
      <c r="G1502" s="6" t="s">
        <v>23</v>
      </c>
      <c r="H1502" s="6"/>
      <c r="I1502" s="12">
        <v>1796.98</v>
      </c>
      <c r="J1502" s="12">
        <f>J1501+IF(AND($B1502="B",$G1502="D"),-I1502,IF($B1502="B",+I1502,0))</f>
        <v>-4567.2501136519168</v>
      </c>
      <c r="K1502" s="12">
        <f>K1501+IF(AND($B1502="B",$E1502&lt;&gt;""),IF($G1502="D",-I1502,+I1502),0)</f>
        <v>-4567.2501136519168</v>
      </c>
      <c r="L1502" s="6" t="str">
        <f>IF(C1502="","",G1502&amp;" "&amp;VLOOKUP(C1502,$X$1:$Y$49,2))</f>
        <v>D 4</v>
      </c>
      <c r="M1502" s="10" t="e">
        <f>M1501+IF(AND(B1502="C",E1502&lt;&gt;""),IF(G1502="D",-#REF!,+#REF!),0)</f>
        <v>#REF!</v>
      </c>
      <c r="N1502">
        <f>IF(D1502,MONTH(D1502),"")</f>
        <v>6</v>
      </c>
      <c r="O1502">
        <f>IF(D1502,YEAR(D1502),"")</f>
        <v>2002</v>
      </c>
      <c r="P1502" s="12">
        <f>P1501+IF(AND($B1502="C",I1502&lt;&gt;""),IF($G1502="D",-I1502,+I1502),0)</f>
        <v>162.91758083228012</v>
      </c>
    </row>
    <row r="1503" spans="1:16" x14ac:dyDescent="0.2">
      <c r="A1503" s="6">
        <v>801</v>
      </c>
      <c r="B1503" s="6" t="s">
        <v>17</v>
      </c>
      <c r="C1503" t="s">
        <v>58</v>
      </c>
      <c r="D1503" s="8">
        <v>37428</v>
      </c>
      <c r="E1503" s="8">
        <v>37434</v>
      </c>
      <c r="F1503" t="s">
        <v>284</v>
      </c>
      <c r="G1503" s="6" t="s">
        <v>23</v>
      </c>
      <c r="H1503" s="6"/>
      <c r="I1503" s="12">
        <v>1801.54</v>
      </c>
      <c r="J1503" s="12">
        <f>J1502+IF(AND($B1503="B",$G1503="D"),-I1503,IF($B1503="B",+I1503,0))</f>
        <v>-6368.7901136519167</v>
      </c>
      <c r="K1503" s="12">
        <f>K1502+IF(AND($B1503="B",$E1503&lt;&gt;""),IF($G1503="D",-I1503,+I1503),0)</f>
        <v>-6368.7901136519167</v>
      </c>
      <c r="L1503" s="6" t="str">
        <f>IF(C1503="","",G1503&amp;" "&amp;VLOOKUP(C1503,$X$1:$Y$49,2))</f>
        <v>D 4</v>
      </c>
      <c r="M1503" s="10" t="e">
        <f>M1502+IF(AND(B1503="C",E1503&lt;&gt;""),IF(G1503="D",-#REF!,+#REF!),0)</f>
        <v>#REF!</v>
      </c>
      <c r="N1503">
        <f>IF(D1503,MONTH(D1503),"")</f>
        <v>6</v>
      </c>
      <c r="O1503">
        <f>IF(D1503,YEAR(D1503),"")</f>
        <v>2002</v>
      </c>
      <c r="P1503" s="12">
        <f>P1502+IF(AND($B1503="C",I1503&lt;&gt;""),IF($G1503="D",-I1503,+I1503),0)</f>
        <v>162.91758083228012</v>
      </c>
    </row>
    <row r="1504" spans="1:16" x14ac:dyDescent="0.2">
      <c r="A1504" s="6">
        <v>802</v>
      </c>
      <c r="B1504" s="6" t="s">
        <v>17</v>
      </c>
      <c r="C1504" t="s">
        <v>18</v>
      </c>
      <c r="D1504" s="8">
        <v>37428</v>
      </c>
      <c r="E1504" s="8">
        <v>37434</v>
      </c>
      <c r="F1504" t="s">
        <v>284</v>
      </c>
      <c r="G1504" s="6" t="s">
        <v>19</v>
      </c>
      <c r="H1504" s="6"/>
      <c r="I1504" s="12">
        <v>1706.01</v>
      </c>
      <c r="J1504" s="12">
        <f>J1503+IF(AND($B1504="B",$G1504="D"),-I1504,IF($B1504="B",+I1504,0))</f>
        <v>-4662.7801136519165</v>
      </c>
      <c r="K1504" s="12">
        <f>K1503+IF(AND($B1504="B",$E1504&lt;&gt;""),IF($G1504="D",-I1504,+I1504),0)</f>
        <v>-4662.7801136519165</v>
      </c>
      <c r="L1504" s="6" t="str">
        <f>IF(C1504="","",G1504&amp;" "&amp;VLOOKUP(C1504,$X$1:$Y$49,2))</f>
        <v>R 8</v>
      </c>
      <c r="M1504" s="10" t="e">
        <f>M1503+IF(AND(B1504="C",E1504&lt;&gt;""),IF(G1504="D",-#REF!,+#REF!),0)</f>
        <v>#REF!</v>
      </c>
      <c r="N1504">
        <f>IF(D1504,MONTH(D1504),"")</f>
        <v>6</v>
      </c>
      <c r="O1504">
        <f>IF(D1504,YEAR(D1504),"")</f>
        <v>2002</v>
      </c>
      <c r="P1504" s="12">
        <f>P1503+IF(AND($B1504="C",I1504&lt;&gt;""),IF($G1504="D",-I1504,+I1504),0)</f>
        <v>162.91758083228012</v>
      </c>
    </row>
    <row r="1505" spans="1:16" x14ac:dyDescent="0.2">
      <c r="A1505" s="6">
        <v>803</v>
      </c>
      <c r="B1505" s="6" t="s">
        <v>17</v>
      </c>
      <c r="C1505" t="s">
        <v>58</v>
      </c>
      <c r="D1505" s="8">
        <v>37428</v>
      </c>
      <c r="E1505" s="8">
        <v>37427</v>
      </c>
      <c r="F1505" t="s">
        <v>284</v>
      </c>
      <c r="G1505" s="6" t="s">
        <v>23</v>
      </c>
      <c r="H1505" s="6"/>
      <c r="I1505" s="12">
        <v>1000</v>
      </c>
      <c r="J1505" s="12">
        <f>J1504+IF(AND($B1505="B",$G1505="D"),-I1505,IF($B1505="B",+I1505,0))</f>
        <v>-5662.7801136519165</v>
      </c>
      <c r="K1505" s="12">
        <f>K1504+IF(AND($B1505="B",$E1505&lt;&gt;""),IF($G1505="D",-I1505,+I1505),0)</f>
        <v>-5662.7801136519165</v>
      </c>
      <c r="L1505" s="6" t="str">
        <f>IF(C1505="","",G1505&amp;" "&amp;VLOOKUP(C1505,$X$1:$Y$49,2))</f>
        <v>D 4</v>
      </c>
      <c r="M1505" s="10" t="e">
        <f>M1504+IF(AND(B1505="C",E1505&lt;&gt;""),IF(G1505="D",-#REF!,+#REF!),0)</f>
        <v>#REF!</v>
      </c>
      <c r="N1505">
        <f>IF(D1505,MONTH(D1505),"")</f>
        <v>6</v>
      </c>
      <c r="O1505">
        <f>IF(D1505,YEAR(D1505),"")</f>
        <v>2002</v>
      </c>
      <c r="P1505" s="12">
        <f>P1504+IF(AND($B1505="C",I1505&lt;&gt;""),IF($G1505="D",-I1505,+I1505),0)</f>
        <v>162.91758083228012</v>
      </c>
    </row>
    <row r="1506" spans="1:16" x14ac:dyDescent="0.2">
      <c r="A1506" s="6">
        <v>804</v>
      </c>
      <c r="B1506" s="6" t="s">
        <v>17</v>
      </c>
      <c r="C1506" t="s">
        <v>58</v>
      </c>
      <c r="D1506" s="8">
        <v>37428</v>
      </c>
      <c r="E1506" s="8">
        <v>37427</v>
      </c>
      <c r="F1506" t="s">
        <v>284</v>
      </c>
      <c r="G1506" s="6" t="s">
        <v>23</v>
      </c>
      <c r="H1506" s="6"/>
      <c r="I1506" s="12">
        <v>1000</v>
      </c>
      <c r="J1506" s="12">
        <f>J1505+IF(AND($B1506="B",$G1506="D"),-I1506,IF($B1506="B",+I1506,0))</f>
        <v>-6662.7801136519165</v>
      </c>
      <c r="K1506" s="12">
        <f>K1505+IF(AND($B1506="B",$E1506&lt;&gt;""),IF($G1506="D",-I1506,+I1506),0)</f>
        <v>-6662.7801136519165</v>
      </c>
      <c r="L1506" s="6" t="str">
        <f>IF(C1506="","",G1506&amp;" "&amp;VLOOKUP(C1506,$X$1:$Y$49,2))</f>
        <v>D 4</v>
      </c>
      <c r="M1506" s="10" t="e">
        <f>M1505+IF(AND(B1506="C",E1506&lt;&gt;""),IF(G1506="D",-#REF!,+#REF!),0)</f>
        <v>#REF!</v>
      </c>
      <c r="N1506">
        <f>IF(D1506,MONTH(D1506),"")</f>
        <v>6</v>
      </c>
      <c r="O1506">
        <f>IF(D1506,YEAR(D1506),"")</f>
        <v>2002</v>
      </c>
      <c r="P1506" s="12">
        <f>P1505+IF(AND($B1506="C",I1506&lt;&gt;""),IF($G1506="D",-I1506,+I1506),0)</f>
        <v>162.91758083228012</v>
      </c>
    </row>
    <row r="1507" spans="1:16" x14ac:dyDescent="0.2">
      <c r="A1507" s="6">
        <v>796</v>
      </c>
      <c r="B1507" s="6" t="s">
        <v>17</v>
      </c>
      <c r="C1507" t="s">
        <v>58</v>
      </c>
      <c r="D1507" s="8">
        <v>37431</v>
      </c>
      <c r="E1507" s="8">
        <v>37434</v>
      </c>
      <c r="F1507" t="s">
        <v>284</v>
      </c>
      <c r="G1507" s="6" t="s">
        <v>23</v>
      </c>
      <c r="H1507" s="6"/>
      <c r="I1507" s="12">
        <v>1896.44</v>
      </c>
      <c r="J1507" s="12">
        <f>J1506+IF(AND($B1507="B",$G1507="D"),-I1507,IF($B1507="B",+I1507,0))</f>
        <v>-8559.2201136519161</v>
      </c>
      <c r="K1507" s="12">
        <f>K1506+IF(AND($B1507="B",$E1507&lt;&gt;""),IF($G1507="D",-I1507,+I1507),0)</f>
        <v>-8559.2201136519161</v>
      </c>
      <c r="L1507" s="6" t="str">
        <f>IF(C1507="","",G1507&amp;" "&amp;VLOOKUP(C1507,$X$1:$Y$49,2))</f>
        <v>D 4</v>
      </c>
      <c r="M1507" s="10" t="e">
        <f>M1506+IF(AND(B1507="C",E1507&lt;&gt;""),IF(G1507="D",-#REF!,+#REF!),0)</f>
        <v>#REF!</v>
      </c>
      <c r="N1507">
        <f>IF(D1507,MONTH(D1507),"")</f>
        <v>6</v>
      </c>
      <c r="O1507">
        <f>IF(D1507,YEAR(D1507),"")</f>
        <v>2002</v>
      </c>
      <c r="P1507" s="12">
        <f>P1506+IF(AND($B1507="C",I1507&lt;&gt;""),IF($G1507="D",-I1507,+I1507),0)</f>
        <v>162.91758083228012</v>
      </c>
    </row>
    <row r="1508" spans="1:16" x14ac:dyDescent="0.2">
      <c r="A1508" s="6">
        <v>700</v>
      </c>
      <c r="B1508" s="6" t="s">
        <v>17</v>
      </c>
      <c r="C1508" t="s">
        <v>33</v>
      </c>
      <c r="D1508" s="8">
        <v>37432</v>
      </c>
      <c r="E1508" s="8">
        <v>37431</v>
      </c>
      <c r="F1508" s="20" t="s">
        <v>284</v>
      </c>
      <c r="G1508" s="6" t="s">
        <v>23</v>
      </c>
      <c r="H1508" s="6"/>
      <c r="I1508" s="12">
        <v>565</v>
      </c>
      <c r="J1508" s="12">
        <f>J1507+IF(AND($B1508="B",$G1508="D"),-I1508,IF($B1508="B",+I1508,0))</f>
        <v>-9124.2201136519161</v>
      </c>
      <c r="K1508" s="12">
        <f>K1507+IF(AND($B1508="B",$E1508&lt;&gt;""),IF($G1508="D",-I1508,+I1508),0)</f>
        <v>-9124.2201136519161</v>
      </c>
      <c r="L1508" s="6" t="str">
        <f>IF(C1508="","",G1508&amp;" "&amp;VLOOKUP(C1508,$X$1:$Y$49,2))</f>
        <v>D 23</v>
      </c>
      <c r="M1508" s="10" t="e">
        <f>M1507+IF(AND(B1508="C",E1508&lt;&gt;""),IF(G1508="D",-#REF!,+#REF!),0)</f>
        <v>#REF!</v>
      </c>
      <c r="N1508">
        <f>IF(D1508,MONTH(D1508),"")</f>
        <v>6</v>
      </c>
      <c r="O1508">
        <f>IF(D1508,YEAR(D1508),"")</f>
        <v>2002</v>
      </c>
      <c r="P1508" s="12">
        <f>P1507+IF(AND($B1508="C",I1508&lt;&gt;""),IF($G1508="D",-I1508,+I1508),0)</f>
        <v>162.91758083228012</v>
      </c>
    </row>
    <row r="1509" spans="1:16" x14ac:dyDescent="0.2">
      <c r="A1509" s="6">
        <v>811</v>
      </c>
      <c r="B1509" s="6" t="s">
        <v>17</v>
      </c>
      <c r="C1509" t="s">
        <v>18</v>
      </c>
      <c r="D1509" s="8">
        <v>37435</v>
      </c>
      <c r="E1509" s="8">
        <v>37437</v>
      </c>
      <c r="F1509" t="s">
        <v>284</v>
      </c>
      <c r="G1509" s="6" t="s">
        <v>19</v>
      </c>
      <c r="H1509" s="6"/>
      <c r="I1509" s="12">
        <v>2666.46</v>
      </c>
      <c r="J1509" s="12">
        <f>J1508+IF(AND($B1509="B",$G1509="D"),-I1509,IF($B1509="B",+I1509,0))</f>
        <v>-6457.7601136519161</v>
      </c>
      <c r="K1509" s="12">
        <f>K1508+IF(AND($B1509="B",$E1509&lt;&gt;""),IF($G1509="D",-I1509,+I1509),0)</f>
        <v>-6457.7601136519161</v>
      </c>
      <c r="L1509" s="6" t="str">
        <f>IF(C1509="","",G1509&amp;" "&amp;VLOOKUP(C1509,$X$1:$Y$49,2))</f>
        <v>R 8</v>
      </c>
      <c r="M1509" s="10" t="e">
        <f>M1508+IF(AND(B1509="C",E1509&lt;&gt;""),IF(G1509="D",-#REF!,+#REF!),0)</f>
        <v>#REF!</v>
      </c>
      <c r="N1509">
        <f>IF(D1509,MONTH(D1509),"")</f>
        <v>6</v>
      </c>
      <c r="O1509">
        <f>IF(D1509,YEAR(D1509),"")</f>
        <v>2002</v>
      </c>
      <c r="P1509" s="12">
        <f>P1508+IF(AND($B1509="C",I1509&lt;&gt;""),IF($G1509="D",-I1509,+I1509),0)</f>
        <v>162.91758083228012</v>
      </c>
    </row>
    <row r="1510" spans="1:16" x14ac:dyDescent="0.2">
      <c r="A1510" s="6">
        <v>812</v>
      </c>
      <c r="B1510" s="6" t="s">
        <v>17</v>
      </c>
      <c r="C1510" s="7" t="s">
        <v>18</v>
      </c>
      <c r="D1510" s="8">
        <v>37435</v>
      </c>
      <c r="E1510" s="8">
        <v>37437</v>
      </c>
      <c r="F1510" t="s">
        <v>284</v>
      </c>
      <c r="G1510" s="6" t="s">
        <v>19</v>
      </c>
      <c r="H1510" s="6"/>
      <c r="I1510" s="12">
        <v>1385.16</v>
      </c>
      <c r="J1510" s="12">
        <f>J1509+IF(AND($B1510="B",$G1510="D"),-I1510,IF($B1510="B",+I1510,0))</f>
        <v>-5072.6001136519162</v>
      </c>
      <c r="K1510" s="12">
        <f>K1509+IF(AND($B1510="B",$E1510&lt;&gt;""),IF($G1510="D",-I1510,+I1510),0)</f>
        <v>-5072.6001136519162</v>
      </c>
      <c r="L1510" s="6" t="str">
        <f>IF(C1510="","",G1510&amp;" "&amp;VLOOKUP(C1510,$X$1:$Y$49,2))</f>
        <v>R 8</v>
      </c>
      <c r="M1510" s="10" t="e">
        <f>M1509+IF(AND(B1510="C",E1510&lt;&gt;""),IF(G1510="D",-#REF!,+#REF!),0)</f>
        <v>#REF!</v>
      </c>
      <c r="N1510">
        <f>IF(D1510,MONTH(D1510),"")</f>
        <v>6</v>
      </c>
      <c r="O1510">
        <f>IF(D1510,YEAR(D1510),"")</f>
        <v>2002</v>
      </c>
      <c r="P1510" s="12">
        <f>P1509+IF(AND($B1510="C",I1510&lt;&gt;""),IF($G1510="D",-I1510,+I1510),0)</f>
        <v>162.91758083228012</v>
      </c>
    </row>
    <row r="1511" spans="1:16" x14ac:dyDescent="0.2">
      <c r="A1511" s="6">
        <v>829</v>
      </c>
      <c r="B1511" s="6" t="s">
        <v>40</v>
      </c>
      <c r="C1511" t="s">
        <v>28</v>
      </c>
      <c r="D1511" s="8">
        <v>37435</v>
      </c>
      <c r="E1511" s="8">
        <v>37435</v>
      </c>
      <c r="F1511" t="s">
        <v>284</v>
      </c>
      <c r="G1511" s="6" t="s">
        <v>23</v>
      </c>
      <c r="H1511" s="6"/>
      <c r="I1511" s="12">
        <v>3.09</v>
      </c>
      <c r="J1511" s="12">
        <f>J1510+IF(AND($B1511="B",$G1511="D"),-I1511,IF($B1511="B",+I1511,0))</f>
        <v>-5072.6001136519162</v>
      </c>
      <c r="K1511" s="12">
        <f>K1510+IF(AND($B1511="B",$E1511&lt;&gt;""),IF($G1511="D",-I1511,+I1511),0)</f>
        <v>-5072.6001136519162</v>
      </c>
      <c r="L1511" s="6" t="str">
        <f>IF(C1511="","",G1511&amp;" "&amp;VLOOKUP(C1511,$X$1:$Y$49,2))</f>
        <v>D 25</v>
      </c>
      <c r="M1511" s="10" t="e">
        <f>M1510+IF(AND(B1511="C",E1511&lt;&gt;""),IF(G1511="D",-#REF!,+#REF!),0)</f>
        <v>#REF!</v>
      </c>
      <c r="N1511">
        <f>IF(D1511,MONTH(D1511),"")</f>
        <v>6</v>
      </c>
      <c r="O1511">
        <f>IF(D1511,YEAR(D1511),"")</f>
        <v>2002</v>
      </c>
      <c r="P1511" s="12">
        <f>P1510+IF(AND($B1511="C",I1511&lt;&gt;""),IF($G1511="D",-I1511,+I1511),0)</f>
        <v>159.82758083228012</v>
      </c>
    </row>
    <row r="1512" spans="1:16" x14ac:dyDescent="0.2">
      <c r="A1512" s="6">
        <v>808</v>
      </c>
      <c r="B1512" s="6" t="s">
        <v>17</v>
      </c>
      <c r="C1512" s="7" t="s">
        <v>31</v>
      </c>
      <c r="D1512" s="8">
        <v>37437</v>
      </c>
      <c r="E1512" s="8">
        <v>37441</v>
      </c>
      <c r="F1512" t="s">
        <v>284</v>
      </c>
      <c r="G1512" s="6" t="s">
        <v>23</v>
      </c>
      <c r="H1512" s="6"/>
      <c r="I1512" s="9">
        <v>117.61</v>
      </c>
      <c r="J1512" s="12">
        <f>J1511+IF(AND($B1512="B",$G1512="D"),-I1512,IF($B1512="B",+I1512,0))</f>
        <v>-5190.2101136519159</v>
      </c>
      <c r="K1512" s="12">
        <f>K1511+IF(AND($B1512="B",$E1512&lt;&gt;""),IF($G1512="D",-I1512,+I1512),0)</f>
        <v>-5190.2101136519159</v>
      </c>
      <c r="L1512" s="6" t="str">
        <f>IF(C1512="","",G1512&amp;" "&amp;VLOOKUP(C1512,$X$1:$Y$49,2))</f>
        <v>D 22</v>
      </c>
      <c r="M1512" s="10" t="e">
        <f>M1511+IF(AND(B1512="C",E1512&lt;&gt;""),IF(G1512="D",-#REF!,+#REF!),0)</f>
        <v>#REF!</v>
      </c>
      <c r="N1512">
        <f>IF(D1512,MONTH(D1512),"")</f>
        <v>6</v>
      </c>
      <c r="O1512">
        <f>IF(D1512,YEAR(D1512),"")</f>
        <v>2002</v>
      </c>
      <c r="P1512" s="12">
        <f>P1511+IF(AND($B1512="C",I1512&lt;&gt;""),IF($G1512="D",-I1512,+I1512),0)</f>
        <v>159.82758083228012</v>
      </c>
    </row>
    <row r="1513" spans="1:16" x14ac:dyDescent="0.2">
      <c r="A1513" s="6">
        <v>808</v>
      </c>
      <c r="B1513" s="6" t="s">
        <v>17</v>
      </c>
      <c r="C1513" s="7" t="s">
        <v>50</v>
      </c>
      <c r="D1513" s="8">
        <v>37437</v>
      </c>
      <c r="E1513" s="8">
        <v>37441</v>
      </c>
      <c r="F1513" t="s">
        <v>284</v>
      </c>
      <c r="G1513" s="6" t="s">
        <v>23</v>
      </c>
      <c r="H1513" s="6"/>
      <c r="I1513" s="9">
        <v>1031.06</v>
      </c>
      <c r="J1513" s="12">
        <f>J1512+IF(AND($B1513="B",$G1513="D"),-I1513,IF($B1513="B",+I1513,0))</f>
        <v>-6221.2701136519154</v>
      </c>
      <c r="K1513" s="12">
        <f>K1512+IF(AND($B1513="B",$E1513&lt;&gt;""),IF($G1513="D",-I1513,+I1513),0)</f>
        <v>-6221.2701136519154</v>
      </c>
      <c r="L1513" s="6" t="str">
        <f>IF(C1513="","",G1513&amp;" "&amp;VLOOKUP(C1513,$X$1:$Y$49,2))</f>
        <v>D 9</v>
      </c>
      <c r="M1513" s="10" t="e">
        <f>M1512+IF(AND(B1513="C",E1513&lt;&gt;""),IF(G1513="D",-#REF!,+#REF!),0)</f>
        <v>#REF!</v>
      </c>
      <c r="N1513">
        <f>IF(D1513,MONTH(D1513),"")</f>
        <v>6</v>
      </c>
      <c r="O1513">
        <f>IF(D1513,YEAR(D1513),"")</f>
        <v>2002</v>
      </c>
      <c r="P1513" s="12">
        <f>P1512+IF(AND($B1513="C",I1513&lt;&gt;""),IF($G1513="D",-I1513,+I1513),0)</f>
        <v>159.82758083228012</v>
      </c>
    </row>
    <row r="1514" spans="1:16" x14ac:dyDescent="0.2">
      <c r="A1514" s="6">
        <v>820</v>
      </c>
      <c r="B1514" s="6" t="s">
        <v>17</v>
      </c>
      <c r="C1514" s="7" t="s">
        <v>21</v>
      </c>
      <c r="D1514" s="8">
        <v>37437</v>
      </c>
      <c r="E1514" s="8">
        <v>37437</v>
      </c>
      <c r="F1514" t="s">
        <v>284</v>
      </c>
      <c r="G1514" s="6" t="s">
        <v>23</v>
      </c>
      <c r="H1514" s="6"/>
      <c r="I1514" s="12">
        <v>20.759999999999998</v>
      </c>
      <c r="J1514" s="12">
        <f>J1513+IF(AND($B1514="B",$G1514="D"),-I1514,IF($B1514="B",+I1514,0))</f>
        <v>-6242.0301136519156</v>
      </c>
      <c r="K1514" s="12">
        <f>K1513+IF(AND($B1514="B",$E1514&lt;&gt;""),IF($G1514="D",-I1514,+I1514),0)</f>
        <v>-6242.0301136519156</v>
      </c>
      <c r="L1514" s="6" t="str">
        <f>IF(C1514="","",G1514&amp;" "&amp;VLOOKUP(C1514,$X$1:$Y$49,2))</f>
        <v>D 28</v>
      </c>
      <c r="M1514" s="10" t="e">
        <f>M1513+IF(AND(B1514="C",E1514&lt;&gt;""),IF(G1514="D",-#REF!,+#REF!),0)</f>
        <v>#REF!</v>
      </c>
      <c r="N1514">
        <f>IF(D1514,MONTH(D1514),"")</f>
        <v>6</v>
      </c>
      <c r="O1514">
        <f>IF(D1514,YEAR(D1514),"")</f>
        <v>2002</v>
      </c>
      <c r="P1514" s="12">
        <f>P1513+IF(AND($B1514="C",I1514&lt;&gt;""),IF($G1514="D",-I1514,+I1514),0)</f>
        <v>159.82758083228012</v>
      </c>
    </row>
    <row r="1515" spans="1:16" x14ac:dyDescent="0.2">
      <c r="A1515" s="6">
        <v>820</v>
      </c>
      <c r="B1515" s="6" t="s">
        <v>17</v>
      </c>
      <c r="C1515" t="s">
        <v>26</v>
      </c>
      <c r="D1515" s="8">
        <v>37437</v>
      </c>
      <c r="E1515" s="8">
        <v>37437</v>
      </c>
      <c r="F1515" t="s">
        <v>284</v>
      </c>
      <c r="G1515" s="6" t="s">
        <v>23</v>
      </c>
      <c r="H1515" s="6"/>
      <c r="I1515" s="12">
        <v>1.94</v>
      </c>
      <c r="J1515" s="12">
        <f>J1514+IF(AND($B1515="B",$G1515="D"),-I1515,IF($B1515="B",+I1515,0))</f>
        <v>-6243.9701136519152</v>
      </c>
      <c r="K1515" s="12">
        <f>K1514+IF(AND($B1515="B",$E1515&lt;&gt;""),IF($G1515="D",-I1515,+I1515),0)</f>
        <v>-6243.9701136519152</v>
      </c>
      <c r="L1515" s="6" t="str">
        <f>IF(C1515="","",G1515&amp;" "&amp;VLOOKUP(C1515,$X$1:$Y$49,2))</f>
        <v>D 6</v>
      </c>
      <c r="M1515" s="10" t="e">
        <f>M1514+IF(AND(B1515="C",E1515&lt;&gt;""),IF(G1515="D",-#REF!,+#REF!),0)</f>
        <v>#REF!</v>
      </c>
      <c r="N1515">
        <f>IF(D1515,MONTH(D1515),"")</f>
        <v>6</v>
      </c>
      <c r="O1515">
        <f>IF(D1515,YEAR(D1515),"")</f>
        <v>2002</v>
      </c>
      <c r="P1515" s="12">
        <f>P1514+IF(AND($B1515="C",I1515&lt;&gt;""),IF($G1515="D",-I1515,+I1515),0)</f>
        <v>159.82758083228012</v>
      </c>
    </row>
    <row r="1516" spans="1:16" x14ac:dyDescent="0.2">
      <c r="A1516" s="6">
        <v>809</v>
      </c>
      <c r="B1516" s="6" t="s">
        <v>17</v>
      </c>
      <c r="C1516" s="7" t="s">
        <v>56</v>
      </c>
      <c r="D1516" s="8">
        <v>37438</v>
      </c>
      <c r="E1516" s="19">
        <v>37441</v>
      </c>
      <c r="F1516" t="s">
        <v>284</v>
      </c>
      <c r="G1516" s="6" t="s">
        <v>23</v>
      </c>
      <c r="H1516" s="6"/>
      <c r="I1516" s="12">
        <v>147.01</v>
      </c>
      <c r="J1516" s="12">
        <f>J1515+IF(AND($B1516="B",$G1516="D"),-I1516,IF($B1516="B",+I1516,0))</f>
        <v>-6390.9801136519154</v>
      </c>
      <c r="K1516" s="12">
        <f>K1515+IF(AND($B1516="B",$E1516&lt;&gt;""),IF($G1516="D",-I1516,+I1516),0)</f>
        <v>-6390.9801136519154</v>
      </c>
      <c r="L1516" s="6" t="str">
        <f>IF(C1516="","",G1516&amp;" "&amp;VLOOKUP(C1516,$X$1:$Y$49,2))</f>
        <v>D 14</v>
      </c>
      <c r="M1516" s="10" t="e">
        <f>M1515+IF(AND(B1516="C",E1516&lt;&gt;""),IF(G1516="D",-#REF!,+#REF!),0)</f>
        <v>#REF!</v>
      </c>
      <c r="N1516">
        <f>IF(D1516,MONTH(D1516),"")</f>
        <v>7</v>
      </c>
      <c r="O1516">
        <f>IF(D1516,YEAR(D1516),"")</f>
        <v>2002</v>
      </c>
      <c r="P1516" s="12">
        <f>P1515+IF(AND($B1516="C",I1516&lt;&gt;""),IF($G1516="D",-I1516,+I1516),0)</f>
        <v>159.82758083228012</v>
      </c>
    </row>
    <row r="1517" spans="1:16" x14ac:dyDescent="0.2">
      <c r="A1517" s="6">
        <v>809</v>
      </c>
      <c r="B1517" s="6" t="s">
        <v>17</v>
      </c>
      <c r="C1517" s="7" t="s">
        <v>26</v>
      </c>
      <c r="D1517" s="8">
        <v>37438</v>
      </c>
      <c r="E1517" s="19">
        <v>37441</v>
      </c>
      <c r="F1517" t="s">
        <v>284</v>
      </c>
      <c r="G1517" s="6" t="s">
        <v>23</v>
      </c>
      <c r="H1517" s="6"/>
      <c r="I1517" s="12">
        <v>34.92</v>
      </c>
      <c r="J1517" s="12">
        <f>J1516+IF(AND($B1517="B",$G1517="D"),-I1517,IF($B1517="B",+I1517,0))</f>
        <v>-6425.9001136519155</v>
      </c>
      <c r="K1517" s="12">
        <f>K1516+IF(AND($B1517="B",$E1517&lt;&gt;""),IF($G1517="D",-I1517,+I1517),0)</f>
        <v>-6425.9001136519155</v>
      </c>
      <c r="L1517" s="6" t="str">
        <f>IF(C1517="","",G1517&amp;" "&amp;VLOOKUP(C1517,$X$1:$Y$49,2))</f>
        <v>D 6</v>
      </c>
      <c r="M1517" s="10" t="e">
        <f>M1516+IF(AND(B1517="C",E1517&lt;&gt;""),IF(G1517="D",-#REF!,+#REF!),0)</f>
        <v>#REF!</v>
      </c>
      <c r="N1517">
        <f>IF(D1517,MONTH(D1517),"")</f>
        <v>7</v>
      </c>
      <c r="O1517">
        <f>IF(D1517,YEAR(D1517),"")</f>
        <v>2002</v>
      </c>
      <c r="P1517" s="12">
        <f>P1516+IF(AND($B1517="C",I1517&lt;&gt;""),IF($G1517="D",-I1517,+I1517),0)</f>
        <v>159.82758083228012</v>
      </c>
    </row>
    <row r="1518" spans="1:16" x14ac:dyDescent="0.2">
      <c r="A1518" s="6">
        <v>809</v>
      </c>
      <c r="B1518" s="6" t="s">
        <v>17</v>
      </c>
      <c r="C1518" s="7" t="s">
        <v>51</v>
      </c>
      <c r="D1518" s="8">
        <v>37438</v>
      </c>
      <c r="E1518" s="19">
        <v>37441</v>
      </c>
      <c r="F1518" t="s">
        <v>284</v>
      </c>
      <c r="G1518" s="6" t="s">
        <v>23</v>
      </c>
      <c r="H1518" s="6"/>
      <c r="I1518" s="12">
        <v>31.15</v>
      </c>
      <c r="J1518" s="12">
        <f>J1517+IF(AND($B1518="B",$G1518="D"),-I1518,IF($B1518="B",+I1518,0))</f>
        <v>-6457.0501136519151</v>
      </c>
      <c r="K1518" s="12">
        <f>K1517+IF(AND($B1518="B",$E1518&lt;&gt;""),IF($G1518="D",-I1518,+I1518),0)</f>
        <v>-6457.0501136519151</v>
      </c>
      <c r="L1518" s="6" t="str">
        <f>IF(C1518="","",G1518&amp;" "&amp;VLOOKUP(C1518,$X$1:$Y$49,2))</f>
        <v>D 21</v>
      </c>
      <c r="M1518" s="10" t="e">
        <f>M1517+IF(AND(B1518="C",E1518&lt;&gt;""),IF(G1518="D",-#REF!,+#REF!),0)</f>
        <v>#REF!</v>
      </c>
      <c r="N1518">
        <f>IF(D1518,MONTH(D1518),"")</f>
        <v>7</v>
      </c>
      <c r="O1518">
        <f>IF(D1518,YEAR(D1518),"")</f>
        <v>2002</v>
      </c>
      <c r="P1518" s="12">
        <f>P1517+IF(AND($B1518="C",I1518&lt;&gt;""),IF($G1518="D",-I1518,+I1518),0)</f>
        <v>159.82758083228012</v>
      </c>
    </row>
    <row r="1519" spans="1:16" x14ac:dyDescent="0.2">
      <c r="A1519" s="6">
        <v>809</v>
      </c>
      <c r="B1519" s="6" t="s">
        <v>17</v>
      </c>
      <c r="C1519" s="7" t="s">
        <v>51</v>
      </c>
      <c r="D1519" s="8">
        <v>37438</v>
      </c>
      <c r="E1519" s="19">
        <v>37441</v>
      </c>
      <c r="F1519" t="s">
        <v>284</v>
      </c>
      <c r="G1519" s="6" t="s">
        <v>23</v>
      </c>
      <c r="H1519" s="6"/>
      <c r="I1519" s="12">
        <v>4.74</v>
      </c>
      <c r="J1519" s="12">
        <f>J1518+IF(AND($B1519="B",$G1519="D"),-I1519,IF($B1519="B",+I1519,0))</f>
        <v>-6461.7901136519149</v>
      </c>
      <c r="K1519" s="12">
        <f>K1518+IF(AND($B1519="B",$E1519&lt;&gt;""),IF($G1519="D",-I1519,+I1519),0)</f>
        <v>-6461.7901136519149</v>
      </c>
      <c r="L1519" s="6" t="str">
        <f>IF(C1519="","",G1519&amp;" "&amp;VLOOKUP(C1519,$X$1:$Y$49,2))</f>
        <v>D 21</v>
      </c>
      <c r="M1519" s="10" t="e">
        <f>M1518+IF(AND(B1519="C",E1519&lt;&gt;""),IF(G1519="D",-#REF!,+#REF!),0)</f>
        <v>#REF!</v>
      </c>
      <c r="N1519">
        <f>IF(D1519,MONTH(D1519),"")</f>
        <v>7</v>
      </c>
      <c r="O1519">
        <f>IF(D1519,YEAR(D1519),"")</f>
        <v>2002</v>
      </c>
      <c r="P1519" s="12">
        <f>P1518+IF(AND($B1519="C",I1519&lt;&gt;""),IF($G1519="D",-I1519,+I1519),0)</f>
        <v>159.82758083228012</v>
      </c>
    </row>
    <row r="1520" spans="1:16" x14ac:dyDescent="0.2">
      <c r="A1520" s="6">
        <v>810</v>
      </c>
      <c r="B1520" s="6" t="s">
        <v>17</v>
      </c>
      <c r="C1520" s="7" t="s">
        <v>56</v>
      </c>
      <c r="D1520" s="8">
        <v>37438</v>
      </c>
      <c r="E1520" s="19">
        <v>37441</v>
      </c>
      <c r="F1520" t="s">
        <v>284</v>
      </c>
      <c r="G1520" s="6" t="s">
        <v>23</v>
      </c>
      <c r="H1520" s="6"/>
      <c r="I1520" s="12">
        <v>230.32</v>
      </c>
      <c r="J1520" s="12">
        <f>J1519+IF(AND($B1520="B",$G1520="D"),-I1520,IF($B1520="B",+I1520,0))</f>
        <v>-6692.1101136519146</v>
      </c>
      <c r="K1520" s="12">
        <f>K1519+IF(AND($B1520="B",$E1520&lt;&gt;""),IF($G1520="D",-I1520,+I1520),0)</f>
        <v>-6692.1101136519146</v>
      </c>
      <c r="L1520" s="6" t="str">
        <f>IF(C1520="","",G1520&amp;" "&amp;VLOOKUP(C1520,$X$1:$Y$49,2))</f>
        <v>D 14</v>
      </c>
      <c r="M1520" s="10" t="e">
        <f>M1519+IF(AND(B1520="C",E1520&lt;&gt;""),IF(G1520="D",-#REF!,+#REF!),0)</f>
        <v>#REF!</v>
      </c>
      <c r="N1520">
        <f>IF(D1520,MONTH(D1520),"")</f>
        <v>7</v>
      </c>
      <c r="O1520">
        <f>IF(D1520,YEAR(D1520),"")</f>
        <v>2002</v>
      </c>
      <c r="P1520" s="12">
        <f>P1519+IF(AND($B1520="C",I1520&lt;&gt;""),IF($G1520="D",-I1520,+I1520),0)</f>
        <v>159.82758083228012</v>
      </c>
    </row>
    <row r="1521" spans="1:16" x14ac:dyDescent="0.2">
      <c r="A1521" s="6">
        <v>810</v>
      </c>
      <c r="B1521" s="6" t="s">
        <v>17</v>
      </c>
      <c r="C1521" s="7" t="s">
        <v>26</v>
      </c>
      <c r="D1521" s="8">
        <v>37438</v>
      </c>
      <c r="E1521" s="19">
        <v>37441</v>
      </c>
      <c r="F1521" t="s">
        <v>284</v>
      </c>
      <c r="G1521" s="6" t="s">
        <v>23</v>
      </c>
      <c r="H1521" s="6"/>
      <c r="I1521" s="12">
        <v>53.09</v>
      </c>
      <c r="J1521" s="12">
        <f>J1520+IF(AND($B1521="B",$G1521="D"),-I1521,IF($B1521="B",+I1521,0))</f>
        <v>-6745.2001136519148</v>
      </c>
      <c r="K1521" s="12">
        <f>K1520+IF(AND($B1521="B",$E1521&lt;&gt;""),IF($G1521="D",-I1521,+I1521),0)</f>
        <v>-6745.2001136519148</v>
      </c>
      <c r="L1521" s="6" t="str">
        <f>IF(C1521="","",G1521&amp;" "&amp;VLOOKUP(C1521,$X$1:$Y$49,2))</f>
        <v>D 6</v>
      </c>
      <c r="M1521" s="10" t="e">
        <f>M1520+IF(AND(B1521="C",E1521&lt;&gt;""),IF(G1521="D",-#REF!,+#REF!),0)</f>
        <v>#REF!</v>
      </c>
      <c r="N1521">
        <f>IF(D1521,MONTH(D1521),"")</f>
        <v>7</v>
      </c>
      <c r="O1521">
        <f>IF(D1521,YEAR(D1521),"")</f>
        <v>2002</v>
      </c>
      <c r="P1521" s="12">
        <f>P1520+IF(AND($B1521="C",I1521&lt;&gt;""),IF($G1521="D",-I1521,+I1521),0)</f>
        <v>159.82758083228012</v>
      </c>
    </row>
    <row r="1522" spans="1:16" x14ac:dyDescent="0.2">
      <c r="A1522" s="6">
        <v>810</v>
      </c>
      <c r="B1522" s="6" t="s">
        <v>17</v>
      </c>
      <c r="C1522" s="7" t="s">
        <v>51</v>
      </c>
      <c r="D1522" s="8">
        <v>37438</v>
      </c>
      <c r="E1522" s="19">
        <v>37441</v>
      </c>
      <c r="F1522" t="s">
        <v>284</v>
      </c>
      <c r="G1522" s="6" t="s">
        <v>23</v>
      </c>
      <c r="H1522" s="6"/>
      <c r="I1522" s="12">
        <v>40.54</v>
      </c>
      <c r="J1522" s="12">
        <f>J1521+IF(AND($B1522="B",$G1522="D"),-I1522,IF($B1522="B",+I1522,0))</f>
        <v>-6785.7401136519147</v>
      </c>
      <c r="K1522" s="12">
        <f>K1521+IF(AND($B1522="B",$E1522&lt;&gt;""),IF($G1522="D",-I1522,+I1522),0)</f>
        <v>-6785.7401136519147</v>
      </c>
      <c r="L1522" s="6" t="str">
        <f>IF(C1522="","",G1522&amp;" "&amp;VLOOKUP(C1522,$X$1:$Y$49,2))</f>
        <v>D 21</v>
      </c>
      <c r="M1522" s="10" t="e">
        <f>M1521+IF(AND(B1522="C",E1522&lt;&gt;""),IF(G1522="D",-#REF!,+#REF!),0)</f>
        <v>#REF!</v>
      </c>
      <c r="N1522">
        <f>IF(D1522,MONTH(D1522),"")</f>
        <v>7</v>
      </c>
      <c r="O1522">
        <f>IF(D1522,YEAR(D1522),"")</f>
        <v>2002</v>
      </c>
      <c r="P1522" s="12">
        <f>P1521+IF(AND($B1522="C",I1522&lt;&gt;""),IF($G1522="D",-I1522,+I1522),0)</f>
        <v>159.82758083228012</v>
      </c>
    </row>
    <row r="1523" spans="1:16" x14ac:dyDescent="0.2">
      <c r="A1523" s="6">
        <v>810</v>
      </c>
      <c r="B1523" s="6" t="s">
        <v>17</v>
      </c>
      <c r="C1523" s="7" t="s">
        <v>51</v>
      </c>
      <c r="D1523" s="8">
        <v>37438</v>
      </c>
      <c r="E1523" s="19">
        <v>37441</v>
      </c>
      <c r="F1523" t="s">
        <v>284</v>
      </c>
      <c r="G1523" s="6" t="s">
        <v>23</v>
      </c>
      <c r="H1523" s="6"/>
      <c r="I1523" s="12">
        <v>7.48</v>
      </c>
      <c r="J1523" s="12">
        <f>J1522+IF(AND($B1523="B",$G1523="D"),-I1523,IF($B1523="B",+I1523,0))</f>
        <v>-6793.2201136519143</v>
      </c>
      <c r="K1523" s="12">
        <f>K1522+IF(AND($B1523="B",$E1523&lt;&gt;""),IF($G1523="D",-I1523,+I1523),0)</f>
        <v>-6793.2201136519143</v>
      </c>
      <c r="L1523" s="6" t="str">
        <f>IF(C1523="","",G1523&amp;" "&amp;VLOOKUP(C1523,$X$1:$Y$49,2))</f>
        <v>D 21</v>
      </c>
      <c r="M1523" s="10" t="e">
        <f>M1522+IF(AND(B1523="C",E1523&lt;&gt;""),IF(G1523="D",-#REF!,+#REF!),0)</f>
        <v>#REF!</v>
      </c>
      <c r="N1523">
        <f>IF(D1523,MONTH(D1523),"")</f>
        <v>7</v>
      </c>
      <c r="O1523">
        <f>IF(D1523,YEAR(D1523),"")</f>
        <v>2002</v>
      </c>
      <c r="P1523" s="12">
        <f>P1522+IF(AND($B1523="C",I1523&lt;&gt;""),IF($G1523="D",-I1523,+I1523),0)</f>
        <v>159.82758083228012</v>
      </c>
    </row>
    <row r="1524" spans="1:16" x14ac:dyDescent="0.2">
      <c r="A1524" s="6">
        <v>817</v>
      </c>
      <c r="B1524" s="6" t="s">
        <v>17</v>
      </c>
      <c r="C1524" t="s">
        <v>64</v>
      </c>
      <c r="D1524" s="8">
        <v>37438</v>
      </c>
      <c r="E1524" s="8">
        <v>37450</v>
      </c>
      <c r="F1524" t="s">
        <v>284</v>
      </c>
      <c r="G1524" s="6" t="s">
        <v>23</v>
      </c>
      <c r="H1524" s="14" t="s">
        <v>264</v>
      </c>
      <c r="I1524" s="12">
        <v>240</v>
      </c>
      <c r="J1524" s="12">
        <f>J1523+IF(AND($B1524="B",$G1524="D"),-I1524,IF($B1524="B",+I1524,0))</f>
        <v>-7033.2201136519143</v>
      </c>
      <c r="K1524" s="12">
        <f>K1523+IF(AND($B1524="B",$E1524&lt;&gt;""),IF($G1524="D",-I1524,+I1524),0)</f>
        <v>-7033.2201136519143</v>
      </c>
      <c r="L1524" s="6" t="str">
        <f>IF(C1524="","",G1524&amp;" "&amp;VLOOKUP(C1524,$X$1:$Y$49,2))</f>
        <v>D 20</v>
      </c>
      <c r="M1524" s="10" t="e">
        <f>M1523+IF(AND(B1524="C",E1524&lt;&gt;""),IF(G1524="D",-#REF!,+#REF!),0)</f>
        <v>#REF!</v>
      </c>
      <c r="N1524">
        <f>IF(D1524,MONTH(D1524),"")</f>
        <v>7</v>
      </c>
      <c r="O1524">
        <f>IF(D1524,YEAR(D1524),"")</f>
        <v>2002</v>
      </c>
      <c r="P1524" s="12">
        <f>P1523+IF(AND($B1524="C",I1524&lt;&gt;""),IF($G1524="D",-I1524,+I1524),0)</f>
        <v>159.82758083228012</v>
      </c>
    </row>
    <row r="1525" spans="1:16" x14ac:dyDescent="0.2">
      <c r="A1525" s="6">
        <v>818</v>
      </c>
      <c r="B1525" s="6" t="s">
        <v>17</v>
      </c>
      <c r="C1525" t="s">
        <v>18</v>
      </c>
      <c r="D1525" s="8">
        <v>37438</v>
      </c>
      <c r="E1525" s="8">
        <v>37439</v>
      </c>
      <c r="F1525" t="s">
        <v>284</v>
      </c>
      <c r="G1525" s="6" t="s">
        <v>19</v>
      </c>
      <c r="H1525" s="6"/>
      <c r="I1525" s="12">
        <v>12</v>
      </c>
      <c r="J1525" s="12">
        <f>J1524+IF(AND($B1525="B",$G1525="D"),-I1525,IF($B1525="B",+I1525,0))</f>
        <v>-7021.2201136519143</v>
      </c>
      <c r="K1525" s="12">
        <f>K1524+IF(AND($B1525="B",$E1525&lt;&gt;""),IF($G1525="D",-I1525,+I1525),0)</f>
        <v>-7021.2201136519143</v>
      </c>
      <c r="L1525" s="6" t="str">
        <f>IF(C1525="","",G1525&amp;" "&amp;VLOOKUP(C1525,$X$1:$Y$49,2))</f>
        <v>R 8</v>
      </c>
      <c r="M1525" s="10" t="e">
        <f>M1524+IF(AND(B1525="C",E1525&lt;&gt;""),IF(G1525="D",-#REF!,+#REF!),0)</f>
        <v>#REF!</v>
      </c>
      <c r="N1525">
        <f>IF(D1525,MONTH(D1525),"")</f>
        <v>7</v>
      </c>
      <c r="O1525">
        <f>IF(D1525,YEAR(D1525),"")</f>
        <v>2002</v>
      </c>
      <c r="P1525" s="12">
        <f>P1524+IF(AND($B1525="C",I1525&lt;&gt;""),IF($G1525="D",-I1525,+I1525),0)</f>
        <v>159.82758083228012</v>
      </c>
    </row>
    <row r="1526" spans="1:16" x14ac:dyDescent="0.2">
      <c r="A1526" s="6">
        <v>821</v>
      </c>
      <c r="B1526" s="6" t="s">
        <v>17</v>
      </c>
      <c r="C1526" t="s">
        <v>21</v>
      </c>
      <c r="D1526" s="8">
        <v>37438</v>
      </c>
      <c r="E1526" s="8">
        <v>37438</v>
      </c>
      <c r="F1526" t="s">
        <v>284</v>
      </c>
      <c r="G1526" s="6" t="s">
        <v>23</v>
      </c>
      <c r="H1526" s="6"/>
      <c r="I1526" s="12">
        <v>10.23</v>
      </c>
      <c r="J1526" s="12">
        <f>J1525+IF(AND($B1526="B",$G1526="D"),-I1526,IF($B1526="B",+I1526,0))</f>
        <v>-7031.4501136519139</v>
      </c>
      <c r="K1526" s="12">
        <f>K1525+IF(AND($B1526="B",$E1526&lt;&gt;""),IF($G1526="D",-I1526,+I1526),0)</f>
        <v>-7031.4501136519139</v>
      </c>
      <c r="L1526" s="6" t="str">
        <f>IF(C1526="","",G1526&amp;" "&amp;VLOOKUP(C1526,$X$1:$Y$49,2))</f>
        <v>D 28</v>
      </c>
      <c r="M1526" s="10" t="e">
        <f>M1525+IF(AND(B1526="C",E1526&lt;&gt;""),IF(G1526="D",-#REF!,+#REF!),0)</f>
        <v>#REF!</v>
      </c>
      <c r="N1526">
        <f>IF(D1526,MONTH(D1526),"")</f>
        <v>7</v>
      </c>
      <c r="O1526">
        <f>IF(D1526,YEAR(D1526),"")</f>
        <v>2002</v>
      </c>
      <c r="P1526" s="12">
        <f>P1525+IF(AND($B1526="C",I1526&lt;&gt;""),IF($G1526="D",-I1526,+I1526),0)</f>
        <v>159.82758083228012</v>
      </c>
    </row>
    <row r="1527" spans="1:16" x14ac:dyDescent="0.2">
      <c r="A1527" s="6">
        <v>821</v>
      </c>
      <c r="B1527" s="6" t="s">
        <v>17</v>
      </c>
      <c r="C1527" t="s">
        <v>26</v>
      </c>
      <c r="D1527" s="8">
        <v>37438</v>
      </c>
      <c r="E1527" s="8">
        <v>37438</v>
      </c>
      <c r="F1527" t="s">
        <v>284</v>
      </c>
      <c r="G1527" s="6" t="s">
        <v>23</v>
      </c>
      <c r="H1527" s="6"/>
      <c r="I1527" s="12">
        <v>2.0099999999999998</v>
      </c>
      <c r="J1527" s="12">
        <f>J1526+IF(AND($B1527="B",$G1527="D"),-I1527,IF($B1527="B",+I1527,0))</f>
        <v>-7033.4601136519141</v>
      </c>
      <c r="K1527" s="12">
        <f>K1526+IF(AND($B1527="B",$E1527&lt;&gt;""),IF($G1527="D",-I1527,+I1527),0)</f>
        <v>-7033.4601136519141</v>
      </c>
      <c r="L1527" s="6" t="str">
        <f>IF(C1527="","",G1527&amp;" "&amp;VLOOKUP(C1527,$X$1:$Y$49,2))</f>
        <v>D 6</v>
      </c>
      <c r="M1527" s="10" t="e">
        <f>M1526+IF(AND(B1527="C",E1527&lt;&gt;""),IF(G1527="D",-#REF!,+#REF!),0)</f>
        <v>#REF!</v>
      </c>
      <c r="N1527">
        <f>IF(D1527,MONTH(D1527),"")</f>
        <v>7</v>
      </c>
      <c r="O1527">
        <f>IF(D1527,YEAR(D1527),"")</f>
        <v>2002</v>
      </c>
      <c r="P1527" s="12">
        <f>P1526+IF(AND($B1527="C",I1527&lt;&gt;""),IF($G1527="D",-I1527,+I1527),0)</f>
        <v>159.82758083228012</v>
      </c>
    </row>
    <row r="1528" spans="1:16" x14ac:dyDescent="0.2">
      <c r="A1528" s="6">
        <v>822</v>
      </c>
      <c r="B1528" s="6" t="s">
        <v>17</v>
      </c>
      <c r="C1528" t="s">
        <v>53</v>
      </c>
      <c r="D1528" s="8">
        <v>37439</v>
      </c>
      <c r="E1528" s="8">
        <v>37438</v>
      </c>
      <c r="F1528" t="s">
        <v>284</v>
      </c>
      <c r="G1528" s="6" t="s">
        <v>23</v>
      </c>
      <c r="H1528" s="6"/>
      <c r="I1528" s="12">
        <v>99.22</v>
      </c>
      <c r="J1528" s="12">
        <f>J1527+IF(AND($B1528="B",$G1528="D"),-I1528,IF($B1528="B",+I1528,0))</f>
        <v>-7132.6801136519143</v>
      </c>
      <c r="K1528" s="12">
        <f>K1527+IF(AND($B1528="B",$E1528&lt;&gt;""),IF($G1528="D",-I1528,+I1528),0)</f>
        <v>-7132.6801136519143</v>
      </c>
      <c r="L1528" s="6" t="str">
        <f>IF(C1528="","",G1528&amp;" "&amp;VLOOKUP(C1528,$X$1:$Y$49,2))</f>
        <v>D 29</v>
      </c>
      <c r="M1528" s="10" t="e">
        <f>M1527+IF(AND(B1528="C",E1528&lt;&gt;""),IF(G1528="D",-#REF!,+#REF!),0)</f>
        <v>#REF!</v>
      </c>
      <c r="N1528">
        <f>IF(D1528,MONTH(D1528),"")</f>
        <v>7</v>
      </c>
      <c r="O1528">
        <f>IF(D1528,YEAR(D1528),"")</f>
        <v>2002</v>
      </c>
      <c r="P1528" s="12">
        <f>P1527+IF(AND($B1528="C",I1528&lt;&gt;""),IF($G1528="D",-I1528,+I1528),0)</f>
        <v>159.82758083228012</v>
      </c>
    </row>
    <row r="1529" spans="1:16" x14ac:dyDescent="0.2">
      <c r="A1529" s="6">
        <v>822</v>
      </c>
      <c r="B1529" s="6" t="s">
        <v>17</v>
      </c>
      <c r="C1529" s="7" t="s">
        <v>26</v>
      </c>
      <c r="D1529" s="8">
        <v>37439</v>
      </c>
      <c r="E1529" s="8">
        <v>37438</v>
      </c>
      <c r="F1529" t="s">
        <v>284</v>
      </c>
      <c r="G1529" s="6" t="s">
        <v>23</v>
      </c>
      <c r="H1529" s="6"/>
      <c r="I1529" s="12">
        <v>13</v>
      </c>
      <c r="J1529" s="12">
        <f>J1528+IF(AND($B1529="B",$G1529="D"),-I1529,IF($B1529="B",+I1529,0))</f>
        <v>-7145.6801136519143</v>
      </c>
      <c r="K1529" s="12">
        <f>K1528+IF(AND($B1529="B",$E1529&lt;&gt;""),IF($G1529="D",-I1529,+I1529),0)</f>
        <v>-7145.6801136519143</v>
      </c>
      <c r="L1529" s="6" t="str">
        <f>IF(C1529="","",G1529&amp;" "&amp;VLOOKUP(C1529,$X$1:$Y$49,2))</f>
        <v>D 6</v>
      </c>
      <c r="M1529" s="10" t="e">
        <f>M1528+IF(AND(B1529="C",E1529&lt;&gt;""),IF(G1529="D",-#REF!,+#REF!),0)</f>
        <v>#REF!</v>
      </c>
      <c r="N1529">
        <f>IF(D1529,MONTH(D1529),"")</f>
        <v>7</v>
      </c>
      <c r="O1529">
        <f>IF(D1529,YEAR(D1529),"")</f>
        <v>2002</v>
      </c>
      <c r="P1529" s="12">
        <f>P1528+IF(AND($B1529="C",I1529&lt;&gt;""),IF($G1529="D",-I1529,+I1529),0)</f>
        <v>159.82758083228012</v>
      </c>
    </row>
    <row r="1530" spans="1:16" x14ac:dyDescent="0.2">
      <c r="A1530" s="6">
        <v>819</v>
      </c>
      <c r="B1530" s="6" t="s">
        <v>17</v>
      </c>
      <c r="C1530" t="s">
        <v>18</v>
      </c>
      <c r="D1530" s="8">
        <v>37441</v>
      </c>
      <c r="E1530" s="8">
        <v>37442</v>
      </c>
      <c r="F1530" t="s">
        <v>284</v>
      </c>
      <c r="G1530" s="6" t="s">
        <v>19</v>
      </c>
      <c r="H1530" s="6"/>
      <c r="I1530" s="12">
        <v>8000</v>
      </c>
      <c r="J1530" s="12">
        <f>J1529+IF(AND($B1530="B",$G1530="D"),-I1530,IF($B1530="B",+I1530,0))</f>
        <v>854.31988634808567</v>
      </c>
      <c r="K1530" s="12">
        <f>K1529+IF(AND($B1530="B",$E1530&lt;&gt;""),IF($G1530="D",-I1530,+I1530),0)</f>
        <v>854.31988634808567</v>
      </c>
      <c r="L1530" s="6" t="str">
        <f>IF(C1530="","",G1530&amp;" "&amp;VLOOKUP(C1530,$X$1:$Y$49,2))</f>
        <v>R 8</v>
      </c>
      <c r="M1530" s="10" t="e">
        <f>M1529+IF(AND(B1530="C",E1530&lt;&gt;""),IF(G1530="D",-#REF!,+#REF!),0)</f>
        <v>#REF!</v>
      </c>
      <c r="N1530">
        <f>IF(D1530,MONTH(D1530),"")</f>
        <v>7</v>
      </c>
      <c r="O1530">
        <f>IF(D1530,YEAR(D1530),"")</f>
        <v>2002</v>
      </c>
      <c r="P1530" s="12">
        <f>P1529+IF(AND($B1530="C",I1530&lt;&gt;""),IF($G1530="D",-I1530,+I1530),0)</f>
        <v>159.82758083228012</v>
      </c>
    </row>
    <row r="1531" spans="1:16" x14ac:dyDescent="0.2">
      <c r="A1531" s="6">
        <v>815</v>
      </c>
      <c r="B1531" s="6" t="s">
        <v>17</v>
      </c>
      <c r="C1531" t="s">
        <v>54</v>
      </c>
      <c r="D1531" s="8">
        <v>37442</v>
      </c>
      <c r="E1531" s="8">
        <v>37447</v>
      </c>
      <c r="F1531" t="s">
        <v>284</v>
      </c>
      <c r="G1531" s="6" t="s">
        <v>19</v>
      </c>
      <c r="H1531" s="6"/>
      <c r="I1531" s="12">
        <v>2318</v>
      </c>
      <c r="J1531" s="12">
        <f>J1530+IF(AND($B1531="B",$G1531="D"),-I1531,IF($B1531="B",+I1531,0))</f>
        <v>3172.3198863480857</v>
      </c>
      <c r="K1531" s="12">
        <f>K1530+IF(AND($B1531="B",$E1531&lt;&gt;""),IF($G1531="D",-I1531,+I1531),0)</f>
        <v>3172.3198863480857</v>
      </c>
      <c r="L1531" s="6" t="str">
        <f>IF(C1531="","",G1531&amp;" "&amp;VLOOKUP(C1531,$X$1:$Y$49,2))</f>
        <v>R 6</v>
      </c>
      <c r="M1531" s="10" t="e">
        <f>M1530+IF(AND(B1531="C",E1531&lt;&gt;""),IF(G1531="D",-#REF!,+#REF!),0)</f>
        <v>#REF!</v>
      </c>
      <c r="N1531">
        <f>IF(D1531,MONTH(D1531),"")</f>
        <v>7</v>
      </c>
      <c r="O1531">
        <f>IF(D1531,YEAR(D1531),"")</f>
        <v>2002</v>
      </c>
      <c r="P1531" s="12">
        <f>P1530+IF(AND($B1531="C",I1531&lt;&gt;""),IF($G1531="D",-I1531,+I1531),0)</f>
        <v>159.82758083228012</v>
      </c>
    </row>
    <row r="1532" spans="1:16" x14ac:dyDescent="0.2">
      <c r="A1532" s="6">
        <v>815</v>
      </c>
      <c r="B1532" s="6" t="s">
        <v>17</v>
      </c>
      <c r="C1532" t="s">
        <v>62</v>
      </c>
      <c r="D1532" s="8">
        <v>37442</v>
      </c>
      <c r="E1532" s="8">
        <v>37447</v>
      </c>
      <c r="F1532" t="s">
        <v>284</v>
      </c>
      <c r="G1532" s="6" t="s">
        <v>19</v>
      </c>
      <c r="H1532" s="6"/>
      <c r="I1532" s="12">
        <v>454.32800000000003</v>
      </c>
      <c r="J1532" s="12">
        <f>J1531+IF(AND($B1532="B",$G1532="D"),-I1532,IF($B1532="B",+I1532,0))</f>
        <v>3626.6478863480856</v>
      </c>
      <c r="K1532" s="12">
        <f>K1531+IF(AND($B1532="B",$E1532&lt;&gt;""),IF($G1532="D",-I1532,+I1532),0)</f>
        <v>3626.6478863480856</v>
      </c>
      <c r="L1532" s="6" t="str">
        <f>IF(C1532="","",G1532&amp;" "&amp;VLOOKUP(C1532,$X$1:$Y$49,2))</f>
        <v>R 5</v>
      </c>
      <c r="M1532" s="10" t="e">
        <f>M1531+IF(AND(B1532="C",E1532&lt;&gt;""),IF(G1532="D",-#REF!,+#REF!),0)</f>
        <v>#REF!</v>
      </c>
      <c r="N1532">
        <f>IF(D1532,MONTH(D1532),"")</f>
        <v>7</v>
      </c>
      <c r="O1532">
        <f>IF(D1532,YEAR(D1532),"")</f>
        <v>2002</v>
      </c>
      <c r="P1532" s="12">
        <f>P1531+IF(AND($B1532="C",I1532&lt;&gt;""),IF($G1532="D",-I1532,+I1532),0)</f>
        <v>159.82758083228012</v>
      </c>
    </row>
    <row r="1533" spans="1:16" x14ac:dyDescent="0.2">
      <c r="A1533" s="6">
        <v>593</v>
      </c>
      <c r="B1533" s="6" t="s">
        <v>17</v>
      </c>
      <c r="C1533" t="s">
        <v>33</v>
      </c>
      <c r="D1533" s="8">
        <v>37447</v>
      </c>
      <c r="E1533" s="8">
        <v>37446</v>
      </c>
      <c r="F1533" t="s">
        <v>284</v>
      </c>
      <c r="G1533" s="6" t="s">
        <v>23</v>
      </c>
      <c r="H1533" s="6"/>
      <c r="I1533" s="12">
        <v>295.32</v>
      </c>
      <c r="J1533" s="12">
        <f>J1532+IF(AND($B1533="B",$G1533="D"),-I1533,IF($B1533="B",+I1533,0))</f>
        <v>3331.3278863480855</v>
      </c>
      <c r="K1533" s="12">
        <f>K1532+IF(AND($B1533="B",$E1533&lt;&gt;""),IF($G1533="D",-I1533,+I1533),0)</f>
        <v>3331.3278863480855</v>
      </c>
      <c r="L1533" s="6" t="str">
        <f>IF(C1533="","",G1533&amp;" "&amp;VLOOKUP(C1533,$X$1:$Y$49,2))</f>
        <v>D 23</v>
      </c>
      <c r="M1533" s="10" t="e">
        <f>M1532+IF(AND(B1533="C",E1533&lt;&gt;""),IF(G1533="D",-#REF!,+#REF!),0)</f>
        <v>#REF!</v>
      </c>
      <c r="N1533">
        <f>IF(D1533,MONTH(D1533),"")</f>
        <v>7</v>
      </c>
      <c r="O1533">
        <f>IF(D1533,YEAR(D1533),"")</f>
        <v>2002</v>
      </c>
      <c r="P1533" s="12">
        <f>P1532+IF(AND($B1533="C",I1533&lt;&gt;""),IF($G1533="D",-I1533,+I1533),0)</f>
        <v>159.82758083228012</v>
      </c>
    </row>
    <row r="1534" spans="1:16" x14ac:dyDescent="0.2">
      <c r="A1534" s="6">
        <v>824</v>
      </c>
      <c r="B1534" s="6" t="s">
        <v>17</v>
      </c>
      <c r="C1534" t="s">
        <v>54</v>
      </c>
      <c r="D1534" s="8">
        <v>37447</v>
      </c>
      <c r="E1534" s="8">
        <v>37451</v>
      </c>
      <c r="F1534" t="s">
        <v>284</v>
      </c>
      <c r="G1534" s="6" t="s">
        <v>19</v>
      </c>
      <c r="H1534" s="6"/>
      <c r="I1534" s="12">
        <v>914.69</v>
      </c>
      <c r="J1534" s="12">
        <f>J1533+IF(AND($B1534="B",$G1534="D"),-I1534,IF($B1534="B",+I1534,0))</f>
        <v>4246.0178863480851</v>
      </c>
      <c r="K1534" s="12">
        <f>K1533+IF(AND($B1534="B",$E1534&lt;&gt;""),IF($G1534="D",-I1534,+I1534),0)</f>
        <v>4246.0178863480851</v>
      </c>
      <c r="L1534" s="6" t="str">
        <f>IF(C1534="","",G1534&amp;" "&amp;VLOOKUP(C1534,$X$1:$Y$49,2))</f>
        <v>R 6</v>
      </c>
      <c r="M1534" s="10" t="e">
        <f>M1533+IF(AND(B1534="C",E1534&lt;&gt;""),IF(G1534="D",-#REF!,+#REF!),0)</f>
        <v>#REF!</v>
      </c>
      <c r="N1534">
        <f>IF(D1534,MONTH(D1534),"")</f>
        <v>7</v>
      </c>
      <c r="O1534">
        <f>IF(D1534,YEAR(D1534),"")</f>
        <v>2002</v>
      </c>
      <c r="P1534" s="12">
        <f>P1533+IF(AND($B1534="C",I1534&lt;&gt;""),IF($G1534="D",-I1534,+I1534),0)</f>
        <v>159.82758083228012</v>
      </c>
    </row>
    <row r="1535" spans="1:16" x14ac:dyDescent="0.2">
      <c r="A1535" s="6">
        <v>824</v>
      </c>
      <c r="B1535" s="6" t="s">
        <v>17</v>
      </c>
      <c r="C1535" t="s">
        <v>62</v>
      </c>
      <c r="D1535" s="8">
        <v>37447</v>
      </c>
      <c r="E1535" s="8">
        <v>37451</v>
      </c>
      <c r="F1535" t="s">
        <v>284</v>
      </c>
      <c r="G1535" s="6" t="s">
        <v>19</v>
      </c>
      <c r="H1535" s="6"/>
      <c r="I1535" s="12">
        <v>179.27924000000002</v>
      </c>
      <c r="J1535" s="12">
        <f>J1534+IF(AND($B1535="B",$G1535="D"),-I1535,IF($B1535="B",+I1535,0))</f>
        <v>4425.2971263480849</v>
      </c>
      <c r="K1535" s="12">
        <f>K1534+IF(AND($B1535="B",$E1535&lt;&gt;""),IF($G1535="D",-I1535,+I1535),0)</f>
        <v>4425.2971263480849</v>
      </c>
      <c r="L1535" s="6" t="str">
        <f>IF(C1535="","",G1535&amp;" "&amp;VLOOKUP(C1535,$X$1:$Y$49,2))</f>
        <v>R 5</v>
      </c>
      <c r="M1535" s="10" t="e">
        <f>M1534+IF(AND(B1535="C",E1535&lt;&gt;""),IF(G1535="D",-#REF!,+#REF!),0)</f>
        <v>#REF!</v>
      </c>
      <c r="N1535">
        <f>IF(D1535,MONTH(D1535),"")</f>
        <v>7</v>
      </c>
      <c r="O1535">
        <f>IF(D1535,YEAR(D1535),"")</f>
        <v>2002</v>
      </c>
      <c r="P1535" s="12">
        <f>P1534+IF(AND($B1535="C",I1535&lt;&gt;""),IF($G1535="D",-I1535,+I1535),0)</f>
        <v>159.82758083228012</v>
      </c>
    </row>
    <row r="1536" spans="1:16" x14ac:dyDescent="0.2">
      <c r="A1536" s="6">
        <v>825</v>
      </c>
      <c r="B1536" s="6" t="s">
        <v>17</v>
      </c>
      <c r="C1536" t="s">
        <v>54</v>
      </c>
      <c r="D1536" s="8">
        <v>37447</v>
      </c>
      <c r="E1536" s="8">
        <v>37448</v>
      </c>
      <c r="F1536" t="s">
        <v>284</v>
      </c>
      <c r="G1536" s="6" t="s">
        <v>19</v>
      </c>
      <c r="H1536" s="6"/>
      <c r="I1536" s="12">
        <v>227.5</v>
      </c>
      <c r="J1536" s="12">
        <f>J1535+IF(AND($B1536="B",$G1536="D"),-I1536,IF($B1536="B",+I1536,0))</f>
        <v>4652.7971263480849</v>
      </c>
      <c r="K1536" s="12">
        <f>K1535+IF(AND($B1536="B",$E1536&lt;&gt;""),IF($G1536="D",-I1536,+I1536),0)</f>
        <v>4652.7971263480849</v>
      </c>
      <c r="L1536" s="6" t="str">
        <f>IF(C1536="","",G1536&amp;" "&amp;VLOOKUP(C1536,$X$1:$Y$49,2))</f>
        <v>R 6</v>
      </c>
      <c r="M1536" s="10" t="e">
        <f>M1535+IF(AND(B1536="C",E1536&lt;&gt;""),IF(G1536="D",-#REF!,+#REF!),0)</f>
        <v>#REF!</v>
      </c>
      <c r="N1536">
        <f>IF(D1536,MONTH(D1536),"")</f>
        <v>7</v>
      </c>
      <c r="O1536">
        <f>IF(D1536,YEAR(D1536),"")</f>
        <v>2002</v>
      </c>
      <c r="P1536" s="12">
        <f>P1535+IF(AND($B1536="C",I1536&lt;&gt;""),IF($G1536="D",-I1536,+I1536),0)</f>
        <v>159.82758083228012</v>
      </c>
    </row>
    <row r="1537" spans="1:16" x14ac:dyDescent="0.2">
      <c r="A1537" s="6">
        <v>825</v>
      </c>
      <c r="B1537" s="6" t="s">
        <v>17</v>
      </c>
      <c r="C1537" t="s">
        <v>62</v>
      </c>
      <c r="D1537" s="8">
        <v>37447</v>
      </c>
      <c r="E1537" s="8">
        <v>37448</v>
      </c>
      <c r="F1537" t="s">
        <v>284</v>
      </c>
      <c r="G1537" s="6" t="s">
        <v>19</v>
      </c>
      <c r="H1537" s="6"/>
      <c r="I1537" s="12">
        <v>44.59</v>
      </c>
      <c r="J1537" s="12">
        <f>J1536+IF(AND($B1537="B",$G1537="D"),-I1537,IF($B1537="B",+I1537,0))</f>
        <v>4697.3871263480851</v>
      </c>
      <c r="K1537" s="12">
        <f>K1536+IF(AND($B1537="B",$E1537&lt;&gt;""),IF($G1537="D",-I1537,+I1537),0)</f>
        <v>4697.3871263480851</v>
      </c>
      <c r="L1537" s="6" t="str">
        <f>IF(C1537="","",G1537&amp;" "&amp;VLOOKUP(C1537,$X$1:$Y$49,2))</f>
        <v>R 5</v>
      </c>
      <c r="M1537" s="10" t="e">
        <f>M1536+IF(AND(B1537="C",E1537&lt;&gt;""),IF(G1537="D",-#REF!,+#REF!),0)</f>
        <v>#REF!</v>
      </c>
      <c r="N1537">
        <f>IF(D1537,MONTH(D1537),"")</f>
        <v>7</v>
      </c>
      <c r="O1537">
        <f>IF(D1537,YEAR(D1537),"")</f>
        <v>2002</v>
      </c>
      <c r="P1537" s="12">
        <f>P1536+IF(AND($B1537="C",I1537&lt;&gt;""),IF($G1537="D",-I1537,+I1537),0)</f>
        <v>159.82758083228012</v>
      </c>
    </row>
    <row r="1538" spans="1:16" x14ac:dyDescent="0.2">
      <c r="A1538" s="6">
        <v>826</v>
      </c>
      <c r="B1538" s="6" t="s">
        <v>17</v>
      </c>
      <c r="C1538" t="s">
        <v>18</v>
      </c>
      <c r="D1538" s="8">
        <v>37447</v>
      </c>
      <c r="E1538" s="8">
        <v>37449</v>
      </c>
      <c r="F1538" t="s">
        <v>284</v>
      </c>
      <c r="G1538" s="6" t="s">
        <v>19</v>
      </c>
      <c r="H1538" s="6"/>
      <c r="I1538" s="12">
        <v>5998.22</v>
      </c>
      <c r="J1538" s="12">
        <f>J1537+IF(AND($B1538="B",$G1538="D"),-I1538,IF($B1538="B",+I1538,0))</f>
        <v>10695.607126348084</v>
      </c>
      <c r="K1538" s="12">
        <f>K1537+IF(AND($B1538="B",$E1538&lt;&gt;""),IF($G1538="D",-I1538,+I1538),0)</f>
        <v>10695.607126348084</v>
      </c>
      <c r="L1538" s="6" t="str">
        <f>IF(C1538="","",G1538&amp;" "&amp;VLOOKUP(C1538,$X$1:$Y$49,2))</f>
        <v>R 8</v>
      </c>
      <c r="M1538" s="10" t="e">
        <f>M1537+IF(AND(B1538="C",E1538&lt;&gt;""),IF(G1538="D",-#REF!,+#REF!),0)</f>
        <v>#REF!</v>
      </c>
      <c r="N1538">
        <f>IF(D1538,MONTH(D1538),"")</f>
        <v>7</v>
      </c>
      <c r="O1538">
        <f>IF(D1538,YEAR(D1538),"")</f>
        <v>2002</v>
      </c>
      <c r="P1538" s="12">
        <f>P1537+IF(AND($B1538="C",I1538&lt;&gt;""),IF($G1538="D",-I1538,+I1538),0)</f>
        <v>159.82758083228012</v>
      </c>
    </row>
    <row r="1539" spans="1:16" x14ac:dyDescent="0.2">
      <c r="A1539" s="6">
        <v>830</v>
      </c>
      <c r="B1539" s="6" t="s">
        <v>40</v>
      </c>
      <c r="C1539" t="s">
        <v>49</v>
      </c>
      <c r="D1539" s="8">
        <v>37449</v>
      </c>
      <c r="E1539" s="8">
        <v>37449</v>
      </c>
      <c r="F1539" t="s">
        <v>284</v>
      </c>
      <c r="G1539" s="6" t="s">
        <v>23</v>
      </c>
      <c r="H1539" s="6"/>
      <c r="I1539" s="12">
        <v>31.930000000000003</v>
      </c>
      <c r="J1539" s="12">
        <f>J1538+IF(AND($B1539="B",$G1539="D"),-I1539,IF($B1539="B",+I1539,0))</f>
        <v>10695.607126348084</v>
      </c>
      <c r="K1539" s="12">
        <f>K1538+IF(AND($B1539="B",$E1539&lt;&gt;""),IF($G1539="D",-I1539,+I1539),0)</f>
        <v>10695.607126348084</v>
      </c>
      <c r="L1539" s="6" t="str">
        <f>IF(C1539="","",G1539&amp;" "&amp;VLOOKUP(C1539,$X$1:$Y$49,2))</f>
        <v>D 24</v>
      </c>
      <c r="M1539" s="10" t="e">
        <f>M1538+IF(AND(B1539="C",E1539&lt;&gt;""),IF(G1539="D",-#REF!,+#REF!),0)</f>
        <v>#REF!</v>
      </c>
      <c r="N1539">
        <f>IF(D1539,MONTH(D1539),"")</f>
        <v>7</v>
      </c>
      <c r="O1539">
        <f>IF(D1539,YEAR(D1539),"")</f>
        <v>2002</v>
      </c>
      <c r="P1539" s="12">
        <f>P1538+IF(AND($B1539="C",I1539&lt;&gt;""),IF($G1539="D",-I1539,+I1539),0)</f>
        <v>127.89758083228011</v>
      </c>
    </row>
    <row r="1540" spans="1:16" x14ac:dyDescent="0.2">
      <c r="A1540" s="6">
        <v>830</v>
      </c>
      <c r="B1540" s="6" t="s">
        <v>40</v>
      </c>
      <c r="C1540" s="7" t="s">
        <v>26</v>
      </c>
      <c r="D1540" s="8">
        <v>37449</v>
      </c>
      <c r="E1540" s="8">
        <v>37449</v>
      </c>
      <c r="F1540" t="s">
        <v>284</v>
      </c>
      <c r="G1540" s="6" t="s">
        <v>23</v>
      </c>
      <c r="H1540" s="6"/>
      <c r="I1540" s="12">
        <v>6.27</v>
      </c>
      <c r="J1540" s="12">
        <f>J1539+IF(AND($B1540="B",$G1540="D"),-I1540,IF($B1540="B",+I1540,0))</f>
        <v>10695.607126348084</v>
      </c>
      <c r="K1540" s="12">
        <f>K1539+IF(AND($B1540="B",$E1540&lt;&gt;""),IF($G1540="D",-I1540,+I1540),0)</f>
        <v>10695.607126348084</v>
      </c>
      <c r="L1540" s="6" t="str">
        <f>IF(C1540="","",G1540&amp;" "&amp;VLOOKUP(C1540,$X$1:$Y$49,2))</f>
        <v>D 6</v>
      </c>
      <c r="M1540" s="10" t="e">
        <f>M1539+IF(AND(B1540="C",E1540&lt;&gt;""),IF(G1540="D",-#REF!,+#REF!),0)</f>
        <v>#REF!</v>
      </c>
      <c r="N1540">
        <f>IF(D1540,MONTH(D1540),"")</f>
        <v>7</v>
      </c>
      <c r="O1540">
        <f>IF(D1540,YEAR(D1540),"")</f>
        <v>2002</v>
      </c>
      <c r="P1540" s="12">
        <f>P1539+IF(AND($B1540="C",I1540&lt;&gt;""),IF($G1540="D",-I1540,+I1540),0)</f>
        <v>121.62758083228012</v>
      </c>
    </row>
    <row r="1541" spans="1:16" x14ac:dyDescent="0.2">
      <c r="A1541" s="6">
        <v>831</v>
      </c>
      <c r="B1541" s="6" t="s">
        <v>17</v>
      </c>
      <c r="C1541" t="s">
        <v>67</v>
      </c>
      <c r="D1541" s="8">
        <v>37449</v>
      </c>
      <c r="E1541" s="8">
        <v>37465</v>
      </c>
      <c r="F1541" t="s">
        <v>284</v>
      </c>
      <c r="G1541" s="6" t="s">
        <v>23</v>
      </c>
      <c r="H1541" s="14" t="s">
        <v>265</v>
      </c>
      <c r="I1541" s="12">
        <v>3966</v>
      </c>
      <c r="J1541" s="12">
        <f>J1540+IF(AND($B1541="B",$G1541="D"),-I1541,IF($B1541="B",+I1541,0))</f>
        <v>6729.6071263480844</v>
      </c>
      <c r="K1541" s="12">
        <f>K1540+IF(AND($B1541="B",$E1541&lt;&gt;""),IF($G1541="D",-I1541,+I1541),0)</f>
        <v>6729.6071263480844</v>
      </c>
      <c r="L1541" s="6" t="str">
        <f>IF(C1541="","",G1541&amp;" "&amp;VLOOKUP(C1541,$X$1:$Y$49,2))</f>
        <v>D 11</v>
      </c>
      <c r="M1541" s="10" t="e">
        <f>M1540+IF(AND(B1541="C",E1541&lt;&gt;""),IF(G1541="D",-#REF!,+#REF!),0)</f>
        <v>#REF!</v>
      </c>
      <c r="N1541">
        <f>IF(D1541,MONTH(D1541),"")</f>
        <v>7</v>
      </c>
      <c r="O1541">
        <f>IF(D1541,YEAR(D1541),"")</f>
        <v>2002</v>
      </c>
      <c r="P1541" s="12">
        <f>P1540+IF(AND($B1541="C",I1541&lt;&gt;""),IF($G1541="D",-I1541,+I1541),0)</f>
        <v>121.62758083228012</v>
      </c>
    </row>
    <row r="1542" spans="1:16" x14ac:dyDescent="0.2">
      <c r="A1542" s="6">
        <v>832</v>
      </c>
      <c r="B1542" s="6" t="s">
        <v>17</v>
      </c>
      <c r="C1542" t="s">
        <v>36</v>
      </c>
      <c r="D1542" s="8">
        <v>37449</v>
      </c>
      <c r="E1542" s="8">
        <v>37454</v>
      </c>
      <c r="F1542" t="s">
        <v>284</v>
      </c>
      <c r="G1542" s="6" t="s">
        <v>23</v>
      </c>
      <c r="H1542" s="14" t="s">
        <v>266</v>
      </c>
      <c r="I1542" s="12">
        <v>437.32</v>
      </c>
      <c r="J1542" s="12">
        <f>J1541+IF(AND($B1542="B",$G1542="D"),-I1542,IF($B1542="B",+I1542,0))</f>
        <v>6292.2871263480847</v>
      </c>
      <c r="K1542" s="12">
        <f>K1541+IF(AND($B1542="B",$E1542&lt;&gt;""),IF($G1542="D",-I1542,+I1542),0)</f>
        <v>6292.2871263480847</v>
      </c>
      <c r="L1542" s="6" t="str">
        <f>IF(C1542="","",G1542&amp;" "&amp;VLOOKUP(C1542,$X$1:$Y$49,2))</f>
        <v>D 10</v>
      </c>
      <c r="M1542" s="10" t="e">
        <f>M1541+IF(AND(B1542="C",E1542&lt;&gt;""),IF(G1542="D",-#REF!,+#REF!),0)</f>
        <v>#REF!</v>
      </c>
      <c r="N1542">
        <f>IF(D1542,MONTH(D1542),"")</f>
        <v>7</v>
      </c>
      <c r="O1542">
        <f>IF(D1542,YEAR(D1542),"")</f>
        <v>2002</v>
      </c>
      <c r="P1542" s="12">
        <f>P1541+IF(AND($B1542="C",I1542&lt;&gt;""),IF($G1542="D",-I1542,+I1542),0)</f>
        <v>121.62758083228012</v>
      </c>
    </row>
    <row r="1543" spans="1:16" x14ac:dyDescent="0.2">
      <c r="A1543" s="6">
        <v>833</v>
      </c>
      <c r="B1543" s="6" t="s">
        <v>17</v>
      </c>
      <c r="C1543" t="s">
        <v>36</v>
      </c>
      <c r="D1543" s="8">
        <v>37449</v>
      </c>
      <c r="E1543" s="8">
        <v>37451</v>
      </c>
      <c r="F1543" t="s">
        <v>284</v>
      </c>
      <c r="G1543" s="6" t="s">
        <v>23</v>
      </c>
      <c r="H1543" s="14" t="s">
        <v>267</v>
      </c>
      <c r="I1543" s="12">
        <v>1791</v>
      </c>
      <c r="J1543" s="12">
        <f>J1542+IF(AND($B1543="B",$G1543="D"),-I1543,IF($B1543="B",+I1543,0))</f>
        <v>4501.2871263480847</v>
      </c>
      <c r="K1543" s="12">
        <f>K1542+IF(AND($B1543="B",$E1543&lt;&gt;""),IF($G1543="D",-I1543,+I1543),0)</f>
        <v>4501.2871263480847</v>
      </c>
      <c r="L1543" s="6" t="str">
        <f>IF(C1543="","",G1543&amp;" "&amp;VLOOKUP(C1543,$X$1:$Y$49,2))</f>
        <v>D 10</v>
      </c>
      <c r="M1543" s="10" t="e">
        <f>M1542+IF(AND(B1543="C",E1543&lt;&gt;""),IF(G1543="D",-#REF!,+#REF!),0)</f>
        <v>#REF!</v>
      </c>
      <c r="N1543">
        <f>IF(D1543,MONTH(D1543),"")</f>
        <v>7</v>
      </c>
      <c r="O1543">
        <f>IF(D1543,YEAR(D1543),"")</f>
        <v>2002</v>
      </c>
      <c r="P1543" s="12">
        <f>P1542+IF(AND($B1543="C",I1543&lt;&gt;""),IF($G1543="D",-I1543,+I1543),0)</f>
        <v>121.62758083228012</v>
      </c>
    </row>
    <row r="1544" spans="1:16" x14ac:dyDescent="0.2">
      <c r="A1544" s="6">
        <v>834</v>
      </c>
      <c r="B1544" s="6" t="s">
        <v>17</v>
      </c>
      <c r="C1544" t="s">
        <v>36</v>
      </c>
      <c r="D1544" s="8">
        <v>37449</v>
      </c>
      <c r="E1544" s="8">
        <v>37454</v>
      </c>
      <c r="F1544" t="s">
        <v>284</v>
      </c>
      <c r="G1544" s="6" t="s">
        <v>23</v>
      </c>
      <c r="H1544" s="14" t="s">
        <v>268</v>
      </c>
      <c r="I1544" s="12">
        <v>292</v>
      </c>
      <c r="J1544" s="12">
        <f>J1543+IF(AND($B1544="B",$G1544="D"),-I1544,IF($B1544="B",+I1544,0))</f>
        <v>4209.2871263480847</v>
      </c>
      <c r="K1544" s="12">
        <f>K1543+IF(AND($B1544="B",$E1544&lt;&gt;""),IF($G1544="D",-I1544,+I1544),0)</f>
        <v>4209.2871263480847</v>
      </c>
      <c r="L1544" s="6" t="str">
        <f>IF(C1544="","",G1544&amp;" "&amp;VLOOKUP(C1544,$X$1:$Y$49,2))</f>
        <v>D 10</v>
      </c>
      <c r="M1544" s="10" t="e">
        <f>M1543+IF(AND(B1544="C",E1544&lt;&gt;""),IF(G1544="D",-#REF!,+#REF!),0)</f>
        <v>#REF!</v>
      </c>
      <c r="N1544">
        <f>IF(D1544,MONTH(D1544),"")</f>
        <v>7</v>
      </c>
      <c r="O1544">
        <f>IF(D1544,YEAR(D1544),"")</f>
        <v>2002</v>
      </c>
      <c r="P1544" s="12">
        <f>P1543+IF(AND($B1544="C",I1544&lt;&gt;""),IF($G1544="D",-I1544,+I1544),0)</f>
        <v>121.62758083228012</v>
      </c>
    </row>
    <row r="1545" spans="1:16" x14ac:dyDescent="0.2">
      <c r="A1545" s="6">
        <v>835</v>
      </c>
      <c r="B1545" s="6" t="s">
        <v>17</v>
      </c>
      <c r="C1545" t="s">
        <v>58</v>
      </c>
      <c r="D1545" s="8">
        <v>37449</v>
      </c>
      <c r="E1545" s="8">
        <v>37451</v>
      </c>
      <c r="F1545" t="s">
        <v>284</v>
      </c>
      <c r="G1545" s="6" t="s">
        <v>23</v>
      </c>
      <c r="H1545" s="6"/>
      <c r="I1545" s="12">
        <v>462.98</v>
      </c>
      <c r="J1545" s="12">
        <f>J1544+IF(AND($B1545="B",$G1545="D"),-I1545,IF($B1545="B",+I1545,0))</f>
        <v>3746.3071263480847</v>
      </c>
      <c r="K1545" s="12">
        <f>K1544+IF(AND($B1545="B",$E1545&lt;&gt;""),IF($G1545="D",-I1545,+I1545),0)</f>
        <v>3746.3071263480847</v>
      </c>
      <c r="L1545" s="6" t="str">
        <f>IF(C1545="","",G1545&amp;" "&amp;VLOOKUP(C1545,$X$1:$Y$49,2))</f>
        <v>D 4</v>
      </c>
      <c r="M1545" s="10" t="e">
        <f>M1544+IF(AND(B1545="C",E1545&lt;&gt;""),IF(G1545="D",-#REF!,+#REF!),0)</f>
        <v>#REF!</v>
      </c>
      <c r="N1545">
        <f>IF(D1545,MONTH(D1545),"")</f>
        <v>7</v>
      </c>
      <c r="O1545">
        <f>IF(D1545,YEAR(D1545),"")</f>
        <v>2002</v>
      </c>
      <c r="P1545" s="12">
        <f>P1544+IF(AND($B1545="C",I1545&lt;&gt;""),IF($G1545="D",-I1545,+I1545),0)</f>
        <v>121.62758083228012</v>
      </c>
    </row>
    <row r="1546" spans="1:16" x14ac:dyDescent="0.2">
      <c r="A1546" s="6">
        <v>836</v>
      </c>
      <c r="B1546" s="6" t="s">
        <v>17</v>
      </c>
      <c r="C1546" t="s">
        <v>58</v>
      </c>
      <c r="D1546" s="8">
        <v>37449</v>
      </c>
      <c r="E1546" s="8">
        <v>37451</v>
      </c>
      <c r="F1546" t="s">
        <v>284</v>
      </c>
      <c r="G1546" s="6" t="s">
        <v>23</v>
      </c>
      <c r="H1546" s="6"/>
      <c r="I1546" s="12">
        <v>1500</v>
      </c>
      <c r="J1546" s="12">
        <f>J1545+IF(AND($B1546="B",$G1546="D"),-I1546,IF($B1546="B",+I1546,0))</f>
        <v>2246.3071263480847</v>
      </c>
      <c r="K1546" s="12">
        <f>K1545+IF(AND($B1546="B",$E1546&lt;&gt;""),IF($G1546="D",-I1546,+I1546),0)</f>
        <v>2246.3071263480847</v>
      </c>
      <c r="L1546" s="6" t="str">
        <f>IF(C1546="","",G1546&amp;" "&amp;VLOOKUP(C1546,$X$1:$Y$49,2))</f>
        <v>D 4</v>
      </c>
      <c r="M1546" s="10" t="e">
        <f>M1545+IF(AND(B1546="C",E1546&lt;&gt;""),IF(G1546="D",-#REF!,+#REF!),0)</f>
        <v>#REF!</v>
      </c>
      <c r="N1546">
        <f>IF(D1546,MONTH(D1546),"")</f>
        <v>7</v>
      </c>
      <c r="O1546">
        <f>IF(D1546,YEAR(D1546),"")</f>
        <v>2002</v>
      </c>
      <c r="P1546" s="12">
        <f>P1545+IF(AND($B1546="C",I1546&lt;&gt;""),IF($G1546="D",-I1546,+I1546),0)</f>
        <v>121.62758083228012</v>
      </c>
    </row>
    <row r="1547" spans="1:16" x14ac:dyDescent="0.2">
      <c r="A1547" s="6">
        <v>864</v>
      </c>
      <c r="B1547" s="6" t="s">
        <v>17</v>
      </c>
      <c r="C1547" t="s">
        <v>49</v>
      </c>
      <c r="D1547" s="8">
        <v>37452</v>
      </c>
      <c r="E1547" s="8">
        <v>37468</v>
      </c>
      <c r="F1547" t="s">
        <v>284</v>
      </c>
      <c r="G1547" s="6" t="s">
        <v>23</v>
      </c>
      <c r="H1547" s="6"/>
      <c r="I1547" s="12">
        <v>21.61</v>
      </c>
      <c r="J1547" s="12">
        <f>J1546+IF(AND($B1547="B",$G1547="D"),-I1547,IF($B1547="B",+I1547,0))</f>
        <v>2224.6971263480846</v>
      </c>
      <c r="K1547" s="12">
        <f>K1546+IF(AND($B1547="B",$E1547&lt;&gt;""),IF($G1547="D",-I1547,+I1547),0)</f>
        <v>2224.6971263480846</v>
      </c>
      <c r="L1547" s="6" t="str">
        <f>IF(C1547="","",G1547&amp;" "&amp;VLOOKUP(C1547,$X$1:$Y$49,2))</f>
        <v>D 24</v>
      </c>
      <c r="M1547" s="10" t="e">
        <f>M1546+IF(AND(B1547="C",E1547&lt;&gt;""),IF(G1547="D",-#REF!,+#REF!),0)</f>
        <v>#REF!</v>
      </c>
      <c r="N1547">
        <f>IF(D1547,MONTH(D1547),"")</f>
        <v>7</v>
      </c>
      <c r="O1547">
        <f>IF(D1547,YEAR(D1547),"")</f>
        <v>2002</v>
      </c>
      <c r="P1547" s="12">
        <f>P1546+IF(AND($B1547="C",I1547&lt;&gt;""),IF($G1547="D",-I1547,+I1547),0)</f>
        <v>121.62758083228012</v>
      </c>
    </row>
    <row r="1548" spans="1:16" x14ac:dyDescent="0.2">
      <c r="A1548" s="6">
        <v>864</v>
      </c>
      <c r="B1548" s="6" t="s">
        <v>17</v>
      </c>
      <c r="C1548" t="s">
        <v>28</v>
      </c>
      <c r="D1548" s="8">
        <v>37452</v>
      </c>
      <c r="E1548" s="8">
        <v>37468</v>
      </c>
      <c r="F1548" t="s">
        <v>284</v>
      </c>
      <c r="G1548" s="6" t="s">
        <v>23</v>
      </c>
      <c r="H1548" s="6"/>
      <c r="I1548" s="12">
        <v>28.34</v>
      </c>
      <c r="J1548" s="12">
        <f>J1547+IF(AND($B1548="B",$G1548="D"),-I1548,IF($B1548="B",+I1548,0))</f>
        <v>2196.3571263480844</v>
      </c>
      <c r="K1548" s="12">
        <f>K1547+IF(AND($B1548="B",$E1548&lt;&gt;""),IF($G1548="D",-I1548,+I1548),0)</f>
        <v>2196.3571263480844</v>
      </c>
      <c r="L1548" s="6" t="str">
        <f>IF(C1548="","",G1548&amp;" "&amp;VLOOKUP(C1548,$X$1:$Y$49,2))</f>
        <v>D 25</v>
      </c>
      <c r="M1548" s="10" t="e">
        <f>M1547+IF(AND(B1548="C",E1548&lt;&gt;""),IF(G1548="D",-#REF!,+#REF!),0)</f>
        <v>#REF!</v>
      </c>
      <c r="N1548">
        <f>IF(D1548,MONTH(D1548),"")</f>
        <v>7</v>
      </c>
      <c r="O1548">
        <f>IF(D1548,YEAR(D1548),"")</f>
        <v>2002</v>
      </c>
      <c r="P1548" s="12">
        <f>P1547+IF(AND($B1548="C",I1548&lt;&gt;""),IF($G1548="D",-I1548,+I1548),0)</f>
        <v>121.62758083228012</v>
      </c>
    </row>
    <row r="1549" spans="1:16" x14ac:dyDescent="0.2">
      <c r="A1549" s="6">
        <v>864</v>
      </c>
      <c r="B1549" s="6" t="s">
        <v>17</v>
      </c>
      <c r="C1549" t="s">
        <v>31</v>
      </c>
      <c r="D1549" s="8">
        <v>37452</v>
      </c>
      <c r="E1549" s="8">
        <v>37468</v>
      </c>
      <c r="F1549" t="s">
        <v>284</v>
      </c>
      <c r="G1549" s="6" t="s">
        <v>23</v>
      </c>
      <c r="H1549" s="6"/>
      <c r="I1549" s="12">
        <v>65.22</v>
      </c>
      <c r="J1549" s="12">
        <f>J1548+IF(AND($B1549="B",$G1549="D"),-I1549,IF($B1549="B",+I1549,0))</f>
        <v>2131.1371263480846</v>
      </c>
      <c r="K1549" s="12">
        <f>K1548+IF(AND($B1549="B",$E1549&lt;&gt;""),IF($G1549="D",-I1549,+I1549),0)</f>
        <v>2131.1371263480846</v>
      </c>
      <c r="L1549" s="6" t="str">
        <f>IF(C1549="","",G1549&amp;" "&amp;VLOOKUP(C1549,$X$1:$Y$49,2))</f>
        <v>D 22</v>
      </c>
      <c r="M1549" s="10" t="e">
        <f>M1548+IF(AND(B1549="C",E1549&lt;&gt;""),IF(G1549="D",-#REF!,+#REF!),0)</f>
        <v>#REF!</v>
      </c>
      <c r="N1549">
        <f>IF(D1549,MONTH(D1549),"")</f>
        <v>7</v>
      </c>
      <c r="O1549">
        <f>IF(D1549,YEAR(D1549),"")</f>
        <v>2002</v>
      </c>
      <c r="P1549" s="12">
        <f>P1548+IF(AND($B1549="C",I1549&lt;&gt;""),IF($G1549="D",-I1549,+I1549),0)</f>
        <v>121.62758083228012</v>
      </c>
    </row>
    <row r="1550" spans="1:16" x14ac:dyDescent="0.2">
      <c r="A1550" s="6">
        <v>864</v>
      </c>
      <c r="B1550" s="6" t="s">
        <v>17</v>
      </c>
      <c r="C1550" t="s">
        <v>26</v>
      </c>
      <c r="D1550" s="8">
        <v>37452</v>
      </c>
      <c r="E1550" s="8">
        <v>37468</v>
      </c>
      <c r="F1550" t="s">
        <v>284</v>
      </c>
      <c r="G1550" s="6" t="s">
        <v>23</v>
      </c>
      <c r="H1550" s="6"/>
      <c r="I1550" s="12">
        <v>22.58</v>
      </c>
      <c r="J1550" s="12">
        <f>J1549+IF(AND($B1550="B",$G1550="D"),-I1550,IF($B1550="B",+I1550,0))</f>
        <v>2108.5571263480847</v>
      </c>
      <c r="K1550" s="12">
        <f>K1549+IF(AND($B1550="B",$E1550&lt;&gt;""),IF($G1550="D",-I1550,+I1550),0)</f>
        <v>2108.5571263480847</v>
      </c>
      <c r="L1550" s="6" t="str">
        <f>IF(C1550="","",G1550&amp;" "&amp;VLOOKUP(C1550,$X$1:$Y$49,2))</f>
        <v>D 6</v>
      </c>
      <c r="M1550" s="10" t="e">
        <f>M1549+IF(AND(B1550="C",E1550&lt;&gt;""),IF(G1550="D",-#REF!,+#REF!),0)</f>
        <v>#REF!</v>
      </c>
      <c r="N1550">
        <f>IF(D1550,MONTH(D1550),"")</f>
        <v>7</v>
      </c>
      <c r="O1550">
        <f>IF(D1550,YEAR(D1550),"")</f>
        <v>2002</v>
      </c>
      <c r="P1550" s="12">
        <f>P1549+IF(AND($B1550="C",I1550&lt;&gt;""),IF($G1550="D",-I1550,+I1550),0)</f>
        <v>121.62758083228012</v>
      </c>
    </row>
    <row r="1551" spans="1:16" x14ac:dyDescent="0.2">
      <c r="A1551" s="6">
        <v>856</v>
      </c>
      <c r="B1551" s="6" t="s">
        <v>17</v>
      </c>
      <c r="C1551" t="s">
        <v>28</v>
      </c>
      <c r="D1551" s="8">
        <v>37453</v>
      </c>
      <c r="E1551" s="8">
        <v>37467</v>
      </c>
      <c r="F1551" t="s">
        <v>284</v>
      </c>
      <c r="G1551" s="6" t="s">
        <v>23</v>
      </c>
      <c r="H1551" s="6"/>
      <c r="I1551" s="12">
        <v>60.67</v>
      </c>
      <c r="J1551" s="12">
        <f>J1550+IF(AND($B1551="B",$G1551="D"),-I1551,IF($B1551="B",+I1551,0))</f>
        <v>2047.8871263480846</v>
      </c>
      <c r="K1551" s="12">
        <f>K1550+IF(AND($B1551="B",$E1551&lt;&gt;""),IF($G1551="D",-I1551,+I1551),0)</f>
        <v>2047.8871263480846</v>
      </c>
      <c r="L1551" s="6" t="str">
        <f>IF(C1551="","",G1551&amp;" "&amp;VLOOKUP(C1551,$X$1:$Y$49,2))</f>
        <v>D 25</v>
      </c>
      <c r="M1551" s="10" t="e">
        <f>M1550+IF(AND(B1551="C",E1551&lt;&gt;""),IF(G1551="D",-#REF!,+#REF!),0)</f>
        <v>#REF!</v>
      </c>
      <c r="N1551">
        <f>IF(D1551,MONTH(D1551),"")</f>
        <v>7</v>
      </c>
      <c r="O1551">
        <f>IF(D1551,YEAR(D1551),"")</f>
        <v>2002</v>
      </c>
      <c r="P1551" s="12">
        <f>P1550+IF(AND($B1551="C",I1551&lt;&gt;""),IF($G1551="D",-I1551,+I1551),0)</f>
        <v>121.62758083228012</v>
      </c>
    </row>
    <row r="1552" spans="1:16" x14ac:dyDescent="0.2">
      <c r="A1552" s="6">
        <v>856</v>
      </c>
      <c r="B1552" s="6" t="s">
        <v>17</v>
      </c>
      <c r="C1552" t="s">
        <v>26</v>
      </c>
      <c r="D1552" s="8">
        <v>37453</v>
      </c>
      <c r="E1552" s="8">
        <v>37467</v>
      </c>
      <c r="F1552" t="s">
        <v>284</v>
      </c>
      <c r="G1552" s="6" t="s">
        <v>23</v>
      </c>
      <c r="H1552" s="6"/>
      <c r="I1552" s="12">
        <v>11.9</v>
      </c>
      <c r="J1552" s="12">
        <f>J1551+IF(AND($B1552="B",$G1552="D"),-I1552,IF($B1552="B",+I1552,0))</f>
        <v>2035.9871263480845</v>
      </c>
      <c r="K1552" s="12">
        <f>K1551+IF(AND($B1552="B",$E1552&lt;&gt;""),IF($G1552="D",-I1552,+I1552),0)</f>
        <v>2035.9871263480845</v>
      </c>
      <c r="L1552" s="6" t="str">
        <f>IF(C1552="","",G1552&amp;" "&amp;VLOOKUP(C1552,$X$1:$Y$49,2))</f>
        <v>D 6</v>
      </c>
      <c r="M1552" s="10" t="e">
        <f>M1551+IF(AND(B1552="C",E1552&lt;&gt;""),IF(G1552="D",-#REF!,+#REF!),0)</f>
        <v>#REF!</v>
      </c>
      <c r="N1552">
        <f>IF(D1552,MONTH(D1552),"")</f>
        <v>7</v>
      </c>
      <c r="O1552">
        <f>IF(D1552,YEAR(D1552),"")</f>
        <v>2002</v>
      </c>
      <c r="P1552" s="12">
        <f>P1551+IF(AND($B1552="C",I1552&lt;&gt;""),IF($G1552="D",-I1552,+I1552),0)</f>
        <v>121.62758083228012</v>
      </c>
    </row>
    <row r="1553" spans="1:16" x14ac:dyDescent="0.2">
      <c r="A1553" s="6">
        <v>837</v>
      </c>
      <c r="B1553" s="6" t="s">
        <v>17</v>
      </c>
      <c r="C1553" t="s">
        <v>54</v>
      </c>
      <c r="D1553" s="8">
        <v>37455</v>
      </c>
      <c r="E1553" s="8">
        <v>37461</v>
      </c>
      <c r="F1553" t="s">
        <v>284</v>
      </c>
      <c r="G1553" s="6" t="s">
        <v>19</v>
      </c>
      <c r="H1553" s="6"/>
      <c r="I1553" s="12">
        <v>209.14</v>
      </c>
      <c r="J1553" s="12">
        <f>J1552+IF(AND($B1553="B",$G1553="D"),-I1553,IF($B1553="B",+I1553,0))</f>
        <v>2245.1271263480844</v>
      </c>
      <c r="K1553" s="12">
        <f>K1552+IF(AND($B1553="B",$E1553&lt;&gt;""),IF($G1553="D",-I1553,+I1553),0)</f>
        <v>2245.1271263480844</v>
      </c>
      <c r="L1553" s="6" t="str">
        <f>IF(C1553="","",G1553&amp;" "&amp;VLOOKUP(C1553,$X$1:$Y$49,2))</f>
        <v>R 6</v>
      </c>
      <c r="M1553" s="10" t="e">
        <f>M1552+IF(AND(B1553="C",E1553&lt;&gt;""),IF(G1553="D",-#REF!,+#REF!),0)</f>
        <v>#REF!</v>
      </c>
      <c r="N1553">
        <f>IF(D1553,MONTH(D1553),"")</f>
        <v>7</v>
      </c>
      <c r="O1553">
        <f>IF(D1553,YEAR(D1553),"")</f>
        <v>2002</v>
      </c>
      <c r="P1553" s="12">
        <f>P1552+IF(AND($B1553="C",I1553&lt;&gt;""),IF($G1553="D",-I1553,+I1553),0)</f>
        <v>121.62758083228012</v>
      </c>
    </row>
    <row r="1554" spans="1:16" x14ac:dyDescent="0.2">
      <c r="A1554" s="6">
        <v>837</v>
      </c>
      <c r="B1554" s="6" t="s">
        <v>17</v>
      </c>
      <c r="C1554" t="s">
        <v>62</v>
      </c>
      <c r="D1554" s="8">
        <v>37455</v>
      </c>
      <c r="E1554" s="8">
        <v>37461</v>
      </c>
      <c r="F1554" t="s">
        <v>284</v>
      </c>
      <c r="G1554" s="6" t="s">
        <v>19</v>
      </c>
      <c r="H1554" s="6"/>
      <c r="I1554" s="12">
        <v>41</v>
      </c>
      <c r="J1554" s="12">
        <f>J1553+IF(AND($B1554="B",$G1554="D"),-I1554,IF($B1554="B",+I1554,0))</f>
        <v>2286.1271263480844</v>
      </c>
      <c r="K1554" s="12">
        <f>K1553+IF(AND($B1554="B",$E1554&lt;&gt;""),IF($G1554="D",-I1554,+I1554),0)</f>
        <v>2286.1271263480844</v>
      </c>
      <c r="L1554" s="6" t="str">
        <f>IF(C1554="","",G1554&amp;" "&amp;VLOOKUP(C1554,$X$1:$Y$49,2))</f>
        <v>R 5</v>
      </c>
      <c r="M1554" s="10" t="e">
        <f>M1553+IF(AND(B1554="C",E1554&lt;&gt;""),IF(G1554="D",-#REF!,+#REF!),0)</f>
        <v>#REF!</v>
      </c>
      <c r="N1554">
        <f>IF(D1554,MONTH(D1554),"")</f>
        <v>7</v>
      </c>
      <c r="O1554">
        <f>IF(D1554,YEAR(D1554),"")</f>
        <v>2002</v>
      </c>
      <c r="P1554" s="12">
        <f>P1553+IF(AND($B1554="C",I1554&lt;&gt;""),IF($G1554="D",-I1554,+I1554),0)</f>
        <v>121.62758083228012</v>
      </c>
    </row>
    <row r="1555" spans="1:16" x14ac:dyDescent="0.2">
      <c r="A1555" s="6">
        <v>634</v>
      </c>
      <c r="B1555" s="6" t="s">
        <v>17</v>
      </c>
      <c r="C1555" t="s">
        <v>33</v>
      </c>
      <c r="D1555" s="8">
        <v>37457</v>
      </c>
      <c r="E1555" s="19">
        <v>37458</v>
      </c>
      <c r="F1555" t="s">
        <v>284</v>
      </c>
      <c r="G1555" s="6" t="s">
        <v>23</v>
      </c>
      <c r="H1555" s="6"/>
      <c r="I1555" s="12">
        <v>542</v>
      </c>
      <c r="J1555" s="12">
        <f>J1554+IF(AND($B1555="B",$G1555="D"),-I1555,IF($B1555="B",+I1555,0))</f>
        <v>1744.1271263480844</v>
      </c>
      <c r="K1555" s="12">
        <f>K1554+IF(AND($B1555="B",$E1555&lt;&gt;""),IF($G1555="D",-I1555,+I1555),0)</f>
        <v>1744.1271263480844</v>
      </c>
      <c r="L1555" s="6" t="str">
        <f>IF(C1555="","",G1555&amp;" "&amp;VLOOKUP(C1555,$X$1:$Y$49,2))</f>
        <v>D 23</v>
      </c>
      <c r="M1555" s="10" t="e">
        <f>M1554+IF(AND(B1555="C",E1555&lt;&gt;""),IF(G1555="D",-#REF!,+#REF!),0)</f>
        <v>#REF!</v>
      </c>
      <c r="N1555">
        <f>IF(D1555,MONTH(D1555),"")</f>
        <v>7</v>
      </c>
      <c r="O1555">
        <f>IF(D1555,YEAR(D1555),"")</f>
        <v>2002</v>
      </c>
      <c r="P1555" s="12">
        <f>P1554+IF(AND($B1555="C",I1555&lt;&gt;""),IF($G1555="D",-I1555,+I1555),0)</f>
        <v>121.62758083228012</v>
      </c>
    </row>
    <row r="1556" spans="1:16" x14ac:dyDescent="0.2">
      <c r="A1556" s="6">
        <v>840</v>
      </c>
      <c r="B1556" s="6" t="s">
        <v>17</v>
      </c>
      <c r="C1556" t="s">
        <v>54</v>
      </c>
      <c r="D1556" s="8">
        <v>37459</v>
      </c>
      <c r="E1556" s="8">
        <v>37460</v>
      </c>
      <c r="F1556" t="s">
        <v>284</v>
      </c>
      <c r="G1556" s="6" t="s">
        <v>19</v>
      </c>
      <c r="H1556" s="6"/>
      <c r="I1556" s="12">
        <v>4735</v>
      </c>
      <c r="J1556" s="12">
        <f>J1555+IF(AND($B1556="B",$G1556="D"),-I1556,IF($B1556="B",+I1556,0))</f>
        <v>6479.1271263480849</v>
      </c>
      <c r="K1556" s="12">
        <f>K1555+IF(AND($B1556="B",$E1556&lt;&gt;""),IF($G1556="D",-I1556,+I1556),0)</f>
        <v>6479.1271263480849</v>
      </c>
      <c r="L1556" s="6" t="str">
        <f>IF(C1556="","",G1556&amp;" "&amp;VLOOKUP(C1556,$X$1:$Y$49,2))</f>
        <v>R 6</v>
      </c>
      <c r="M1556" s="10" t="e">
        <f>M1555+IF(AND(B1556="C",E1556&lt;&gt;""),IF(G1556="D",-#REF!,+#REF!),0)</f>
        <v>#REF!</v>
      </c>
      <c r="N1556">
        <f>IF(D1556,MONTH(D1556),"")</f>
        <v>7</v>
      </c>
      <c r="O1556">
        <f>IF(D1556,YEAR(D1556),"")</f>
        <v>2002</v>
      </c>
      <c r="P1556" s="12">
        <f>P1555+IF(AND($B1556="C",I1556&lt;&gt;""),IF($G1556="D",-I1556,+I1556),0)</f>
        <v>121.62758083228012</v>
      </c>
    </row>
    <row r="1557" spans="1:16" x14ac:dyDescent="0.2">
      <c r="A1557" s="6">
        <v>840</v>
      </c>
      <c r="B1557" s="6" t="s">
        <v>17</v>
      </c>
      <c r="C1557" t="s">
        <v>62</v>
      </c>
      <c r="D1557" s="8">
        <v>37459</v>
      </c>
      <c r="E1557" s="8">
        <v>37460</v>
      </c>
      <c r="F1557" t="s">
        <v>284</v>
      </c>
      <c r="G1557" s="6" t="s">
        <v>19</v>
      </c>
      <c r="H1557" s="6"/>
      <c r="I1557" s="12">
        <v>928.07</v>
      </c>
      <c r="J1557" s="12">
        <f>J1556+IF(AND($B1557="B",$G1557="D"),-I1557,IF($B1557="B",+I1557,0))</f>
        <v>7407.1971263480846</v>
      </c>
      <c r="K1557" s="12">
        <f>K1556+IF(AND($B1557="B",$E1557&lt;&gt;""),IF($G1557="D",-I1557,+I1557),0)</f>
        <v>7407.1971263480846</v>
      </c>
      <c r="L1557" s="6" t="str">
        <f>IF(C1557="","",G1557&amp;" "&amp;VLOOKUP(C1557,$X$1:$Y$49,2))</f>
        <v>R 5</v>
      </c>
      <c r="M1557" s="10" t="e">
        <f>M1556+IF(AND(B1557="C",E1557&lt;&gt;""),IF(G1557="D",-#REF!,+#REF!),0)</f>
        <v>#REF!</v>
      </c>
      <c r="N1557">
        <f>IF(D1557,MONTH(D1557),"")</f>
        <v>7</v>
      </c>
      <c r="O1557">
        <f>IF(D1557,YEAR(D1557),"")</f>
        <v>2002</v>
      </c>
      <c r="P1557" s="12">
        <f>P1556+IF(AND($B1557="C",I1557&lt;&gt;""),IF($G1557="D",-I1557,+I1557),0)</f>
        <v>121.62758083228012</v>
      </c>
    </row>
    <row r="1558" spans="1:16" x14ac:dyDescent="0.2">
      <c r="A1558" s="6">
        <v>841</v>
      </c>
      <c r="B1558" s="6" t="s">
        <v>17</v>
      </c>
      <c r="C1558" t="s">
        <v>58</v>
      </c>
      <c r="D1558" s="8">
        <v>37459</v>
      </c>
      <c r="E1558" s="8">
        <v>37458</v>
      </c>
      <c r="F1558" t="s">
        <v>284</v>
      </c>
      <c r="G1558" s="6" t="s">
        <v>23</v>
      </c>
      <c r="H1558" s="6"/>
      <c r="I1558" s="12">
        <v>1125</v>
      </c>
      <c r="J1558" s="12">
        <f>J1557+IF(AND($B1558="B",$G1558="D"),-I1558,IF($B1558="B",+I1558,0))</f>
        <v>6282.1971263480846</v>
      </c>
      <c r="K1558" s="12">
        <f>K1557+IF(AND($B1558="B",$E1558&lt;&gt;""),IF($G1558="D",-I1558,+I1558),0)</f>
        <v>6282.1971263480846</v>
      </c>
      <c r="L1558" s="6" t="str">
        <f>IF(C1558="","",G1558&amp;" "&amp;VLOOKUP(C1558,$X$1:$Y$49,2))</f>
        <v>D 4</v>
      </c>
      <c r="M1558" s="10" t="e">
        <f>M1557+IF(AND(B1558="C",E1558&lt;&gt;""),IF(G1558="D",-#REF!,+#REF!),0)</f>
        <v>#REF!</v>
      </c>
      <c r="N1558">
        <f>IF(D1558,MONTH(D1558),"")</f>
        <v>7</v>
      </c>
      <c r="O1558">
        <f>IF(D1558,YEAR(D1558),"")</f>
        <v>2002</v>
      </c>
      <c r="P1558" s="12">
        <f>P1557+IF(AND($B1558="C",I1558&lt;&gt;""),IF($G1558="D",-I1558,+I1558),0)</f>
        <v>121.62758083228012</v>
      </c>
    </row>
    <row r="1559" spans="1:16" x14ac:dyDescent="0.2">
      <c r="A1559" s="6">
        <v>845</v>
      </c>
      <c r="B1559" s="6" t="s">
        <v>17</v>
      </c>
      <c r="C1559" t="s">
        <v>54</v>
      </c>
      <c r="D1559" s="8">
        <v>37459</v>
      </c>
      <c r="E1559" s="8">
        <v>37513</v>
      </c>
      <c r="F1559" t="s">
        <v>284</v>
      </c>
      <c r="G1559" s="6" t="s">
        <v>19</v>
      </c>
      <c r="H1559" s="6"/>
      <c r="I1559" s="12">
        <v>900.00000000000011</v>
      </c>
      <c r="J1559" s="12">
        <f>J1558+IF(AND($B1559="B",$G1559="D"),-I1559,IF($B1559="B",+I1559,0))</f>
        <v>7182.1971263480846</v>
      </c>
      <c r="K1559" s="12">
        <f>K1558+IF(AND($B1559="B",$E1559&lt;&gt;""),IF($G1559="D",-I1559,+I1559),0)</f>
        <v>7182.1971263480846</v>
      </c>
      <c r="L1559" s="6" t="str">
        <f>IF(C1559="","",G1559&amp;" "&amp;VLOOKUP(C1559,$X$1:$Y$49,2))</f>
        <v>R 6</v>
      </c>
      <c r="M1559" s="10" t="e">
        <f>M1558+IF(AND(B1559="C",E1559&lt;&gt;""),IF(G1559="D",-#REF!,+#REF!),0)</f>
        <v>#REF!</v>
      </c>
      <c r="N1559">
        <f>IF(D1559,MONTH(D1559),"")</f>
        <v>7</v>
      </c>
      <c r="O1559">
        <f>IF(D1559,YEAR(D1559),"")</f>
        <v>2002</v>
      </c>
      <c r="P1559" s="12">
        <f>P1558+IF(AND($B1559="C",I1559&lt;&gt;""),IF($G1559="D",-I1559,+I1559),0)</f>
        <v>121.62758083228012</v>
      </c>
    </row>
    <row r="1560" spans="1:16" x14ac:dyDescent="0.2">
      <c r="A1560" s="6">
        <v>845</v>
      </c>
      <c r="B1560" s="6" t="s">
        <v>17</v>
      </c>
      <c r="C1560" t="s">
        <v>62</v>
      </c>
      <c r="D1560" s="8">
        <v>37459</v>
      </c>
      <c r="E1560" s="8">
        <v>37513</v>
      </c>
      <c r="F1560" t="s">
        <v>284</v>
      </c>
      <c r="G1560" s="6" t="s">
        <v>19</v>
      </c>
      <c r="H1560" s="6"/>
      <c r="I1560" s="12">
        <v>176.4</v>
      </c>
      <c r="J1560" s="12">
        <f>J1559+IF(AND($B1560="B",$G1560="D"),-I1560,IF($B1560="B",+I1560,0))</f>
        <v>7358.5971263480842</v>
      </c>
      <c r="K1560" s="12">
        <f>K1559+IF(AND($B1560="B",$E1560&lt;&gt;""),IF($G1560="D",-I1560,+I1560),0)</f>
        <v>7358.5971263480842</v>
      </c>
      <c r="L1560" s="6" t="str">
        <f>IF(C1560="","",G1560&amp;" "&amp;VLOOKUP(C1560,$X$1:$Y$49,2))</f>
        <v>R 5</v>
      </c>
      <c r="M1560" s="10" t="e">
        <f>M1559+IF(AND(B1560="C",E1560&lt;&gt;""),IF(G1560="D",-#REF!,+#REF!),0)</f>
        <v>#REF!</v>
      </c>
      <c r="N1560">
        <f>IF(D1560,MONTH(D1560),"")</f>
        <v>7</v>
      </c>
      <c r="O1560">
        <f>IF(D1560,YEAR(D1560),"")</f>
        <v>2002</v>
      </c>
      <c r="P1560" s="12">
        <f>P1559+IF(AND($B1560="C",I1560&lt;&gt;""),IF($G1560="D",-I1560,+I1560),0)</f>
        <v>121.62758083228012</v>
      </c>
    </row>
    <row r="1561" spans="1:16" x14ac:dyDescent="0.2">
      <c r="A1561" s="6">
        <v>926</v>
      </c>
      <c r="B1561" s="6" t="s">
        <v>40</v>
      </c>
      <c r="C1561" t="s">
        <v>28</v>
      </c>
      <c r="D1561" s="8">
        <v>37459</v>
      </c>
      <c r="E1561" s="8">
        <v>37459</v>
      </c>
      <c r="F1561" t="s">
        <v>284</v>
      </c>
      <c r="G1561" s="6" t="s">
        <v>23</v>
      </c>
      <c r="H1561" s="6"/>
      <c r="I1561" s="12">
        <v>13.34</v>
      </c>
      <c r="J1561" s="12">
        <f>J1560+IF(AND($B1561="B",$G1561="D"),-I1561,IF($B1561="B",+I1561,0))</f>
        <v>7358.5971263480842</v>
      </c>
      <c r="K1561" s="12">
        <f>K1560+IF(AND($B1561="B",$E1561&lt;&gt;""),IF($G1561="D",-I1561,+I1561),0)</f>
        <v>7358.5971263480842</v>
      </c>
      <c r="L1561" s="6" t="str">
        <f>IF(C1561="","",G1561&amp;" "&amp;VLOOKUP(C1561,$X$1:$Y$49,2))</f>
        <v>D 25</v>
      </c>
      <c r="M1561" s="10" t="e">
        <f>M1560+IF(AND(B1561="C",E1561&lt;&gt;""),IF(G1561="D",-#REF!,+#REF!),0)</f>
        <v>#REF!</v>
      </c>
      <c r="N1561">
        <f>IF(D1561,MONTH(D1561),"")</f>
        <v>7</v>
      </c>
      <c r="O1561">
        <f>IF(D1561,YEAR(D1561),"")</f>
        <v>2002</v>
      </c>
      <c r="P1561" s="12">
        <f>P1560+IF(AND($B1561="C",I1561&lt;&gt;""),IF($G1561="D",-I1561,+I1561),0)</f>
        <v>108.28758083228011</v>
      </c>
    </row>
    <row r="1562" spans="1:16" x14ac:dyDescent="0.2">
      <c r="A1562" s="6">
        <v>851</v>
      </c>
      <c r="B1562" s="6" t="s">
        <v>17</v>
      </c>
      <c r="C1562" t="s">
        <v>58</v>
      </c>
      <c r="D1562" s="8">
        <v>37462</v>
      </c>
      <c r="E1562" s="8">
        <v>37461</v>
      </c>
      <c r="F1562" t="s">
        <v>284</v>
      </c>
      <c r="G1562" s="6" t="s">
        <v>23</v>
      </c>
      <c r="H1562" s="6"/>
      <c r="I1562" s="12">
        <v>3000</v>
      </c>
      <c r="J1562" s="12">
        <f>J1561+IF(AND($B1562="B",$G1562="D"),-I1562,IF($B1562="B",+I1562,0))</f>
        <v>4358.5971263480842</v>
      </c>
      <c r="K1562" s="12">
        <f>K1561+IF(AND($B1562="B",$E1562&lt;&gt;""),IF($G1562="D",-I1562,+I1562),0)</f>
        <v>4358.5971263480842</v>
      </c>
      <c r="L1562" s="6" t="str">
        <f>IF(C1562="","",G1562&amp;" "&amp;VLOOKUP(C1562,$X$1:$Y$49,2))</f>
        <v>D 4</v>
      </c>
      <c r="M1562" s="10" t="e">
        <f>M1561+IF(AND(B1562="C",E1562&lt;&gt;""),IF(G1562="D",-#REF!,+#REF!),0)</f>
        <v>#REF!</v>
      </c>
      <c r="N1562">
        <f>IF(D1562,MONTH(D1562),"")</f>
        <v>7</v>
      </c>
      <c r="O1562">
        <f>IF(D1562,YEAR(D1562),"")</f>
        <v>2002</v>
      </c>
      <c r="P1562" s="12">
        <f>P1561+IF(AND($B1562="C",I1562&lt;&gt;""),IF($G1562="D",-I1562,+I1562),0)</f>
        <v>108.28758083228011</v>
      </c>
    </row>
    <row r="1563" spans="1:16" x14ac:dyDescent="0.2">
      <c r="A1563" s="6">
        <v>852</v>
      </c>
      <c r="B1563" s="6" t="s">
        <v>17</v>
      </c>
      <c r="C1563" t="s">
        <v>58</v>
      </c>
      <c r="D1563" s="8">
        <v>37462</v>
      </c>
      <c r="E1563" s="8">
        <v>37461</v>
      </c>
      <c r="F1563" t="s">
        <v>284</v>
      </c>
      <c r="G1563" s="6" t="s">
        <v>23</v>
      </c>
      <c r="H1563" s="6"/>
      <c r="I1563" s="12">
        <v>1000</v>
      </c>
      <c r="J1563" s="12">
        <f>J1562+IF(AND($B1563="B",$G1563="D"),-I1563,IF($B1563="B",+I1563,0))</f>
        <v>3358.5971263480842</v>
      </c>
      <c r="K1563" s="12">
        <f>K1562+IF(AND($B1563="B",$E1563&lt;&gt;""),IF($G1563="D",-I1563,+I1563),0)</f>
        <v>3358.5971263480842</v>
      </c>
      <c r="L1563" s="6" t="str">
        <f>IF(C1563="","",G1563&amp;" "&amp;VLOOKUP(C1563,$X$1:$Y$49,2))</f>
        <v>D 4</v>
      </c>
      <c r="M1563" s="10" t="e">
        <f>M1562+IF(AND(B1563="C",E1563&lt;&gt;""),IF(G1563="D",-#REF!,+#REF!),0)</f>
        <v>#REF!</v>
      </c>
      <c r="N1563">
        <f>IF(D1563,MONTH(D1563),"")</f>
        <v>7</v>
      </c>
      <c r="O1563">
        <f>IF(D1563,YEAR(D1563),"")</f>
        <v>2002</v>
      </c>
      <c r="P1563" s="12">
        <f>P1562+IF(AND($B1563="C",I1563&lt;&gt;""),IF($G1563="D",-I1563,+I1563),0)</f>
        <v>108.28758083228011</v>
      </c>
    </row>
    <row r="1564" spans="1:16" x14ac:dyDescent="0.2">
      <c r="A1564" s="6">
        <v>842</v>
      </c>
      <c r="B1564" s="6" t="s">
        <v>17</v>
      </c>
      <c r="C1564" t="s">
        <v>28</v>
      </c>
      <c r="D1564" s="8">
        <v>37463</v>
      </c>
      <c r="E1564" s="8">
        <v>37471</v>
      </c>
      <c r="F1564" t="s">
        <v>284</v>
      </c>
      <c r="G1564" s="6" t="s">
        <v>23</v>
      </c>
      <c r="H1564" s="6">
        <v>8083187</v>
      </c>
      <c r="I1564" s="12">
        <v>146</v>
      </c>
      <c r="J1564" s="12">
        <f>J1563+IF(AND($B1564="B",$G1564="D"),-I1564,IF($B1564="B",+I1564,0))</f>
        <v>3212.5971263480842</v>
      </c>
      <c r="K1564" s="12">
        <f>K1563+IF(AND($B1564="B",$E1564&lt;&gt;""),IF($G1564="D",-I1564,+I1564),0)</f>
        <v>3212.5971263480842</v>
      </c>
      <c r="L1564" s="6" t="str">
        <f>IF(C1564="","",G1564&amp;" "&amp;VLOOKUP(C1564,$X$1:$Y$49,2))</f>
        <v>D 25</v>
      </c>
      <c r="M1564" s="10" t="e">
        <f>M1563+IF(AND(B1564="C",E1564&lt;&gt;""),IF(G1564="D",-#REF!,+#REF!),0)</f>
        <v>#REF!</v>
      </c>
      <c r="N1564">
        <f>IF(D1564,MONTH(D1564),"")</f>
        <v>7</v>
      </c>
      <c r="O1564">
        <f>IF(D1564,YEAR(D1564),"")</f>
        <v>2002</v>
      </c>
      <c r="P1564" s="12">
        <f>P1563+IF(AND($B1564="C",I1564&lt;&gt;""),IF($G1564="D",-I1564,+I1564),0)</f>
        <v>108.28758083228011</v>
      </c>
    </row>
    <row r="1565" spans="1:16" x14ac:dyDescent="0.2">
      <c r="A1565" s="6">
        <v>842</v>
      </c>
      <c r="B1565" s="6" t="s">
        <v>17</v>
      </c>
      <c r="C1565" t="s">
        <v>26</v>
      </c>
      <c r="D1565" s="8">
        <v>37463</v>
      </c>
      <c r="E1565" s="8">
        <v>37471</v>
      </c>
      <c r="F1565" t="s">
        <v>284</v>
      </c>
      <c r="G1565" s="6" t="s">
        <v>23</v>
      </c>
      <c r="H1565" s="6">
        <v>8083187</v>
      </c>
      <c r="I1565" s="12">
        <v>8.0299999999999994</v>
      </c>
      <c r="J1565" s="12">
        <f>J1564+IF(AND($B1565="B",$G1565="D"),-I1565,IF($B1565="B",+I1565,0))</f>
        <v>3204.567126348084</v>
      </c>
      <c r="K1565" s="12">
        <f>K1564+IF(AND($B1565="B",$E1565&lt;&gt;""),IF($G1565="D",-I1565,+I1565),0)</f>
        <v>3204.567126348084</v>
      </c>
      <c r="L1565" s="6" t="str">
        <f>IF(C1565="","",G1565&amp;" "&amp;VLOOKUP(C1565,$X$1:$Y$49,2))</f>
        <v>D 6</v>
      </c>
      <c r="M1565" s="10" t="e">
        <f>M1564+IF(AND(B1565="C",E1565&lt;&gt;""),IF(G1565="D",-#REF!,+#REF!),0)</f>
        <v>#REF!</v>
      </c>
      <c r="N1565">
        <f>IF(D1565,MONTH(D1565),"")</f>
        <v>7</v>
      </c>
      <c r="O1565">
        <f>IF(D1565,YEAR(D1565),"")</f>
        <v>2002</v>
      </c>
      <c r="P1565" s="12">
        <f>P1564+IF(AND($B1565="C",I1565&lt;&gt;""),IF($G1565="D",-I1565,+I1565),0)</f>
        <v>108.28758083228011</v>
      </c>
    </row>
    <row r="1566" spans="1:16" x14ac:dyDescent="0.2">
      <c r="A1566" s="6">
        <v>843</v>
      </c>
      <c r="B1566" s="6" t="s">
        <v>17</v>
      </c>
      <c r="C1566" t="s">
        <v>54</v>
      </c>
      <c r="D1566" s="8">
        <v>37466</v>
      </c>
      <c r="E1566" s="8">
        <v>37467</v>
      </c>
      <c r="F1566" t="s">
        <v>284</v>
      </c>
      <c r="G1566" s="6" t="s">
        <v>19</v>
      </c>
      <c r="H1566" s="6"/>
      <c r="I1566" s="12">
        <v>1098</v>
      </c>
      <c r="J1566" s="12">
        <f>J1565+IF(AND($B1566="B",$G1566="D"),-I1566,IF($B1566="B",+I1566,0))</f>
        <v>4302.5671263480835</v>
      </c>
      <c r="K1566" s="12">
        <f>K1565+IF(AND($B1566="B",$E1566&lt;&gt;""),IF($G1566="D",-I1566,+I1566),0)</f>
        <v>4302.5671263480835</v>
      </c>
      <c r="L1566" s="6" t="str">
        <f>IF(C1566="","",G1566&amp;" "&amp;VLOOKUP(C1566,$X$1:$Y$49,2))</f>
        <v>R 6</v>
      </c>
      <c r="M1566" s="10" t="e">
        <f>M1565+IF(AND(B1566="C",E1566&lt;&gt;""),IF(G1566="D",-#REF!,+#REF!),0)</f>
        <v>#REF!</v>
      </c>
      <c r="N1566">
        <f>IF(D1566,MONTH(D1566),"")</f>
        <v>7</v>
      </c>
      <c r="O1566">
        <f>IF(D1566,YEAR(D1566),"")</f>
        <v>2002</v>
      </c>
      <c r="P1566" s="12">
        <f>P1565+IF(AND($B1566="C",I1566&lt;&gt;""),IF($G1566="D",-I1566,+I1566),0)</f>
        <v>108.28758083228011</v>
      </c>
    </row>
    <row r="1567" spans="1:16" x14ac:dyDescent="0.2">
      <c r="A1567" s="6">
        <v>843</v>
      </c>
      <c r="B1567" s="6" t="s">
        <v>17</v>
      </c>
      <c r="C1567" t="s">
        <v>62</v>
      </c>
      <c r="D1567" s="8">
        <v>37466</v>
      </c>
      <c r="E1567" s="8">
        <v>37467</v>
      </c>
      <c r="F1567" t="s">
        <v>284</v>
      </c>
      <c r="G1567" s="6" t="s">
        <v>19</v>
      </c>
      <c r="H1567" s="6"/>
      <c r="I1567" s="12">
        <v>215.208</v>
      </c>
      <c r="J1567" s="12">
        <f>J1566+IF(AND($B1567="B",$G1567="D"),-I1567,IF($B1567="B",+I1567,0))</f>
        <v>4517.7751263480832</v>
      </c>
      <c r="K1567" s="12">
        <f>K1566+IF(AND($B1567="B",$E1567&lt;&gt;""),IF($G1567="D",-I1567,+I1567),0)</f>
        <v>4517.7751263480832</v>
      </c>
      <c r="L1567" s="6" t="str">
        <f>IF(C1567="","",G1567&amp;" "&amp;VLOOKUP(C1567,$X$1:$Y$49,2))</f>
        <v>R 5</v>
      </c>
      <c r="M1567" s="10" t="e">
        <f>M1566+IF(AND(B1567="C",E1567&lt;&gt;""),IF(G1567="D",-#REF!,+#REF!),0)</f>
        <v>#REF!</v>
      </c>
      <c r="N1567">
        <f>IF(D1567,MONTH(D1567),"")</f>
        <v>7</v>
      </c>
      <c r="O1567">
        <f>IF(D1567,YEAR(D1567),"")</f>
        <v>2002</v>
      </c>
      <c r="P1567" s="12">
        <f>P1566+IF(AND($B1567="C",I1567&lt;&gt;""),IF($G1567="D",-I1567,+I1567),0)</f>
        <v>108.28758083228011</v>
      </c>
    </row>
    <row r="1568" spans="1:16" x14ac:dyDescent="0.2">
      <c r="A1568" s="6">
        <v>863</v>
      </c>
      <c r="B1568" s="6" t="s">
        <v>17</v>
      </c>
      <c r="C1568" t="s">
        <v>53</v>
      </c>
      <c r="D1568" s="8">
        <v>37467</v>
      </c>
      <c r="E1568" s="8">
        <v>37467</v>
      </c>
      <c r="F1568" t="s">
        <v>284</v>
      </c>
      <c r="G1568" s="6" t="s">
        <v>23</v>
      </c>
      <c r="H1568" s="6"/>
      <c r="I1568" s="12">
        <v>11.84</v>
      </c>
      <c r="J1568" s="12">
        <f>J1567+IF(AND($B1568="B",$G1568="D"),-I1568,IF($B1568="B",+I1568,0))</f>
        <v>4505.935126348083</v>
      </c>
      <c r="K1568" s="12">
        <f>K1567+IF(AND($B1568="B",$E1568&lt;&gt;""),IF($G1568="D",-I1568,+I1568),0)</f>
        <v>4505.935126348083</v>
      </c>
      <c r="L1568" s="6" t="str">
        <f>IF(C1568="","",G1568&amp;" "&amp;VLOOKUP(C1568,$X$1:$Y$49,2))</f>
        <v>D 29</v>
      </c>
      <c r="M1568" s="10" t="e">
        <f>M1567+IF(AND(B1568="C",E1568&lt;&gt;""),IF(G1568="D",-#REF!,+#REF!),0)</f>
        <v>#REF!</v>
      </c>
      <c r="N1568">
        <f>IF(D1568,MONTH(D1568),"")</f>
        <v>7</v>
      </c>
      <c r="O1568">
        <f>IF(D1568,YEAR(D1568),"")</f>
        <v>2002</v>
      </c>
      <c r="P1568" s="12">
        <f>P1567+IF(AND($B1568="C",I1568&lt;&gt;""),IF($G1568="D",-I1568,+I1568),0)</f>
        <v>108.28758083228011</v>
      </c>
    </row>
    <row r="1569" spans="1:16" x14ac:dyDescent="0.2">
      <c r="A1569" s="6">
        <v>853</v>
      </c>
      <c r="B1569" s="6" t="s">
        <v>17</v>
      </c>
      <c r="C1569" t="s">
        <v>58</v>
      </c>
      <c r="D1569" s="8">
        <v>37468</v>
      </c>
      <c r="E1569" s="8">
        <v>37467</v>
      </c>
      <c r="F1569" t="s">
        <v>284</v>
      </c>
      <c r="G1569" s="6" t="s">
        <v>23</v>
      </c>
      <c r="H1569" s="6"/>
      <c r="I1569" s="12">
        <v>384.89</v>
      </c>
      <c r="J1569" s="12">
        <f>J1568+IF(AND($B1569="B",$G1569="D"),-I1569,IF($B1569="B",+I1569,0))</f>
        <v>4121.0451263480827</v>
      </c>
      <c r="K1569" s="12">
        <f>K1568+IF(AND($B1569="B",$E1569&lt;&gt;""),IF($G1569="D",-I1569,+I1569),0)</f>
        <v>4121.0451263480827</v>
      </c>
      <c r="L1569" s="6" t="str">
        <f>IF(C1569="","",G1569&amp;" "&amp;VLOOKUP(C1569,$X$1:$Y$49,2))</f>
        <v>D 4</v>
      </c>
      <c r="M1569" s="10" t="e">
        <f>M1568+IF(AND(B1569="C",E1569&lt;&gt;""),IF(G1569="D",-#REF!,+#REF!),0)</f>
        <v>#REF!</v>
      </c>
      <c r="N1569">
        <f>IF(D1569,MONTH(D1569),"")</f>
        <v>7</v>
      </c>
      <c r="O1569">
        <f>IF(D1569,YEAR(D1569),"")</f>
        <v>2002</v>
      </c>
      <c r="P1569" s="12">
        <f>P1568+IF(AND($B1569="C",I1569&lt;&gt;""),IF($G1569="D",-I1569,+I1569),0)</f>
        <v>108.28758083228011</v>
      </c>
    </row>
    <row r="1570" spans="1:16" x14ac:dyDescent="0.2">
      <c r="A1570" s="6">
        <v>854</v>
      </c>
      <c r="B1570" s="6" t="s">
        <v>17</v>
      </c>
      <c r="C1570" s="7" t="s">
        <v>56</v>
      </c>
      <c r="D1570" s="8">
        <v>37469</v>
      </c>
      <c r="E1570" s="19">
        <v>37472</v>
      </c>
      <c r="F1570" t="s">
        <v>284</v>
      </c>
      <c r="G1570" s="6" t="s">
        <v>23</v>
      </c>
      <c r="H1570" s="6"/>
      <c r="I1570" s="12">
        <v>147.01</v>
      </c>
      <c r="J1570" s="12">
        <f>J1569+IF(AND($B1570="B",$G1570="D"),-I1570,IF($B1570="B",+I1570,0))</f>
        <v>3974.0351263480825</v>
      </c>
      <c r="K1570" s="12">
        <f>K1569+IF(AND($B1570="B",$E1570&lt;&gt;""),IF($G1570="D",-I1570,+I1570),0)</f>
        <v>3974.0351263480825</v>
      </c>
      <c r="L1570" s="6" t="str">
        <f>IF(C1570="","",G1570&amp;" "&amp;VLOOKUP(C1570,$X$1:$Y$49,2))</f>
        <v>D 14</v>
      </c>
      <c r="M1570" s="10" t="e">
        <f>M1569+IF(AND(B1570="C",E1570&lt;&gt;""),IF(G1570="D",-#REF!,+#REF!),0)</f>
        <v>#REF!</v>
      </c>
      <c r="N1570">
        <f>IF(D1570,MONTH(D1570),"")</f>
        <v>8</v>
      </c>
      <c r="O1570">
        <f>IF(D1570,YEAR(D1570),"")</f>
        <v>2002</v>
      </c>
      <c r="P1570" s="12">
        <f>P1569+IF(AND($B1570="C",I1570&lt;&gt;""),IF($G1570="D",-I1570,+I1570),0)</f>
        <v>108.28758083228011</v>
      </c>
    </row>
    <row r="1571" spans="1:16" x14ac:dyDescent="0.2">
      <c r="A1571" s="6">
        <v>854</v>
      </c>
      <c r="B1571" s="6" t="s">
        <v>17</v>
      </c>
      <c r="C1571" s="7" t="s">
        <v>26</v>
      </c>
      <c r="D1571" s="8">
        <v>37469</v>
      </c>
      <c r="E1571" s="19">
        <v>37472</v>
      </c>
      <c r="F1571" t="s">
        <v>284</v>
      </c>
      <c r="G1571" s="6" t="s">
        <v>23</v>
      </c>
      <c r="H1571" s="6"/>
      <c r="I1571" s="12">
        <v>34.92</v>
      </c>
      <c r="J1571" s="12">
        <f>J1570+IF(AND($B1571="B",$G1571="D"),-I1571,IF($B1571="B",+I1571,0))</f>
        <v>3939.1151263480824</v>
      </c>
      <c r="K1571" s="12">
        <f>K1570+IF(AND($B1571="B",$E1571&lt;&gt;""),IF($G1571="D",-I1571,+I1571),0)</f>
        <v>3939.1151263480824</v>
      </c>
      <c r="L1571" s="6" t="str">
        <f>IF(C1571="","",G1571&amp;" "&amp;VLOOKUP(C1571,$X$1:$Y$49,2))</f>
        <v>D 6</v>
      </c>
      <c r="M1571" s="10" t="e">
        <f>M1570+IF(AND(B1571="C",E1571&lt;&gt;""),IF(G1571="D",-#REF!,+#REF!),0)</f>
        <v>#REF!</v>
      </c>
      <c r="N1571">
        <f>IF(D1571,MONTH(D1571),"")</f>
        <v>8</v>
      </c>
      <c r="O1571">
        <f>IF(D1571,YEAR(D1571),"")</f>
        <v>2002</v>
      </c>
      <c r="P1571" s="12">
        <f>P1570+IF(AND($B1571="C",I1571&lt;&gt;""),IF($G1571="D",-I1571,+I1571),0)</f>
        <v>108.28758083228011</v>
      </c>
    </row>
    <row r="1572" spans="1:16" x14ac:dyDescent="0.2">
      <c r="A1572" s="6">
        <v>854</v>
      </c>
      <c r="B1572" s="6" t="s">
        <v>17</v>
      </c>
      <c r="C1572" s="7" t="s">
        <v>51</v>
      </c>
      <c r="D1572" s="8">
        <v>37469</v>
      </c>
      <c r="E1572" s="19">
        <v>37472</v>
      </c>
      <c r="F1572" t="s">
        <v>284</v>
      </c>
      <c r="G1572" s="6" t="s">
        <v>23</v>
      </c>
      <c r="H1572" s="6"/>
      <c r="I1572" s="12">
        <v>31.15</v>
      </c>
      <c r="J1572" s="12">
        <f>J1571+IF(AND($B1572="B",$G1572="D"),-I1572,IF($B1572="B",+I1572,0))</f>
        <v>3907.9651263480823</v>
      </c>
      <c r="K1572" s="12">
        <f>K1571+IF(AND($B1572="B",$E1572&lt;&gt;""),IF($G1572="D",-I1572,+I1572),0)</f>
        <v>3907.9651263480823</v>
      </c>
      <c r="L1572" s="6" t="str">
        <f>IF(C1572="","",G1572&amp;" "&amp;VLOOKUP(C1572,$X$1:$Y$49,2))</f>
        <v>D 21</v>
      </c>
      <c r="M1572" s="10" t="e">
        <f>M1571+IF(AND(B1572="C",E1572&lt;&gt;""),IF(G1572="D",-#REF!,+#REF!),0)</f>
        <v>#REF!</v>
      </c>
      <c r="N1572">
        <f>IF(D1572,MONTH(D1572),"")</f>
        <v>8</v>
      </c>
      <c r="O1572">
        <f>IF(D1572,YEAR(D1572),"")</f>
        <v>2002</v>
      </c>
      <c r="P1572" s="12">
        <f>P1571+IF(AND($B1572="C",I1572&lt;&gt;""),IF($G1572="D",-I1572,+I1572),0)</f>
        <v>108.28758083228011</v>
      </c>
    </row>
    <row r="1573" spans="1:16" x14ac:dyDescent="0.2">
      <c r="A1573" s="6">
        <v>854</v>
      </c>
      <c r="B1573" s="6" t="s">
        <v>17</v>
      </c>
      <c r="C1573" s="7" t="s">
        <v>51</v>
      </c>
      <c r="D1573" s="8">
        <v>37469</v>
      </c>
      <c r="E1573" s="19">
        <v>37472</v>
      </c>
      <c r="F1573" t="s">
        <v>284</v>
      </c>
      <c r="G1573" s="6" t="s">
        <v>23</v>
      </c>
      <c r="H1573" s="6"/>
      <c r="I1573" s="12">
        <v>4.74</v>
      </c>
      <c r="J1573" s="12">
        <f>J1572+IF(AND($B1573="B",$G1573="D"),-I1573,IF($B1573="B",+I1573,0))</f>
        <v>3903.2251263480825</v>
      </c>
      <c r="K1573" s="12">
        <f>K1572+IF(AND($B1573="B",$E1573&lt;&gt;""),IF($G1573="D",-I1573,+I1573),0)</f>
        <v>3903.2251263480825</v>
      </c>
      <c r="L1573" s="6" t="str">
        <f>IF(C1573="","",G1573&amp;" "&amp;VLOOKUP(C1573,$X$1:$Y$49,2))</f>
        <v>D 21</v>
      </c>
      <c r="M1573" s="10" t="e">
        <f>M1572+IF(AND(B1573="C",E1573&lt;&gt;""),IF(G1573="D",-#REF!,+#REF!),0)</f>
        <v>#REF!</v>
      </c>
      <c r="N1573">
        <f>IF(D1573,MONTH(D1573),"")</f>
        <v>8</v>
      </c>
      <c r="O1573">
        <f>IF(D1573,YEAR(D1573),"")</f>
        <v>2002</v>
      </c>
      <c r="P1573" s="12">
        <f>P1572+IF(AND($B1573="C",I1573&lt;&gt;""),IF($G1573="D",-I1573,+I1573),0)</f>
        <v>108.28758083228011</v>
      </c>
    </row>
    <row r="1574" spans="1:16" x14ac:dyDescent="0.2">
      <c r="A1574" s="6">
        <v>855</v>
      </c>
      <c r="B1574" s="6" t="s">
        <v>17</v>
      </c>
      <c r="C1574" s="7" t="s">
        <v>56</v>
      </c>
      <c r="D1574" s="8">
        <v>37469</v>
      </c>
      <c r="E1574" s="19">
        <v>37472</v>
      </c>
      <c r="F1574" t="s">
        <v>284</v>
      </c>
      <c r="G1574" s="6" t="s">
        <v>23</v>
      </c>
      <c r="H1574" s="6"/>
      <c r="I1574" s="12">
        <v>230.32</v>
      </c>
      <c r="J1574" s="12">
        <f>J1573+IF(AND($B1574="B",$G1574="D"),-I1574,IF($B1574="B",+I1574,0))</f>
        <v>3672.9051263480824</v>
      </c>
      <c r="K1574" s="12">
        <f>K1573+IF(AND($B1574="B",$E1574&lt;&gt;""),IF($G1574="D",-I1574,+I1574),0)</f>
        <v>3672.9051263480824</v>
      </c>
      <c r="L1574" s="6" t="str">
        <f>IF(C1574="","",G1574&amp;" "&amp;VLOOKUP(C1574,$X$1:$Y$49,2))</f>
        <v>D 14</v>
      </c>
      <c r="M1574" s="10" t="e">
        <f>M1573+IF(AND(B1574="C",E1574&lt;&gt;""),IF(G1574="D",-#REF!,+#REF!),0)</f>
        <v>#REF!</v>
      </c>
      <c r="N1574">
        <f>IF(D1574,MONTH(D1574),"")</f>
        <v>8</v>
      </c>
      <c r="O1574">
        <f>IF(D1574,YEAR(D1574),"")</f>
        <v>2002</v>
      </c>
      <c r="P1574" s="12">
        <f>P1573+IF(AND($B1574="C",I1574&lt;&gt;""),IF($G1574="D",-I1574,+I1574),0)</f>
        <v>108.28758083228011</v>
      </c>
    </row>
    <row r="1575" spans="1:16" x14ac:dyDescent="0.2">
      <c r="A1575" s="6">
        <v>855</v>
      </c>
      <c r="B1575" s="6" t="s">
        <v>17</v>
      </c>
      <c r="C1575" s="7" t="s">
        <v>26</v>
      </c>
      <c r="D1575" s="8">
        <v>37469</v>
      </c>
      <c r="E1575" s="19">
        <v>37472</v>
      </c>
      <c r="F1575" t="s">
        <v>284</v>
      </c>
      <c r="G1575" s="6" t="s">
        <v>23</v>
      </c>
      <c r="H1575" s="6"/>
      <c r="I1575" s="12">
        <v>53.09</v>
      </c>
      <c r="J1575" s="12">
        <f>J1574+IF(AND($B1575="B",$G1575="D"),-I1575,IF($B1575="B",+I1575,0))</f>
        <v>3619.8151263480822</v>
      </c>
      <c r="K1575" s="12">
        <f>K1574+IF(AND($B1575="B",$E1575&lt;&gt;""),IF($G1575="D",-I1575,+I1575),0)</f>
        <v>3619.8151263480822</v>
      </c>
      <c r="L1575" s="6" t="str">
        <f>IF(C1575="","",G1575&amp;" "&amp;VLOOKUP(C1575,$X$1:$Y$49,2))</f>
        <v>D 6</v>
      </c>
      <c r="M1575" s="10" t="e">
        <f>M1574+IF(AND(B1575="C",E1575&lt;&gt;""),IF(G1575="D",-#REF!,+#REF!),0)</f>
        <v>#REF!</v>
      </c>
      <c r="N1575">
        <f>IF(D1575,MONTH(D1575),"")</f>
        <v>8</v>
      </c>
      <c r="O1575">
        <f>IF(D1575,YEAR(D1575),"")</f>
        <v>2002</v>
      </c>
      <c r="P1575" s="12">
        <f>P1574+IF(AND($B1575="C",I1575&lt;&gt;""),IF($G1575="D",-I1575,+I1575),0)</f>
        <v>108.28758083228011</v>
      </c>
    </row>
    <row r="1576" spans="1:16" x14ac:dyDescent="0.2">
      <c r="A1576" s="6">
        <v>855</v>
      </c>
      <c r="B1576" s="6" t="s">
        <v>17</v>
      </c>
      <c r="C1576" s="7" t="s">
        <v>51</v>
      </c>
      <c r="D1576" s="8">
        <v>37469</v>
      </c>
      <c r="E1576" s="19">
        <v>37472</v>
      </c>
      <c r="F1576" t="s">
        <v>284</v>
      </c>
      <c r="G1576" s="6" t="s">
        <v>23</v>
      </c>
      <c r="H1576" s="6"/>
      <c r="I1576" s="12">
        <v>40.54</v>
      </c>
      <c r="J1576" s="12">
        <f>J1575+IF(AND($B1576="B",$G1576="D"),-I1576,IF($B1576="B",+I1576,0))</f>
        <v>3579.2751263480823</v>
      </c>
      <c r="K1576" s="12">
        <f>K1575+IF(AND($B1576="B",$E1576&lt;&gt;""),IF($G1576="D",-I1576,+I1576),0)</f>
        <v>3579.2751263480823</v>
      </c>
      <c r="L1576" s="6" t="str">
        <f>IF(C1576="","",G1576&amp;" "&amp;VLOOKUP(C1576,$X$1:$Y$49,2))</f>
        <v>D 21</v>
      </c>
      <c r="M1576" s="10" t="e">
        <f>M1575+IF(AND(B1576="C",E1576&lt;&gt;""),IF(G1576="D",-#REF!,+#REF!),0)</f>
        <v>#REF!</v>
      </c>
      <c r="N1576">
        <f>IF(D1576,MONTH(D1576),"")</f>
        <v>8</v>
      </c>
      <c r="O1576">
        <f>IF(D1576,YEAR(D1576),"")</f>
        <v>2002</v>
      </c>
      <c r="P1576" s="12">
        <f>P1575+IF(AND($B1576="C",I1576&lt;&gt;""),IF($G1576="D",-I1576,+I1576),0)</f>
        <v>108.28758083228011</v>
      </c>
    </row>
    <row r="1577" spans="1:16" x14ac:dyDescent="0.2">
      <c r="A1577" s="6">
        <v>855</v>
      </c>
      <c r="B1577" s="6" t="s">
        <v>17</v>
      </c>
      <c r="C1577" s="7" t="s">
        <v>51</v>
      </c>
      <c r="D1577" s="8">
        <v>37469</v>
      </c>
      <c r="E1577" s="19">
        <v>37472</v>
      </c>
      <c r="F1577" t="s">
        <v>284</v>
      </c>
      <c r="G1577" s="6" t="s">
        <v>23</v>
      </c>
      <c r="H1577" s="6"/>
      <c r="I1577" s="12">
        <v>7.48</v>
      </c>
      <c r="J1577" s="12">
        <f>J1576+IF(AND($B1577="B",$G1577="D"),-I1577,IF($B1577="B",+I1577,0))</f>
        <v>3571.7951263480822</v>
      </c>
      <c r="K1577" s="12">
        <f>K1576+IF(AND($B1577="B",$E1577&lt;&gt;""),IF($G1577="D",-I1577,+I1577),0)</f>
        <v>3571.7951263480822</v>
      </c>
      <c r="L1577" s="6" t="str">
        <f>IF(C1577="","",G1577&amp;" "&amp;VLOOKUP(C1577,$X$1:$Y$49,2))</f>
        <v>D 21</v>
      </c>
      <c r="M1577" s="10" t="e">
        <f>M1576+IF(AND(B1577="C",E1577&lt;&gt;""),IF(G1577="D",-#REF!,+#REF!),0)</f>
        <v>#REF!</v>
      </c>
      <c r="N1577">
        <f>IF(D1577,MONTH(D1577),"")</f>
        <v>8</v>
      </c>
      <c r="O1577">
        <f>IF(D1577,YEAR(D1577),"")</f>
        <v>2002</v>
      </c>
      <c r="P1577" s="12">
        <f>P1576+IF(AND($B1577="C",I1577&lt;&gt;""),IF($G1577="D",-I1577,+I1577),0)</f>
        <v>108.28758083228011</v>
      </c>
    </row>
    <row r="1578" spans="1:16" x14ac:dyDescent="0.2">
      <c r="A1578" s="6">
        <v>861</v>
      </c>
      <c r="B1578" s="6" t="s">
        <v>17</v>
      </c>
      <c r="C1578" t="s">
        <v>53</v>
      </c>
      <c r="D1578" s="8">
        <v>37469</v>
      </c>
      <c r="E1578" s="8">
        <v>37469</v>
      </c>
      <c r="F1578" t="s">
        <v>284</v>
      </c>
      <c r="G1578" s="6" t="s">
        <v>23</v>
      </c>
      <c r="H1578" s="6"/>
      <c r="I1578" s="12">
        <v>10.23</v>
      </c>
      <c r="J1578" s="12">
        <f>J1577+IF(AND($B1578="B",$G1578="D"),-I1578,IF($B1578="B",+I1578,0))</f>
        <v>3561.5651263480822</v>
      </c>
      <c r="K1578" s="12">
        <f>K1577+IF(AND($B1578="B",$E1578&lt;&gt;""),IF($G1578="D",-I1578,+I1578),0)</f>
        <v>3561.5651263480822</v>
      </c>
      <c r="L1578" s="6" t="str">
        <f>IF(C1578="","",G1578&amp;" "&amp;VLOOKUP(C1578,$X$1:$Y$49,2))</f>
        <v>D 29</v>
      </c>
      <c r="M1578" s="10" t="e">
        <f>M1577+IF(AND(B1578="C",E1578&lt;&gt;""),IF(G1578="D",-#REF!,+#REF!),0)</f>
        <v>#REF!</v>
      </c>
      <c r="N1578">
        <f>IF(D1578,MONTH(D1578),"")</f>
        <v>8</v>
      </c>
      <c r="O1578">
        <f>IF(D1578,YEAR(D1578),"")</f>
        <v>2002</v>
      </c>
      <c r="P1578" s="12">
        <f>P1577+IF(AND($B1578="C",I1578&lt;&gt;""),IF($G1578="D",-I1578,+I1578),0)</f>
        <v>108.28758083228011</v>
      </c>
    </row>
    <row r="1579" spans="1:16" x14ac:dyDescent="0.2">
      <c r="A1579" s="6">
        <v>861</v>
      </c>
      <c r="B1579" s="6" t="s">
        <v>17</v>
      </c>
      <c r="C1579" t="s">
        <v>26</v>
      </c>
      <c r="D1579" s="8">
        <v>37469</v>
      </c>
      <c r="E1579" s="8">
        <v>37469</v>
      </c>
      <c r="F1579" t="s">
        <v>284</v>
      </c>
      <c r="G1579" s="6" t="s">
        <v>23</v>
      </c>
      <c r="H1579" s="6"/>
      <c r="I1579" s="12">
        <v>2.0099999999999998</v>
      </c>
      <c r="J1579" s="12">
        <f>J1578+IF(AND($B1579="B",$G1579="D"),-I1579,IF($B1579="B",+I1579,0))</f>
        <v>3559.555126348082</v>
      </c>
      <c r="K1579" s="12">
        <f>K1578+IF(AND($B1579="B",$E1579&lt;&gt;""),IF($G1579="D",-I1579,+I1579),0)</f>
        <v>3559.555126348082</v>
      </c>
      <c r="L1579" s="6" t="str">
        <f>IF(C1579="","",G1579&amp;" "&amp;VLOOKUP(C1579,$X$1:$Y$49,2))</f>
        <v>D 6</v>
      </c>
      <c r="M1579" s="10" t="e">
        <f>M1578+IF(AND(B1579="C",E1579&lt;&gt;""),IF(G1579="D",-#REF!,+#REF!),0)</f>
        <v>#REF!</v>
      </c>
      <c r="N1579">
        <f>IF(D1579,MONTH(D1579),"")</f>
        <v>8</v>
      </c>
      <c r="O1579">
        <f>IF(D1579,YEAR(D1579),"")</f>
        <v>2002</v>
      </c>
      <c r="P1579" s="12">
        <f>P1578+IF(AND($B1579="C",I1579&lt;&gt;""),IF($G1579="D",-I1579,+I1579),0)</f>
        <v>108.28758083228011</v>
      </c>
    </row>
    <row r="1580" spans="1:16" x14ac:dyDescent="0.2">
      <c r="A1580" s="6">
        <v>844</v>
      </c>
      <c r="B1580" s="6" t="s">
        <v>17</v>
      </c>
      <c r="C1580" t="s">
        <v>54</v>
      </c>
      <c r="D1580" s="8">
        <v>37473</v>
      </c>
      <c r="E1580" s="8">
        <v>37477</v>
      </c>
      <c r="F1580" t="s">
        <v>284</v>
      </c>
      <c r="G1580" s="6" t="s">
        <v>19</v>
      </c>
      <c r="H1580" s="6"/>
      <c r="I1580" s="12">
        <v>1775</v>
      </c>
      <c r="J1580" s="12">
        <f>J1579+IF(AND($B1580="B",$G1580="D"),-I1580,IF($B1580="B",+I1580,0))</f>
        <v>5334.555126348082</v>
      </c>
      <c r="K1580" s="12">
        <f>K1579+IF(AND($B1580="B",$E1580&lt;&gt;""),IF($G1580="D",-I1580,+I1580),0)</f>
        <v>5334.555126348082</v>
      </c>
      <c r="L1580" s="6" t="str">
        <f>IF(C1580="","",G1580&amp;" "&amp;VLOOKUP(C1580,$X$1:$Y$49,2))</f>
        <v>R 6</v>
      </c>
      <c r="M1580" s="10" t="e">
        <f>M1579+IF(AND(B1580="C",E1580&lt;&gt;""),IF(G1580="D",-#REF!,+#REF!),0)</f>
        <v>#REF!</v>
      </c>
      <c r="N1580">
        <f>IF(D1580,MONTH(D1580),"")</f>
        <v>8</v>
      </c>
      <c r="O1580">
        <f>IF(D1580,YEAR(D1580),"")</f>
        <v>2002</v>
      </c>
      <c r="P1580" s="12">
        <f>P1579+IF(AND($B1580="C",I1580&lt;&gt;""),IF($G1580="D",-I1580,+I1580),0)</f>
        <v>108.28758083228011</v>
      </c>
    </row>
    <row r="1581" spans="1:16" x14ac:dyDescent="0.2">
      <c r="A1581" s="6">
        <v>844</v>
      </c>
      <c r="B1581" s="6" t="s">
        <v>17</v>
      </c>
      <c r="C1581" t="s">
        <v>62</v>
      </c>
      <c r="D1581" s="8">
        <v>37473</v>
      </c>
      <c r="E1581" s="8">
        <v>37477</v>
      </c>
      <c r="F1581" t="s">
        <v>284</v>
      </c>
      <c r="G1581" s="6" t="s">
        <v>19</v>
      </c>
      <c r="H1581" s="6"/>
      <c r="I1581" s="12">
        <v>347.9</v>
      </c>
      <c r="J1581" s="12">
        <f>J1580+IF(AND($B1581="B",$G1581="D"),-I1581,IF($B1581="B",+I1581,0))</f>
        <v>5682.4551263480816</v>
      </c>
      <c r="K1581" s="12">
        <f>K1580+IF(AND($B1581="B",$E1581&lt;&gt;""),IF($G1581="D",-I1581,+I1581),0)</f>
        <v>5682.4551263480816</v>
      </c>
      <c r="L1581" s="6" t="str">
        <f>IF(C1581="","",G1581&amp;" "&amp;VLOOKUP(C1581,$X$1:$Y$49,2))</f>
        <v>R 5</v>
      </c>
      <c r="M1581" s="10" t="e">
        <f>M1580+IF(AND(B1581="C",E1581&lt;&gt;""),IF(G1581="D",-#REF!,+#REF!),0)</f>
        <v>#REF!</v>
      </c>
      <c r="N1581">
        <f>IF(D1581,MONTH(D1581),"")</f>
        <v>8</v>
      </c>
      <c r="O1581">
        <f>IF(D1581,YEAR(D1581),"")</f>
        <v>2002</v>
      </c>
      <c r="P1581" s="12">
        <f>P1580+IF(AND($B1581="C",I1581&lt;&gt;""),IF($G1581="D",-I1581,+I1581),0)</f>
        <v>108.28758083228011</v>
      </c>
    </row>
    <row r="1582" spans="1:16" x14ac:dyDescent="0.2">
      <c r="A1582" s="6">
        <v>846</v>
      </c>
      <c r="B1582" s="6" t="s">
        <v>17</v>
      </c>
      <c r="C1582" t="s">
        <v>58</v>
      </c>
      <c r="D1582" s="8">
        <v>37473</v>
      </c>
      <c r="E1582" s="8">
        <v>37472</v>
      </c>
      <c r="F1582" t="s">
        <v>284</v>
      </c>
      <c r="G1582" s="6" t="s">
        <v>23</v>
      </c>
      <c r="H1582" s="6"/>
      <c r="I1582" s="12">
        <v>1803.2</v>
      </c>
      <c r="J1582" s="12">
        <f>J1581+IF(AND($B1582="B",$G1582="D"),-I1582,IF($B1582="B",+I1582,0))</f>
        <v>3879.2551263480818</v>
      </c>
      <c r="K1582" s="12">
        <f>K1581+IF(AND($B1582="B",$E1582&lt;&gt;""),IF($G1582="D",-I1582,+I1582),0)</f>
        <v>3879.2551263480818</v>
      </c>
      <c r="L1582" s="6" t="str">
        <f>IF(C1582="","",G1582&amp;" "&amp;VLOOKUP(C1582,$X$1:$Y$49,2))</f>
        <v>D 4</v>
      </c>
      <c r="M1582" s="10" t="e">
        <f>M1581+IF(AND(B1582="C",E1582&lt;&gt;""),IF(G1582="D",-#REF!,+#REF!),0)</f>
        <v>#REF!</v>
      </c>
      <c r="N1582">
        <f>IF(D1582,MONTH(D1582),"")</f>
        <v>8</v>
      </c>
      <c r="O1582">
        <f>IF(D1582,YEAR(D1582),"")</f>
        <v>2002</v>
      </c>
      <c r="P1582" s="12">
        <f>P1581+IF(AND($B1582="C",I1582&lt;&gt;""),IF($G1582="D",-I1582,+I1582),0)</f>
        <v>108.28758083228011</v>
      </c>
    </row>
    <row r="1583" spans="1:16" x14ac:dyDescent="0.2">
      <c r="A1583" s="6">
        <v>847</v>
      </c>
      <c r="B1583" s="6" t="s">
        <v>17</v>
      </c>
      <c r="C1583" t="s">
        <v>18</v>
      </c>
      <c r="D1583" s="8">
        <v>37473</v>
      </c>
      <c r="E1583" s="8">
        <v>37475</v>
      </c>
      <c r="F1583" t="s">
        <v>284</v>
      </c>
      <c r="G1583" s="6" t="s">
        <v>19</v>
      </c>
      <c r="H1583" s="6"/>
      <c r="I1583" s="12">
        <v>1488.54</v>
      </c>
      <c r="J1583" s="12">
        <f>J1582+IF(AND($B1583="B",$G1583="D"),-I1583,IF($B1583="B",+I1583,0))</f>
        <v>5367.7951263480818</v>
      </c>
      <c r="K1583" s="12">
        <f>K1582+IF(AND($B1583="B",$E1583&lt;&gt;""),IF($G1583="D",-I1583,+I1583),0)</f>
        <v>5367.7951263480818</v>
      </c>
      <c r="L1583" s="6" t="str">
        <f>IF(C1583="","",G1583&amp;" "&amp;VLOOKUP(C1583,$X$1:$Y$49,2))</f>
        <v>R 8</v>
      </c>
      <c r="M1583" s="10" t="e">
        <f>M1582+IF(AND(B1583="C",E1583&lt;&gt;""),IF(G1583="D",-#REF!,+#REF!),0)</f>
        <v>#REF!</v>
      </c>
      <c r="N1583">
        <f>IF(D1583,MONTH(D1583),"")</f>
        <v>8</v>
      </c>
      <c r="O1583">
        <f>IF(D1583,YEAR(D1583),"")</f>
        <v>2002</v>
      </c>
      <c r="P1583" s="12">
        <f>P1582+IF(AND($B1583="C",I1583&lt;&gt;""),IF($G1583="D",-I1583,+I1583),0)</f>
        <v>108.28758083228011</v>
      </c>
    </row>
    <row r="1584" spans="1:16" x14ac:dyDescent="0.2">
      <c r="A1584" s="6">
        <v>860</v>
      </c>
      <c r="B1584" s="6" t="s">
        <v>17</v>
      </c>
      <c r="C1584" t="s">
        <v>54</v>
      </c>
      <c r="D1584" s="8">
        <v>37473</v>
      </c>
      <c r="E1584" s="8">
        <v>37477</v>
      </c>
      <c r="F1584" t="s">
        <v>284</v>
      </c>
      <c r="G1584" s="6" t="s">
        <v>19</v>
      </c>
      <c r="H1584" s="6"/>
      <c r="I1584" s="12">
        <v>104.57</v>
      </c>
      <c r="J1584" s="12">
        <f>J1583+IF(AND($B1584="B",$G1584="D"),-I1584,IF($B1584="B",+I1584,0))</f>
        <v>5472.3651263480815</v>
      </c>
      <c r="K1584" s="12">
        <f>K1583+IF(AND($B1584="B",$E1584&lt;&gt;""),IF($G1584="D",-I1584,+I1584),0)</f>
        <v>5472.3651263480815</v>
      </c>
      <c r="L1584" s="6" t="str">
        <f>IF(C1584="","",G1584&amp;" "&amp;VLOOKUP(C1584,$X$1:$Y$49,2))</f>
        <v>R 6</v>
      </c>
      <c r="M1584" s="10" t="e">
        <f>M1583+IF(AND(B1584="C",E1584&lt;&gt;""),IF(G1584="D",-#REF!,+#REF!),0)</f>
        <v>#REF!</v>
      </c>
      <c r="N1584">
        <f>IF(D1584,MONTH(D1584),"")</f>
        <v>8</v>
      </c>
      <c r="O1584">
        <f>IF(D1584,YEAR(D1584),"")</f>
        <v>2002</v>
      </c>
      <c r="P1584" s="12">
        <f>P1583+IF(AND($B1584="C",I1584&lt;&gt;""),IF($G1584="D",-I1584,+I1584),0)</f>
        <v>108.28758083228011</v>
      </c>
    </row>
    <row r="1585" spans="1:16" x14ac:dyDescent="0.2">
      <c r="A1585" s="6">
        <v>860</v>
      </c>
      <c r="B1585" s="6" t="s">
        <v>17</v>
      </c>
      <c r="C1585" t="s">
        <v>62</v>
      </c>
      <c r="D1585" s="8">
        <v>37473</v>
      </c>
      <c r="E1585" s="8">
        <v>37477</v>
      </c>
      <c r="F1585" t="s">
        <v>284</v>
      </c>
      <c r="G1585" s="6" t="s">
        <v>19</v>
      </c>
      <c r="H1585" s="6"/>
      <c r="I1585" s="12">
        <v>20.5</v>
      </c>
      <c r="J1585" s="12">
        <f>J1584+IF(AND($B1585="B",$G1585="D"),-I1585,IF($B1585="B",+I1585,0))</f>
        <v>5492.8651263480815</v>
      </c>
      <c r="K1585" s="12">
        <f>K1584+IF(AND($B1585="B",$E1585&lt;&gt;""),IF($G1585="D",-I1585,+I1585),0)</f>
        <v>5492.8651263480815</v>
      </c>
      <c r="L1585" s="6" t="str">
        <f>IF(C1585="","",G1585&amp;" "&amp;VLOOKUP(C1585,$X$1:$Y$49,2))</f>
        <v>R 5</v>
      </c>
      <c r="M1585" s="10" t="e">
        <f>M1584+IF(AND(B1585="C",E1585&lt;&gt;""),IF(G1585="D",-#REF!,+#REF!),0)</f>
        <v>#REF!</v>
      </c>
      <c r="N1585">
        <f>IF(D1585,MONTH(D1585),"")</f>
        <v>8</v>
      </c>
      <c r="O1585">
        <f>IF(D1585,YEAR(D1585),"")</f>
        <v>2002</v>
      </c>
      <c r="P1585" s="12">
        <f>P1584+IF(AND($B1585="C",I1585&lt;&gt;""),IF($G1585="D",-I1585,+I1585),0)</f>
        <v>108.28758083228011</v>
      </c>
    </row>
    <row r="1586" spans="1:16" x14ac:dyDescent="0.2">
      <c r="A1586" s="6">
        <v>874</v>
      </c>
      <c r="B1586" s="6" t="s">
        <v>17</v>
      </c>
      <c r="C1586" t="s">
        <v>33</v>
      </c>
      <c r="D1586" s="8">
        <v>37473</v>
      </c>
      <c r="E1586" s="8">
        <v>37473</v>
      </c>
      <c r="F1586" t="s">
        <v>284</v>
      </c>
      <c r="G1586" s="6" t="s">
        <v>23</v>
      </c>
      <c r="H1586" s="6"/>
      <c r="I1586" s="12">
        <v>120</v>
      </c>
      <c r="J1586" s="12">
        <f>J1585+IF(AND($B1586="B",$G1586="D"),-I1586,IF($B1586="B",+I1586,0))</f>
        <v>5372.8651263480815</v>
      </c>
      <c r="K1586" s="12">
        <f>K1585+IF(AND($B1586="B",$E1586&lt;&gt;""),IF($G1586="D",-I1586,+I1586),0)</f>
        <v>5372.8651263480815</v>
      </c>
      <c r="L1586" s="6" t="str">
        <f>IF(C1586="","",G1586&amp;" "&amp;VLOOKUP(C1586,$X$1:$Y$49,2))</f>
        <v>D 23</v>
      </c>
      <c r="M1586" s="10" t="e">
        <f>M1585+IF(AND(B1586="C",E1586&lt;&gt;""),IF(G1586="D",-#REF!,+#REF!),0)</f>
        <v>#REF!</v>
      </c>
      <c r="N1586">
        <f>IF(D1586,MONTH(D1586),"")</f>
        <v>8</v>
      </c>
      <c r="O1586">
        <f>IF(D1586,YEAR(D1586),"")</f>
        <v>2002</v>
      </c>
      <c r="P1586" s="12">
        <f>P1585+IF(AND($B1586="C",I1586&lt;&gt;""),IF($G1586="D",-I1586,+I1586),0)</f>
        <v>108.28758083228011</v>
      </c>
    </row>
    <row r="1587" spans="1:16" x14ac:dyDescent="0.2">
      <c r="A1587" s="6">
        <v>849</v>
      </c>
      <c r="B1587" s="6" t="s">
        <v>17</v>
      </c>
      <c r="C1587" t="s">
        <v>58</v>
      </c>
      <c r="D1587" s="8">
        <v>37474</v>
      </c>
      <c r="E1587" s="8">
        <v>37473</v>
      </c>
      <c r="F1587" t="s">
        <v>284</v>
      </c>
      <c r="G1587" s="6" t="s">
        <v>23</v>
      </c>
      <c r="H1587" s="6"/>
      <c r="I1587" s="12">
        <v>1000</v>
      </c>
      <c r="J1587" s="12">
        <f>J1586+IF(AND($B1587="B",$G1587="D"),-I1587,IF($B1587="B",+I1587,0))</f>
        <v>4372.8651263480815</v>
      </c>
      <c r="K1587" s="12">
        <f>K1586+IF(AND($B1587="B",$E1587&lt;&gt;""),IF($G1587="D",-I1587,+I1587),0)</f>
        <v>4372.8651263480815</v>
      </c>
      <c r="L1587" s="6" t="str">
        <f>IF(C1587="","",G1587&amp;" "&amp;VLOOKUP(C1587,$X$1:$Y$49,2))</f>
        <v>D 4</v>
      </c>
      <c r="M1587" s="10" t="e">
        <f>M1586+IF(AND(B1587="C",E1587&lt;&gt;""),IF(G1587="D",-#REF!,+#REF!),0)</f>
        <v>#REF!</v>
      </c>
      <c r="N1587">
        <f>IF(D1587,MONTH(D1587),"")</f>
        <v>8</v>
      </c>
      <c r="O1587">
        <f>IF(D1587,YEAR(D1587),"")</f>
        <v>2002</v>
      </c>
      <c r="P1587" s="12">
        <f>P1586+IF(AND($B1587="C",I1587&lt;&gt;""),IF($G1587="D",-I1587,+I1587),0)</f>
        <v>108.28758083228011</v>
      </c>
    </row>
    <row r="1588" spans="1:16" x14ac:dyDescent="0.2">
      <c r="A1588" s="6">
        <v>848</v>
      </c>
      <c r="B1588" s="6" t="s">
        <v>17</v>
      </c>
      <c r="C1588" t="s">
        <v>58</v>
      </c>
      <c r="D1588" s="8">
        <v>37475</v>
      </c>
      <c r="E1588" s="8">
        <v>37474</v>
      </c>
      <c r="F1588" t="s">
        <v>284</v>
      </c>
      <c r="G1588" s="6" t="s">
        <v>23</v>
      </c>
      <c r="H1588" s="6"/>
      <c r="I1588" s="12">
        <v>1249.9100000000001</v>
      </c>
      <c r="J1588" s="12">
        <f>J1587+IF(AND($B1588="B",$G1588="D"),-I1588,IF($B1588="B",+I1588,0))</f>
        <v>3122.9551263480816</v>
      </c>
      <c r="K1588" s="12">
        <f>K1587+IF(AND($B1588="B",$E1588&lt;&gt;""),IF($G1588="D",-I1588,+I1588),0)</f>
        <v>3122.9551263480816</v>
      </c>
      <c r="L1588" s="6" t="str">
        <f>IF(C1588="","",G1588&amp;" "&amp;VLOOKUP(C1588,$X$1:$Y$49,2))</f>
        <v>D 4</v>
      </c>
      <c r="M1588" s="10" t="e">
        <f>M1587+IF(AND(B1588="C",E1588&lt;&gt;""),IF(G1588="D",-#REF!,+#REF!),0)</f>
        <v>#REF!</v>
      </c>
      <c r="N1588">
        <f>IF(D1588,MONTH(D1588),"")</f>
        <v>8</v>
      </c>
      <c r="O1588">
        <f>IF(D1588,YEAR(D1588),"")</f>
        <v>2002</v>
      </c>
      <c r="P1588" s="12">
        <f>P1587+IF(AND($B1588="C",I1588&lt;&gt;""),IF($G1588="D",-I1588,+I1588),0)</f>
        <v>108.28758083228011</v>
      </c>
    </row>
    <row r="1589" spans="1:16" x14ac:dyDescent="0.2">
      <c r="A1589" s="6">
        <v>850</v>
      </c>
      <c r="B1589" s="6" t="s">
        <v>17</v>
      </c>
      <c r="C1589" t="s">
        <v>54</v>
      </c>
      <c r="D1589" s="8">
        <v>37475</v>
      </c>
      <c r="E1589" s="8">
        <v>37476</v>
      </c>
      <c r="F1589" t="s">
        <v>284</v>
      </c>
      <c r="G1589" s="6" t="s">
        <v>19</v>
      </c>
      <c r="H1589" s="6"/>
      <c r="I1589" s="12">
        <v>656</v>
      </c>
      <c r="J1589" s="12">
        <f>J1588+IF(AND($B1589="B",$G1589="D"),-I1589,IF($B1589="B",+I1589,0))</f>
        <v>3778.9551263480816</v>
      </c>
      <c r="K1589" s="12">
        <f>K1588+IF(AND($B1589="B",$E1589&lt;&gt;""),IF($G1589="D",-I1589,+I1589),0)</f>
        <v>3778.9551263480816</v>
      </c>
      <c r="L1589" s="6" t="str">
        <f>IF(C1589="","",G1589&amp;" "&amp;VLOOKUP(C1589,$X$1:$Y$49,2))</f>
        <v>R 6</v>
      </c>
      <c r="M1589" s="10" t="e">
        <f>M1588+IF(AND(B1589="C",E1589&lt;&gt;""),IF(G1589="D",-#REF!,+#REF!),0)</f>
        <v>#REF!</v>
      </c>
      <c r="N1589">
        <f>IF(D1589,MONTH(D1589),"")</f>
        <v>8</v>
      </c>
      <c r="O1589">
        <f>IF(D1589,YEAR(D1589),"")</f>
        <v>2002</v>
      </c>
      <c r="P1589" s="12">
        <f>P1588+IF(AND($B1589="C",I1589&lt;&gt;""),IF($G1589="D",-I1589,+I1589),0)</f>
        <v>108.28758083228011</v>
      </c>
    </row>
    <row r="1590" spans="1:16" x14ac:dyDescent="0.2">
      <c r="A1590" s="6">
        <v>850</v>
      </c>
      <c r="B1590" s="6" t="s">
        <v>17</v>
      </c>
      <c r="C1590" t="s">
        <v>62</v>
      </c>
      <c r="D1590" s="8">
        <v>37475</v>
      </c>
      <c r="E1590" s="8">
        <v>37476</v>
      </c>
      <c r="F1590" t="s">
        <v>284</v>
      </c>
      <c r="G1590" s="6" t="s">
        <v>19</v>
      </c>
      <c r="H1590" s="6"/>
      <c r="I1590" s="12">
        <v>128.57599999999999</v>
      </c>
      <c r="J1590" s="12">
        <f>J1589+IF(AND($B1590="B",$G1590="D"),-I1590,IF($B1590="B",+I1590,0))</f>
        <v>3907.5311263480817</v>
      </c>
      <c r="K1590" s="12">
        <f>K1589+IF(AND($B1590="B",$E1590&lt;&gt;""),IF($G1590="D",-I1590,+I1590),0)</f>
        <v>3907.5311263480817</v>
      </c>
      <c r="L1590" s="6" t="str">
        <f>IF(C1590="","",G1590&amp;" "&amp;VLOOKUP(C1590,$X$1:$Y$49,2))</f>
        <v>R 5</v>
      </c>
      <c r="M1590" s="10" t="e">
        <f>M1589+IF(AND(B1590="C",E1590&lt;&gt;""),IF(G1590="D",-#REF!,+#REF!),0)</f>
        <v>#REF!</v>
      </c>
      <c r="N1590">
        <f>IF(D1590,MONTH(D1590),"")</f>
        <v>8</v>
      </c>
      <c r="O1590">
        <f>IF(D1590,YEAR(D1590),"")</f>
        <v>2002</v>
      </c>
      <c r="P1590" s="12">
        <f>P1589+IF(AND($B1590="C",I1590&lt;&gt;""),IF($G1590="D",-I1590,+I1590),0)</f>
        <v>108.28758083228011</v>
      </c>
    </row>
    <row r="1591" spans="1:16" x14ac:dyDescent="0.2">
      <c r="A1591" s="6">
        <v>858</v>
      </c>
      <c r="B1591" s="6" t="s">
        <v>17</v>
      </c>
      <c r="C1591" t="s">
        <v>18</v>
      </c>
      <c r="D1591" s="8">
        <v>37477</v>
      </c>
      <c r="E1591" s="8">
        <v>37479</v>
      </c>
      <c r="F1591" t="s">
        <v>284</v>
      </c>
      <c r="G1591" s="6" t="s">
        <v>19</v>
      </c>
      <c r="H1591" s="6"/>
      <c r="I1591" s="12">
        <v>1210.21</v>
      </c>
      <c r="J1591" s="12">
        <f>J1590+IF(AND($B1591="B",$G1591="D"),-I1591,IF($B1591="B",+I1591,0))</f>
        <v>5117.7411263480817</v>
      </c>
      <c r="K1591" s="12">
        <f>K1590+IF(AND($B1591="B",$E1591&lt;&gt;""),IF($G1591="D",-I1591,+I1591),0)</f>
        <v>5117.7411263480817</v>
      </c>
      <c r="L1591" s="6" t="str">
        <f>IF(C1591="","",G1591&amp;" "&amp;VLOOKUP(C1591,$X$1:$Y$49,2))</f>
        <v>R 8</v>
      </c>
      <c r="M1591" s="10" t="e">
        <f>M1590+IF(AND(B1591="C",E1591&lt;&gt;""),IF(G1591="D",-#REF!,+#REF!),0)</f>
        <v>#REF!</v>
      </c>
      <c r="N1591">
        <f>IF(D1591,MONTH(D1591),"")</f>
        <v>8</v>
      </c>
      <c r="O1591">
        <f>IF(D1591,YEAR(D1591),"")</f>
        <v>2002</v>
      </c>
      <c r="P1591" s="12">
        <f>P1590+IF(AND($B1591="C",I1591&lt;&gt;""),IF($G1591="D",-I1591,+I1591),0)</f>
        <v>108.28758083228011</v>
      </c>
    </row>
    <row r="1592" spans="1:16" x14ac:dyDescent="0.2">
      <c r="A1592" s="6">
        <v>859</v>
      </c>
      <c r="B1592" s="6" t="s">
        <v>17</v>
      </c>
      <c r="C1592" t="s">
        <v>18</v>
      </c>
      <c r="D1592" s="8">
        <v>37477</v>
      </c>
      <c r="E1592" s="8">
        <v>37479</v>
      </c>
      <c r="F1592" t="s">
        <v>284</v>
      </c>
      <c r="G1592" s="6" t="s">
        <v>19</v>
      </c>
      <c r="H1592" s="6"/>
      <c r="I1592" s="12">
        <v>1858.31</v>
      </c>
      <c r="J1592" s="12">
        <f>J1591+IF(AND($B1592="B",$G1592="D"),-I1592,IF($B1592="B",+I1592,0))</f>
        <v>6976.0511263480821</v>
      </c>
      <c r="K1592" s="12">
        <f>K1591+IF(AND($B1592="B",$E1592&lt;&gt;""),IF($G1592="D",-I1592,+I1592),0)</f>
        <v>6976.0511263480821</v>
      </c>
      <c r="L1592" s="6" t="str">
        <f>IF(C1592="","",G1592&amp;" "&amp;VLOOKUP(C1592,$X$1:$Y$49,2))</f>
        <v>R 8</v>
      </c>
      <c r="M1592" s="10" t="e">
        <f>M1591+IF(AND(B1592="C",E1592&lt;&gt;""),IF(G1592="D",-#REF!,+#REF!),0)</f>
        <v>#REF!</v>
      </c>
      <c r="N1592">
        <f>IF(D1592,MONTH(D1592),"")</f>
        <v>8</v>
      </c>
      <c r="O1592">
        <f>IF(D1592,YEAR(D1592),"")</f>
        <v>2002</v>
      </c>
      <c r="P1592" s="12">
        <f>P1591+IF(AND($B1592="C",I1592&lt;&gt;""),IF($G1592="D",-I1592,+I1592),0)</f>
        <v>108.28758083228011</v>
      </c>
    </row>
    <row r="1593" spans="1:16" x14ac:dyDescent="0.2">
      <c r="A1593" s="6">
        <v>862</v>
      </c>
      <c r="B1593" s="6" t="s">
        <v>17</v>
      </c>
      <c r="C1593" t="s">
        <v>43</v>
      </c>
      <c r="D1593" s="8">
        <v>37480</v>
      </c>
      <c r="E1593" s="8">
        <v>37486</v>
      </c>
      <c r="F1593" t="s">
        <v>284</v>
      </c>
      <c r="G1593" s="6" t="s">
        <v>23</v>
      </c>
      <c r="H1593" s="6">
        <v>8083188</v>
      </c>
      <c r="I1593" s="12">
        <v>509.86</v>
      </c>
      <c r="J1593" s="12">
        <f>J1592+IF(AND($B1593="B",$G1593="D"),-I1593,IF($B1593="B",+I1593,0))</f>
        <v>6466.1911263480824</v>
      </c>
      <c r="K1593" s="12">
        <f>K1592+IF(AND($B1593="B",$E1593&lt;&gt;""),IF($G1593="D",-I1593,+I1593),0)</f>
        <v>6466.1911263480824</v>
      </c>
      <c r="L1593" s="6" t="str">
        <f>IF(C1593="","",G1593&amp;" "&amp;VLOOKUP(C1593,$X$1:$Y$49,2))</f>
        <v>D 15</v>
      </c>
      <c r="M1593" s="10" t="e">
        <f>M1592+IF(AND(B1593="C",E1593&lt;&gt;""),IF(G1593="D",-#REF!,+#REF!),0)</f>
        <v>#REF!</v>
      </c>
      <c r="N1593">
        <f>IF(D1593,MONTH(D1593),"")</f>
        <v>8</v>
      </c>
      <c r="O1593">
        <f>IF(D1593,YEAR(D1593),"")</f>
        <v>2002</v>
      </c>
      <c r="P1593" s="12">
        <f>P1592+IF(AND($B1593="C",I1593&lt;&gt;""),IF($G1593="D",-I1593,+I1593),0)</f>
        <v>108.28758083228011</v>
      </c>
    </row>
    <row r="1594" spans="1:16" x14ac:dyDescent="0.2">
      <c r="A1594" s="6">
        <v>862</v>
      </c>
      <c r="B1594" s="6" t="s">
        <v>17</v>
      </c>
      <c r="C1594" t="s">
        <v>26</v>
      </c>
      <c r="D1594" s="8">
        <v>37480</v>
      </c>
      <c r="E1594" s="8">
        <v>37486</v>
      </c>
      <c r="F1594" t="s">
        <v>284</v>
      </c>
      <c r="G1594" s="6" t="s">
        <v>23</v>
      </c>
      <c r="H1594" s="6">
        <v>8083188</v>
      </c>
      <c r="I1594" s="12">
        <v>99.93</v>
      </c>
      <c r="J1594" s="12">
        <f>J1593+IF(AND($B1594="B",$G1594="D"),-I1594,IF($B1594="B",+I1594,0))</f>
        <v>6366.2611263480821</v>
      </c>
      <c r="K1594" s="12">
        <f>K1593+IF(AND($B1594="B",$E1594&lt;&gt;""),IF($G1594="D",-I1594,+I1594),0)</f>
        <v>6366.2611263480821</v>
      </c>
      <c r="L1594" s="6" t="str">
        <f>IF(C1594="","",G1594&amp;" "&amp;VLOOKUP(C1594,$X$1:$Y$49,2))</f>
        <v>D 6</v>
      </c>
      <c r="M1594" s="10" t="e">
        <f>M1593+IF(AND(B1594="C",E1594&lt;&gt;""),IF(G1594="D",-#REF!,+#REF!),0)</f>
        <v>#REF!</v>
      </c>
      <c r="N1594">
        <f>IF(D1594,MONTH(D1594),"")</f>
        <v>8</v>
      </c>
      <c r="O1594">
        <f>IF(D1594,YEAR(D1594),"")</f>
        <v>2002</v>
      </c>
      <c r="P1594" s="12">
        <f>P1593+IF(AND($B1594="C",I1594&lt;&gt;""),IF($G1594="D",-I1594,+I1594),0)</f>
        <v>108.28758083228011</v>
      </c>
    </row>
    <row r="1595" spans="1:16" x14ac:dyDescent="0.2">
      <c r="A1595" s="6">
        <v>838</v>
      </c>
      <c r="B1595" s="6" t="s">
        <v>17</v>
      </c>
      <c r="C1595" t="s">
        <v>58</v>
      </c>
      <c r="D1595" s="8">
        <v>37482</v>
      </c>
      <c r="E1595" s="8">
        <v>37481</v>
      </c>
      <c r="F1595" t="s">
        <v>284</v>
      </c>
      <c r="G1595" s="6" t="s">
        <v>23</v>
      </c>
      <c r="H1595" s="6"/>
      <c r="I1595" s="12">
        <v>462.98</v>
      </c>
      <c r="J1595" s="12">
        <f>J1594+IF(AND($B1595="B",$G1595="D"),-I1595,IF($B1595="B",+I1595,0))</f>
        <v>5903.2811263480817</v>
      </c>
      <c r="K1595" s="12">
        <f>K1594+IF(AND($B1595="B",$E1595&lt;&gt;""),IF($G1595="D",-I1595,+I1595),0)</f>
        <v>5903.2811263480817</v>
      </c>
      <c r="L1595" s="6" t="str">
        <f>IF(C1595="","",G1595&amp;" "&amp;VLOOKUP(C1595,$X$1:$Y$49,2))</f>
        <v>D 4</v>
      </c>
      <c r="M1595" s="10" t="e">
        <f>M1594+IF(AND(B1595="C",E1595&lt;&gt;""),IF(G1595="D",-#REF!,+#REF!),0)</f>
        <v>#REF!</v>
      </c>
      <c r="N1595">
        <f>IF(D1595,MONTH(D1595),"")</f>
        <v>8</v>
      </c>
      <c r="O1595">
        <f>IF(D1595,YEAR(D1595),"")</f>
        <v>2002</v>
      </c>
      <c r="P1595" s="12">
        <f>P1594+IF(AND($B1595="C",I1595&lt;&gt;""),IF($G1595="D",-I1595,+I1595),0)</f>
        <v>108.28758083228011</v>
      </c>
    </row>
    <row r="1596" spans="1:16" x14ac:dyDescent="0.2">
      <c r="A1596" s="6">
        <v>839</v>
      </c>
      <c r="B1596" s="6" t="s">
        <v>17</v>
      </c>
      <c r="C1596" t="s">
        <v>58</v>
      </c>
      <c r="D1596" s="8">
        <v>37482</v>
      </c>
      <c r="E1596" s="8">
        <v>37481</v>
      </c>
      <c r="F1596" t="s">
        <v>284</v>
      </c>
      <c r="G1596" s="6" t="s">
        <v>23</v>
      </c>
      <c r="H1596" s="6"/>
      <c r="I1596" s="12">
        <v>1000</v>
      </c>
      <c r="J1596" s="12">
        <f>J1595+IF(AND($B1596="B",$G1596="D"),-I1596,IF($B1596="B",+I1596,0))</f>
        <v>4903.2811263480817</v>
      </c>
      <c r="K1596" s="12">
        <f>K1595+IF(AND($B1596="B",$E1596&lt;&gt;""),IF($G1596="D",-I1596,+I1596),0)</f>
        <v>4903.2811263480817</v>
      </c>
      <c r="L1596" s="6" t="str">
        <f>IF(C1596="","",G1596&amp;" "&amp;VLOOKUP(C1596,$X$1:$Y$49,2))</f>
        <v>D 4</v>
      </c>
      <c r="M1596" s="10" t="e">
        <f>M1595+IF(AND(B1596="C",E1596&lt;&gt;""),IF(G1596="D",-#REF!,+#REF!),0)</f>
        <v>#REF!</v>
      </c>
      <c r="N1596">
        <f>IF(D1596,MONTH(D1596),"")</f>
        <v>8</v>
      </c>
      <c r="O1596">
        <f>IF(D1596,YEAR(D1596),"")</f>
        <v>2002</v>
      </c>
      <c r="P1596" s="12">
        <f>P1595+IF(AND($B1596="C",I1596&lt;&gt;""),IF($G1596="D",-I1596,+I1596),0)</f>
        <v>108.28758083228011</v>
      </c>
    </row>
    <row r="1597" spans="1:16" x14ac:dyDescent="0.2">
      <c r="A1597" s="6">
        <v>876</v>
      </c>
      <c r="B1597" s="6" t="s">
        <v>17</v>
      </c>
      <c r="C1597" t="s">
        <v>28</v>
      </c>
      <c r="D1597" s="8">
        <v>37483</v>
      </c>
      <c r="E1597" s="8">
        <v>37498</v>
      </c>
      <c r="F1597" t="s">
        <v>284</v>
      </c>
      <c r="G1597" s="6" t="s">
        <v>23</v>
      </c>
      <c r="H1597" s="6"/>
      <c r="I1597" s="12">
        <v>24.13</v>
      </c>
      <c r="J1597" s="12">
        <f>J1596+IF(AND($B1597="B",$G1597="D"),-I1597,IF($B1597="B",+I1597,0))</f>
        <v>4879.1511263480816</v>
      </c>
      <c r="K1597" s="12">
        <f>K1596+IF(AND($B1597="B",$E1597&lt;&gt;""),IF($G1597="D",-I1597,+I1597),0)</f>
        <v>4879.1511263480816</v>
      </c>
      <c r="L1597" s="6" t="str">
        <f>IF(C1597="","",G1597&amp;" "&amp;VLOOKUP(C1597,$X$1:$Y$49,2))</f>
        <v>D 25</v>
      </c>
      <c r="M1597" s="10" t="e">
        <f>M1596+IF(AND(B1597="C",E1597&lt;&gt;""),IF(G1597="D",-#REF!,+#REF!),0)</f>
        <v>#REF!</v>
      </c>
      <c r="N1597">
        <f>IF(D1597,MONTH(D1597),"")</f>
        <v>8</v>
      </c>
      <c r="O1597">
        <f>IF(D1597,YEAR(D1597),"")</f>
        <v>2002</v>
      </c>
      <c r="P1597" s="12">
        <f>P1596+IF(AND($B1597="C",I1597&lt;&gt;""),IF($G1597="D",-I1597,+I1597),0)</f>
        <v>108.28758083228011</v>
      </c>
    </row>
    <row r="1598" spans="1:16" x14ac:dyDescent="0.2">
      <c r="A1598" s="6">
        <v>876</v>
      </c>
      <c r="B1598" s="6" t="s">
        <v>17</v>
      </c>
      <c r="C1598" t="s">
        <v>31</v>
      </c>
      <c r="D1598" s="8">
        <v>37483</v>
      </c>
      <c r="E1598" s="8">
        <v>37498</v>
      </c>
      <c r="F1598" t="s">
        <v>284</v>
      </c>
      <c r="G1598" s="6" t="s">
        <v>23</v>
      </c>
      <c r="H1598" s="6"/>
      <c r="I1598" s="12">
        <v>62.44</v>
      </c>
      <c r="J1598" s="12">
        <f>J1597+IF(AND($B1598="B",$G1598="D"),-I1598,IF($B1598="B",+I1598,0))</f>
        <v>4816.711126348082</v>
      </c>
      <c r="K1598" s="12">
        <f>K1597+IF(AND($B1598="B",$E1598&lt;&gt;""),IF($G1598="D",-I1598,+I1598),0)</f>
        <v>4816.711126348082</v>
      </c>
      <c r="L1598" s="6" t="str">
        <f>IF(C1598="","",G1598&amp;" "&amp;VLOOKUP(C1598,$X$1:$Y$49,2))</f>
        <v>D 22</v>
      </c>
      <c r="M1598" s="10" t="e">
        <f>M1597+IF(AND(B1598="C",E1598&lt;&gt;""),IF(G1598="D",-#REF!,+#REF!),0)</f>
        <v>#REF!</v>
      </c>
      <c r="N1598">
        <f>IF(D1598,MONTH(D1598),"")</f>
        <v>8</v>
      </c>
      <c r="O1598">
        <f>IF(D1598,YEAR(D1598),"")</f>
        <v>2002</v>
      </c>
      <c r="P1598" s="12">
        <f>P1597+IF(AND($B1598="C",I1598&lt;&gt;""),IF($G1598="D",-I1598,+I1598),0)</f>
        <v>108.28758083228011</v>
      </c>
    </row>
    <row r="1599" spans="1:16" x14ac:dyDescent="0.2">
      <c r="A1599" s="6">
        <v>876</v>
      </c>
      <c r="B1599" s="6" t="s">
        <v>17</v>
      </c>
      <c r="C1599" t="s">
        <v>26</v>
      </c>
      <c r="D1599" s="8">
        <v>37483</v>
      </c>
      <c r="E1599" s="8">
        <v>37498</v>
      </c>
      <c r="F1599" t="s">
        <v>284</v>
      </c>
      <c r="G1599" s="6" t="s">
        <v>23</v>
      </c>
      <c r="H1599" s="6"/>
      <c r="I1599" s="12">
        <v>16.96</v>
      </c>
      <c r="J1599" s="12">
        <f>J1598+IF(AND($B1599="B",$G1599="D"),-I1599,IF($B1599="B",+I1599,0))</f>
        <v>4799.7511263480819</v>
      </c>
      <c r="K1599" s="12">
        <f>K1598+IF(AND($B1599="B",$E1599&lt;&gt;""),IF($G1599="D",-I1599,+I1599),0)</f>
        <v>4799.7511263480819</v>
      </c>
      <c r="L1599" s="6" t="str">
        <f>IF(C1599="","",G1599&amp;" "&amp;VLOOKUP(C1599,$X$1:$Y$49,2))</f>
        <v>D 6</v>
      </c>
      <c r="M1599" s="10" t="e">
        <f>M1598+IF(AND(B1599="C",E1599&lt;&gt;""),IF(G1599="D",-#REF!,+#REF!),0)</f>
        <v>#REF!</v>
      </c>
      <c r="N1599">
        <f>IF(D1599,MONTH(D1599),"")</f>
        <v>8</v>
      </c>
      <c r="O1599">
        <f>IF(D1599,YEAR(D1599),"")</f>
        <v>2002</v>
      </c>
      <c r="P1599" s="12">
        <f>P1598+IF(AND($B1599="C",I1599&lt;&gt;""),IF($G1599="D",-I1599,+I1599),0)</f>
        <v>108.28758083228011</v>
      </c>
    </row>
    <row r="1600" spans="1:16" x14ac:dyDescent="0.2">
      <c r="A1600" s="6">
        <v>865</v>
      </c>
      <c r="B1600" s="6" t="s">
        <v>17</v>
      </c>
      <c r="C1600" t="s">
        <v>28</v>
      </c>
      <c r="D1600" s="8">
        <v>37484</v>
      </c>
      <c r="E1600" s="8">
        <v>37500</v>
      </c>
      <c r="F1600" t="s">
        <v>284</v>
      </c>
      <c r="G1600" s="6" t="s">
        <v>23</v>
      </c>
      <c r="H1600" s="6"/>
      <c r="I1600" s="12">
        <v>59.69</v>
      </c>
      <c r="J1600" s="12">
        <f>J1599+IF(AND($B1600="B",$G1600="D"),-I1600,IF($B1600="B",+I1600,0))</f>
        <v>4740.0611263480823</v>
      </c>
      <c r="K1600" s="12">
        <f>K1599+IF(AND($B1600="B",$E1600&lt;&gt;""),IF($G1600="D",-I1600,+I1600),0)</f>
        <v>4740.0611263480823</v>
      </c>
      <c r="L1600" s="6" t="str">
        <f>IF(C1600="","",G1600&amp;" "&amp;VLOOKUP(C1600,$X$1:$Y$49,2))</f>
        <v>D 25</v>
      </c>
      <c r="M1600" s="10" t="e">
        <f>M1599+IF(AND(B1600="C",E1600&lt;&gt;""),IF(G1600="D",-#REF!,+#REF!),0)</f>
        <v>#REF!</v>
      </c>
      <c r="N1600">
        <f>IF(D1600,MONTH(D1600),"")</f>
        <v>8</v>
      </c>
      <c r="O1600">
        <f>IF(D1600,YEAR(D1600),"")</f>
        <v>2002</v>
      </c>
      <c r="P1600" s="12">
        <f>P1599+IF(AND($B1600="C",I1600&lt;&gt;""),IF($G1600="D",-I1600,+I1600),0)</f>
        <v>108.28758083228011</v>
      </c>
    </row>
    <row r="1601" spans="1:16" x14ac:dyDescent="0.2">
      <c r="A1601" s="6">
        <v>865</v>
      </c>
      <c r="B1601" s="6" t="s">
        <v>17</v>
      </c>
      <c r="C1601" t="s">
        <v>26</v>
      </c>
      <c r="D1601" s="8">
        <v>37484</v>
      </c>
      <c r="E1601" s="8">
        <v>37500</v>
      </c>
      <c r="F1601" t="s">
        <v>284</v>
      </c>
      <c r="G1601" s="6" t="s">
        <v>23</v>
      </c>
      <c r="H1601" s="6"/>
      <c r="I1601" s="12">
        <v>11.72</v>
      </c>
      <c r="J1601" s="12">
        <f>J1600+IF(AND($B1601="B",$G1601="D"),-I1601,IF($B1601="B",+I1601,0))</f>
        <v>4728.3411263480821</v>
      </c>
      <c r="K1601" s="12">
        <f>K1600+IF(AND($B1601="B",$E1601&lt;&gt;""),IF($G1601="D",-I1601,+I1601),0)</f>
        <v>4728.3411263480821</v>
      </c>
      <c r="L1601" s="6" t="str">
        <f>IF(C1601="","",G1601&amp;" "&amp;VLOOKUP(C1601,$X$1:$Y$49,2))</f>
        <v>D 6</v>
      </c>
      <c r="M1601" s="10" t="e">
        <f>M1600+IF(AND(B1601="C",E1601&lt;&gt;""),IF(G1601="D",-#REF!,+#REF!),0)</f>
        <v>#REF!</v>
      </c>
      <c r="N1601">
        <f>IF(D1601,MONTH(D1601),"")</f>
        <v>8</v>
      </c>
      <c r="O1601">
        <f>IF(D1601,YEAR(D1601),"")</f>
        <v>2002</v>
      </c>
      <c r="P1601" s="12">
        <f>P1600+IF(AND($B1601="C",I1601&lt;&gt;""),IF($G1601="D",-I1601,+I1601),0)</f>
        <v>108.28758083228011</v>
      </c>
    </row>
    <row r="1602" spans="1:16" x14ac:dyDescent="0.2">
      <c r="A1602" s="6">
        <v>868</v>
      </c>
      <c r="B1602" s="6" t="s">
        <v>17</v>
      </c>
      <c r="C1602" t="s">
        <v>28</v>
      </c>
      <c r="D1602" s="8">
        <v>37484</v>
      </c>
      <c r="E1602" s="8">
        <v>37507</v>
      </c>
      <c r="F1602" t="s">
        <v>284</v>
      </c>
      <c r="G1602" s="6" t="s">
        <v>23</v>
      </c>
      <c r="H1602" s="6"/>
      <c r="I1602" s="12">
        <v>37.840000000000003</v>
      </c>
      <c r="J1602" s="12">
        <f>J1601+IF(AND($B1602="B",$G1602="D"),-I1602,IF($B1602="B",+I1602,0))</f>
        <v>4690.5011263480819</v>
      </c>
      <c r="K1602" s="12">
        <f>K1601+IF(AND($B1602="B",$E1602&lt;&gt;""),IF($G1602="D",-I1602,+I1602),0)</f>
        <v>4690.5011263480819</v>
      </c>
      <c r="L1602" s="6" t="str">
        <f>IF(C1602="","",G1602&amp;" "&amp;VLOOKUP(C1602,$X$1:$Y$49,2))</f>
        <v>D 25</v>
      </c>
      <c r="M1602" s="10" t="e">
        <f>M1601+IF(AND(B1602="C",E1602&lt;&gt;""),IF(G1602="D",-#REF!,+#REF!),0)</f>
        <v>#REF!</v>
      </c>
      <c r="N1602">
        <f>IF(D1602,MONTH(D1602),"")</f>
        <v>8</v>
      </c>
      <c r="O1602">
        <f>IF(D1602,YEAR(D1602),"")</f>
        <v>2002</v>
      </c>
      <c r="P1602" s="12">
        <f>P1601+IF(AND($B1602="C",I1602&lt;&gt;""),IF($G1602="D",-I1602,+I1602),0)</f>
        <v>108.28758083228011</v>
      </c>
    </row>
    <row r="1603" spans="1:16" x14ac:dyDescent="0.2">
      <c r="A1603" s="6">
        <v>868</v>
      </c>
      <c r="B1603" s="6" t="s">
        <v>17</v>
      </c>
      <c r="C1603" t="s">
        <v>26</v>
      </c>
      <c r="D1603" s="8">
        <v>37484</v>
      </c>
      <c r="E1603" s="8">
        <v>37507</v>
      </c>
      <c r="F1603" t="s">
        <v>284</v>
      </c>
      <c r="G1603" s="6" t="s">
        <v>23</v>
      </c>
      <c r="H1603" s="6"/>
      <c r="I1603" s="12">
        <v>7.42</v>
      </c>
      <c r="J1603" s="12">
        <f>J1602+IF(AND($B1603="B",$G1603="D"),-I1603,IF($B1603="B",+I1603,0))</f>
        <v>4683.0811263480819</v>
      </c>
      <c r="K1603" s="12">
        <f>K1602+IF(AND($B1603="B",$E1603&lt;&gt;""),IF($G1603="D",-I1603,+I1603),0)</f>
        <v>4683.0811263480819</v>
      </c>
      <c r="L1603" s="6" t="str">
        <f>IF(C1603="","",G1603&amp;" "&amp;VLOOKUP(C1603,$X$1:$Y$49,2))</f>
        <v>D 6</v>
      </c>
      <c r="M1603" s="10" t="e">
        <f>M1602+IF(AND(B1603="C",E1603&lt;&gt;""),IF(G1603="D",-#REF!,+#REF!),0)</f>
        <v>#REF!</v>
      </c>
      <c r="N1603">
        <f>IF(D1603,MONTH(D1603),"")</f>
        <v>8</v>
      </c>
      <c r="O1603">
        <f>IF(D1603,YEAR(D1603),"")</f>
        <v>2002</v>
      </c>
      <c r="P1603" s="12">
        <f>P1602+IF(AND($B1603="C",I1603&lt;&gt;""),IF($G1603="D",-I1603,+I1603),0)</f>
        <v>108.28758083228011</v>
      </c>
    </row>
    <row r="1604" spans="1:16" x14ac:dyDescent="0.2">
      <c r="A1604" s="6">
        <v>870</v>
      </c>
      <c r="B1604" s="6" t="s">
        <v>17</v>
      </c>
      <c r="C1604" t="s">
        <v>36</v>
      </c>
      <c r="D1604" s="8">
        <v>37484</v>
      </c>
      <c r="E1604" s="8">
        <v>37489</v>
      </c>
      <c r="F1604" t="s">
        <v>284</v>
      </c>
      <c r="G1604" s="6" t="s">
        <v>23</v>
      </c>
      <c r="H1604" s="6"/>
      <c r="I1604" s="12">
        <v>-69</v>
      </c>
      <c r="J1604" s="12">
        <f>J1603+IF(AND($B1604="B",$G1604="D"),-I1604,IF($B1604="B",+I1604,0))</f>
        <v>4752.0811263480819</v>
      </c>
      <c r="K1604" s="12">
        <f>K1603+IF(AND($B1604="B",$E1604&lt;&gt;""),IF($G1604="D",-I1604,+I1604),0)</f>
        <v>4752.0811263480819</v>
      </c>
      <c r="L1604" s="6" t="str">
        <f>IF(C1604="","",G1604&amp;" "&amp;VLOOKUP(C1604,$X$1:$Y$49,2))</f>
        <v>D 10</v>
      </c>
      <c r="M1604" s="10" t="e">
        <f>M1603+IF(AND(B1604="C",E1604&lt;&gt;""),IF(G1604="D",-#REF!,+#REF!),0)</f>
        <v>#REF!</v>
      </c>
      <c r="N1604">
        <f>IF(D1604,MONTH(D1604),"")</f>
        <v>8</v>
      </c>
      <c r="O1604">
        <f>IF(D1604,YEAR(D1604),"")</f>
        <v>2002</v>
      </c>
      <c r="P1604" s="12">
        <f>P1603+IF(AND($B1604="C",I1604&lt;&gt;""),IF($G1604="D",-I1604,+I1604),0)</f>
        <v>108.28758083228011</v>
      </c>
    </row>
    <row r="1605" spans="1:16" x14ac:dyDescent="0.2">
      <c r="A1605" s="6">
        <v>872</v>
      </c>
      <c r="B1605" s="6" t="s">
        <v>17</v>
      </c>
      <c r="C1605" t="s">
        <v>18</v>
      </c>
      <c r="D1605" s="8">
        <v>37484</v>
      </c>
      <c r="E1605" s="8">
        <v>37486</v>
      </c>
      <c r="F1605" t="s">
        <v>284</v>
      </c>
      <c r="G1605" s="6" t="s">
        <v>19</v>
      </c>
      <c r="H1605" s="6"/>
      <c r="I1605" s="12">
        <v>1289.74</v>
      </c>
      <c r="J1605" s="12">
        <f>J1604+IF(AND($B1605="B",$G1605="D"),-I1605,IF($B1605="B",+I1605,0))</f>
        <v>6041.8211263480816</v>
      </c>
      <c r="K1605" s="12">
        <f>K1604+IF(AND($B1605="B",$E1605&lt;&gt;""),IF($G1605="D",-I1605,+I1605),0)</f>
        <v>6041.8211263480816</v>
      </c>
      <c r="L1605" s="6" t="str">
        <f>IF(C1605="","",G1605&amp;" "&amp;VLOOKUP(C1605,$X$1:$Y$49,2))</f>
        <v>R 8</v>
      </c>
      <c r="M1605" s="10" t="e">
        <f>M1604+IF(AND(B1605="C",E1605&lt;&gt;""),IF(G1605="D",-#REF!,+#REF!),0)</f>
        <v>#REF!</v>
      </c>
      <c r="N1605">
        <f>IF(D1605,MONTH(D1605),"")</f>
        <v>8</v>
      </c>
      <c r="O1605">
        <f>IF(D1605,YEAR(D1605),"")</f>
        <v>2002</v>
      </c>
      <c r="P1605" s="12">
        <f>P1604+IF(AND($B1605="C",I1605&lt;&gt;""),IF($G1605="D",-I1605,+I1605),0)</f>
        <v>108.28758083228011</v>
      </c>
    </row>
    <row r="1606" spans="1:16" x14ac:dyDescent="0.2">
      <c r="A1606" s="6">
        <v>857</v>
      </c>
      <c r="B1606" s="6" t="s">
        <v>17</v>
      </c>
      <c r="C1606" t="s">
        <v>54</v>
      </c>
      <c r="D1606" s="8">
        <v>37486</v>
      </c>
      <c r="E1606" s="8">
        <v>37488</v>
      </c>
      <c r="F1606" t="s">
        <v>284</v>
      </c>
      <c r="G1606" s="6" t="s">
        <v>19</v>
      </c>
      <c r="H1606" s="6"/>
      <c r="I1606" s="12">
        <v>2287.79</v>
      </c>
      <c r="J1606" s="12">
        <f>J1605+IF(AND($B1606="B",$G1606="D"),-I1606,IF($B1606="B",+I1606,0))</f>
        <v>8329.6111263480816</v>
      </c>
      <c r="K1606" s="12">
        <f>K1605+IF(AND($B1606="B",$E1606&lt;&gt;""),IF($G1606="D",-I1606,+I1606),0)</f>
        <v>8329.6111263480816</v>
      </c>
      <c r="L1606" s="6" t="str">
        <f>IF(C1606="","",G1606&amp;" "&amp;VLOOKUP(C1606,$X$1:$Y$49,2))</f>
        <v>R 6</v>
      </c>
      <c r="M1606" s="10" t="e">
        <f>M1605+IF(AND(B1606="C",E1606&lt;&gt;""),IF(G1606="D",-#REF!,+#REF!),0)</f>
        <v>#REF!</v>
      </c>
      <c r="N1606">
        <f>IF(D1606,MONTH(D1606),"")</f>
        <v>8</v>
      </c>
      <c r="O1606">
        <f>IF(D1606,YEAR(D1606),"")</f>
        <v>2002</v>
      </c>
      <c r="P1606" s="12">
        <f>P1605+IF(AND($B1606="C",I1606&lt;&gt;""),IF($G1606="D",-I1606,+I1606),0)</f>
        <v>108.28758083228011</v>
      </c>
    </row>
    <row r="1607" spans="1:16" x14ac:dyDescent="0.2">
      <c r="A1607" s="6">
        <v>857</v>
      </c>
      <c r="B1607" s="6" t="s">
        <v>17</v>
      </c>
      <c r="C1607" t="s">
        <v>62</v>
      </c>
      <c r="D1607" s="8">
        <v>37486</v>
      </c>
      <c r="E1607" s="8">
        <v>37488</v>
      </c>
      <c r="F1607" t="s">
        <v>284</v>
      </c>
      <c r="G1607" s="6" t="s">
        <v>19</v>
      </c>
      <c r="H1607" s="6"/>
      <c r="I1607" s="12">
        <v>448.4</v>
      </c>
      <c r="J1607" s="12">
        <f>J1606+IF(AND($B1607="B",$G1607="D"),-I1607,IF($B1607="B",+I1607,0))</f>
        <v>8778.0111263480812</v>
      </c>
      <c r="K1607" s="12">
        <f>K1606+IF(AND($B1607="B",$E1607&lt;&gt;""),IF($G1607="D",-I1607,+I1607),0)</f>
        <v>8778.0111263480812</v>
      </c>
      <c r="L1607" s="6" t="str">
        <f>IF(C1607="","",G1607&amp;" "&amp;VLOOKUP(C1607,$X$1:$Y$49,2))</f>
        <v>R 5</v>
      </c>
      <c r="M1607" s="10" t="e">
        <f>M1606+IF(AND(B1607="C",E1607&lt;&gt;""),IF(G1607="D",-#REF!,+#REF!),0)</f>
        <v>#REF!</v>
      </c>
      <c r="N1607">
        <f>IF(D1607,MONTH(D1607),"")</f>
        <v>8</v>
      </c>
      <c r="O1607">
        <f>IF(D1607,YEAR(D1607),"")</f>
        <v>2002</v>
      </c>
      <c r="P1607" s="12">
        <f>P1606+IF(AND($B1607="C",I1607&lt;&gt;""),IF($G1607="D",-I1607,+I1607),0)</f>
        <v>108.28758083228011</v>
      </c>
    </row>
    <row r="1608" spans="1:16" x14ac:dyDescent="0.2">
      <c r="A1608" s="6">
        <v>634</v>
      </c>
      <c r="B1608" s="6" t="s">
        <v>17</v>
      </c>
      <c r="C1608" t="s">
        <v>33</v>
      </c>
      <c r="D1608" s="8">
        <v>37488</v>
      </c>
      <c r="E1608" s="19">
        <v>37487</v>
      </c>
      <c r="F1608" t="s">
        <v>284</v>
      </c>
      <c r="G1608" s="6" t="s">
        <v>23</v>
      </c>
      <c r="H1608" s="6"/>
      <c r="I1608" s="12">
        <v>542</v>
      </c>
      <c r="J1608" s="12">
        <f>J1607+IF(AND($B1608="B",$G1608="D"),-I1608,IF($B1608="B",+I1608,0))</f>
        <v>8236.0111263480812</v>
      </c>
      <c r="K1608" s="12">
        <f>K1607+IF(AND($B1608="B",$E1608&lt;&gt;""),IF($G1608="D",-I1608,+I1608),0)</f>
        <v>8236.0111263480812</v>
      </c>
      <c r="L1608" s="6" t="str">
        <f>IF(C1608="","",G1608&amp;" "&amp;VLOOKUP(C1608,$X$1:$Y$49,2))</f>
        <v>D 23</v>
      </c>
      <c r="M1608" s="10" t="e">
        <f>M1607+IF(AND(B1608="C",E1608&lt;&gt;""),IF(G1608="D",-#REF!,+#REF!),0)</f>
        <v>#REF!</v>
      </c>
      <c r="N1608">
        <f>IF(D1608,MONTH(D1608),"")</f>
        <v>8</v>
      </c>
      <c r="O1608">
        <f>IF(D1608,YEAR(D1608),"")</f>
        <v>2002</v>
      </c>
      <c r="P1608" s="12">
        <f>P1607+IF(AND($B1608="C",I1608&lt;&gt;""),IF($G1608="D",-I1608,+I1608),0)</f>
        <v>108.28758083228011</v>
      </c>
    </row>
    <row r="1609" spans="1:16" x14ac:dyDescent="0.2">
      <c r="A1609" s="6">
        <v>866</v>
      </c>
      <c r="B1609" s="6" t="s">
        <v>17</v>
      </c>
      <c r="C1609" s="7" t="s">
        <v>56</v>
      </c>
      <c r="D1609" s="8">
        <v>37500</v>
      </c>
      <c r="E1609" s="19">
        <v>37504</v>
      </c>
      <c r="F1609" t="s">
        <v>284</v>
      </c>
      <c r="G1609" s="6" t="s">
        <v>23</v>
      </c>
      <c r="H1609" s="6"/>
      <c r="I1609" s="12">
        <v>147.01</v>
      </c>
      <c r="J1609" s="12">
        <f>J1608+IF(AND($B1609="B",$G1609="D"),-I1609,IF($B1609="B",+I1609,0))</f>
        <v>8089.001126348081</v>
      </c>
      <c r="K1609" s="12">
        <f>K1608+IF(AND($B1609="B",$E1609&lt;&gt;""),IF($G1609="D",-I1609,+I1609),0)</f>
        <v>8089.001126348081</v>
      </c>
      <c r="L1609" s="6" t="str">
        <f>IF(C1609="","",G1609&amp;" "&amp;VLOOKUP(C1609,$X$1:$Y$49,2))</f>
        <v>D 14</v>
      </c>
      <c r="M1609" s="10" t="e">
        <f>M1608+IF(AND(B1609="C",E1609&lt;&gt;""),IF(G1609="D",-#REF!,+#REF!),0)</f>
        <v>#REF!</v>
      </c>
      <c r="N1609">
        <f>IF(D1609,MONTH(D1609),"")</f>
        <v>9</v>
      </c>
      <c r="O1609">
        <f>IF(D1609,YEAR(D1609),"")</f>
        <v>2002</v>
      </c>
      <c r="P1609" s="12">
        <f>P1608+IF(AND($B1609="C",I1609&lt;&gt;""),IF($G1609="D",-I1609,+I1609),0)</f>
        <v>108.28758083228011</v>
      </c>
    </row>
    <row r="1610" spans="1:16" x14ac:dyDescent="0.2">
      <c r="A1610" s="6">
        <v>866</v>
      </c>
      <c r="B1610" s="6" t="s">
        <v>17</v>
      </c>
      <c r="C1610" s="7" t="s">
        <v>26</v>
      </c>
      <c r="D1610" s="8">
        <v>37500</v>
      </c>
      <c r="E1610" s="19">
        <v>37504</v>
      </c>
      <c r="F1610" t="s">
        <v>284</v>
      </c>
      <c r="G1610" s="6" t="s">
        <v>23</v>
      </c>
      <c r="H1610" s="6"/>
      <c r="I1610" s="12">
        <v>34.92</v>
      </c>
      <c r="J1610" s="12">
        <f>J1609+IF(AND($B1610="B",$G1610="D"),-I1610,IF($B1610="B",+I1610,0))</f>
        <v>8054.0811263480809</v>
      </c>
      <c r="K1610" s="12">
        <f>K1609+IF(AND($B1610="B",$E1610&lt;&gt;""),IF($G1610="D",-I1610,+I1610),0)</f>
        <v>8054.0811263480809</v>
      </c>
      <c r="L1610" s="6" t="str">
        <f>IF(C1610="","",G1610&amp;" "&amp;VLOOKUP(C1610,$X$1:$Y$49,2))</f>
        <v>D 6</v>
      </c>
      <c r="M1610" s="10" t="e">
        <f>M1609+IF(AND(B1610="C",E1610&lt;&gt;""),IF(G1610="D",-#REF!,+#REF!),0)</f>
        <v>#REF!</v>
      </c>
      <c r="N1610">
        <f>IF(D1610,MONTH(D1610),"")</f>
        <v>9</v>
      </c>
      <c r="O1610">
        <f>IF(D1610,YEAR(D1610),"")</f>
        <v>2002</v>
      </c>
      <c r="P1610" s="12">
        <f>P1609+IF(AND($B1610="C",I1610&lt;&gt;""),IF($G1610="D",-I1610,+I1610),0)</f>
        <v>108.28758083228011</v>
      </c>
    </row>
    <row r="1611" spans="1:16" x14ac:dyDescent="0.2">
      <c r="A1611" s="6">
        <v>866</v>
      </c>
      <c r="B1611" s="6" t="s">
        <v>17</v>
      </c>
      <c r="C1611" s="7" t="s">
        <v>51</v>
      </c>
      <c r="D1611" s="8">
        <v>37500</v>
      </c>
      <c r="E1611" s="19">
        <v>37504</v>
      </c>
      <c r="F1611" t="s">
        <v>284</v>
      </c>
      <c r="G1611" s="6" t="s">
        <v>23</v>
      </c>
      <c r="H1611" s="6"/>
      <c r="I1611" s="12">
        <v>31.15</v>
      </c>
      <c r="J1611" s="12">
        <f>J1610+IF(AND($B1611="B",$G1611="D"),-I1611,IF($B1611="B",+I1611,0))</f>
        <v>8022.9311263480813</v>
      </c>
      <c r="K1611" s="12">
        <f>K1610+IF(AND($B1611="B",$E1611&lt;&gt;""),IF($G1611="D",-I1611,+I1611),0)</f>
        <v>8022.9311263480813</v>
      </c>
      <c r="L1611" s="6" t="str">
        <f>IF(C1611="","",G1611&amp;" "&amp;VLOOKUP(C1611,$X$1:$Y$49,2))</f>
        <v>D 21</v>
      </c>
      <c r="M1611" s="10" t="e">
        <f>M1610+IF(AND(B1611="C",E1611&lt;&gt;""),IF(G1611="D",-#REF!,+#REF!),0)</f>
        <v>#REF!</v>
      </c>
      <c r="N1611">
        <f>IF(D1611,MONTH(D1611),"")</f>
        <v>9</v>
      </c>
      <c r="O1611">
        <f>IF(D1611,YEAR(D1611),"")</f>
        <v>2002</v>
      </c>
      <c r="P1611" s="12">
        <f>P1610+IF(AND($B1611="C",I1611&lt;&gt;""),IF($G1611="D",-I1611,+I1611),0)</f>
        <v>108.28758083228011</v>
      </c>
    </row>
    <row r="1612" spans="1:16" x14ac:dyDescent="0.2">
      <c r="A1612" s="6">
        <v>866</v>
      </c>
      <c r="B1612" s="6" t="s">
        <v>17</v>
      </c>
      <c r="C1612" s="7" t="s">
        <v>51</v>
      </c>
      <c r="D1612" s="8">
        <v>37500</v>
      </c>
      <c r="E1612" s="19">
        <v>37504</v>
      </c>
      <c r="F1612" t="s">
        <v>284</v>
      </c>
      <c r="G1612" s="6" t="s">
        <v>23</v>
      </c>
      <c r="H1612" s="6"/>
      <c r="I1612" s="12">
        <v>4.74</v>
      </c>
      <c r="J1612" s="12">
        <f>J1611+IF(AND($B1612="B",$G1612="D"),-I1612,IF($B1612="B",+I1612,0))</f>
        <v>8018.1911263480815</v>
      </c>
      <c r="K1612" s="12">
        <f>K1611+IF(AND($B1612="B",$E1612&lt;&gt;""),IF($G1612="D",-I1612,+I1612),0)</f>
        <v>8018.1911263480815</v>
      </c>
      <c r="L1612" s="6" t="str">
        <f>IF(C1612="","",G1612&amp;" "&amp;VLOOKUP(C1612,$X$1:$Y$49,2))</f>
        <v>D 21</v>
      </c>
      <c r="M1612" s="10" t="e">
        <f>M1611+IF(AND(B1612="C",E1612&lt;&gt;""),IF(G1612="D",-#REF!,+#REF!),0)</f>
        <v>#REF!</v>
      </c>
      <c r="N1612">
        <f>IF(D1612,MONTH(D1612),"")</f>
        <v>9</v>
      </c>
      <c r="O1612">
        <f>IF(D1612,YEAR(D1612),"")</f>
        <v>2002</v>
      </c>
      <c r="P1612" s="12">
        <f>P1611+IF(AND($B1612="C",I1612&lt;&gt;""),IF($G1612="D",-I1612,+I1612),0)</f>
        <v>108.28758083228011</v>
      </c>
    </row>
    <row r="1613" spans="1:16" x14ac:dyDescent="0.2">
      <c r="A1613" s="6">
        <v>867</v>
      </c>
      <c r="B1613" s="6" t="s">
        <v>17</v>
      </c>
      <c r="C1613" s="7" t="s">
        <v>56</v>
      </c>
      <c r="D1613" s="8">
        <v>37500</v>
      </c>
      <c r="E1613" s="19">
        <v>37504</v>
      </c>
      <c r="F1613" t="s">
        <v>284</v>
      </c>
      <c r="G1613" s="6" t="s">
        <v>23</v>
      </c>
      <c r="H1613" s="6"/>
      <c r="I1613" s="12">
        <v>230.32</v>
      </c>
      <c r="J1613" s="12">
        <f>J1612+IF(AND($B1613="B",$G1613="D"),-I1613,IF($B1613="B",+I1613,0))</f>
        <v>7787.8711263480818</v>
      </c>
      <c r="K1613" s="12">
        <f>K1612+IF(AND($B1613="B",$E1613&lt;&gt;""),IF($G1613="D",-I1613,+I1613),0)</f>
        <v>7787.8711263480818</v>
      </c>
      <c r="L1613" s="6" t="str">
        <f>IF(C1613="","",G1613&amp;" "&amp;VLOOKUP(C1613,$X$1:$Y$49,2))</f>
        <v>D 14</v>
      </c>
      <c r="M1613" s="10" t="e">
        <f>M1612+IF(AND(B1613="C",E1613&lt;&gt;""),IF(G1613="D",-#REF!,+#REF!),0)</f>
        <v>#REF!</v>
      </c>
      <c r="N1613">
        <f>IF(D1613,MONTH(D1613),"")</f>
        <v>9</v>
      </c>
      <c r="O1613">
        <f>IF(D1613,YEAR(D1613),"")</f>
        <v>2002</v>
      </c>
      <c r="P1613" s="12">
        <f>P1612+IF(AND($B1613="C",I1613&lt;&gt;""),IF($G1613="D",-I1613,+I1613),0)</f>
        <v>108.28758083228011</v>
      </c>
    </row>
    <row r="1614" spans="1:16" x14ac:dyDescent="0.2">
      <c r="A1614" s="6">
        <v>867</v>
      </c>
      <c r="B1614" s="6" t="s">
        <v>17</v>
      </c>
      <c r="C1614" s="7" t="s">
        <v>26</v>
      </c>
      <c r="D1614" s="8">
        <v>37500</v>
      </c>
      <c r="E1614" s="19">
        <v>37504</v>
      </c>
      <c r="F1614" t="s">
        <v>284</v>
      </c>
      <c r="G1614" s="6" t="s">
        <v>23</v>
      </c>
      <c r="H1614" s="6"/>
      <c r="I1614" s="12">
        <v>53.09</v>
      </c>
      <c r="J1614" s="12">
        <f>J1613+IF(AND($B1614="B",$G1614="D"),-I1614,IF($B1614="B",+I1614,0))</f>
        <v>7734.7811263480817</v>
      </c>
      <c r="K1614" s="12">
        <f>K1613+IF(AND($B1614="B",$E1614&lt;&gt;""),IF($G1614="D",-I1614,+I1614),0)</f>
        <v>7734.7811263480817</v>
      </c>
      <c r="L1614" s="6" t="str">
        <f>IF(C1614="","",G1614&amp;" "&amp;VLOOKUP(C1614,$X$1:$Y$49,2))</f>
        <v>D 6</v>
      </c>
      <c r="M1614" s="10" t="e">
        <f>M1613+IF(AND(B1614="C",E1614&lt;&gt;""),IF(G1614="D",-#REF!,+#REF!),0)</f>
        <v>#REF!</v>
      </c>
      <c r="N1614">
        <f>IF(D1614,MONTH(D1614),"")</f>
        <v>9</v>
      </c>
      <c r="O1614">
        <f>IF(D1614,YEAR(D1614),"")</f>
        <v>2002</v>
      </c>
      <c r="P1614" s="12">
        <f>P1613+IF(AND($B1614="C",I1614&lt;&gt;""),IF($G1614="D",-I1614,+I1614),0)</f>
        <v>108.28758083228011</v>
      </c>
    </row>
    <row r="1615" spans="1:16" x14ac:dyDescent="0.2">
      <c r="A1615" s="6">
        <v>867</v>
      </c>
      <c r="B1615" s="6" t="s">
        <v>17</v>
      </c>
      <c r="C1615" s="7" t="s">
        <v>51</v>
      </c>
      <c r="D1615" s="8">
        <v>37500</v>
      </c>
      <c r="E1615" s="19">
        <v>37504</v>
      </c>
      <c r="F1615" t="s">
        <v>284</v>
      </c>
      <c r="G1615" s="6" t="s">
        <v>23</v>
      </c>
      <c r="H1615" s="6"/>
      <c r="I1615" s="12">
        <v>40.54</v>
      </c>
      <c r="J1615" s="12">
        <f>J1614+IF(AND($B1615="B",$G1615="D"),-I1615,IF($B1615="B",+I1615,0))</f>
        <v>7694.2411263480817</v>
      </c>
      <c r="K1615" s="12">
        <f>K1614+IF(AND($B1615="B",$E1615&lt;&gt;""),IF($G1615="D",-I1615,+I1615),0)</f>
        <v>7694.2411263480817</v>
      </c>
      <c r="L1615" s="6" t="str">
        <f>IF(C1615="","",G1615&amp;" "&amp;VLOOKUP(C1615,$X$1:$Y$49,2))</f>
        <v>D 21</v>
      </c>
      <c r="M1615" s="10" t="e">
        <f>M1614+IF(AND(B1615="C",E1615&lt;&gt;""),IF(G1615="D",-#REF!,+#REF!),0)</f>
        <v>#REF!</v>
      </c>
      <c r="N1615">
        <f>IF(D1615,MONTH(D1615),"")</f>
        <v>9</v>
      </c>
      <c r="O1615">
        <f>IF(D1615,YEAR(D1615),"")</f>
        <v>2002</v>
      </c>
      <c r="P1615" s="12">
        <f>P1614+IF(AND($B1615="C",I1615&lt;&gt;""),IF($G1615="D",-I1615,+I1615),0)</f>
        <v>108.28758083228011</v>
      </c>
    </row>
    <row r="1616" spans="1:16" x14ac:dyDescent="0.2">
      <c r="A1616" s="6">
        <v>867</v>
      </c>
      <c r="B1616" s="6" t="s">
        <v>17</v>
      </c>
      <c r="C1616" s="7" t="s">
        <v>51</v>
      </c>
      <c r="D1616" s="8">
        <v>37500</v>
      </c>
      <c r="E1616" s="19">
        <v>37504</v>
      </c>
      <c r="F1616" t="s">
        <v>284</v>
      </c>
      <c r="G1616" s="6" t="s">
        <v>23</v>
      </c>
      <c r="H1616" s="6"/>
      <c r="I1616" s="12">
        <v>7.48</v>
      </c>
      <c r="J1616" s="12">
        <f>J1615+IF(AND($B1616="B",$G1616="D"),-I1616,IF($B1616="B",+I1616,0))</f>
        <v>7686.7611263480821</v>
      </c>
      <c r="K1616" s="12">
        <f>K1615+IF(AND($B1616="B",$E1616&lt;&gt;""),IF($G1616="D",-I1616,+I1616),0)</f>
        <v>7686.7611263480821</v>
      </c>
      <c r="L1616" s="6" t="str">
        <f>IF(C1616="","",G1616&amp;" "&amp;VLOOKUP(C1616,$X$1:$Y$49,2))</f>
        <v>D 21</v>
      </c>
      <c r="M1616" s="10" t="e">
        <f>M1615+IF(AND(B1616="C",E1616&lt;&gt;""),IF(G1616="D",-#REF!,+#REF!),0)</f>
        <v>#REF!</v>
      </c>
      <c r="N1616">
        <f>IF(D1616,MONTH(D1616),"")</f>
        <v>9</v>
      </c>
      <c r="O1616">
        <f>IF(D1616,YEAR(D1616),"")</f>
        <v>2002</v>
      </c>
      <c r="P1616" s="12">
        <f>P1615+IF(AND($B1616="C",I1616&lt;&gt;""),IF($G1616="D",-I1616,+I1616),0)</f>
        <v>108.28758083228011</v>
      </c>
    </row>
    <row r="1617" spans="1:16" x14ac:dyDescent="0.2">
      <c r="A1617" s="6">
        <v>871</v>
      </c>
      <c r="B1617" s="6" t="s">
        <v>17</v>
      </c>
      <c r="C1617" t="s">
        <v>44</v>
      </c>
      <c r="D1617" s="8">
        <v>37501</v>
      </c>
      <c r="E1617" s="8">
        <v>37500</v>
      </c>
      <c r="F1617" t="s">
        <v>284</v>
      </c>
      <c r="G1617" s="6" t="s">
        <v>23</v>
      </c>
      <c r="H1617" s="6"/>
      <c r="I1617" s="12">
        <v>20</v>
      </c>
      <c r="J1617" s="12">
        <f>J1616+IF(AND($B1617="B",$G1617="D"),-I1617,IF($B1617="B",+I1617,0))</f>
        <v>7666.7611263480821</v>
      </c>
      <c r="K1617" s="12">
        <f>K1616+IF(AND($B1617="B",$E1617&lt;&gt;""),IF($G1617="D",-I1617,+I1617),0)</f>
        <v>7666.7611263480821</v>
      </c>
      <c r="L1617" s="6" t="str">
        <f>IF(C1617="","",G1617&amp;" "&amp;VLOOKUP(C1617,$X$1:$Y$49,2))</f>
        <v>D 5</v>
      </c>
      <c r="M1617" s="10" t="e">
        <f>M1616+IF(AND(B1617="C",E1617&lt;&gt;""),IF(G1617="D",-#REF!,+#REF!),0)</f>
        <v>#REF!</v>
      </c>
      <c r="N1617">
        <f>IF(D1617,MONTH(D1617),"")</f>
        <v>9</v>
      </c>
      <c r="O1617">
        <f>IF(D1617,YEAR(D1617),"")</f>
        <v>2002</v>
      </c>
      <c r="P1617" s="12">
        <f>P1616+IF(AND($B1617="C",I1617&lt;&gt;""),IF($G1617="D",-I1617,+I1617),0)</f>
        <v>108.28758083228011</v>
      </c>
    </row>
    <row r="1618" spans="1:16" x14ac:dyDescent="0.2">
      <c r="A1618" s="6">
        <v>871</v>
      </c>
      <c r="B1618" s="6" t="s">
        <v>40</v>
      </c>
      <c r="C1618" t="s">
        <v>41</v>
      </c>
      <c r="D1618" s="8">
        <v>37501</v>
      </c>
      <c r="E1618" s="8">
        <v>37501</v>
      </c>
      <c r="F1618" t="s">
        <v>284</v>
      </c>
      <c r="G1618" s="6" t="s">
        <v>19</v>
      </c>
      <c r="H1618" s="6"/>
      <c r="I1618" s="12">
        <v>20</v>
      </c>
      <c r="J1618" s="12">
        <f>J1617+IF(AND($B1618="B",$G1618="D"),-I1618,IF($B1618="B",+I1618,0))</f>
        <v>7666.7611263480821</v>
      </c>
      <c r="K1618" s="12">
        <f>K1617+IF(AND($B1618="B",$E1618&lt;&gt;""),IF($G1618="D",-I1618,+I1618),0)</f>
        <v>7666.7611263480821</v>
      </c>
      <c r="L1618" s="6" t="str">
        <f>IF(C1618="","",G1618&amp;" "&amp;VLOOKUP(C1618,$X$1:$Y$49,2))</f>
        <v>R 4</v>
      </c>
      <c r="M1618" s="10" t="e">
        <f>M1617+IF(AND(B1618="C",E1618&lt;&gt;""),IF(G1618="D",-#REF!,+#REF!),0)</f>
        <v>#REF!</v>
      </c>
      <c r="N1618">
        <f>IF(D1618,MONTH(D1618),"")</f>
        <v>9</v>
      </c>
      <c r="O1618">
        <f>IF(D1618,YEAR(D1618),"")</f>
        <v>2002</v>
      </c>
      <c r="P1618" s="12">
        <f>P1617+IF(AND($B1618="C",I1618&lt;&gt;""),IF($G1618="D",-I1618,+I1618),0)</f>
        <v>128.28758083228013</v>
      </c>
    </row>
    <row r="1619" spans="1:16" x14ac:dyDescent="0.2">
      <c r="A1619" s="6">
        <v>873</v>
      </c>
      <c r="B1619" s="6" t="s">
        <v>17</v>
      </c>
      <c r="C1619" t="s">
        <v>53</v>
      </c>
      <c r="D1619" s="8">
        <v>37501</v>
      </c>
      <c r="E1619" s="8">
        <v>37501</v>
      </c>
      <c r="F1619" t="s">
        <v>284</v>
      </c>
      <c r="G1619" s="6" t="s">
        <v>23</v>
      </c>
      <c r="H1619" s="6"/>
      <c r="I1619" s="12">
        <v>10.23</v>
      </c>
      <c r="J1619" s="12">
        <f>J1618+IF(AND($B1619="B",$G1619="D"),-I1619,IF($B1619="B",+I1619,0))</f>
        <v>7656.5311263480826</v>
      </c>
      <c r="K1619" s="12">
        <f>K1618+IF(AND($B1619="B",$E1619&lt;&gt;""),IF($G1619="D",-I1619,+I1619),0)</f>
        <v>7656.5311263480826</v>
      </c>
      <c r="L1619" s="6" t="str">
        <f>IF(C1619="","",G1619&amp;" "&amp;VLOOKUP(C1619,$X$1:$Y$49,2))</f>
        <v>D 29</v>
      </c>
      <c r="M1619" s="10" t="e">
        <f>M1618+IF(AND(B1619="C",E1619&lt;&gt;""),IF(G1619="D",-#REF!,+#REF!),0)</f>
        <v>#REF!</v>
      </c>
      <c r="N1619">
        <f>IF(D1619,MONTH(D1619),"")</f>
        <v>9</v>
      </c>
      <c r="O1619">
        <f>IF(D1619,YEAR(D1619),"")</f>
        <v>2002</v>
      </c>
      <c r="P1619" s="12">
        <f>P1618+IF(AND($B1619="C",I1619&lt;&gt;""),IF($G1619="D",-I1619,+I1619),0)</f>
        <v>128.28758083228013</v>
      </c>
    </row>
    <row r="1620" spans="1:16" x14ac:dyDescent="0.2">
      <c r="A1620" s="6">
        <v>873</v>
      </c>
      <c r="B1620" s="6" t="s">
        <v>17</v>
      </c>
      <c r="C1620" t="s">
        <v>26</v>
      </c>
      <c r="D1620" s="8">
        <v>37501</v>
      </c>
      <c r="E1620" s="8">
        <v>37501</v>
      </c>
      <c r="F1620" t="s">
        <v>284</v>
      </c>
      <c r="G1620" s="6" t="s">
        <v>23</v>
      </c>
      <c r="H1620" s="6"/>
      <c r="I1620" s="12">
        <v>2.0099999999999998</v>
      </c>
      <c r="J1620" s="12">
        <f>J1619+IF(AND($B1620="B",$G1620="D"),-I1620,IF($B1620="B",+I1620,0))</f>
        <v>7654.5211263480824</v>
      </c>
      <c r="K1620" s="12">
        <f>K1619+IF(AND($B1620="B",$E1620&lt;&gt;""),IF($G1620="D",-I1620,+I1620),0)</f>
        <v>7654.5211263480824</v>
      </c>
      <c r="L1620" s="6" t="str">
        <f>IF(C1620="","",G1620&amp;" "&amp;VLOOKUP(C1620,$X$1:$Y$49,2))</f>
        <v>D 6</v>
      </c>
      <c r="M1620" s="10" t="e">
        <f>M1619+IF(AND(B1620="C",E1620&lt;&gt;""),IF(G1620="D",-#REF!,+#REF!),0)</f>
        <v>#REF!</v>
      </c>
      <c r="N1620">
        <f>IF(D1620,MONTH(D1620),"")</f>
        <v>9</v>
      </c>
      <c r="O1620">
        <f>IF(D1620,YEAR(D1620),"")</f>
        <v>2002</v>
      </c>
      <c r="P1620" s="12">
        <f>P1619+IF(AND($B1620="C",I1620&lt;&gt;""),IF($G1620="D",-I1620,+I1620),0)</f>
        <v>128.28758083228013</v>
      </c>
    </row>
    <row r="1621" spans="1:16" x14ac:dyDescent="0.2">
      <c r="A1621" s="6">
        <v>875</v>
      </c>
      <c r="B1621" s="6" t="s">
        <v>17</v>
      </c>
      <c r="C1621" t="s">
        <v>33</v>
      </c>
      <c r="D1621" s="8">
        <v>37504</v>
      </c>
      <c r="E1621" s="8">
        <v>37503</v>
      </c>
      <c r="F1621" t="s">
        <v>284</v>
      </c>
      <c r="G1621" s="6" t="s">
        <v>23</v>
      </c>
      <c r="H1621" s="6"/>
      <c r="I1621" s="12">
        <v>120</v>
      </c>
      <c r="J1621" s="12">
        <f>J1620+IF(AND($B1621="B",$G1621="D"),-I1621,IF($B1621="B",+I1621,0))</f>
        <v>7534.5211263480824</v>
      </c>
      <c r="K1621" s="12">
        <f>K1620+IF(AND($B1621="B",$E1621&lt;&gt;""),IF($G1621="D",-I1621,+I1621),0)</f>
        <v>7534.5211263480824</v>
      </c>
      <c r="L1621" s="6" t="str">
        <f>IF(C1621="","",G1621&amp;" "&amp;VLOOKUP(C1621,$X$1:$Y$49,2))</f>
        <v>D 23</v>
      </c>
      <c r="M1621" s="10" t="e">
        <f>M1620+IF(AND(B1621="C",E1621&lt;&gt;""),IF(G1621="D",-#REF!,+#REF!),0)</f>
        <v>#REF!</v>
      </c>
      <c r="N1621">
        <f>IF(D1621,MONTH(D1621),"")</f>
        <v>9</v>
      </c>
      <c r="O1621">
        <f>IF(D1621,YEAR(D1621),"")</f>
        <v>2002</v>
      </c>
      <c r="P1621" s="12">
        <f>P1620+IF(AND($B1621="C",I1621&lt;&gt;""),IF($G1621="D",-I1621,+I1621),0)</f>
        <v>128.28758083228013</v>
      </c>
    </row>
    <row r="1622" spans="1:16" x14ac:dyDescent="0.2">
      <c r="A1622" s="6">
        <v>850</v>
      </c>
      <c r="B1622" s="6" t="s">
        <v>17</v>
      </c>
      <c r="C1622" t="s">
        <v>54</v>
      </c>
      <c r="D1622" s="8">
        <v>37508</v>
      </c>
      <c r="E1622" s="8">
        <v>37509</v>
      </c>
      <c r="F1622" t="s">
        <v>284</v>
      </c>
      <c r="G1622" s="6" t="s">
        <v>19</v>
      </c>
      <c r="H1622" s="6"/>
      <c r="I1622" s="12">
        <v>656</v>
      </c>
      <c r="J1622" s="12">
        <f>J1621+IF(AND($B1622="B",$G1622="D"),-I1622,IF($B1622="B",+I1622,0))</f>
        <v>8190.5211263480824</v>
      </c>
      <c r="K1622" s="12">
        <f>K1621+IF(AND($B1622="B",$E1622&lt;&gt;""),IF($G1622="D",-I1622,+I1622),0)</f>
        <v>8190.5211263480824</v>
      </c>
      <c r="L1622" s="6" t="str">
        <f>IF(C1622="","",G1622&amp;" "&amp;VLOOKUP(C1622,$X$1:$Y$49,2))</f>
        <v>R 6</v>
      </c>
      <c r="M1622" s="10" t="e">
        <f>M1621+IF(AND(B1622="C",E1622&lt;&gt;""),IF(G1622="D",-#REF!,+#REF!),0)</f>
        <v>#REF!</v>
      </c>
      <c r="N1622">
        <f>IF(D1622,MONTH(D1622),"")</f>
        <v>9</v>
      </c>
      <c r="O1622">
        <f>IF(D1622,YEAR(D1622),"")</f>
        <v>2002</v>
      </c>
      <c r="P1622" s="12">
        <f>P1621+IF(AND($B1622="C",I1622&lt;&gt;""),IF($G1622="D",-I1622,+I1622),0)</f>
        <v>128.28758083228013</v>
      </c>
    </row>
    <row r="1623" spans="1:16" x14ac:dyDescent="0.2">
      <c r="A1623" s="6">
        <v>850</v>
      </c>
      <c r="B1623" s="6" t="s">
        <v>17</v>
      </c>
      <c r="C1623" t="s">
        <v>62</v>
      </c>
      <c r="D1623" s="8">
        <v>37508</v>
      </c>
      <c r="E1623" s="8">
        <v>37509</v>
      </c>
      <c r="F1623" t="s">
        <v>284</v>
      </c>
      <c r="G1623" s="6" t="s">
        <v>19</v>
      </c>
      <c r="H1623" s="6"/>
      <c r="I1623" s="12">
        <v>128.57599999999999</v>
      </c>
      <c r="J1623" s="12">
        <f>J1622+IF(AND($B1623="B",$G1623="D"),-I1623,IF($B1623="B",+I1623,0))</f>
        <v>8319.0971263480824</v>
      </c>
      <c r="K1623" s="12">
        <f>K1622+IF(AND($B1623="B",$E1623&lt;&gt;""),IF($G1623="D",-I1623,+I1623),0)</f>
        <v>8319.0971263480824</v>
      </c>
      <c r="L1623" s="6" t="str">
        <f>IF(C1623="","",G1623&amp;" "&amp;VLOOKUP(C1623,$X$1:$Y$49,2))</f>
        <v>R 5</v>
      </c>
      <c r="M1623" s="10" t="e">
        <f>M1622+IF(AND(B1623="C",E1623&lt;&gt;""),IF(G1623="D",-#REF!,+#REF!),0)</f>
        <v>#REF!</v>
      </c>
      <c r="N1623">
        <f>IF(D1623,MONTH(D1623),"")</f>
        <v>9</v>
      </c>
      <c r="O1623">
        <f>IF(D1623,YEAR(D1623),"")</f>
        <v>2002</v>
      </c>
      <c r="P1623" s="12">
        <f>P1622+IF(AND($B1623="C",I1623&lt;&gt;""),IF($G1623="D",-I1623,+I1623),0)</f>
        <v>128.28758083228013</v>
      </c>
    </row>
    <row r="1624" spans="1:16" x14ac:dyDescent="0.2">
      <c r="A1624" s="6">
        <v>889</v>
      </c>
      <c r="B1624" s="6" t="s">
        <v>17</v>
      </c>
      <c r="C1624" t="s">
        <v>31</v>
      </c>
      <c r="D1624" s="8">
        <v>37514</v>
      </c>
      <c r="E1624" s="8">
        <v>37529</v>
      </c>
      <c r="F1624" t="s">
        <v>284</v>
      </c>
      <c r="G1624" s="6" t="s">
        <v>23</v>
      </c>
      <c r="H1624" s="6"/>
      <c r="I1624" s="12">
        <v>197.71</v>
      </c>
      <c r="J1624" s="12">
        <f>J1623+IF(AND($B1624="B",$G1624="D"),-I1624,IF($B1624="B",+I1624,0))</f>
        <v>8121.3871263480823</v>
      </c>
      <c r="K1624" s="12">
        <f>K1623+IF(AND($B1624="B",$E1624&lt;&gt;""),IF($G1624="D",-I1624,+I1624),0)</f>
        <v>8121.3871263480823</v>
      </c>
      <c r="L1624" s="6" t="str">
        <f>IF(C1624="","",G1624&amp;" "&amp;VLOOKUP(C1624,$X$1:$Y$49,2))</f>
        <v>D 22</v>
      </c>
      <c r="M1624" s="10" t="e">
        <f>M1623+IF(AND(B1624="C",E1624&lt;&gt;""),IF(G1624="D",-#REF!,+#REF!),0)</f>
        <v>#REF!</v>
      </c>
      <c r="N1624">
        <f>IF(D1624,MONTH(D1624),"")</f>
        <v>9</v>
      </c>
      <c r="O1624">
        <f>IF(D1624,YEAR(D1624),"")</f>
        <v>2002</v>
      </c>
      <c r="P1624" s="12">
        <f>P1623+IF(AND($B1624="C",I1624&lt;&gt;""),IF($G1624="D",-I1624,+I1624),0)</f>
        <v>128.28758083228013</v>
      </c>
    </row>
    <row r="1625" spans="1:16" x14ac:dyDescent="0.2">
      <c r="A1625" s="6">
        <v>889</v>
      </c>
      <c r="B1625" s="6" t="s">
        <v>17</v>
      </c>
      <c r="C1625" t="s">
        <v>28</v>
      </c>
      <c r="D1625" s="8">
        <v>37514</v>
      </c>
      <c r="E1625" s="8">
        <v>37529</v>
      </c>
      <c r="F1625" t="s">
        <v>284</v>
      </c>
      <c r="G1625" s="6" t="s">
        <v>23</v>
      </c>
      <c r="H1625" s="6"/>
      <c r="I1625" s="12">
        <v>31.17</v>
      </c>
      <c r="J1625" s="12">
        <f>J1624+IF(AND($B1625="B",$G1625="D"),-I1625,IF($B1625="B",+I1625,0))</f>
        <v>8090.2171263480823</v>
      </c>
      <c r="K1625" s="12">
        <f>K1624+IF(AND($B1625="B",$E1625&lt;&gt;""),IF($G1625="D",-I1625,+I1625),0)</f>
        <v>8090.2171263480823</v>
      </c>
      <c r="L1625" s="6" t="str">
        <f>IF(C1625="","",G1625&amp;" "&amp;VLOOKUP(C1625,$X$1:$Y$49,2))</f>
        <v>D 25</v>
      </c>
      <c r="M1625" s="10" t="e">
        <f>M1624+IF(AND(B1625="C",E1625&lt;&gt;""),IF(G1625="D",-#REF!,+#REF!),0)</f>
        <v>#REF!</v>
      </c>
      <c r="N1625">
        <f>IF(D1625,MONTH(D1625),"")</f>
        <v>9</v>
      </c>
      <c r="O1625">
        <f>IF(D1625,YEAR(D1625),"")</f>
        <v>2002</v>
      </c>
      <c r="P1625" s="12">
        <f>P1624+IF(AND($B1625="C",I1625&lt;&gt;""),IF($G1625="D",-I1625,+I1625),0)</f>
        <v>128.28758083228013</v>
      </c>
    </row>
    <row r="1626" spans="1:16" x14ac:dyDescent="0.2">
      <c r="A1626" s="6">
        <v>889</v>
      </c>
      <c r="B1626" s="6" t="s">
        <v>17</v>
      </c>
      <c r="C1626" t="s">
        <v>21</v>
      </c>
      <c r="D1626" s="8">
        <v>37514</v>
      </c>
      <c r="E1626" s="8">
        <v>37529</v>
      </c>
      <c r="F1626" t="s">
        <v>284</v>
      </c>
      <c r="G1626" s="6" t="s">
        <v>23</v>
      </c>
      <c r="H1626" s="6"/>
      <c r="I1626" s="12">
        <v>100</v>
      </c>
      <c r="J1626" s="12">
        <f>J1625+IF(AND($B1626="B",$G1626="D"),-I1626,IF($B1626="B",+I1626,0))</f>
        <v>7990.2171263480823</v>
      </c>
      <c r="K1626" s="12">
        <f>K1625+IF(AND($B1626="B",$E1626&lt;&gt;""),IF($G1626="D",-I1626,+I1626),0)</f>
        <v>7990.2171263480823</v>
      </c>
      <c r="L1626" s="6" t="str">
        <f>IF(C1626="","",G1626&amp;" "&amp;VLOOKUP(C1626,$X$1:$Y$49,2))</f>
        <v>D 28</v>
      </c>
      <c r="M1626" s="10" t="e">
        <f>M1625+IF(AND(B1626="C",E1626&lt;&gt;""),IF(G1626="D",-#REF!,+#REF!),0)</f>
        <v>#REF!</v>
      </c>
      <c r="N1626">
        <f>IF(D1626,MONTH(D1626),"")</f>
        <v>9</v>
      </c>
      <c r="O1626">
        <f>IF(D1626,YEAR(D1626),"")</f>
        <v>2002</v>
      </c>
      <c r="P1626" s="12">
        <f>P1625+IF(AND($B1626="C",I1626&lt;&gt;""),IF($G1626="D",-I1626,+I1626),0)</f>
        <v>128.28758083228013</v>
      </c>
    </row>
    <row r="1627" spans="1:16" x14ac:dyDescent="0.2">
      <c r="A1627" s="6">
        <v>889</v>
      </c>
      <c r="B1627" s="6" t="s">
        <v>17</v>
      </c>
      <c r="C1627" s="7" t="s">
        <v>26</v>
      </c>
      <c r="D1627" s="8">
        <v>37514</v>
      </c>
      <c r="E1627" s="8">
        <v>37529</v>
      </c>
      <c r="F1627" t="s">
        <v>284</v>
      </c>
      <c r="G1627" s="6" t="s">
        <v>23</v>
      </c>
      <c r="H1627" s="6"/>
      <c r="I1627" s="12">
        <v>60.78</v>
      </c>
      <c r="J1627" s="12">
        <f>J1626+IF(AND($B1627="B",$G1627="D"),-I1627,IF($B1627="B",+I1627,0))</f>
        <v>7929.4371263480825</v>
      </c>
      <c r="K1627" s="12">
        <f>K1626+IF(AND($B1627="B",$E1627&lt;&gt;""),IF($G1627="D",-I1627,+I1627),0)</f>
        <v>7929.4371263480825</v>
      </c>
      <c r="L1627" s="6" t="str">
        <f>IF(C1627="","",G1627&amp;" "&amp;VLOOKUP(C1627,$X$1:$Y$49,2))</f>
        <v>D 6</v>
      </c>
      <c r="M1627" s="10" t="e">
        <f>M1626+IF(AND(B1627="C",E1627&lt;&gt;""),IF(G1627="D",-#REF!,+#REF!),0)</f>
        <v>#REF!</v>
      </c>
      <c r="N1627">
        <f>IF(D1627,MONTH(D1627),"")</f>
        <v>9</v>
      </c>
      <c r="O1627">
        <f>IF(D1627,YEAR(D1627),"")</f>
        <v>2002</v>
      </c>
      <c r="P1627" s="12">
        <f>P1626+IF(AND($B1627="C",I1627&lt;&gt;""),IF($G1627="D",-I1627,+I1627),0)</f>
        <v>128.28758083228013</v>
      </c>
    </row>
    <row r="1628" spans="1:16" x14ac:dyDescent="0.2">
      <c r="A1628" s="6">
        <v>877</v>
      </c>
      <c r="B1628" s="6" t="s">
        <v>17</v>
      </c>
      <c r="C1628" t="s">
        <v>28</v>
      </c>
      <c r="D1628" s="8">
        <v>37515</v>
      </c>
      <c r="E1628" s="8">
        <v>37530</v>
      </c>
      <c r="F1628" t="s">
        <v>284</v>
      </c>
      <c r="G1628" s="6" t="s">
        <v>23</v>
      </c>
      <c r="H1628" s="6"/>
      <c r="I1628" s="12">
        <v>126.72</v>
      </c>
      <c r="J1628" s="12">
        <f>J1627+IF(AND($B1628="B",$G1628="D"),-I1628,IF($B1628="B",+I1628,0))</f>
        <v>7802.7171263480823</v>
      </c>
      <c r="K1628" s="12">
        <f>K1627+IF(AND($B1628="B",$E1628&lt;&gt;""),IF($G1628="D",-I1628,+I1628),0)</f>
        <v>7802.7171263480823</v>
      </c>
      <c r="L1628" s="6" t="str">
        <f>IF(C1628="","",G1628&amp;" "&amp;VLOOKUP(C1628,$X$1:$Y$49,2))</f>
        <v>D 25</v>
      </c>
      <c r="M1628" s="10" t="e">
        <f>M1627+IF(AND(B1628="C",E1628&lt;&gt;""),IF(G1628="D",-#REF!,+#REF!),0)</f>
        <v>#REF!</v>
      </c>
      <c r="N1628">
        <f>IF(D1628,MONTH(D1628),"")</f>
        <v>9</v>
      </c>
      <c r="O1628">
        <f>IF(D1628,YEAR(D1628),"")</f>
        <v>2002</v>
      </c>
      <c r="P1628" s="12">
        <f>P1627+IF(AND($B1628="C",I1628&lt;&gt;""),IF($G1628="D",-I1628,+I1628),0)</f>
        <v>128.28758083228013</v>
      </c>
    </row>
    <row r="1629" spans="1:16" x14ac:dyDescent="0.2">
      <c r="A1629" s="6">
        <v>877</v>
      </c>
      <c r="B1629" s="6" t="s">
        <v>17</v>
      </c>
      <c r="C1629" t="s">
        <v>26</v>
      </c>
      <c r="D1629" s="8">
        <v>37515</v>
      </c>
      <c r="E1629" s="8">
        <v>37530</v>
      </c>
      <c r="F1629" t="s">
        <v>284</v>
      </c>
      <c r="G1629" s="6" t="s">
        <v>23</v>
      </c>
      <c r="H1629" s="6"/>
      <c r="I1629" s="12">
        <v>24.84</v>
      </c>
      <c r="J1629" s="12">
        <f>J1628+IF(AND($B1629="B",$G1629="D"),-I1629,IF($B1629="B",+I1629,0))</f>
        <v>7777.8771263480821</v>
      </c>
      <c r="K1629" s="12">
        <f>K1628+IF(AND($B1629="B",$E1629&lt;&gt;""),IF($G1629="D",-I1629,+I1629),0)</f>
        <v>7777.8771263480821</v>
      </c>
      <c r="L1629" s="6" t="str">
        <f>IF(C1629="","",G1629&amp;" "&amp;VLOOKUP(C1629,$X$1:$Y$49,2))</f>
        <v>D 6</v>
      </c>
      <c r="M1629" s="10" t="e">
        <f>M1628+IF(AND(B1629="C",E1629&lt;&gt;""),IF(G1629="D",-#REF!,+#REF!),0)</f>
        <v>#REF!</v>
      </c>
      <c r="N1629">
        <f>IF(D1629,MONTH(D1629),"")</f>
        <v>9</v>
      </c>
      <c r="O1629">
        <f>IF(D1629,YEAR(D1629),"")</f>
        <v>2002</v>
      </c>
      <c r="P1629" s="12">
        <f>P1628+IF(AND($B1629="C",I1629&lt;&gt;""),IF($G1629="D",-I1629,+I1629),0)</f>
        <v>128.28758083228013</v>
      </c>
    </row>
    <row r="1630" spans="1:16" x14ac:dyDescent="0.2">
      <c r="A1630" s="6">
        <v>880</v>
      </c>
      <c r="B1630" s="6" t="s">
        <v>17</v>
      </c>
      <c r="C1630" s="7" t="s">
        <v>58</v>
      </c>
      <c r="D1630" s="8">
        <v>37515</v>
      </c>
      <c r="E1630" s="8">
        <v>37514</v>
      </c>
      <c r="F1630" t="s">
        <v>284</v>
      </c>
      <c r="G1630" s="6" t="s">
        <v>23</v>
      </c>
      <c r="H1630" s="6"/>
      <c r="I1630" s="12">
        <v>2000</v>
      </c>
      <c r="J1630" s="12">
        <f>J1629+IF(AND($B1630="B",$G1630="D"),-I1630,IF($B1630="B",+I1630,0))</f>
        <v>5777.8771263480821</v>
      </c>
      <c r="K1630" s="12">
        <f>K1629+IF(AND($B1630="B",$E1630&lt;&gt;""),IF($G1630="D",-I1630,+I1630),0)</f>
        <v>5777.8771263480821</v>
      </c>
      <c r="L1630" s="6" t="str">
        <f>IF(C1630="","",G1630&amp;" "&amp;VLOOKUP(C1630,$X$1:$Y$49,2))</f>
        <v>D 4</v>
      </c>
      <c r="M1630" s="10" t="e">
        <f>M1629+IF(AND(B1630="C",E1630&lt;&gt;""),IF(G1630="D",-#REF!,+#REF!),0)</f>
        <v>#REF!</v>
      </c>
      <c r="N1630">
        <f>IF(D1630,MONTH(D1630),"")</f>
        <v>9</v>
      </c>
      <c r="O1630">
        <f>IF(D1630,YEAR(D1630),"")</f>
        <v>2002</v>
      </c>
      <c r="P1630" s="12">
        <f>P1629+IF(AND($B1630="C",I1630&lt;&gt;""),IF($G1630="D",-I1630,+I1630),0)</f>
        <v>128.28758083228013</v>
      </c>
    </row>
    <row r="1631" spans="1:16" x14ac:dyDescent="0.2">
      <c r="A1631" s="6">
        <v>881</v>
      </c>
      <c r="B1631" s="6" t="s">
        <v>17</v>
      </c>
      <c r="C1631" s="7" t="s">
        <v>58</v>
      </c>
      <c r="D1631" s="8">
        <v>37515</v>
      </c>
      <c r="E1631" s="8">
        <v>37515</v>
      </c>
      <c r="F1631" t="s">
        <v>284</v>
      </c>
      <c r="G1631" s="6" t="s">
        <v>23</v>
      </c>
      <c r="H1631" s="6"/>
      <c r="I1631" s="12">
        <v>200</v>
      </c>
      <c r="J1631" s="12">
        <f>J1630+IF(AND($B1631="B",$G1631="D"),-I1631,IF($B1631="B",+I1631,0))</f>
        <v>5577.8771263480821</v>
      </c>
      <c r="K1631" s="12">
        <f>K1630+IF(AND($B1631="B",$E1631&lt;&gt;""),IF($G1631="D",-I1631,+I1631),0)</f>
        <v>5577.8771263480821</v>
      </c>
      <c r="L1631" s="6" t="str">
        <f>IF(C1631="","",G1631&amp;" "&amp;VLOOKUP(C1631,$X$1:$Y$49,2))</f>
        <v>D 4</v>
      </c>
      <c r="M1631" s="10" t="e">
        <f>M1630+IF(AND(B1631="C",E1631&lt;&gt;""),IF(G1631="D",-#REF!,+#REF!),0)</f>
        <v>#REF!</v>
      </c>
      <c r="N1631">
        <f>IF(D1631,MONTH(D1631),"")</f>
        <v>9</v>
      </c>
      <c r="O1631">
        <f>IF(D1631,YEAR(D1631),"")</f>
        <v>2002</v>
      </c>
      <c r="P1631" s="12">
        <f>P1630+IF(AND($B1631="C",I1631&lt;&gt;""),IF($G1631="D",-I1631,+I1631),0)</f>
        <v>128.28758083228013</v>
      </c>
    </row>
    <row r="1632" spans="1:16" x14ac:dyDescent="0.2">
      <c r="A1632" s="6">
        <v>882</v>
      </c>
      <c r="B1632" s="6" t="s">
        <v>17</v>
      </c>
      <c r="C1632" t="s">
        <v>31</v>
      </c>
      <c r="D1632" s="8">
        <v>37515</v>
      </c>
      <c r="E1632" s="8">
        <v>37516</v>
      </c>
      <c r="F1632" t="s">
        <v>284</v>
      </c>
      <c r="G1632" s="6" t="s">
        <v>23</v>
      </c>
      <c r="H1632" s="6">
        <v>8083189</v>
      </c>
      <c r="I1632" s="12">
        <v>12.54</v>
      </c>
      <c r="J1632" s="12">
        <f>J1631+IF(AND($B1632="B",$G1632="D"),-I1632,IF($B1632="B",+I1632,0))</f>
        <v>5565.3371263480822</v>
      </c>
      <c r="K1632" s="12">
        <f>K1631+IF(AND($B1632="B",$E1632&lt;&gt;""),IF($G1632="D",-I1632,+I1632),0)</f>
        <v>5565.3371263480822</v>
      </c>
      <c r="L1632" s="6" t="str">
        <f>IF(C1632="","",G1632&amp;" "&amp;VLOOKUP(C1632,$X$1:$Y$49,2))</f>
        <v>D 22</v>
      </c>
      <c r="M1632" s="10" t="e">
        <f>M1631+IF(AND(B1632="C",E1632&lt;&gt;""),IF(G1632="D",-#REF!,+#REF!),0)</f>
        <v>#REF!</v>
      </c>
      <c r="N1632">
        <f>IF(D1632,MONTH(D1632),"")</f>
        <v>9</v>
      </c>
      <c r="O1632">
        <f>IF(D1632,YEAR(D1632),"")</f>
        <v>2002</v>
      </c>
      <c r="P1632" s="12">
        <f>P1631+IF(AND($B1632="C",I1632&lt;&gt;""),IF($G1632="D",-I1632,+I1632),0)</f>
        <v>128.28758083228013</v>
      </c>
    </row>
    <row r="1633" spans="1:16" x14ac:dyDescent="0.2">
      <c r="A1633" s="6">
        <v>882</v>
      </c>
      <c r="B1633" s="6" t="s">
        <v>17</v>
      </c>
      <c r="C1633" s="7" t="s">
        <v>26</v>
      </c>
      <c r="D1633" s="8">
        <v>37515</v>
      </c>
      <c r="E1633" s="8">
        <v>37516</v>
      </c>
      <c r="F1633" t="s">
        <v>284</v>
      </c>
      <c r="G1633" s="6" t="s">
        <v>23</v>
      </c>
      <c r="H1633" s="6">
        <v>8083189</v>
      </c>
      <c r="I1633" s="12">
        <v>2.46</v>
      </c>
      <c r="J1633" s="12">
        <f>J1632+IF(AND($B1633="B",$G1633="D"),-I1633,IF($B1633="B",+I1633,0))</f>
        <v>5562.8771263480821</v>
      </c>
      <c r="K1633" s="12">
        <f>K1632+IF(AND($B1633="B",$E1633&lt;&gt;""),IF($G1633="D",-I1633,+I1633),0)</f>
        <v>5562.8771263480821</v>
      </c>
      <c r="L1633" s="6" t="str">
        <f>IF(C1633="","",G1633&amp;" "&amp;VLOOKUP(C1633,$X$1:$Y$49,2))</f>
        <v>D 6</v>
      </c>
      <c r="M1633" s="10" t="e">
        <f>M1632+IF(AND(B1633="C",E1633&lt;&gt;""),IF(G1633="D",-#REF!,+#REF!),0)</f>
        <v>#REF!</v>
      </c>
      <c r="N1633">
        <f>IF(D1633,MONTH(D1633),"")</f>
        <v>9</v>
      </c>
      <c r="O1633">
        <f>IF(D1633,YEAR(D1633),"")</f>
        <v>2002</v>
      </c>
      <c r="P1633" s="12">
        <f>P1632+IF(AND($B1633="C",I1633&lt;&gt;""),IF($G1633="D",-I1633,+I1633),0)</f>
        <v>128.28758083228013</v>
      </c>
    </row>
    <row r="1634" spans="1:16" x14ac:dyDescent="0.2">
      <c r="A1634" s="6">
        <v>883</v>
      </c>
      <c r="B1634" s="6" t="s">
        <v>17</v>
      </c>
      <c r="C1634" t="s">
        <v>31</v>
      </c>
      <c r="D1634" s="8">
        <v>37516</v>
      </c>
      <c r="E1634" s="8">
        <v>37516</v>
      </c>
      <c r="F1634" t="s">
        <v>284</v>
      </c>
      <c r="G1634" s="6" t="s">
        <v>23</v>
      </c>
      <c r="H1634" s="6">
        <v>8083190</v>
      </c>
      <c r="I1634" s="12">
        <v>12.54</v>
      </c>
      <c r="J1634" s="12">
        <f>J1633+IF(AND($B1634="B",$G1634="D"),-I1634,IF($B1634="B",+I1634,0))</f>
        <v>5550.3371263480822</v>
      </c>
      <c r="K1634" s="12">
        <f>K1633+IF(AND($B1634="B",$E1634&lt;&gt;""),IF($G1634="D",-I1634,+I1634),0)</f>
        <v>5550.3371263480822</v>
      </c>
      <c r="L1634" s="6" t="str">
        <f>IF(C1634="","",G1634&amp;" "&amp;VLOOKUP(C1634,$X$1:$Y$49,2))</f>
        <v>D 22</v>
      </c>
      <c r="M1634" s="10" t="e">
        <f>M1633+IF(AND(B1634="C",E1634&lt;&gt;""),IF(G1634="D",-#REF!,+#REF!),0)</f>
        <v>#REF!</v>
      </c>
      <c r="N1634">
        <f>IF(D1634,MONTH(D1634),"")</f>
        <v>9</v>
      </c>
      <c r="O1634">
        <f>IF(D1634,YEAR(D1634),"")</f>
        <v>2002</v>
      </c>
      <c r="P1634" s="12">
        <f>P1633+IF(AND($B1634="C",I1634&lt;&gt;""),IF($G1634="D",-I1634,+I1634),0)</f>
        <v>128.28758083228013</v>
      </c>
    </row>
    <row r="1635" spans="1:16" x14ac:dyDescent="0.2">
      <c r="A1635" s="6">
        <v>883</v>
      </c>
      <c r="B1635" s="6" t="s">
        <v>17</v>
      </c>
      <c r="C1635" s="7" t="s">
        <v>26</v>
      </c>
      <c r="D1635" s="8">
        <v>37516</v>
      </c>
      <c r="E1635" s="8">
        <v>37516</v>
      </c>
      <c r="F1635" t="s">
        <v>284</v>
      </c>
      <c r="G1635" s="6" t="s">
        <v>23</v>
      </c>
      <c r="H1635" s="6">
        <v>8083190</v>
      </c>
      <c r="I1635" s="12">
        <v>2.46</v>
      </c>
      <c r="J1635" s="12">
        <f>J1634+IF(AND($B1635="B",$G1635="D"),-I1635,IF($B1635="B",+I1635,0))</f>
        <v>5547.8771263480821</v>
      </c>
      <c r="K1635" s="12">
        <f>K1634+IF(AND($B1635="B",$E1635&lt;&gt;""),IF($G1635="D",-I1635,+I1635),0)</f>
        <v>5547.8771263480821</v>
      </c>
      <c r="L1635" s="6" t="str">
        <f>IF(C1635="","",G1635&amp;" "&amp;VLOOKUP(C1635,$X$1:$Y$49,2))</f>
        <v>D 6</v>
      </c>
      <c r="M1635" s="10" t="e">
        <f>M1634+IF(AND(B1635="C",E1635&lt;&gt;""),IF(G1635="D",-#REF!,+#REF!),0)</f>
        <v>#REF!</v>
      </c>
      <c r="N1635">
        <f>IF(D1635,MONTH(D1635),"")</f>
        <v>9</v>
      </c>
      <c r="O1635">
        <f>IF(D1635,YEAR(D1635),"")</f>
        <v>2002</v>
      </c>
      <c r="P1635" s="12">
        <f>P1634+IF(AND($B1635="C",I1635&lt;&gt;""),IF($G1635="D",-I1635,+I1635),0)</f>
        <v>128.28758083228013</v>
      </c>
    </row>
    <row r="1636" spans="1:16" x14ac:dyDescent="0.2">
      <c r="A1636" s="6">
        <v>888</v>
      </c>
      <c r="B1636" s="6" t="s">
        <v>40</v>
      </c>
      <c r="C1636" t="s">
        <v>31</v>
      </c>
      <c r="D1636" s="8">
        <v>37517</v>
      </c>
      <c r="E1636" s="8">
        <v>37517</v>
      </c>
      <c r="F1636" t="s">
        <v>284</v>
      </c>
      <c r="G1636" s="6" t="s">
        <v>23</v>
      </c>
      <c r="H1636" s="6"/>
      <c r="I1636" s="12">
        <v>10.959999999999999</v>
      </c>
      <c r="J1636" s="12">
        <f>J1635+IF(AND($B1636="B",$G1636="D"),-I1636,IF($B1636="B",+I1636,0))</f>
        <v>5547.8771263480821</v>
      </c>
      <c r="K1636" s="12">
        <f>K1635+IF(AND($B1636="B",$E1636&lt;&gt;""),IF($G1636="D",-I1636,+I1636),0)</f>
        <v>5547.8771263480821</v>
      </c>
      <c r="L1636" s="6" t="str">
        <f>IF(C1636="","",G1636&amp;" "&amp;VLOOKUP(C1636,$X$1:$Y$49,2))</f>
        <v>D 22</v>
      </c>
      <c r="M1636" s="10" t="e">
        <f>M1635+IF(AND(B1636="C",E1636&lt;&gt;""),IF(G1636="D",-#REF!,+#REF!),0)</f>
        <v>#REF!</v>
      </c>
      <c r="N1636">
        <f>IF(D1636,MONTH(D1636),"")</f>
        <v>9</v>
      </c>
      <c r="O1636">
        <f>IF(D1636,YEAR(D1636),"")</f>
        <v>2002</v>
      </c>
      <c r="P1636" s="12">
        <f>P1635+IF(AND($B1636="C",I1636&lt;&gt;""),IF($G1636="D",-I1636,+I1636),0)</f>
        <v>117.32758083228013</v>
      </c>
    </row>
    <row r="1637" spans="1:16" x14ac:dyDescent="0.2">
      <c r="A1637" s="6">
        <v>888</v>
      </c>
      <c r="B1637" s="6" t="s">
        <v>40</v>
      </c>
      <c r="C1637" s="7" t="s">
        <v>26</v>
      </c>
      <c r="D1637" s="8">
        <v>37517</v>
      </c>
      <c r="E1637" s="8">
        <v>37517</v>
      </c>
      <c r="F1637" t="s">
        <v>284</v>
      </c>
      <c r="G1637" s="6" t="s">
        <v>23</v>
      </c>
      <c r="H1637" s="6"/>
      <c r="I1637" s="12">
        <v>2.15</v>
      </c>
      <c r="J1637" s="12">
        <f>J1636+IF(AND($B1637="B",$G1637="D"),-I1637,IF($B1637="B",+I1637,0))</f>
        <v>5547.8771263480821</v>
      </c>
      <c r="K1637" s="12">
        <f>K1636+IF(AND($B1637="B",$E1637&lt;&gt;""),IF($G1637="D",-I1637,+I1637),0)</f>
        <v>5547.8771263480821</v>
      </c>
      <c r="L1637" s="6" t="str">
        <f>IF(C1637="","",G1637&amp;" "&amp;VLOOKUP(C1637,$X$1:$Y$49,2))</f>
        <v>D 6</v>
      </c>
      <c r="M1637" s="10" t="e">
        <f>M1636+IF(AND(B1637="C",E1637&lt;&gt;""),IF(G1637="D",-#REF!,+#REF!),0)</f>
        <v>#REF!</v>
      </c>
      <c r="N1637">
        <f>IF(D1637,MONTH(D1637),"")</f>
        <v>9</v>
      </c>
      <c r="O1637">
        <f>IF(D1637,YEAR(D1637),"")</f>
        <v>2002</v>
      </c>
      <c r="P1637" s="12">
        <f>P1636+IF(AND($B1637="C",I1637&lt;&gt;""),IF($G1637="D",-I1637,+I1637),0)</f>
        <v>115.17758083228013</v>
      </c>
    </row>
    <row r="1638" spans="1:16" x14ac:dyDescent="0.2">
      <c r="A1638" s="6">
        <v>844</v>
      </c>
      <c r="B1638" s="6" t="s">
        <v>17</v>
      </c>
      <c r="C1638" s="7" t="s">
        <v>54</v>
      </c>
      <c r="D1638" s="8">
        <v>37518</v>
      </c>
      <c r="E1638" s="8">
        <v>37518</v>
      </c>
      <c r="F1638" t="s">
        <v>284</v>
      </c>
      <c r="G1638" s="6" t="s">
        <v>19</v>
      </c>
      <c r="H1638" s="6"/>
      <c r="I1638" s="12">
        <v>245</v>
      </c>
      <c r="J1638" s="12">
        <f>J1637+IF(AND($B1638="B",$G1638="D"),-I1638,IF($B1638="B",+I1638,0))</f>
        <v>5792.8771263480821</v>
      </c>
      <c r="K1638" s="12">
        <f>K1637+IF(AND($B1638="B",$E1638&lt;&gt;""),IF($G1638="D",-I1638,+I1638),0)</f>
        <v>5792.8771263480821</v>
      </c>
      <c r="L1638" s="6" t="str">
        <f>IF(C1638="","",G1638&amp;" "&amp;VLOOKUP(C1638,$X$1:$Y$49,2))</f>
        <v>R 6</v>
      </c>
      <c r="M1638" s="10" t="e">
        <f>M1637+IF(AND(B1638="C",E1638&lt;&gt;""),IF(G1638="D",-#REF!,+#REF!),0)</f>
        <v>#REF!</v>
      </c>
      <c r="N1638">
        <f>IF(D1638,MONTH(D1638),"")</f>
        <v>9</v>
      </c>
      <c r="O1638">
        <f>IF(D1638,YEAR(D1638),"")</f>
        <v>2002</v>
      </c>
      <c r="P1638" s="12">
        <f>P1637+IF(AND($B1638="C",I1638&lt;&gt;""),IF($G1638="D",-I1638,+I1638),0)</f>
        <v>115.17758083228013</v>
      </c>
    </row>
    <row r="1639" spans="1:16" x14ac:dyDescent="0.2">
      <c r="A1639" s="6">
        <v>844</v>
      </c>
      <c r="B1639" s="6" t="s">
        <v>17</v>
      </c>
      <c r="C1639" s="7" t="s">
        <v>62</v>
      </c>
      <c r="D1639" s="8">
        <v>37518</v>
      </c>
      <c r="E1639" s="8">
        <v>37518</v>
      </c>
      <c r="F1639" t="s">
        <v>284</v>
      </c>
      <c r="G1639" s="6" t="s">
        <v>19</v>
      </c>
      <c r="H1639" s="6"/>
      <c r="I1639" s="12">
        <v>48.019999999999982</v>
      </c>
      <c r="J1639" s="12">
        <f>J1638+IF(AND($B1639="B",$G1639="D"),-I1639,IF($B1639="B",+I1639,0))</f>
        <v>5840.8971263480817</v>
      </c>
      <c r="K1639" s="12">
        <f>K1638+IF(AND($B1639="B",$E1639&lt;&gt;""),IF($G1639="D",-I1639,+I1639),0)</f>
        <v>5840.8971263480817</v>
      </c>
      <c r="L1639" s="6" t="str">
        <f>IF(C1639="","",G1639&amp;" "&amp;VLOOKUP(C1639,$X$1:$Y$49,2))</f>
        <v>R 5</v>
      </c>
      <c r="M1639" s="10" t="e">
        <f>M1638+IF(AND(B1639="C",E1639&lt;&gt;""),IF(G1639="D",-#REF!,+#REF!),0)</f>
        <v>#REF!</v>
      </c>
      <c r="N1639">
        <f>IF(D1639,MONTH(D1639),"")</f>
        <v>9</v>
      </c>
      <c r="O1639">
        <f>IF(D1639,YEAR(D1639),"")</f>
        <v>2002</v>
      </c>
      <c r="P1639" s="12">
        <f>P1638+IF(AND($B1639="C",I1639&lt;&gt;""),IF($G1639="D",-I1639,+I1639),0)</f>
        <v>115.17758083228013</v>
      </c>
    </row>
    <row r="1640" spans="1:16" x14ac:dyDescent="0.2">
      <c r="A1640" s="6">
        <v>634</v>
      </c>
      <c r="B1640" s="6" t="s">
        <v>17</v>
      </c>
      <c r="C1640" t="s">
        <v>33</v>
      </c>
      <c r="D1640" s="8">
        <v>37519</v>
      </c>
      <c r="E1640" s="19">
        <v>37518</v>
      </c>
      <c r="F1640" t="s">
        <v>284</v>
      </c>
      <c r="G1640" s="6" t="s">
        <v>23</v>
      </c>
      <c r="H1640" s="6"/>
      <c r="I1640" s="12">
        <v>542</v>
      </c>
      <c r="J1640" s="12">
        <f>J1639+IF(AND($B1640="B",$G1640="D"),-I1640,IF($B1640="B",+I1640,0))</f>
        <v>5298.8971263480817</v>
      </c>
      <c r="K1640" s="12">
        <f>K1639+IF(AND($B1640="B",$E1640&lt;&gt;""),IF($G1640="D",-I1640,+I1640),0)</f>
        <v>5298.8971263480817</v>
      </c>
      <c r="L1640" s="6" t="str">
        <f>IF(C1640="","",G1640&amp;" "&amp;VLOOKUP(C1640,$X$1:$Y$49,2))</f>
        <v>D 23</v>
      </c>
      <c r="M1640" s="10" t="e">
        <f>M1639+IF(AND(B1640="C",E1640&lt;&gt;""),IF(G1640="D",-#REF!,+#REF!),0)</f>
        <v>#REF!</v>
      </c>
      <c r="N1640">
        <f>IF(D1640,MONTH(D1640),"")</f>
        <v>9</v>
      </c>
      <c r="O1640">
        <f>IF(D1640,YEAR(D1640),"")</f>
        <v>2002</v>
      </c>
      <c r="P1640" s="12">
        <f>P1639+IF(AND($B1640="C",I1640&lt;&gt;""),IF($G1640="D",-I1640,+I1640),0)</f>
        <v>115.17758083228013</v>
      </c>
    </row>
    <row r="1641" spans="1:16" x14ac:dyDescent="0.2">
      <c r="A1641" s="6">
        <v>884</v>
      </c>
      <c r="B1641" s="6" t="s">
        <v>17</v>
      </c>
      <c r="C1641" s="7" t="s">
        <v>58</v>
      </c>
      <c r="D1641" s="8">
        <v>37519</v>
      </c>
      <c r="E1641" s="8">
        <v>37518</v>
      </c>
      <c r="F1641" t="s">
        <v>284</v>
      </c>
      <c r="G1641" s="6" t="s">
        <v>23</v>
      </c>
      <c r="H1641" s="6"/>
      <c r="I1641" s="12">
        <v>1028.99</v>
      </c>
      <c r="J1641" s="12">
        <f>J1640+IF(AND($B1641="B",$G1641="D"),-I1641,IF($B1641="B",+I1641,0))</f>
        <v>4269.9071263480819</v>
      </c>
      <c r="K1641" s="12">
        <f>K1640+IF(AND($B1641="B",$E1641&lt;&gt;""),IF($G1641="D",-I1641,+I1641),0)</f>
        <v>4269.9071263480819</v>
      </c>
      <c r="L1641" s="6" t="str">
        <f>IF(C1641="","",G1641&amp;" "&amp;VLOOKUP(C1641,$X$1:$Y$49,2))</f>
        <v>D 4</v>
      </c>
      <c r="M1641" s="10" t="e">
        <f>M1640+IF(AND(B1641="C",E1641&lt;&gt;""),IF(G1641="D",-#REF!,+#REF!),0)</f>
        <v>#REF!</v>
      </c>
      <c r="N1641">
        <f>IF(D1641,MONTH(D1641),"")</f>
        <v>9</v>
      </c>
      <c r="O1641">
        <f>IF(D1641,YEAR(D1641),"")</f>
        <v>2002</v>
      </c>
      <c r="P1641" s="12">
        <f>P1640+IF(AND($B1641="C",I1641&lt;&gt;""),IF($G1641="D",-I1641,+I1641),0)</f>
        <v>115.17758083228013</v>
      </c>
    </row>
    <row r="1642" spans="1:16" x14ac:dyDescent="0.2">
      <c r="A1642" s="6">
        <v>885</v>
      </c>
      <c r="B1642" s="6" t="s">
        <v>17</v>
      </c>
      <c r="C1642" s="7" t="s">
        <v>58</v>
      </c>
      <c r="D1642" s="8">
        <v>37522</v>
      </c>
      <c r="E1642" s="8">
        <v>37521</v>
      </c>
      <c r="F1642" t="s">
        <v>284</v>
      </c>
      <c r="G1642" s="6" t="s">
        <v>23</v>
      </c>
      <c r="H1642" s="6"/>
      <c r="I1642" s="12">
        <v>2387.6799999999998</v>
      </c>
      <c r="J1642" s="12">
        <f>J1641+IF(AND($B1642="B",$G1642="D"),-I1642,IF($B1642="B",+I1642,0))</f>
        <v>1882.227126348082</v>
      </c>
      <c r="K1642" s="12">
        <f>K1641+IF(AND($B1642="B",$E1642&lt;&gt;""),IF($G1642="D",-I1642,+I1642),0)</f>
        <v>1882.227126348082</v>
      </c>
      <c r="L1642" s="6" t="str">
        <f>IF(C1642="","",G1642&amp;" "&amp;VLOOKUP(C1642,$X$1:$Y$49,2))</f>
        <v>D 4</v>
      </c>
      <c r="M1642" s="10" t="e">
        <f>M1641+IF(AND(B1642="C",E1642&lt;&gt;""),IF(G1642="D",-#REF!,+#REF!),0)</f>
        <v>#REF!</v>
      </c>
      <c r="N1642">
        <f>IF(D1642,MONTH(D1642),"")</f>
        <v>9</v>
      </c>
      <c r="O1642">
        <f>IF(D1642,YEAR(D1642),"")</f>
        <v>2002</v>
      </c>
      <c r="P1642" s="12">
        <f>P1641+IF(AND($B1642="C",I1642&lt;&gt;""),IF($G1642="D",-I1642,+I1642),0)</f>
        <v>115.17758083228013</v>
      </c>
    </row>
    <row r="1643" spans="1:16" x14ac:dyDescent="0.2">
      <c r="A1643" s="6">
        <v>869</v>
      </c>
      <c r="B1643" s="6" t="s">
        <v>17</v>
      </c>
      <c r="C1643" t="s">
        <v>33</v>
      </c>
      <c r="D1643" s="8">
        <v>37523</v>
      </c>
      <c r="E1643" s="8">
        <v>37523</v>
      </c>
      <c r="F1643" s="20" t="s">
        <v>284</v>
      </c>
      <c r="G1643" s="6" t="s">
        <v>23</v>
      </c>
      <c r="H1643" s="6"/>
      <c r="I1643" s="12">
        <v>2551.8000000000002</v>
      </c>
      <c r="J1643" s="12">
        <f>J1642+IF(AND($B1643="B",$G1643="D"),-I1643,IF($B1643="B",+I1643,0))</f>
        <v>-669.57287365191814</v>
      </c>
      <c r="K1643" s="12">
        <f>K1642+IF(AND($B1643="B",$E1643&lt;&gt;""),IF($G1643="D",-I1643,+I1643),0)</f>
        <v>-669.57287365191814</v>
      </c>
      <c r="L1643" s="6" t="str">
        <f>IF(C1643="","",G1643&amp;" "&amp;VLOOKUP(C1643,$X$1:$Y$49,2))</f>
        <v>D 23</v>
      </c>
      <c r="M1643" s="10" t="e">
        <f>M1642+IF(AND(B1643="C",E1643&lt;&gt;""),IF(G1643="D",-#REF!,+#REF!),0)</f>
        <v>#REF!</v>
      </c>
      <c r="N1643">
        <f>IF(D1643,MONTH(D1643),"")</f>
        <v>9</v>
      </c>
      <c r="O1643">
        <f>IF(D1643,YEAR(D1643),"")</f>
        <v>2002</v>
      </c>
      <c r="P1643" s="12">
        <f>P1642+IF(AND($B1643="C",I1643&lt;&gt;""),IF($G1643="D",-I1643,+I1643),0)</f>
        <v>115.17758083228013</v>
      </c>
    </row>
    <row r="1644" spans="1:16" x14ac:dyDescent="0.2">
      <c r="A1644" s="6">
        <v>886</v>
      </c>
      <c r="B1644" s="6" t="s">
        <v>17</v>
      </c>
      <c r="C1644" s="7" t="s">
        <v>58</v>
      </c>
      <c r="D1644" s="8">
        <v>37523</v>
      </c>
      <c r="E1644" s="8">
        <v>37521</v>
      </c>
      <c r="F1644" t="s">
        <v>284</v>
      </c>
      <c r="G1644" s="6" t="s">
        <v>23</v>
      </c>
      <c r="H1644" s="6"/>
      <c r="I1644" s="12">
        <v>2308.5699999999997</v>
      </c>
      <c r="J1644" s="12">
        <f>J1643+IF(AND($B1644="B",$G1644="D"),-I1644,IF($B1644="B",+I1644,0))</f>
        <v>-2978.1428736519179</v>
      </c>
      <c r="K1644" s="12">
        <f>K1643+IF(AND($B1644="B",$E1644&lt;&gt;""),IF($G1644="D",-I1644,+I1644),0)</f>
        <v>-2978.1428736519179</v>
      </c>
      <c r="L1644" s="6" t="str">
        <f>IF(C1644="","",G1644&amp;" "&amp;VLOOKUP(C1644,$X$1:$Y$49,2))</f>
        <v>D 4</v>
      </c>
      <c r="M1644" s="10" t="e">
        <f>M1643+IF(AND(B1644="C",E1644&lt;&gt;""),IF(G1644="D",-#REF!,+#REF!),0)</f>
        <v>#REF!</v>
      </c>
      <c r="N1644">
        <f>IF(D1644,MONTH(D1644),"")</f>
        <v>9</v>
      </c>
      <c r="O1644">
        <f>IF(D1644,YEAR(D1644),"")</f>
        <v>2002</v>
      </c>
      <c r="P1644" s="12">
        <f>P1643+IF(AND($B1644="C",I1644&lt;&gt;""),IF($G1644="D",-I1644,+I1644),0)</f>
        <v>115.17758083228013</v>
      </c>
    </row>
    <row r="1645" spans="1:16" x14ac:dyDescent="0.2">
      <c r="A1645" s="6">
        <v>887</v>
      </c>
      <c r="B1645" s="6" t="s">
        <v>17</v>
      </c>
      <c r="C1645" s="7" t="s">
        <v>18</v>
      </c>
      <c r="D1645" s="8">
        <v>37525</v>
      </c>
      <c r="E1645" s="8">
        <v>37527</v>
      </c>
      <c r="F1645" t="s">
        <v>284</v>
      </c>
      <c r="G1645" s="6" t="s">
        <v>19</v>
      </c>
      <c r="H1645" s="6"/>
      <c r="I1645" s="12">
        <v>3779.75</v>
      </c>
      <c r="J1645" s="12">
        <f>J1644+IF(AND($B1645="B",$G1645="D"),-I1645,IF($B1645="B",+I1645,0))</f>
        <v>801.60712634808215</v>
      </c>
      <c r="K1645" s="12">
        <f>K1644+IF(AND($B1645="B",$E1645&lt;&gt;""),IF($G1645="D",-I1645,+I1645),0)</f>
        <v>801.60712634808215</v>
      </c>
      <c r="L1645" s="6" t="str">
        <f>IF(C1645="","",G1645&amp;" "&amp;VLOOKUP(C1645,$X$1:$Y$49,2))</f>
        <v>R 8</v>
      </c>
      <c r="M1645" s="10" t="e">
        <f>M1644+IF(AND(B1645="C",E1645&lt;&gt;""),IF(G1645="D",-#REF!,+#REF!),0)</f>
        <v>#REF!</v>
      </c>
      <c r="N1645">
        <f>IF(D1645,MONTH(D1645),"")</f>
        <v>9</v>
      </c>
      <c r="O1645">
        <f>IF(D1645,YEAR(D1645),"")</f>
        <v>2002</v>
      </c>
      <c r="P1645" s="12">
        <f>P1644+IF(AND($B1645="C",I1645&lt;&gt;""),IF($G1645="D",-I1645,+I1645),0)</f>
        <v>115.17758083228013</v>
      </c>
    </row>
    <row r="1646" spans="1:16" x14ac:dyDescent="0.2">
      <c r="A1646" s="6">
        <v>891</v>
      </c>
      <c r="B1646" s="6" t="s">
        <v>17</v>
      </c>
      <c r="C1646" t="s">
        <v>18</v>
      </c>
      <c r="D1646" s="8">
        <v>37528</v>
      </c>
      <c r="E1646" s="8">
        <v>37528</v>
      </c>
      <c r="F1646" t="s">
        <v>284</v>
      </c>
      <c r="G1646" s="6" t="s">
        <v>19</v>
      </c>
      <c r="H1646" s="6"/>
      <c r="I1646" s="12">
        <v>768.06</v>
      </c>
      <c r="J1646" s="12">
        <f>J1645+IF(AND($B1646="B",$G1646="D"),-I1646,IF($B1646="B",+I1646,0))</f>
        <v>1569.6671263480821</v>
      </c>
      <c r="K1646" s="12">
        <f>K1645+IF(AND($B1646="B",$E1646&lt;&gt;""),IF($G1646="D",-I1646,+I1646),0)</f>
        <v>1569.6671263480821</v>
      </c>
      <c r="L1646" s="6" t="str">
        <f>IF(C1646="","",G1646&amp;" "&amp;VLOOKUP(C1646,$X$1:$Y$49,2))</f>
        <v>R 8</v>
      </c>
      <c r="M1646" s="10" t="e">
        <f>M1645+IF(AND(B1646="C",E1646&lt;&gt;""),IF(G1646="D",-#REF!,+#REF!),0)</f>
        <v>#REF!</v>
      </c>
      <c r="N1646">
        <f>IF(D1646,MONTH(D1646),"")</f>
        <v>9</v>
      </c>
      <c r="O1646">
        <f>IF(D1646,YEAR(D1646),"")</f>
        <v>2002</v>
      </c>
      <c r="P1646" s="12">
        <f>P1645+IF(AND($B1646="C",I1646&lt;&gt;""),IF($G1646="D",-I1646,+I1646),0)</f>
        <v>115.17758083228013</v>
      </c>
    </row>
    <row r="1647" spans="1:16" x14ac:dyDescent="0.2">
      <c r="A1647" s="6">
        <v>892</v>
      </c>
      <c r="B1647" s="6" t="s">
        <v>17</v>
      </c>
      <c r="C1647" t="s">
        <v>18</v>
      </c>
      <c r="D1647" s="8">
        <v>37529</v>
      </c>
      <c r="E1647" s="8">
        <v>37531</v>
      </c>
      <c r="F1647" t="s">
        <v>284</v>
      </c>
      <c r="G1647" s="6" t="s">
        <v>19</v>
      </c>
      <c r="H1647" s="6"/>
      <c r="I1647" s="12">
        <v>2241.5100000000002</v>
      </c>
      <c r="J1647" s="12">
        <f>J1646+IF(AND($B1647="B",$G1647="D"),-I1647,IF($B1647="B",+I1647,0))</f>
        <v>3811.1771263480823</v>
      </c>
      <c r="K1647" s="12">
        <f>K1646+IF(AND($B1647="B",$E1647&lt;&gt;""),IF($G1647="D",-I1647,+I1647),0)</f>
        <v>3811.1771263480823</v>
      </c>
      <c r="L1647" s="6" t="str">
        <f>IF(C1647="","",G1647&amp;" "&amp;VLOOKUP(C1647,$X$1:$Y$49,2))</f>
        <v>R 8</v>
      </c>
      <c r="M1647" s="10" t="e">
        <f>M1646+IF(AND(B1647="C",E1647&lt;&gt;""),IF(G1647="D",-#REF!,+#REF!),0)</f>
        <v>#REF!</v>
      </c>
      <c r="N1647">
        <f>IF(D1647,MONTH(D1647),"")</f>
        <v>9</v>
      </c>
      <c r="O1647">
        <f>IF(D1647,YEAR(D1647),"")</f>
        <v>2002</v>
      </c>
      <c r="P1647" s="12">
        <f>P1646+IF(AND($B1647="C",I1647&lt;&gt;""),IF($G1647="D",-I1647,+I1647),0)</f>
        <v>115.17758083228013</v>
      </c>
    </row>
    <row r="1648" spans="1:16" x14ac:dyDescent="0.2">
      <c r="A1648" s="6">
        <v>895</v>
      </c>
      <c r="B1648" s="6" t="s">
        <v>17</v>
      </c>
      <c r="C1648" t="s">
        <v>53</v>
      </c>
      <c r="D1648" s="8">
        <v>37529</v>
      </c>
      <c r="E1648" s="8">
        <v>37529</v>
      </c>
      <c r="F1648" t="s">
        <v>284</v>
      </c>
      <c r="G1648" s="6" t="s">
        <v>23</v>
      </c>
      <c r="H1648" s="6"/>
      <c r="I1648" s="12">
        <v>20.759999999999998</v>
      </c>
      <c r="J1648" s="12">
        <f>J1647+IF(AND($B1648="B",$G1648="D"),-I1648,IF($B1648="B",+I1648,0))</f>
        <v>3790.4171263480821</v>
      </c>
      <c r="K1648" s="12">
        <f>K1647+IF(AND($B1648="B",$E1648&lt;&gt;""),IF($G1648="D",-I1648,+I1648),0)</f>
        <v>3790.4171263480821</v>
      </c>
      <c r="L1648" s="6" t="str">
        <f>IF(C1648="","",G1648&amp;" "&amp;VLOOKUP(C1648,$X$1:$Y$49,2))</f>
        <v>D 29</v>
      </c>
      <c r="M1648" s="10" t="e">
        <f>M1647+IF(AND(B1648="C",E1648&lt;&gt;""),IF(G1648="D",-#REF!,+#REF!),0)</f>
        <v>#REF!</v>
      </c>
      <c r="N1648">
        <f>IF(D1648,MONTH(D1648),"")</f>
        <v>9</v>
      </c>
      <c r="O1648">
        <f>IF(D1648,YEAR(D1648),"")</f>
        <v>2002</v>
      </c>
      <c r="P1648" s="12">
        <f>P1647+IF(AND($B1648="C",I1648&lt;&gt;""),IF($G1648="D",-I1648,+I1648),0)</f>
        <v>115.17758083228013</v>
      </c>
    </row>
    <row r="1649" spans="1:16" x14ac:dyDescent="0.2">
      <c r="A1649" s="6">
        <v>895</v>
      </c>
      <c r="B1649" s="6" t="s">
        <v>17</v>
      </c>
      <c r="C1649" t="s">
        <v>26</v>
      </c>
      <c r="D1649" s="8">
        <v>37529</v>
      </c>
      <c r="E1649" s="8">
        <v>37529</v>
      </c>
      <c r="F1649" t="s">
        <v>284</v>
      </c>
      <c r="G1649" s="6" t="s">
        <v>23</v>
      </c>
      <c r="H1649" s="6"/>
      <c r="I1649" s="12">
        <v>1.94</v>
      </c>
      <c r="J1649" s="12">
        <f>J1648+IF(AND($B1649="B",$G1649="D"),-I1649,IF($B1649="B",+I1649,0))</f>
        <v>3788.477126348082</v>
      </c>
      <c r="K1649" s="12">
        <f>K1648+IF(AND($B1649="B",$E1649&lt;&gt;""),IF($G1649="D",-I1649,+I1649),0)</f>
        <v>3788.477126348082</v>
      </c>
      <c r="L1649" s="6" t="str">
        <f>IF(C1649="","",G1649&amp;" "&amp;VLOOKUP(C1649,$X$1:$Y$49,2))</f>
        <v>D 6</v>
      </c>
      <c r="M1649" s="10" t="e">
        <f>M1648+IF(AND(B1649="C",E1649&lt;&gt;""),IF(G1649="D",-#REF!,+#REF!),0)</f>
        <v>#REF!</v>
      </c>
      <c r="N1649">
        <f>IF(D1649,MONTH(D1649),"")</f>
        <v>9</v>
      </c>
      <c r="O1649">
        <f>IF(D1649,YEAR(D1649),"")</f>
        <v>2002</v>
      </c>
      <c r="P1649" s="12">
        <f>P1648+IF(AND($B1649="C",I1649&lt;&gt;""),IF($G1649="D",-I1649,+I1649),0)</f>
        <v>115.17758083228013</v>
      </c>
    </row>
    <row r="1650" spans="1:16" x14ac:dyDescent="0.2">
      <c r="A1650" s="6">
        <v>878</v>
      </c>
      <c r="B1650" s="6" t="s">
        <v>17</v>
      </c>
      <c r="C1650" s="7" t="s">
        <v>56</v>
      </c>
      <c r="D1650" s="8">
        <v>37530</v>
      </c>
      <c r="E1650" s="19">
        <v>37535</v>
      </c>
      <c r="F1650" t="s">
        <v>284</v>
      </c>
      <c r="G1650" s="6" t="s">
        <v>23</v>
      </c>
      <c r="H1650" s="6"/>
      <c r="I1650" s="12">
        <v>147.01</v>
      </c>
      <c r="J1650" s="12">
        <f>J1649+IF(AND($B1650="B",$G1650="D"),-I1650,IF($B1650="B",+I1650,0))</f>
        <v>3641.4671263480823</v>
      </c>
      <c r="K1650" s="12">
        <f>K1649+IF(AND($B1650="B",$E1650&lt;&gt;""),IF($G1650="D",-I1650,+I1650),0)</f>
        <v>3641.4671263480823</v>
      </c>
      <c r="L1650" s="6" t="str">
        <f>IF(C1650="","",G1650&amp;" "&amp;VLOOKUP(C1650,$X$1:$Y$49,2))</f>
        <v>D 14</v>
      </c>
      <c r="M1650" s="10" t="e">
        <f>M1649+IF(AND(B1650="C",E1650&lt;&gt;""),IF(G1650="D",-#REF!,+#REF!),0)</f>
        <v>#REF!</v>
      </c>
      <c r="N1650">
        <f>IF(D1650,MONTH(D1650),"")</f>
        <v>10</v>
      </c>
      <c r="O1650">
        <f>IF(D1650,YEAR(D1650),"")</f>
        <v>2002</v>
      </c>
      <c r="P1650" s="12">
        <f>P1649+IF(AND($B1650="C",I1650&lt;&gt;""),IF($G1650="D",-I1650,+I1650),0)</f>
        <v>115.17758083228013</v>
      </c>
    </row>
    <row r="1651" spans="1:16" x14ac:dyDescent="0.2">
      <c r="A1651" s="6">
        <v>878</v>
      </c>
      <c r="B1651" s="6" t="s">
        <v>17</v>
      </c>
      <c r="C1651" s="7" t="s">
        <v>26</v>
      </c>
      <c r="D1651" s="8">
        <v>37530</v>
      </c>
      <c r="E1651" s="19">
        <v>37535</v>
      </c>
      <c r="F1651" t="s">
        <v>284</v>
      </c>
      <c r="G1651" s="6" t="s">
        <v>23</v>
      </c>
      <c r="H1651" s="6"/>
      <c r="I1651" s="12">
        <v>34.92</v>
      </c>
      <c r="J1651" s="12">
        <f>J1650+IF(AND($B1651="B",$G1651="D"),-I1651,IF($B1651="B",+I1651,0))</f>
        <v>3606.5471263480822</v>
      </c>
      <c r="K1651" s="12">
        <f>K1650+IF(AND($B1651="B",$E1651&lt;&gt;""),IF($G1651="D",-I1651,+I1651),0)</f>
        <v>3606.5471263480822</v>
      </c>
      <c r="L1651" s="6" t="str">
        <f>IF(C1651="","",G1651&amp;" "&amp;VLOOKUP(C1651,$X$1:$Y$49,2))</f>
        <v>D 6</v>
      </c>
      <c r="M1651" s="10" t="e">
        <f>M1650+IF(AND(B1651="C",E1651&lt;&gt;""),IF(G1651="D",-#REF!,+#REF!),0)</f>
        <v>#REF!</v>
      </c>
      <c r="N1651">
        <f>IF(D1651,MONTH(D1651),"")</f>
        <v>10</v>
      </c>
      <c r="O1651">
        <f>IF(D1651,YEAR(D1651),"")</f>
        <v>2002</v>
      </c>
      <c r="P1651" s="12">
        <f>P1650+IF(AND($B1651="C",I1651&lt;&gt;""),IF($G1651="D",-I1651,+I1651),0)</f>
        <v>115.17758083228013</v>
      </c>
    </row>
    <row r="1652" spans="1:16" x14ac:dyDescent="0.2">
      <c r="A1652" s="6">
        <v>878</v>
      </c>
      <c r="B1652" s="6" t="s">
        <v>17</v>
      </c>
      <c r="C1652" s="7" t="s">
        <v>51</v>
      </c>
      <c r="D1652" s="8">
        <v>37530</v>
      </c>
      <c r="E1652" s="19">
        <v>37535</v>
      </c>
      <c r="F1652" t="s">
        <v>284</v>
      </c>
      <c r="G1652" s="6" t="s">
        <v>23</v>
      </c>
      <c r="H1652" s="6"/>
      <c r="I1652" s="12">
        <v>31.15</v>
      </c>
      <c r="J1652" s="12">
        <f>J1651+IF(AND($B1652="B",$G1652="D"),-I1652,IF($B1652="B",+I1652,0))</f>
        <v>3575.3971263480821</v>
      </c>
      <c r="K1652" s="12">
        <f>K1651+IF(AND($B1652="B",$E1652&lt;&gt;""),IF($G1652="D",-I1652,+I1652),0)</f>
        <v>3575.3971263480821</v>
      </c>
      <c r="L1652" s="6" t="str">
        <f>IF(C1652="","",G1652&amp;" "&amp;VLOOKUP(C1652,$X$1:$Y$49,2))</f>
        <v>D 21</v>
      </c>
      <c r="M1652" s="10" t="e">
        <f>M1651+IF(AND(B1652="C",E1652&lt;&gt;""),IF(G1652="D",-#REF!,+#REF!),0)</f>
        <v>#REF!</v>
      </c>
      <c r="N1652">
        <f>IF(D1652,MONTH(D1652),"")</f>
        <v>10</v>
      </c>
      <c r="O1652">
        <f>IF(D1652,YEAR(D1652),"")</f>
        <v>2002</v>
      </c>
      <c r="P1652" s="12">
        <f>P1651+IF(AND($B1652="C",I1652&lt;&gt;""),IF($G1652="D",-I1652,+I1652),0)</f>
        <v>115.17758083228013</v>
      </c>
    </row>
    <row r="1653" spans="1:16" x14ac:dyDescent="0.2">
      <c r="A1653" s="6">
        <v>878</v>
      </c>
      <c r="B1653" s="6" t="s">
        <v>17</v>
      </c>
      <c r="C1653" s="7" t="s">
        <v>51</v>
      </c>
      <c r="D1653" s="8">
        <v>37530</v>
      </c>
      <c r="E1653" s="19">
        <v>37535</v>
      </c>
      <c r="F1653" t="s">
        <v>284</v>
      </c>
      <c r="G1653" s="6" t="s">
        <v>23</v>
      </c>
      <c r="H1653" s="6"/>
      <c r="I1653" s="12">
        <v>4.74</v>
      </c>
      <c r="J1653" s="12">
        <f>J1652+IF(AND($B1653="B",$G1653="D"),-I1653,IF($B1653="B",+I1653,0))</f>
        <v>3570.6571263480823</v>
      </c>
      <c r="K1653" s="12">
        <f>K1652+IF(AND($B1653="B",$E1653&lt;&gt;""),IF($G1653="D",-I1653,+I1653),0)</f>
        <v>3570.6571263480823</v>
      </c>
      <c r="L1653" s="6" t="str">
        <f>IF(C1653="","",G1653&amp;" "&amp;VLOOKUP(C1653,$X$1:$Y$49,2))</f>
        <v>D 21</v>
      </c>
      <c r="M1653" s="10" t="e">
        <f>M1652+IF(AND(B1653="C",E1653&lt;&gt;""),IF(G1653="D",-#REF!,+#REF!),0)</f>
        <v>#REF!</v>
      </c>
      <c r="N1653">
        <f>IF(D1653,MONTH(D1653),"")</f>
        <v>10</v>
      </c>
      <c r="O1653">
        <f>IF(D1653,YEAR(D1653),"")</f>
        <v>2002</v>
      </c>
      <c r="P1653" s="12">
        <f>P1652+IF(AND($B1653="C",I1653&lt;&gt;""),IF($G1653="D",-I1653,+I1653),0)</f>
        <v>115.17758083228013</v>
      </c>
    </row>
    <row r="1654" spans="1:16" x14ac:dyDescent="0.2">
      <c r="A1654" s="6">
        <v>879</v>
      </c>
      <c r="B1654" s="6" t="s">
        <v>17</v>
      </c>
      <c r="C1654" s="7" t="s">
        <v>56</v>
      </c>
      <c r="D1654" s="8">
        <v>37530</v>
      </c>
      <c r="E1654" s="19">
        <v>37535</v>
      </c>
      <c r="F1654" t="s">
        <v>284</v>
      </c>
      <c r="G1654" s="6" t="s">
        <v>23</v>
      </c>
      <c r="H1654" s="6"/>
      <c r="I1654" s="12">
        <v>230.32</v>
      </c>
      <c r="J1654" s="12">
        <f>J1653+IF(AND($B1654="B",$G1654="D"),-I1654,IF($B1654="B",+I1654,0))</f>
        <v>3340.3371263480822</v>
      </c>
      <c r="K1654" s="12">
        <f>K1653+IF(AND($B1654="B",$E1654&lt;&gt;""),IF($G1654="D",-I1654,+I1654),0)</f>
        <v>3340.3371263480822</v>
      </c>
      <c r="L1654" s="6" t="str">
        <f>IF(C1654="","",G1654&amp;" "&amp;VLOOKUP(C1654,$X$1:$Y$49,2))</f>
        <v>D 14</v>
      </c>
      <c r="M1654" s="10" t="e">
        <f>M1653+IF(AND(B1654="C",E1654&lt;&gt;""),IF(G1654="D",-#REF!,+#REF!),0)</f>
        <v>#REF!</v>
      </c>
      <c r="N1654">
        <f>IF(D1654,MONTH(D1654),"")</f>
        <v>10</v>
      </c>
      <c r="O1654">
        <f>IF(D1654,YEAR(D1654),"")</f>
        <v>2002</v>
      </c>
      <c r="P1654" s="12">
        <f>P1653+IF(AND($B1654="C",I1654&lt;&gt;""),IF($G1654="D",-I1654,+I1654),0)</f>
        <v>115.17758083228013</v>
      </c>
    </row>
    <row r="1655" spans="1:16" x14ac:dyDescent="0.2">
      <c r="A1655" s="6">
        <v>879</v>
      </c>
      <c r="B1655" s="6" t="s">
        <v>17</v>
      </c>
      <c r="C1655" s="7" t="s">
        <v>26</v>
      </c>
      <c r="D1655" s="8">
        <v>37530</v>
      </c>
      <c r="E1655" s="19">
        <v>37535</v>
      </c>
      <c r="F1655" t="s">
        <v>284</v>
      </c>
      <c r="G1655" s="6" t="s">
        <v>23</v>
      </c>
      <c r="H1655" s="6"/>
      <c r="I1655" s="12">
        <v>53.09</v>
      </c>
      <c r="J1655" s="12">
        <f>J1654+IF(AND($B1655="B",$G1655="D"),-I1655,IF($B1655="B",+I1655,0))</f>
        <v>3287.247126348082</v>
      </c>
      <c r="K1655" s="12">
        <f>K1654+IF(AND($B1655="B",$E1655&lt;&gt;""),IF($G1655="D",-I1655,+I1655),0)</f>
        <v>3287.247126348082</v>
      </c>
      <c r="L1655" s="6" t="str">
        <f>IF(C1655="","",G1655&amp;" "&amp;VLOOKUP(C1655,$X$1:$Y$49,2))</f>
        <v>D 6</v>
      </c>
      <c r="M1655" s="10" t="e">
        <f>M1654+IF(AND(B1655="C",E1655&lt;&gt;""),IF(G1655="D",-#REF!,+#REF!),0)</f>
        <v>#REF!</v>
      </c>
      <c r="N1655">
        <f>IF(D1655,MONTH(D1655),"")</f>
        <v>10</v>
      </c>
      <c r="O1655">
        <f>IF(D1655,YEAR(D1655),"")</f>
        <v>2002</v>
      </c>
      <c r="P1655" s="12">
        <f>P1654+IF(AND($B1655="C",I1655&lt;&gt;""),IF($G1655="D",-I1655,+I1655),0)</f>
        <v>115.17758083228013</v>
      </c>
    </row>
    <row r="1656" spans="1:16" x14ac:dyDescent="0.2">
      <c r="A1656" s="6">
        <v>879</v>
      </c>
      <c r="B1656" s="6" t="s">
        <v>17</v>
      </c>
      <c r="C1656" s="7" t="s">
        <v>51</v>
      </c>
      <c r="D1656" s="8">
        <v>37530</v>
      </c>
      <c r="E1656" s="19">
        <v>37535</v>
      </c>
      <c r="F1656" t="s">
        <v>284</v>
      </c>
      <c r="G1656" s="6" t="s">
        <v>23</v>
      </c>
      <c r="H1656" s="6"/>
      <c r="I1656" s="12">
        <v>40.54</v>
      </c>
      <c r="J1656" s="12">
        <f>J1655+IF(AND($B1656="B",$G1656="D"),-I1656,IF($B1656="B",+I1656,0))</f>
        <v>3246.7071263480821</v>
      </c>
      <c r="K1656" s="12">
        <f>K1655+IF(AND($B1656="B",$E1656&lt;&gt;""),IF($G1656="D",-I1656,+I1656),0)</f>
        <v>3246.7071263480821</v>
      </c>
      <c r="L1656" s="6" t="str">
        <f>IF(C1656="","",G1656&amp;" "&amp;VLOOKUP(C1656,$X$1:$Y$49,2))</f>
        <v>D 21</v>
      </c>
      <c r="M1656" s="10" t="e">
        <f>M1655+IF(AND(B1656="C",E1656&lt;&gt;""),IF(G1656="D",-#REF!,+#REF!),0)</f>
        <v>#REF!</v>
      </c>
      <c r="N1656">
        <f>IF(D1656,MONTH(D1656),"")</f>
        <v>10</v>
      </c>
      <c r="O1656">
        <f>IF(D1656,YEAR(D1656),"")</f>
        <v>2002</v>
      </c>
      <c r="P1656" s="12">
        <f>P1655+IF(AND($B1656="C",I1656&lt;&gt;""),IF($G1656="D",-I1656,+I1656),0)</f>
        <v>115.17758083228013</v>
      </c>
    </row>
    <row r="1657" spans="1:16" x14ac:dyDescent="0.2">
      <c r="A1657" s="6">
        <v>879</v>
      </c>
      <c r="B1657" s="6" t="s">
        <v>17</v>
      </c>
      <c r="C1657" s="7" t="s">
        <v>51</v>
      </c>
      <c r="D1657" s="8">
        <v>37530</v>
      </c>
      <c r="E1657" s="19">
        <v>37535</v>
      </c>
      <c r="F1657" t="s">
        <v>284</v>
      </c>
      <c r="G1657" s="6" t="s">
        <v>23</v>
      </c>
      <c r="H1657" s="6"/>
      <c r="I1657" s="12">
        <v>7.48</v>
      </c>
      <c r="J1657" s="12">
        <f>J1656+IF(AND($B1657="B",$G1657="D"),-I1657,IF($B1657="B",+I1657,0))</f>
        <v>3239.227126348082</v>
      </c>
      <c r="K1657" s="12">
        <f>K1656+IF(AND($B1657="B",$E1657&lt;&gt;""),IF($G1657="D",-I1657,+I1657),0)</f>
        <v>3239.227126348082</v>
      </c>
      <c r="L1657" s="6" t="str">
        <f>IF(C1657="","",G1657&amp;" "&amp;VLOOKUP(C1657,$X$1:$Y$49,2))</f>
        <v>D 21</v>
      </c>
      <c r="M1657" s="10" t="e">
        <f>M1656+IF(AND(B1657="C",E1657&lt;&gt;""),IF(G1657="D",-#REF!,+#REF!),0)</f>
        <v>#REF!</v>
      </c>
      <c r="N1657">
        <f>IF(D1657,MONTH(D1657),"")</f>
        <v>10</v>
      </c>
      <c r="O1657">
        <f>IF(D1657,YEAR(D1657),"")</f>
        <v>2002</v>
      </c>
      <c r="P1657" s="12">
        <f>P1656+IF(AND($B1657="C",I1657&lt;&gt;""),IF($G1657="D",-I1657,+I1657),0)</f>
        <v>115.17758083228013</v>
      </c>
    </row>
    <row r="1658" spans="1:16" x14ac:dyDescent="0.2">
      <c r="A1658" s="6">
        <v>890</v>
      </c>
      <c r="B1658" s="6" t="s">
        <v>17</v>
      </c>
      <c r="C1658" t="s">
        <v>58</v>
      </c>
      <c r="D1658" s="8">
        <v>37530</v>
      </c>
      <c r="E1658" s="8">
        <v>37529</v>
      </c>
      <c r="F1658" t="s">
        <v>284</v>
      </c>
      <c r="G1658" s="6" t="s">
        <v>23</v>
      </c>
      <c r="H1658" s="6"/>
      <c r="I1658" s="12">
        <v>462.98</v>
      </c>
      <c r="J1658" s="12">
        <f>J1657+IF(AND($B1658="B",$G1658="D"),-I1658,IF($B1658="B",+I1658,0))</f>
        <v>2776.247126348082</v>
      </c>
      <c r="K1658" s="12">
        <f>K1657+IF(AND($B1658="B",$E1658&lt;&gt;""),IF($G1658="D",-I1658,+I1658),0)</f>
        <v>2776.247126348082</v>
      </c>
      <c r="L1658" s="6" t="str">
        <f>IF(C1658="","",G1658&amp;" "&amp;VLOOKUP(C1658,$X$1:$Y$49,2))</f>
        <v>D 4</v>
      </c>
      <c r="M1658" s="10" t="e">
        <f>M1657+IF(AND(B1658="C",E1658&lt;&gt;""),IF(G1658="D",-#REF!,+#REF!),0)</f>
        <v>#REF!</v>
      </c>
      <c r="N1658">
        <f>IF(D1658,MONTH(D1658),"")</f>
        <v>10</v>
      </c>
      <c r="O1658">
        <f>IF(D1658,YEAR(D1658),"")</f>
        <v>2002</v>
      </c>
      <c r="P1658" s="12">
        <f>P1657+IF(AND($B1658="C",I1658&lt;&gt;""),IF($G1658="D",-I1658,+I1658),0)</f>
        <v>115.17758083228013</v>
      </c>
    </row>
    <row r="1659" spans="1:16" x14ac:dyDescent="0.2">
      <c r="A1659" s="6">
        <v>893</v>
      </c>
      <c r="B1659" s="6" t="s">
        <v>17</v>
      </c>
      <c r="C1659" t="s">
        <v>53</v>
      </c>
      <c r="D1659" s="8">
        <v>37530</v>
      </c>
      <c r="E1659" s="8">
        <v>37530</v>
      </c>
      <c r="F1659" t="s">
        <v>284</v>
      </c>
      <c r="G1659" s="6" t="s">
        <v>23</v>
      </c>
      <c r="H1659" s="6"/>
      <c r="I1659" s="12">
        <v>10.23</v>
      </c>
      <c r="J1659" s="12">
        <f>J1658+IF(AND($B1659="B",$G1659="D"),-I1659,IF($B1659="B",+I1659,0))</f>
        <v>2766.017126348082</v>
      </c>
      <c r="K1659" s="12">
        <f>K1658+IF(AND($B1659="B",$E1659&lt;&gt;""),IF($G1659="D",-I1659,+I1659),0)</f>
        <v>2766.017126348082</v>
      </c>
      <c r="L1659" s="6" t="str">
        <f>IF(C1659="","",G1659&amp;" "&amp;VLOOKUP(C1659,$X$1:$Y$49,2))</f>
        <v>D 29</v>
      </c>
      <c r="M1659" s="10" t="e">
        <f>M1658+IF(AND(B1659="C",E1659&lt;&gt;""),IF(G1659="D",-#REF!,+#REF!),0)</f>
        <v>#REF!</v>
      </c>
      <c r="N1659">
        <f>IF(D1659,MONTH(D1659),"")</f>
        <v>10</v>
      </c>
      <c r="O1659">
        <f>IF(D1659,YEAR(D1659),"")</f>
        <v>2002</v>
      </c>
      <c r="P1659" s="12">
        <f>P1658+IF(AND($B1659="C",I1659&lt;&gt;""),IF($G1659="D",-I1659,+I1659),0)</f>
        <v>115.17758083228013</v>
      </c>
    </row>
    <row r="1660" spans="1:16" x14ac:dyDescent="0.2">
      <c r="A1660" s="6">
        <v>893</v>
      </c>
      <c r="B1660" s="6" t="s">
        <v>17</v>
      </c>
      <c r="C1660" t="s">
        <v>26</v>
      </c>
      <c r="D1660" s="8">
        <v>37530</v>
      </c>
      <c r="E1660" s="8">
        <v>37530</v>
      </c>
      <c r="F1660" t="s">
        <v>284</v>
      </c>
      <c r="G1660" s="6" t="s">
        <v>23</v>
      </c>
      <c r="H1660" s="6"/>
      <c r="I1660" s="12">
        <v>2.0099999999999998</v>
      </c>
      <c r="J1660" s="12">
        <f>J1659+IF(AND($B1660="B",$G1660="D"),-I1660,IF($B1660="B",+I1660,0))</f>
        <v>2764.0071263480818</v>
      </c>
      <c r="K1660" s="12">
        <f>K1659+IF(AND($B1660="B",$E1660&lt;&gt;""),IF($G1660="D",-I1660,+I1660),0)</f>
        <v>2764.0071263480818</v>
      </c>
      <c r="L1660" s="6" t="str">
        <f>IF(C1660="","",G1660&amp;" "&amp;VLOOKUP(C1660,$X$1:$Y$49,2))</f>
        <v>D 6</v>
      </c>
      <c r="M1660" s="10" t="e">
        <f>M1659+IF(AND(B1660="C",E1660&lt;&gt;""),IF(G1660="D",-#REF!,+#REF!),0)</f>
        <v>#REF!</v>
      </c>
      <c r="N1660">
        <f>IF(D1660,MONTH(D1660),"")</f>
        <v>10</v>
      </c>
      <c r="O1660">
        <f>IF(D1660,YEAR(D1660),"")</f>
        <v>2002</v>
      </c>
      <c r="P1660" s="12">
        <f>P1659+IF(AND($B1660="C",I1660&lt;&gt;""),IF($G1660="D",-I1660,+I1660),0)</f>
        <v>115.17758083228013</v>
      </c>
    </row>
    <row r="1661" spans="1:16" x14ac:dyDescent="0.2">
      <c r="A1661" s="6">
        <v>894</v>
      </c>
      <c r="B1661" s="6" t="s">
        <v>17</v>
      </c>
      <c r="C1661" t="s">
        <v>53</v>
      </c>
      <c r="D1661" s="8">
        <v>37530</v>
      </c>
      <c r="E1661" s="8">
        <v>37530</v>
      </c>
      <c r="F1661" t="s">
        <v>284</v>
      </c>
      <c r="G1661" s="6" t="s">
        <v>23</v>
      </c>
      <c r="H1661" s="6"/>
      <c r="I1661" s="12">
        <v>75.28</v>
      </c>
      <c r="J1661" s="12">
        <f>J1660+IF(AND($B1661="B",$G1661="D"),-I1661,IF($B1661="B",+I1661,0))</f>
        <v>2688.7271263480816</v>
      </c>
      <c r="K1661" s="12">
        <f>K1660+IF(AND($B1661="B",$E1661&lt;&gt;""),IF($G1661="D",-I1661,+I1661),0)</f>
        <v>2688.7271263480816</v>
      </c>
      <c r="L1661" s="6" t="str">
        <f>IF(C1661="","",G1661&amp;" "&amp;VLOOKUP(C1661,$X$1:$Y$49,2))</f>
        <v>D 29</v>
      </c>
      <c r="M1661" s="10" t="e">
        <f>M1660+IF(AND(B1661="C",E1661&lt;&gt;""),IF(G1661="D",-#REF!,+#REF!),0)</f>
        <v>#REF!</v>
      </c>
      <c r="N1661">
        <f>IF(D1661,MONTH(D1661),"")</f>
        <v>10</v>
      </c>
      <c r="O1661">
        <f>IF(D1661,YEAR(D1661),"")</f>
        <v>2002</v>
      </c>
      <c r="P1661" s="12">
        <f>P1660+IF(AND($B1661="C",I1661&lt;&gt;""),IF($G1661="D",-I1661,+I1661),0)</f>
        <v>115.17758083228013</v>
      </c>
    </row>
    <row r="1662" spans="1:16" x14ac:dyDescent="0.2">
      <c r="A1662" s="6">
        <v>894</v>
      </c>
      <c r="B1662" s="6" t="s">
        <v>17</v>
      </c>
      <c r="C1662" t="s">
        <v>26</v>
      </c>
      <c r="D1662" s="8">
        <v>37530</v>
      </c>
      <c r="E1662" s="8">
        <v>37530</v>
      </c>
      <c r="F1662" t="s">
        <v>284</v>
      </c>
      <c r="G1662" s="6" t="s">
        <v>23</v>
      </c>
      <c r="H1662" s="6"/>
      <c r="I1662" s="12">
        <v>11.38</v>
      </c>
      <c r="J1662" s="12">
        <f>J1661+IF(AND($B1662="B",$G1662="D"),-I1662,IF($B1662="B",+I1662,0))</f>
        <v>2677.3471263480815</v>
      </c>
      <c r="K1662" s="12">
        <f>K1661+IF(AND($B1662="B",$E1662&lt;&gt;""),IF($G1662="D",-I1662,+I1662),0)</f>
        <v>2677.3471263480815</v>
      </c>
      <c r="L1662" s="6" t="str">
        <f>IF(C1662="","",G1662&amp;" "&amp;VLOOKUP(C1662,$X$1:$Y$49,2))</f>
        <v>D 6</v>
      </c>
      <c r="M1662" s="10" t="e">
        <f>M1661+IF(AND(B1662="C",E1662&lt;&gt;""),IF(G1662="D",-#REF!,+#REF!),0)</f>
        <v>#REF!</v>
      </c>
      <c r="N1662">
        <f>IF(D1662,MONTH(D1662),"")</f>
        <v>10</v>
      </c>
      <c r="O1662">
        <f>IF(D1662,YEAR(D1662),"")</f>
        <v>2002</v>
      </c>
      <c r="P1662" s="12">
        <f>P1661+IF(AND($B1662="C",I1662&lt;&gt;""),IF($G1662="D",-I1662,+I1662),0)</f>
        <v>115.17758083228013</v>
      </c>
    </row>
    <row r="1663" spans="1:16" x14ac:dyDescent="0.2">
      <c r="A1663" s="6">
        <v>900</v>
      </c>
      <c r="B1663" s="6" t="s">
        <v>17</v>
      </c>
      <c r="C1663" t="s">
        <v>33</v>
      </c>
      <c r="D1663" s="8">
        <v>37537</v>
      </c>
      <c r="E1663" s="8">
        <v>37536</v>
      </c>
      <c r="F1663" t="s">
        <v>284</v>
      </c>
      <c r="G1663" s="6" t="s">
        <v>23</v>
      </c>
      <c r="H1663" s="6"/>
      <c r="I1663" s="12">
        <v>120</v>
      </c>
      <c r="J1663" s="12">
        <f>J1662+IF(AND($B1663="B",$G1663="D"),-I1663,IF($B1663="B",+I1663,0))</f>
        <v>2557.3471263480815</v>
      </c>
      <c r="K1663" s="12">
        <f>K1662+IF(AND($B1663="B",$E1663&lt;&gt;""),IF($G1663="D",-I1663,+I1663),0)</f>
        <v>2557.3471263480815</v>
      </c>
      <c r="L1663" s="6" t="str">
        <f>IF(C1663="","",G1663&amp;" "&amp;VLOOKUP(C1663,$X$1:$Y$49,2))</f>
        <v>D 23</v>
      </c>
      <c r="M1663" s="10" t="e">
        <f>M1662+IF(AND(B1663="C",E1663&lt;&gt;""),IF(G1663="D",-#REF!,+#REF!),0)</f>
        <v>#REF!</v>
      </c>
      <c r="N1663">
        <f>IF(D1663,MONTH(D1663),"")</f>
        <v>10</v>
      </c>
      <c r="O1663">
        <f>IF(D1663,YEAR(D1663),"")</f>
        <v>2002</v>
      </c>
      <c r="P1663" s="12">
        <f>P1662+IF(AND($B1663="C",I1663&lt;&gt;""),IF($G1663="D",-I1663,+I1663),0)</f>
        <v>115.17758083228013</v>
      </c>
    </row>
    <row r="1664" spans="1:16" x14ac:dyDescent="0.2">
      <c r="A1664" s="6">
        <v>593</v>
      </c>
      <c r="B1664" s="6" t="s">
        <v>17</v>
      </c>
      <c r="C1664" t="s">
        <v>33</v>
      </c>
      <c r="D1664" s="8">
        <v>37539</v>
      </c>
      <c r="E1664" s="19">
        <v>37538</v>
      </c>
      <c r="F1664" t="s">
        <v>284</v>
      </c>
      <c r="G1664" s="6" t="s">
        <v>23</v>
      </c>
      <c r="H1664" s="6"/>
      <c r="I1664" s="12">
        <v>295.32</v>
      </c>
      <c r="J1664" s="12">
        <f>J1663+IF(AND($B1664="B",$G1664="D"),-I1664,IF($B1664="B",+I1664,0))</f>
        <v>2262.0271263480813</v>
      </c>
      <c r="K1664" s="12">
        <f>K1663+IF(AND($B1664="B",$E1664&lt;&gt;""),IF($G1664="D",-I1664,+I1664),0)</f>
        <v>2262.0271263480813</v>
      </c>
      <c r="L1664" s="6" t="str">
        <f>IF(C1664="","",G1664&amp;" "&amp;VLOOKUP(C1664,$X$1:$Y$49,2))</f>
        <v>D 23</v>
      </c>
      <c r="M1664" s="10" t="e">
        <f>M1663+IF(AND(B1664="C",E1664&lt;&gt;""),IF(G1664="D",-#REF!,+#REF!),0)</f>
        <v>#REF!</v>
      </c>
      <c r="N1664">
        <f>IF(D1664,MONTH(D1664),"")</f>
        <v>10</v>
      </c>
      <c r="O1664">
        <f>IF(D1664,YEAR(D1664),"")</f>
        <v>2002</v>
      </c>
      <c r="P1664" s="12">
        <f>P1663+IF(AND($B1664="C",I1664&lt;&gt;""),IF($G1664="D",-I1664,+I1664),0)</f>
        <v>115.17758083228013</v>
      </c>
    </row>
    <row r="1665" spans="1:16" x14ac:dyDescent="0.2">
      <c r="A1665" s="6">
        <v>621</v>
      </c>
      <c r="B1665" s="6" t="s">
        <v>17</v>
      </c>
      <c r="C1665" t="s">
        <v>33</v>
      </c>
      <c r="D1665" s="8">
        <v>37539</v>
      </c>
      <c r="E1665" s="19">
        <v>37538</v>
      </c>
      <c r="F1665" t="s">
        <v>284</v>
      </c>
      <c r="G1665" s="6" t="s">
        <v>23</v>
      </c>
      <c r="H1665" s="6"/>
      <c r="I1665" s="12">
        <v>194.16</v>
      </c>
      <c r="J1665" s="12">
        <f>J1664+IF(AND($B1665="B",$G1665="D"),-I1665,IF($B1665="B",+I1665,0))</f>
        <v>2067.8671263480815</v>
      </c>
      <c r="K1665" s="12">
        <f>K1664+IF(AND($B1665="B",$E1665&lt;&gt;""),IF($G1665="D",-I1665,+I1665),0)</f>
        <v>2067.8671263480815</v>
      </c>
      <c r="L1665" s="6" t="str">
        <f>IF(C1665="","",G1665&amp;" "&amp;VLOOKUP(C1665,$X$1:$Y$49,2))</f>
        <v>D 23</v>
      </c>
      <c r="M1665" s="10" t="e">
        <f>M1664+IF(AND(B1665="C",E1665&lt;&gt;""),IF(G1665="D",-#REF!,+#REF!),0)</f>
        <v>#REF!</v>
      </c>
      <c r="N1665">
        <f>IF(D1665,MONTH(D1665),"")</f>
        <v>10</v>
      </c>
      <c r="O1665">
        <f>IF(D1665,YEAR(D1665),"")</f>
        <v>2002</v>
      </c>
      <c r="P1665" s="12">
        <f>P1664+IF(AND($B1665="C",I1665&lt;&gt;""),IF($G1665="D",-I1665,+I1665),0)</f>
        <v>115.17758083228013</v>
      </c>
    </row>
    <row r="1666" spans="1:16" x14ac:dyDescent="0.2">
      <c r="A1666" s="6">
        <v>898</v>
      </c>
      <c r="B1666" s="6" t="s">
        <v>17</v>
      </c>
      <c r="C1666" t="s">
        <v>54</v>
      </c>
      <c r="D1666" s="8">
        <v>37539</v>
      </c>
      <c r="E1666" s="8">
        <v>37540</v>
      </c>
      <c r="F1666" t="s">
        <v>284</v>
      </c>
      <c r="G1666" s="6" t="s">
        <v>19</v>
      </c>
      <c r="H1666" s="6"/>
      <c r="I1666" s="12">
        <v>503.1</v>
      </c>
      <c r="J1666" s="12">
        <f>J1665+IF(AND($B1666="B",$G1666="D"),-I1666,IF($B1666="B",+I1666,0))</f>
        <v>2570.9671263480814</v>
      </c>
      <c r="K1666" s="12">
        <f>K1665+IF(AND($B1666="B",$E1666&lt;&gt;""),IF($G1666="D",-I1666,+I1666),0)</f>
        <v>2570.9671263480814</v>
      </c>
      <c r="L1666" s="6" t="str">
        <f>IF(C1666="","",G1666&amp;" "&amp;VLOOKUP(C1666,$X$1:$Y$49,2))</f>
        <v>R 6</v>
      </c>
      <c r="M1666" s="10" t="e">
        <f>M1665+IF(AND(B1666="C",E1666&lt;&gt;""),IF(G1666="D",-#REF!,+#REF!),0)</f>
        <v>#REF!</v>
      </c>
      <c r="N1666">
        <f>IF(D1666,MONTH(D1666),"")</f>
        <v>10</v>
      </c>
      <c r="O1666">
        <f>IF(D1666,YEAR(D1666),"")</f>
        <v>2002</v>
      </c>
      <c r="P1666" s="12">
        <f>P1665+IF(AND($B1666="C",I1666&lt;&gt;""),IF($G1666="D",-I1666,+I1666),0)</f>
        <v>115.17758083228013</v>
      </c>
    </row>
    <row r="1667" spans="1:16" x14ac:dyDescent="0.2">
      <c r="A1667" s="6">
        <v>898</v>
      </c>
      <c r="B1667" s="6" t="s">
        <v>17</v>
      </c>
      <c r="C1667" t="s">
        <v>62</v>
      </c>
      <c r="D1667" s="8">
        <v>37539</v>
      </c>
      <c r="E1667" s="8">
        <v>37540</v>
      </c>
      <c r="F1667" t="s">
        <v>284</v>
      </c>
      <c r="G1667" s="6" t="s">
        <v>19</v>
      </c>
      <c r="H1667" s="6"/>
      <c r="I1667" s="12">
        <v>98.61</v>
      </c>
      <c r="J1667" s="12">
        <f>J1666+IF(AND($B1667="B",$G1667="D"),-I1667,IF($B1667="B",+I1667,0))</f>
        <v>2669.5771263480815</v>
      </c>
      <c r="K1667" s="12">
        <f>K1666+IF(AND($B1667="B",$E1667&lt;&gt;""),IF($G1667="D",-I1667,+I1667),0)</f>
        <v>2669.5771263480815</v>
      </c>
      <c r="L1667" s="6" t="str">
        <f>IF(C1667="","",G1667&amp;" "&amp;VLOOKUP(C1667,$X$1:$Y$49,2))</f>
        <v>R 5</v>
      </c>
      <c r="M1667" s="10" t="e">
        <f>M1666+IF(AND(B1667="C",E1667&lt;&gt;""),IF(G1667="D",-#REF!,+#REF!),0)</f>
        <v>#REF!</v>
      </c>
      <c r="N1667">
        <f>IF(D1667,MONTH(D1667),"")</f>
        <v>10</v>
      </c>
      <c r="O1667">
        <f>IF(D1667,YEAR(D1667),"")</f>
        <v>2002</v>
      </c>
      <c r="P1667" s="12">
        <f>P1666+IF(AND($B1667="C",I1667&lt;&gt;""),IF($G1667="D",-I1667,+I1667),0)</f>
        <v>115.17758083228013</v>
      </c>
    </row>
    <row r="1668" spans="1:16" x14ac:dyDescent="0.2">
      <c r="A1668" s="6">
        <v>899</v>
      </c>
      <c r="B1668" s="6" t="s">
        <v>17</v>
      </c>
      <c r="C1668" t="s">
        <v>54</v>
      </c>
      <c r="D1668" s="8">
        <v>37540</v>
      </c>
      <c r="E1668" s="8">
        <v>37541</v>
      </c>
      <c r="F1668" t="s">
        <v>284</v>
      </c>
      <c r="G1668" s="6" t="s">
        <v>19</v>
      </c>
      <c r="H1668" s="6"/>
      <c r="I1668" s="12">
        <v>984</v>
      </c>
      <c r="J1668" s="12">
        <f>J1667+IF(AND($B1668="B",$G1668="D"),-I1668,IF($B1668="B",+I1668,0))</f>
        <v>3653.5771263480815</v>
      </c>
      <c r="K1668" s="12">
        <f>K1667+IF(AND($B1668="B",$E1668&lt;&gt;""),IF($G1668="D",-I1668,+I1668),0)</f>
        <v>3653.5771263480815</v>
      </c>
      <c r="L1668" s="6" t="str">
        <f>IF(C1668="","",G1668&amp;" "&amp;VLOOKUP(C1668,$X$1:$Y$49,2))</f>
        <v>R 6</v>
      </c>
      <c r="M1668" s="10" t="e">
        <f>M1667+IF(AND(B1668="C",E1668&lt;&gt;""),IF(G1668="D",-#REF!,+#REF!),0)</f>
        <v>#REF!</v>
      </c>
      <c r="N1668">
        <f>IF(D1668,MONTH(D1668),"")</f>
        <v>10</v>
      </c>
      <c r="O1668">
        <f>IF(D1668,YEAR(D1668),"")</f>
        <v>2002</v>
      </c>
      <c r="P1668" s="12">
        <f>P1667+IF(AND($B1668="C",I1668&lt;&gt;""),IF($G1668="D",-I1668,+I1668),0)</f>
        <v>115.17758083228013</v>
      </c>
    </row>
    <row r="1669" spans="1:16" x14ac:dyDescent="0.2">
      <c r="A1669" s="6">
        <v>899</v>
      </c>
      <c r="B1669" s="6" t="s">
        <v>17</v>
      </c>
      <c r="C1669" t="s">
        <v>62</v>
      </c>
      <c r="D1669" s="8">
        <v>37540</v>
      </c>
      <c r="E1669" s="8">
        <v>37541</v>
      </c>
      <c r="F1669" t="s">
        <v>284</v>
      </c>
      <c r="G1669" s="6" t="s">
        <v>19</v>
      </c>
      <c r="H1669" s="6"/>
      <c r="I1669" s="12">
        <v>192.86</v>
      </c>
      <c r="J1669" s="12">
        <f>J1668+IF(AND($B1669="B",$G1669="D"),-I1669,IF($B1669="B",+I1669,0))</f>
        <v>3846.4371263480816</v>
      </c>
      <c r="K1669" s="12">
        <f>K1668+IF(AND($B1669="B",$E1669&lt;&gt;""),IF($G1669="D",-I1669,+I1669),0)</f>
        <v>3846.4371263480816</v>
      </c>
      <c r="L1669" s="6" t="str">
        <f>IF(C1669="","",G1669&amp;" "&amp;VLOOKUP(C1669,$X$1:$Y$49,2))</f>
        <v>R 5</v>
      </c>
      <c r="M1669" s="10" t="e">
        <f>M1668+IF(AND(B1669="C",E1669&lt;&gt;""),IF(G1669="D",-#REF!,+#REF!),0)</f>
        <v>#REF!</v>
      </c>
      <c r="N1669">
        <f>IF(D1669,MONTH(D1669),"")</f>
        <v>10</v>
      </c>
      <c r="O1669">
        <f>IF(D1669,YEAR(D1669),"")</f>
        <v>2002</v>
      </c>
      <c r="P1669" s="12">
        <f>P1668+IF(AND($B1669="C",I1669&lt;&gt;""),IF($G1669="D",-I1669,+I1669),0)</f>
        <v>115.17758083228013</v>
      </c>
    </row>
    <row r="1670" spans="1:16" x14ac:dyDescent="0.2">
      <c r="A1670" s="6">
        <v>896</v>
      </c>
      <c r="B1670" s="6" t="s">
        <v>17</v>
      </c>
      <c r="C1670" t="s">
        <v>67</v>
      </c>
      <c r="D1670" s="8">
        <v>37544</v>
      </c>
      <c r="E1670" s="8">
        <v>37548</v>
      </c>
      <c r="F1670" t="s">
        <v>284</v>
      </c>
      <c r="G1670" s="6" t="s">
        <v>23</v>
      </c>
      <c r="H1670" s="6">
        <v>8083191</v>
      </c>
      <c r="I1670" s="12">
        <v>2600</v>
      </c>
      <c r="J1670" s="12">
        <f>J1669+IF(AND($B1670="B",$G1670="D"),-I1670,IF($B1670="B",+I1670,0))</f>
        <v>1246.4371263480816</v>
      </c>
      <c r="K1670" s="12">
        <f>K1669+IF(AND($B1670="B",$E1670&lt;&gt;""),IF($G1670="D",-I1670,+I1670),0)</f>
        <v>1246.4371263480816</v>
      </c>
      <c r="L1670" s="6" t="str">
        <f>IF(C1670="","",G1670&amp;" "&amp;VLOOKUP(C1670,$X$1:$Y$49,2))</f>
        <v>D 11</v>
      </c>
      <c r="M1670" s="10" t="e">
        <f>M1669+IF(AND(B1670="C",E1670&lt;&gt;""),IF(G1670="D",-#REF!,+#REF!),0)</f>
        <v>#REF!</v>
      </c>
      <c r="N1670">
        <f>IF(D1670,MONTH(D1670),"")</f>
        <v>10</v>
      </c>
      <c r="O1670">
        <f>IF(D1670,YEAR(D1670),"")</f>
        <v>2002</v>
      </c>
      <c r="P1670" s="12">
        <f>P1669+IF(AND($B1670="C",I1670&lt;&gt;""),IF($G1670="D",-I1670,+I1670),0)</f>
        <v>115.17758083228013</v>
      </c>
    </row>
    <row r="1671" spans="1:16" x14ac:dyDescent="0.2">
      <c r="A1671" s="6">
        <v>911</v>
      </c>
      <c r="B1671" s="6" t="s">
        <v>17</v>
      </c>
      <c r="C1671" t="s">
        <v>28</v>
      </c>
      <c r="D1671" s="8">
        <v>37544</v>
      </c>
      <c r="E1671" s="8">
        <v>37560</v>
      </c>
      <c r="F1671" t="s">
        <v>284</v>
      </c>
      <c r="G1671" s="6" t="s">
        <v>23</v>
      </c>
      <c r="H1671" s="6"/>
      <c r="I1671" s="12">
        <v>182.16</v>
      </c>
      <c r="J1671" s="12">
        <f>J1670+IF(AND($B1671="B",$G1671="D"),-I1671,IF($B1671="B",+I1671,0))</f>
        <v>1064.2771263480815</v>
      </c>
      <c r="K1671" s="12">
        <f>K1670+IF(AND($B1671="B",$E1671&lt;&gt;""),IF($G1671="D",-I1671,+I1671),0)</f>
        <v>1064.2771263480815</v>
      </c>
      <c r="L1671" s="6" t="str">
        <f>IF(C1671="","",G1671&amp;" "&amp;VLOOKUP(C1671,$X$1:$Y$49,2))</f>
        <v>D 25</v>
      </c>
      <c r="M1671" s="10" t="e">
        <f>M1670+IF(AND(B1671="C",E1671&lt;&gt;""),IF(G1671="D",-#REF!,+#REF!),0)</f>
        <v>#REF!</v>
      </c>
      <c r="N1671">
        <f>IF(D1671,MONTH(D1671),"")</f>
        <v>10</v>
      </c>
      <c r="O1671">
        <f>IF(D1671,YEAR(D1671),"")</f>
        <v>2002</v>
      </c>
      <c r="P1671" s="12">
        <f>P1670+IF(AND($B1671="C",I1671&lt;&gt;""),IF($G1671="D",-I1671,+I1671),0)</f>
        <v>115.17758083228013</v>
      </c>
    </row>
    <row r="1672" spans="1:16" x14ac:dyDescent="0.2">
      <c r="A1672" s="6">
        <v>911</v>
      </c>
      <c r="B1672" s="6" t="s">
        <v>17</v>
      </c>
      <c r="C1672" t="s">
        <v>31</v>
      </c>
      <c r="D1672" s="8">
        <v>37544</v>
      </c>
      <c r="E1672" s="8">
        <v>37560</v>
      </c>
      <c r="F1672" t="s">
        <v>284</v>
      </c>
      <c r="G1672" s="6" t="s">
        <v>23</v>
      </c>
      <c r="H1672" s="6"/>
      <c r="I1672" s="12">
        <v>125.28</v>
      </c>
      <c r="J1672" s="12">
        <f>J1671+IF(AND($B1672="B",$G1672="D"),-I1672,IF($B1672="B",+I1672,0))</f>
        <v>938.99712634808157</v>
      </c>
      <c r="K1672" s="12">
        <f>K1671+IF(AND($B1672="B",$E1672&lt;&gt;""),IF($G1672="D",-I1672,+I1672),0)</f>
        <v>938.99712634808157</v>
      </c>
      <c r="L1672" s="6" t="str">
        <f>IF(C1672="","",G1672&amp;" "&amp;VLOOKUP(C1672,$X$1:$Y$49,2))</f>
        <v>D 22</v>
      </c>
      <c r="M1672" s="10" t="e">
        <f>M1671+IF(AND(B1672="C",E1672&lt;&gt;""),IF(G1672="D",-#REF!,+#REF!),0)</f>
        <v>#REF!</v>
      </c>
      <c r="N1672">
        <f>IF(D1672,MONTH(D1672),"")</f>
        <v>10</v>
      </c>
      <c r="O1672">
        <f>IF(D1672,YEAR(D1672),"")</f>
        <v>2002</v>
      </c>
      <c r="P1672" s="12">
        <f>P1671+IF(AND($B1672="C",I1672&lt;&gt;""),IF($G1672="D",-I1672,+I1672),0)</f>
        <v>115.17758083228013</v>
      </c>
    </row>
    <row r="1673" spans="1:16" x14ac:dyDescent="0.2">
      <c r="A1673" s="6">
        <v>911</v>
      </c>
      <c r="B1673" s="6" t="s">
        <v>17</v>
      </c>
      <c r="C1673" t="s">
        <v>49</v>
      </c>
      <c r="D1673" s="8">
        <v>37544</v>
      </c>
      <c r="E1673" s="8">
        <v>37560</v>
      </c>
      <c r="F1673" t="s">
        <v>284</v>
      </c>
      <c r="G1673" s="6" t="s">
        <v>23</v>
      </c>
      <c r="H1673" s="6"/>
      <c r="I1673" s="12">
        <v>9.5299999999999994</v>
      </c>
      <c r="J1673" s="12">
        <f>J1672+IF(AND($B1673="B",$G1673="D"),-I1673,IF($B1673="B",+I1673,0))</f>
        <v>929.46712634808159</v>
      </c>
      <c r="K1673" s="12">
        <f>K1672+IF(AND($B1673="B",$E1673&lt;&gt;""),IF($G1673="D",-I1673,+I1673),0)</f>
        <v>929.46712634808159</v>
      </c>
      <c r="L1673" s="6" t="str">
        <f>IF(C1673="","",G1673&amp;" "&amp;VLOOKUP(C1673,$X$1:$Y$49,2))</f>
        <v>D 24</v>
      </c>
      <c r="M1673" s="10" t="e">
        <f>M1672+IF(AND(B1673="C",E1673&lt;&gt;""),IF(G1673="D",-#REF!,+#REF!),0)</f>
        <v>#REF!</v>
      </c>
      <c r="N1673">
        <f>IF(D1673,MONTH(D1673),"")</f>
        <v>10</v>
      </c>
      <c r="O1673">
        <f>IF(D1673,YEAR(D1673),"")</f>
        <v>2002</v>
      </c>
      <c r="P1673" s="12">
        <f>P1672+IF(AND($B1673="C",I1673&lt;&gt;""),IF($G1673="D",-I1673,+I1673),0)</f>
        <v>115.17758083228013</v>
      </c>
    </row>
    <row r="1674" spans="1:16" x14ac:dyDescent="0.2">
      <c r="A1674" s="6">
        <v>911</v>
      </c>
      <c r="B1674" s="6" t="s">
        <v>17</v>
      </c>
      <c r="C1674" t="s">
        <v>26</v>
      </c>
      <c r="D1674" s="8">
        <v>37544</v>
      </c>
      <c r="E1674" s="8">
        <v>37560</v>
      </c>
      <c r="F1674" t="s">
        <v>284</v>
      </c>
      <c r="G1674" s="6" t="s">
        <v>23</v>
      </c>
      <c r="H1674" s="6"/>
      <c r="I1674" s="12">
        <v>60.27</v>
      </c>
      <c r="J1674" s="12">
        <f>J1673+IF(AND($B1674="B",$G1674="D"),-I1674,IF($B1674="B",+I1674,0))</f>
        <v>869.19712634808161</v>
      </c>
      <c r="K1674" s="12">
        <f>K1673+IF(AND($B1674="B",$E1674&lt;&gt;""),IF($G1674="D",-I1674,+I1674),0)</f>
        <v>869.19712634808161</v>
      </c>
      <c r="L1674" s="6" t="str">
        <f>IF(C1674="","",G1674&amp;" "&amp;VLOOKUP(C1674,$X$1:$Y$49,2))</f>
        <v>D 6</v>
      </c>
      <c r="M1674" s="10" t="e">
        <f>M1673+IF(AND(B1674="C",E1674&lt;&gt;""),IF(G1674="D",-#REF!,+#REF!),0)</f>
        <v>#REF!</v>
      </c>
      <c r="N1674">
        <f>IF(D1674,MONTH(D1674),"")</f>
        <v>10</v>
      </c>
      <c r="O1674">
        <f>IF(D1674,YEAR(D1674),"")</f>
        <v>2002</v>
      </c>
      <c r="P1674" s="12">
        <f>P1673+IF(AND($B1674="C",I1674&lt;&gt;""),IF($G1674="D",-I1674,+I1674),0)</f>
        <v>115.17758083228013</v>
      </c>
    </row>
    <row r="1675" spans="1:16" x14ac:dyDescent="0.2">
      <c r="A1675" s="6">
        <v>897</v>
      </c>
      <c r="B1675" s="6" t="s">
        <v>17</v>
      </c>
      <c r="C1675" t="s">
        <v>54</v>
      </c>
      <c r="D1675" s="8">
        <v>37545</v>
      </c>
      <c r="E1675" s="8">
        <v>37550</v>
      </c>
      <c r="F1675" t="s">
        <v>284</v>
      </c>
      <c r="G1675" s="6" t="s">
        <v>19</v>
      </c>
      <c r="I1675" s="12">
        <v>617.70000000000005</v>
      </c>
      <c r="J1675" s="12">
        <f>J1674+IF(AND($B1675="B",$G1675="D"),-I1675,IF($B1675="B",+I1675,0))</f>
        <v>1486.8971263480817</v>
      </c>
      <c r="K1675" s="12">
        <f>K1674+IF(AND($B1675="B",$E1675&lt;&gt;""),IF($G1675="D",-I1675,+I1675),0)</f>
        <v>1486.8971263480817</v>
      </c>
      <c r="L1675" s="6" t="str">
        <f>IF(C1675="","",G1675&amp;" "&amp;VLOOKUP(C1675,$X$1:$Y$49,2))</f>
        <v>R 6</v>
      </c>
      <c r="M1675" s="10" t="e">
        <f>M1674+IF(AND(B1675="C",E1675&lt;&gt;""),IF(G1675="D",-#REF!,+#REF!),0)</f>
        <v>#REF!</v>
      </c>
      <c r="N1675">
        <f>IF(D1675,MONTH(D1675),"")</f>
        <v>10</v>
      </c>
      <c r="O1675">
        <f>IF(D1675,YEAR(D1675),"")</f>
        <v>2002</v>
      </c>
      <c r="P1675" s="12">
        <f>P1674+IF(AND($B1675="C",I1675&lt;&gt;""),IF($G1675="D",-I1675,+I1675),0)</f>
        <v>115.17758083228013</v>
      </c>
    </row>
    <row r="1676" spans="1:16" x14ac:dyDescent="0.2">
      <c r="A1676" s="6">
        <v>897</v>
      </c>
      <c r="B1676" s="6" t="s">
        <v>17</v>
      </c>
      <c r="C1676" t="s">
        <v>62</v>
      </c>
      <c r="D1676" s="8">
        <v>37545</v>
      </c>
      <c r="E1676" s="8">
        <v>37550</v>
      </c>
      <c r="F1676" t="s">
        <v>284</v>
      </c>
      <c r="G1676" s="6" t="s">
        <v>19</v>
      </c>
      <c r="H1676" s="6"/>
      <c r="I1676" s="12">
        <v>121.07</v>
      </c>
      <c r="J1676" s="12">
        <f>J1675+IF(AND($B1676="B",$G1676="D"),-I1676,IF($B1676="B",+I1676,0))</f>
        <v>1607.9671263480816</v>
      </c>
      <c r="K1676" s="12">
        <f>K1675+IF(AND($B1676="B",$E1676&lt;&gt;""),IF($G1676="D",-I1676,+I1676),0)</f>
        <v>1607.9671263480816</v>
      </c>
      <c r="L1676" s="6" t="str">
        <f>IF(C1676="","",G1676&amp;" "&amp;VLOOKUP(C1676,$X$1:$Y$49,2))</f>
        <v>R 5</v>
      </c>
      <c r="M1676" s="10" t="e">
        <f>M1675+IF(AND(B1676="C",E1676&lt;&gt;""),IF(G1676="D",-#REF!,+#REF!),0)</f>
        <v>#REF!</v>
      </c>
      <c r="N1676">
        <f>IF(D1676,MONTH(D1676),"")</f>
        <v>10</v>
      </c>
      <c r="O1676">
        <f>IF(D1676,YEAR(D1676),"")</f>
        <v>2002</v>
      </c>
      <c r="P1676" s="12">
        <f>P1675+IF(AND($B1676="C",I1676&lt;&gt;""),IF($G1676="D",-I1676,+I1676),0)</f>
        <v>115.17758083228013</v>
      </c>
    </row>
    <row r="1677" spans="1:16" x14ac:dyDescent="0.2">
      <c r="A1677" s="6">
        <v>903</v>
      </c>
      <c r="B1677" s="6" t="s">
        <v>17</v>
      </c>
      <c r="C1677" t="s">
        <v>28</v>
      </c>
      <c r="D1677" s="8">
        <v>37545</v>
      </c>
      <c r="E1677" s="8">
        <v>37559</v>
      </c>
      <c r="F1677" t="s">
        <v>284</v>
      </c>
      <c r="G1677" s="6" t="s">
        <v>23</v>
      </c>
      <c r="H1677" s="6"/>
      <c r="I1677" s="12">
        <v>45.54</v>
      </c>
      <c r="J1677" s="12">
        <f>J1676+IF(AND($B1677="B",$G1677="D"),-I1677,IF($B1677="B",+I1677,0))</f>
        <v>1562.4271263480816</v>
      </c>
      <c r="K1677" s="12">
        <f>K1676+IF(AND($B1677="B",$E1677&lt;&gt;""),IF($G1677="D",-I1677,+I1677),0)</f>
        <v>1562.4271263480816</v>
      </c>
      <c r="L1677" s="6" t="str">
        <f>IF(C1677="","",G1677&amp;" "&amp;VLOOKUP(C1677,$X$1:$Y$49,2))</f>
        <v>D 25</v>
      </c>
      <c r="M1677" s="10" t="e">
        <f>M1676+IF(AND(B1677="C",E1677&lt;&gt;""),IF(G1677="D",-#REF!,+#REF!),0)</f>
        <v>#REF!</v>
      </c>
      <c r="N1677">
        <f>IF(D1677,MONTH(D1677),"")</f>
        <v>10</v>
      </c>
      <c r="O1677">
        <f>IF(D1677,YEAR(D1677),"")</f>
        <v>2002</v>
      </c>
      <c r="P1677" s="12">
        <f>P1676+IF(AND($B1677="C",I1677&lt;&gt;""),IF($G1677="D",-I1677,+I1677),0)</f>
        <v>115.17758083228013</v>
      </c>
    </row>
    <row r="1678" spans="1:16" x14ac:dyDescent="0.2">
      <c r="A1678" s="6">
        <v>903</v>
      </c>
      <c r="B1678" s="6" t="s">
        <v>17</v>
      </c>
      <c r="C1678" t="s">
        <v>26</v>
      </c>
      <c r="D1678" s="8">
        <v>37545</v>
      </c>
      <c r="E1678" s="8">
        <v>37559</v>
      </c>
      <c r="F1678" t="s">
        <v>284</v>
      </c>
      <c r="G1678" s="6" t="s">
        <v>23</v>
      </c>
      <c r="H1678" s="6"/>
      <c r="I1678" s="12">
        <v>8.92</v>
      </c>
      <c r="J1678" s="12">
        <f>J1677+IF(AND($B1678="B",$G1678="D"),-I1678,IF($B1678="B",+I1678,0))</f>
        <v>1553.5071263480816</v>
      </c>
      <c r="K1678" s="12">
        <f>K1677+IF(AND($B1678="B",$E1678&lt;&gt;""),IF($G1678="D",-I1678,+I1678),0)</f>
        <v>1553.5071263480816</v>
      </c>
      <c r="L1678" s="6" t="str">
        <f>IF(C1678="","",G1678&amp;" "&amp;VLOOKUP(C1678,$X$1:$Y$49,2))</f>
        <v>D 6</v>
      </c>
      <c r="M1678" s="10" t="e">
        <f>M1677+IF(AND(B1678="C",E1678&lt;&gt;""),IF(G1678="D",-#REF!,+#REF!),0)</f>
        <v>#REF!</v>
      </c>
      <c r="N1678">
        <f>IF(D1678,MONTH(D1678),"")</f>
        <v>10</v>
      </c>
      <c r="O1678">
        <f>IF(D1678,YEAR(D1678),"")</f>
        <v>2002</v>
      </c>
      <c r="P1678" s="12">
        <f>P1677+IF(AND($B1678="C",I1678&lt;&gt;""),IF($G1678="D",-I1678,+I1678),0)</f>
        <v>115.17758083228013</v>
      </c>
    </row>
    <row r="1679" spans="1:16" x14ac:dyDescent="0.2">
      <c r="A1679" s="6">
        <v>934</v>
      </c>
      <c r="B1679" s="6" t="s">
        <v>17</v>
      </c>
      <c r="C1679" t="s">
        <v>28</v>
      </c>
      <c r="D1679" s="8">
        <v>37546</v>
      </c>
      <c r="E1679" s="8">
        <v>37571</v>
      </c>
      <c r="F1679" t="s">
        <v>284</v>
      </c>
      <c r="G1679" s="6" t="s">
        <v>23</v>
      </c>
      <c r="H1679" s="6"/>
      <c r="I1679" s="12">
        <v>37.24</v>
      </c>
      <c r="J1679" s="12">
        <f>J1678+IF(AND($B1679="B",$G1679="D"),-I1679,IF($B1679="B",+I1679,0))</f>
        <v>1516.2671263480815</v>
      </c>
      <c r="K1679" s="12">
        <f>K1678+IF(AND($B1679="B",$E1679&lt;&gt;""),IF($G1679="D",-I1679,+I1679),0)</f>
        <v>1516.2671263480815</v>
      </c>
      <c r="L1679" s="6" t="str">
        <f>IF(C1679="","",G1679&amp;" "&amp;VLOOKUP(C1679,$X$1:$Y$49,2))</f>
        <v>D 25</v>
      </c>
      <c r="M1679" s="10" t="e">
        <f>M1678+IF(AND(B1679="C",E1679&lt;&gt;""),IF(G1679="D",-#REF!,+#REF!),0)</f>
        <v>#REF!</v>
      </c>
      <c r="N1679">
        <f>IF(D1679,MONTH(D1679),"")</f>
        <v>10</v>
      </c>
      <c r="O1679">
        <f>IF(D1679,YEAR(D1679),"")</f>
        <v>2002</v>
      </c>
      <c r="P1679" s="12">
        <f>P1678+IF(AND($B1679="C",I1679&lt;&gt;""),IF($G1679="D",-I1679,+I1679),0)</f>
        <v>115.17758083228013</v>
      </c>
    </row>
    <row r="1680" spans="1:16" x14ac:dyDescent="0.2">
      <c r="A1680" s="6">
        <v>934</v>
      </c>
      <c r="B1680" s="6" t="s">
        <v>17</v>
      </c>
      <c r="C1680" t="s">
        <v>26</v>
      </c>
      <c r="D1680" s="8">
        <v>37546</v>
      </c>
      <c r="E1680" s="8">
        <v>37571</v>
      </c>
      <c r="F1680" t="s">
        <v>284</v>
      </c>
      <c r="G1680" s="6" t="s">
        <v>23</v>
      </c>
      <c r="H1680" s="6"/>
      <c r="I1680" s="12">
        <v>7.3</v>
      </c>
      <c r="J1680" s="12">
        <f>J1679+IF(AND($B1680="B",$G1680="D"),-I1680,IF($B1680="B",+I1680,0))</f>
        <v>1508.9671263480816</v>
      </c>
      <c r="K1680" s="12">
        <f>K1679+IF(AND($B1680="B",$E1680&lt;&gt;""),IF($G1680="D",-I1680,+I1680),0)</f>
        <v>1508.9671263480816</v>
      </c>
      <c r="L1680" s="6" t="str">
        <f>IF(C1680="","",G1680&amp;" "&amp;VLOOKUP(C1680,$X$1:$Y$49,2))</f>
        <v>D 6</v>
      </c>
      <c r="M1680" s="10" t="e">
        <f>M1679+IF(AND(B1680="C",E1680&lt;&gt;""),IF(G1680="D",-#REF!,+#REF!),0)</f>
        <v>#REF!</v>
      </c>
      <c r="N1680">
        <f>IF(D1680,MONTH(D1680),"")</f>
        <v>10</v>
      </c>
      <c r="O1680">
        <f>IF(D1680,YEAR(D1680),"")</f>
        <v>2002</v>
      </c>
      <c r="P1680" s="12">
        <f>P1679+IF(AND($B1680="C",I1680&lt;&gt;""),IF($G1680="D",-I1680,+I1680),0)</f>
        <v>115.17758083228013</v>
      </c>
    </row>
    <row r="1681" spans="1:18" x14ac:dyDescent="0.2">
      <c r="A1681" s="6">
        <v>634</v>
      </c>
      <c r="B1681" s="6" t="s">
        <v>17</v>
      </c>
      <c r="C1681" t="s">
        <v>33</v>
      </c>
      <c r="D1681" s="8">
        <v>37549</v>
      </c>
      <c r="E1681" s="19">
        <v>37549</v>
      </c>
      <c r="F1681" t="s">
        <v>284</v>
      </c>
      <c r="G1681" s="6" t="s">
        <v>23</v>
      </c>
      <c r="H1681" s="6"/>
      <c r="I1681" s="12">
        <v>542</v>
      </c>
      <c r="J1681" s="12">
        <f>J1680+IF(AND($B1681="B",$G1681="D"),-I1681,IF($B1681="B",+I1681,0))</f>
        <v>966.96712634808159</v>
      </c>
      <c r="K1681" s="12">
        <f>K1680+IF(AND($B1681="B",$E1681&lt;&gt;""),IF($G1681="D",-I1681,+I1681),0)</f>
        <v>966.96712634808159</v>
      </c>
      <c r="L1681" s="6" t="str">
        <f>IF(C1681="","",G1681&amp;" "&amp;VLOOKUP(C1681,$X$1:$Y$49,2))</f>
        <v>D 23</v>
      </c>
      <c r="M1681" s="10" t="e">
        <f>M1680+IF(AND(B1681="C",E1681&lt;&gt;""),IF(G1681="D",-#REF!,+#REF!),0)</f>
        <v>#REF!</v>
      </c>
      <c r="N1681">
        <f>IF(D1681,MONTH(D1681),"")</f>
        <v>10</v>
      </c>
      <c r="O1681">
        <f>IF(D1681,YEAR(D1681),"")</f>
        <v>2002</v>
      </c>
      <c r="P1681" s="12">
        <f>P1680+IF(AND($B1681="C",I1681&lt;&gt;""),IF($G1681="D",-I1681,+I1681),0)</f>
        <v>115.17758083228013</v>
      </c>
    </row>
    <row r="1682" spans="1:18" x14ac:dyDescent="0.2">
      <c r="A1682" s="6">
        <v>927</v>
      </c>
      <c r="B1682" s="6" t="s">
        <v>17</v>
      </c>
      <c r="C1682" t="s">
        <v>28</v>
      </c>
      <c r="D1682" s="8">
        <v>37551</v>
      </c>
      <c r="E1682" s="8">
        <v>37648</v>
      </c>
      <c r="F1682" s="20" t="s">
        <v>284</v>
      </c>
      <c r="G1682" s="6" t="s">
        <v>23</v>
      </c>
      <c r="H1682" s="6">
        <v>8083200</v>
      </c>
      <c r="I1682" s="12">
        <v>109.4</v>
      </c>
      <c r="J1682" s="12">
        <f>J1681+IF(AND($B1682="B",$G1682="D"),-I1682,IF($B1682="B",+I1682,0))</f>
        <v>857.56712634808162</v>
      </c>
      <c r="K1682" s="12">
        <f>K1681+IF(AND($B1682="B",$E1682&lt;&gt;""),IF($G1682="D",-I1682,+I1682),0)</f>
        <v>857.56712634808162</v>
      </c>
      <c r="L1682" s="6" t="str">
        <f>IF(C1682="","",G1682&amp;" "&amp;VLOOKUP(C1682,$X$1:$Y$49,2))</f>
        <v>D 25</v>
      </c>
      <c r="M1682" s="10" t="e">
        <f>M1681+IF(AND(B1682="C",E1682&lt;&gt;""),IF(G1682="D",-#REF!,+#REF!),0)</f>
        <v>#REF!</v>
      </c>
      <c r="N1682">
        <f>IF(D1682,MONTH(D1682),"")</f>
        <v>10</v>
      </c>
      <c r="O1682">
        <f>IF(D1682,YEAR(D1682),"")</f>
        <v>2002</v>
      </c>
      <c r="P1682" s="12">
        <f>P1681+IF(AND($B1682="C",I1682&lt;&gt;""),IF($G1682="D",-I1682,+I1682),0)</f>
        <v>115.17758083228013</v>
      </c>
    </row>
    <row r="1683" spans="1:18" x14ac:dyDescent="0.2">
      <c r="A1683" s="6">
        <v>927</v>
      </c>
      <c r="B1683" s="6" t="s">
        <v>17</v>
      </c>
      <c r="C1683" t="s">
        <v>26</v>
      </c>
      <c r="D1683" s="8">
        <v>37551</v>
      </c>
      <c r="E1683" s="8">
        <v>37648</v>
      </c>
      <c r="F1683" s="20" t="s">
        <v>284</v>
      </c>
      <c r="G1683" s="6" t="s">
        <v>23</v>
      </c>
      <c r="H1683" s="6">
        <v>8083200</v>
      </c>
      <c r="I1683" s="12">
        <v>6.02</v>
      </c>
      <c r="J1683" s="12">
        <f>J1682+IF(AND($B1683="B",$G1683="D"),-I1683,IF($B1683="B",+I1683,0))</f>
        <v>851.54712634808163</v>
      </c>
      <c r="K1683" s="12">
        <f>K1682+IF(AND($B1683="B",$E1683&lt;&gt;""),IF($G1683="D",-I1683,+I1683),0)</f>
        <v>851.54712634808163</v>
      </c>
      <c r="L1683" s="6" t="str">
        <f>IF(C1683="","",G1683&amp;" "&amp;VLOOKUP(C1683,$X$1:$Y$49,2))</f>
        <v>D 6</v>
      </c>
      <c r="M1683" s="10" t="e">
        <f>M1682+IF(AND(B1683="C",E1683&lt;&gt;""),IF(G1683="D",-#REF!,+#REF!),0)</f>
        <v>#REF!</v>
      </c>
      <c r="N1683">
        <f>IF(D1683,MONTH(D1683),"")</f>
        <v>10</v>
      </c>
      <c r="O1683">
        <f>IF(D1683,YEAR(D1683),"")</f>
        <v>2002</v>
      </c>
      <c r="P1683" s="12">
        <f>P1682+IF(AND($B1683="C",I1683&lt;&gt;""),IF($G1683="D",-I1683,+I1683),0)</f>
        <v>115.17758083228013</v>
      </c>
    </row>
    <row r="1684" spans="1:18" x14ac:dyDescent="0.2">
      <c r="A1684" s="6">
        <v>925</v>
      </c>
      <c r="B1684" s="6" t="s">
        <v>40</v>
      </c>
      <c r="C1684" t="s">
        <v>28</v>
      </c>
      <c r="D1684" s="8">
        <v>37553</v>
      </c>
      <c r="E1684" s="8">
        <v>37553</v>
      </c>
      <c r="F1684" t="s">
        <v>284</v>
      </c>
      <c r="G1684" s="6" t="s">
        <v>23</v>
      </c>
      <c r="H1684" s="6"/>
      <c r="I1684" s="12">
        <v>11.58</v>
      </c>
      <c r="J1684" s="12">
        <f>J1683+IF(AND($B1684="B",$G1684="D"),-I1684,IF($B1684="B",+I1684,0))</f>
        <v>851.54712634808163</v>
      </c>
      <c r="K1684" s="12">
        <f>K1683+IF(AND($B1684="B",$E1684&lt;&gt;""),IF($G1684="D",-I1684,+I1684),0)</f>
        <v>851.54712634808163</v>
      </c>
      <c r="L1684" s="6" t="str">
        <f>IF(C1684="","",G1684&amp;" "&amp;VLOOKUP(C1684,$X$1:$Y$49,2))</f>
        <v>D 25</v>
      </c>
      <c r="M1684" s="10" t="e">
        <f>M1683+IF(AND(B1684="C",E1684&lt;&gt;""),IF(G1684="D",-#REF!,+#REF!),0)</f>
        <v>#REF!</v>
      </c>
      <c r="N1684">
        <f>IF(D1684,MONTH(D1684),"")</f>
        <v>10</v>
      </c>
      <c r="O1684">
        <f>IF(D1684,YEAR(D1684),"")</f>
        <v>2002</v>
      </c>
      <c r="P1684" s="12">
        <f>P1683+IF(AND($B1684="C",I1684&lt;&gt;""),IF($G1684="D",-I1684,+I1684),0)</f>
        <v>103.59758083228013</v>
      </c>
    </row>
    <row r="1685" spans="1:18" x14ac:dyDescent="0.2">
      <c r="A1685" s="6">
        <v>925</v>
      </c>
      <c r="B1685" s="6" t="s">
        <v>40</v>
      </c>
      <c r="C1685" t="s">
        <v>26</v>
      </c>
      <c r="D1685" s="8">
        <v>37553</v>
      </c>
      <c r="E1685" s="8">
        <v>37553</v>
      </c>
      <c r="F1685" t="s">
        <v>284</v>
      </c>
      <c r="G1685" s="6" t="s">
        <v>23</v>
      </c>
      <c r="H1685" s="6"/>
      <c r="I1685" s="12">
        <v>2.27</v>
      </c>
      <c r="J1685" s="12">
        <f>J1684+IF(AND($B1685="B",$G1685="D"),-I1685,IF($B1685="B",+I1685,0))</f>
        <v>851.54712634808163</v>
      </c>
      <c r="K1685" s="12">
        <f>K1684+IF(AND($B1685="B",$E1685&lt;&gt;""),IF($G1685="D",-I1685,+I1685),0)</f>
        <v>851.54712634808163</v>
      </c>
      <c r="L1685" s="6" t="str">
        <f>IF(C1685="","",G1685&amp;" "&amp;VLOOKUP(C1685,$X$1:$Y$49,2))</f>
        <v>D 6</v>
      </c>
      <c r="M1685" s="10" t="e">
        <f>M1684+IF(AND(B1685="C",E1685&lt;&gt;""),IF(G1685="D",-#REF!,+#REF!),0)</f>
        <v>#REF!</v>
      </c>
      <c r="N1685">
        <f>IF(D1685,MONTH(D1685),"")</f>
        <v>10</v>
      </c>
      <c r="O1685">
        <f>IF(D1685,YEAR(D1685),"")</f>
        <v>2002</v>
      </c>
      <c r="P1685" s="12">
        <f>P1684+IF(AND($B1685="C",I1685&lt;&gt;""),IF($G1685="D",-I1685,+I1685),0)</f>
        <v>101.32758083228013</v>
      </c>
    </row>
    <row r="1686" spans="1:18" x14ac:dyDescent="0.2">
      <c r="A1686" s="6">
        <v>939</v>
      </c>
      <c r="B1686" s="6" t="s">
        <v>40</v>
      </c>
      <c r="C1686" t="s">
        <v>49</v>
      </c>
      <c r="D1686" s="8">
        <v>37553</v>
      </c>
      <c r="E1686" s="8">
        <v>37553</v>
      </c>
      <c r="F1686" t="s">
        <v>284</v>
      </c>
      <c r="G1686" s="6" t="s">
        <v>23</v>
      </c>
      <c r="H1686" s="6"/>
      <c r="I1686" s="12">
        <v>29.85</v>
      </c>
      <c r="J1686" s="12">
        <f>J1685+IF(AND($B1686="B",$G1686="D"),-I1686,IF($B1686="B",+I1686,0))</f>
        <v>851.54712634808163</v>
      </c>
      <c r="K1686" s="12">
        <f>K1685+IF(AND($B1686="B",$E1686&lt;&gt;""),IF($G1686="D",-I1686,+I1686),0)</f>
        <v>851.54712634808163</v>
      </c>
      <c r="L1686" s="6" t="str">
        <f>IF(C1686="","",G1686&amp;" "&amp;VLOOKUP(C1686,$X$1:$Y$49,2))</f>
        <v>D 24</v>
      </c>
      <c r="M1686" s="10" t="e">
        <f>M1685+IF(AND(B1686="C",E1686&lt;&gt;""),IF(G1686="D",-#REF!,+#REF!),0)</f>
        <v>#REF!</v>
      </c>
      <c r="N1686">
        <f>IF(D1686,MONTH(D1686),"")</f>
        <v>10</v>
      </c>
      <c r="O1686">
        <f>IF(D1686,YEAR(D1686),"")</f>
        <v>2002</v>
      </c>
      <c r="P1686" s="12">
        <f>P1685+IF(AND($B1686="C",I1686&lt;&gt;""),IF($G1686="D",-I1686,+I1686),0)</f>
        <v>71.477580832280125</v>
      </c>
    </row>
    <row r="1687" spans="1:18" x14ac:dyDescent="0.2">
      <c r="A1687" s="6">
        <v>939</v>
      </c>
      <c r="B1687" s="6" t="s">
        <v>40</v>
      </c>
      <c r="C1687" t="s">
        <v>26</v>
      </c>
      <c r="D1687" s="8">
        <v>37553</v>
      </c>
      <c r="E1687" s="8">
        <v>37553</v>
      </c>
      <c r="F1687" t="s">
        <v>284</v>
      </c>
      <c r="G1687" s="6" t="s">
        <v>23</v>
      </c>
      <c r="H1687" s="6"/>
      <c r="I1687" s="12">
        <v>5.8500000000000014</v>
      </c>
      <c r="J1687" s="12">
        <f>J1686+IF(AND($B1687="B",$G1687="D"),-I1687,IF($B1687="B",+I1687,0))</f>
        <v>851.54712634808163</v>
      </c>
      <c r="K1687" s="12">
        <f>K1686+IF(AND($B1687="B",$E1687&lt;&gt;""),IF($G1687="D",-I1687,+I1687),0)</f>
        <v>851.54712634808163</v>
      </c>
      <c r="L1687" s="6" t="str">
        <f>IF(C1687="","",G1687&amp;" "&amp;VLOOKUP(C1687,$X$1:$Y$49,2))</f>
        <v>D 6</v>
      </c>
      <c r="M1687" s="10" t="e">
        <f>M1686+IF(AND(B1687="C",E1687&lt;&gt;""),IF(G1687="D",-#REF!,+#REF!),0)</f>
        <v>#REF!</v>
      </c>
      <c r="N1687">
        <f>IF(D1687,MONTH(D1687),"")</f>
        <v>10</v>
      </c>
      <c r="O1687">
        <f>IF(D1687,YEAR(D1687),"")</f>
        <v>2002</v>
      </c>
      <c r="P1687" s="12">
        <f>P1686+IF(AND($B1687="C",I1687&lt;&gt;""),IF($G1687="D",-I1687,+I1687),0)</f>
        <v>65.627580832280131</v>
      </c>
      <c r="R1687" s="22"/>
    </row>
    <row r="1688" spans="1:18" x14ac:dyDescent="0.2">
      <c r="A1688" s="6">
        <v>923</v>
      </c>
      <c r="B1688" s="6" t="s">
        <v>17</v>
      </c>
      <c r="C1688" t="s">
        <v>28</v>
      </c>
      <c r="D1688" s="8">
        <v>37554</v>
      </c>
      <c r="E1688" s="8">
        <v>36468</v>
      </c>
      <c r="F1688" t="s">
        <v>284</v>
      </c>
      <c r="G1688" s="6" t="s">
        <v>23</v>
      </c>
      <c r="H1688" s="6"/>
      <c r="J1688" s="12">
        <f>J1687+IF(AND($B1688="B",$G1688="D"),-I1688,IF($B1688="B",+I1688,0))</f>
        <v>851.54712634808163</v>
      </c>
      <c r="K1688" s="12">
        <f>K1687+IF(AND($B1688="B",$E1688&lt;&gt;""),IF($G1688="D",-I1688,+I1688),0)</f>
        <v>851.54712634808163</v>
      </c>
      <c r="L1688" s="6" t="str">
        <f>IF(C1688="","",G1688&amp;" "&amp;VLOOKUP(C1688,$X$1:$Y$49,2))</f>
        <v>D 25</v>
      </c>
      <c r="M1688" s="10" t="e">
        <f>M1687+IF(AND(B1688="C",E1688&lt;&gt;""),IF(G1688="D",-#REF!,+#REF!),0)</f>
        <v>#REF!</v>
      </c>
      <c r="N1688">
        <f>IF(D1688,MONTH(D1688),"")</f>
        <v>10</v>
      </c>
      <c r="O1688">
        <f>IF(D1688,YEAR(D1688),"")</f>
        <v>2002</v>
      </c>
      <c r="P1688" s="12">
        <f>P1687+IF(AND($B1688="C",I1688&lt;&gt;""),IF($G1688="D",-I1688,+I1688),0)</f>
        <v>65.627580832280131</v>
      </c>
    </row>
    <row r="1689" spans="1:18" x14ac:dyDescent="0.2">
      <c r="A1689" s="6">
        <v>923</v>
      </c>
      <c r="B1689" s="6" t="s">
        <v>17</v>
      </c>
      <c r="C1689" t="s">
        <v>26</v>
      </c>
      <c r="D1689" s="8">
        <v>37554</v>
      </c>
      <c r="E1689" s="8">
        <v>36468</v>
      </c>
      <c r="F1689" t="s">
        <v>284</v>
      </c>
      <c r="G1689" s="6" t="s">
        <v>23</v>
      </c>
      <c r="H1689" s="6"/>
      <c r="J1689" s="12">
        <f>J1688+IF(AND($B1689="B",$G1689="D"),-I1689,IF($B1689="B",+I1689,0))</f>
        <v>851.54712634808163</v>
      </c>
      <c r="K1689" s="12">
        <f>K1688+IF(AND($B1689="B",$E1689&lt;&gt;""),IF($G1689="D",-I1689,+I1689),0)</f>
        <v>851.54712634808163</v>
      </c>
      <c r="L1689" s="6" t="str">
        <f>IF(C1689="","",G1689&amp;" "&amp;VLOOKUP(C1689,$X$1:$Y$49,2))</f>
        <v>D 6</v>
      </c>
      <c r="M1689" s="10" t="e">
        <f>M1688+IF(AND(B1689="C",E1689&lt;&gt;""),IF(G1689="D",-#REF!,+#REF!),0)</f>
        <v>#REF!</v>
      </c>
      <c r="N1689">
        <f>IF(D1689,MONTH(D1689),"")</f>
        <v>10</v>
      </c>
      <c r="O1689">
        <f>IF(D1689,YEAR(D1689),"")</f>
        <v>2002</v>
      </c>
      <c r="P1689" s="12">
        <f>P1688+IF(AND($B1689="C",I1689&lt;&gt;""),IF($G1689="D",-I1689,+I1689),0)</f>
        <v>65.627580832280131</v>
      </c>
    </row>
    <row r="1690" spans="1:18" x14ac:dyDescent="0.2">
      <c r="A1690" s="6">
        <v>748</v>
      </c>
      <c r="B1690" s="6" t="s">
        <v>17</v>
      </c>
      <c r="C1690" t="s">
        <v>33</v>
      </c>
      <c r="D1690" s="8">
        <v>37557</v>
      </c>
      <c r="E1690" s="8">
        <v>37583</v>
      </c>
      <c r="F1690" t="s">
        <v>284</v>
      </c>
      <c r="G1690" s="6" t="s">
        <v>23</v>
      </c>
      <c r="H1690" s="6">
        <v>8083192</v>
      </c>
      <c r="I1690" s="12">
        <v>1047</v>
      </c>
      <c r="J1690" s="12">
        <f>J1689+IF(AND($B1690="B",$G1690="D"),-I1690,IF($B1690="B",+I1690,0))</f>
        <v>-195.45287365191837</v>
      </c>
      <c r="K1690" s="12">
        <f>K1689+IF(AND($B1690="B",$E1690&lt;&gt;""),IF($G1690="D",-I1690,+I1690),0)</f>
        <v>-195.45287365191837</v>
      </c>
      <c r="L1690" s="6" t="str">
        <f>IF(C1690="","",G1690&amp;" "&amp;VLOOKUP(C1690,$X$1:$Y$49,2))</f>
        <v>D 23</v>
      </c>
      <c r="M1690" s="10" t="e">
        <f>M1689+IF(AND(B1690="C",E1690&lt;&gt;""),IF(G1690="D",-#REF!,+#REF!),0)</f>
        <v>#REF!</v>
      </c>
      <c r="N1690">
        <f>IF(D1690,MONTH(D1690),"")</f>
        <v>10</v>
      </c>
      <c r="O1690">
        <f>IF(D1690,YEAR(D1690),"")</f>
        <v>2002</v>
      </c>
      <c r="P1690" s="12">
        <f>P1689+IF(AND($B1690="C",I1690&lt;&gt;""),IF($G1690="D",-I1690,+I1690),0)</f>
        <v>65.627580832280131</v>
      </c>
    </row>
    <row r="1691" spans="1:18" x14ac:dyDescent="0.2">
      <c r="A1691" s="6">
        <v>907</v>
      </c>
      <c r="B1691" s="6" t="s">
        <v>17</v>
      </c>
      <c r="C1691" t="s">
        <v>54</v>
      </c>
      <c r="D1691" s="8">
        <v>37558</v>
      </c>
      <c r="E1691" s="8">
        <v>37558</v>
      </c>
      <c r="F1691" t="s">
        <v>284</v>
      </c>
      <c r="G1691" s="6" t="s">
        <v>19</v>
      </c>
      <c r="H1691" s="6"/>
      <c r="I1691" s="12">
        <v>81.33</v>
      </c>
      <c r="J1691" s="12">
        <f>J1690+IF(AND($B1691="B",$G1691="D"),-I1691,IF($B1691="B",+I1691,0))</f>
        <v>-114.12287365191837</v>
      </c>
      <c r="K1691" s="12">
        <f>K1690+IF(AND($B1691="B",$E1691&lt;&gt;""),IF($G1691="D",-I1691,+I1691),0)</f>
        <v>-114.12287365191837</v>
      </c>
      <c r="L1691" s="6" t="str">
        <f>IF(C1691="","",G1691&amp;" "&amp;VLOOKUP(C1691,$X$1:$Y$49,2))</f>
        <v>R 6</v>
      </c>
      <c r="M1691" s="10" t="e">
        <f>M1690+IF(AND(B1691="C",E1691&lt;&gt;""),IF(G1691="D",-#REF!,+#REF!),0)</f>
        <v>#REF!</v>
      </c>
      <c r="N1691">
        <f>IF(D1691,MONTH(D1691),"")</f>
        <v>10</v>
      </c>
      <c r="O1691">
        <f>IF(D1691,YEAR(D1691),"")</f>
        <v>2002</v>
      </c>
      <c r="P1691" s="12">
        <f>P1690+IF(AND($B1691="C",I1691&lt;&gt;""),IF($G1691="D",-I1691,+I1691),0)</f>
        <v>65.627580832280131</v>
      </c>
    </row>
    <row r="1692" spans="1:18" x14ac:dyDescent="0.2">
      <c r="A1692" s="6">
        <v>907</v>
      </c>
      <c r="B1692" s="6" t="s">
        <v>17</v>
      </c>
      <c r="C1692" t="s">
        <v>62</v>
      </c>
      <c r="D1692" s="8">
        <v>37558</v>
      </c>
      <c r="E1692" s="8">
        <v>37558</v>
      </c>
      <c r="F1692" t="s">
        <v>284</v>
      </c>
      <c r="G1692" s="6" t="s">
        <v>19</v>
      </c>
      <c r="H1692" s="6"/>
      <c r="I1692" s="12">
        <v>15.939999999999998</v>
      </c>
      <c r="J1692" s="12">
        <f>J1691+IF(AND($B1692="B",$G1692="D"),-I1692,IF($B1692="B",+I1692,0))</f>
        <v>-98.182873651918371</v>
      </c>
      <c r="K1692" s="12">
        <f>K1691+IF(AND($B1692="B",$E1692&lt;&gt;""),IF($G1692="D",-I1692,+I1692),0)</f>
        <v>-98.182873651918371</v>
      </c>
      <c r="L1692" s="6" t="str">
        <f>IF(C1692="","",G1692&amp;" "&amp;VLOOKUP(C1692,$X$1:$Y$49,2))</f>
        <v>R 5</v>
      </c>
      <c r="M1692" s="10" t="e">
        <f>M1691+IF(AND(B1692="C",E1692&lt;&gt;""),IF(G1692="D",-#REF!,+#REF!),0)</f>
        <v>#REF!</v>
      </c>
      <c r="N1692">
        <f>IF(D1692,MONTH(D1692),"")</f>
        <v>10</v>
      </c>
      <c r="O1692">
        <f>IF(D1692,YEAR(D1692),"")</f>
        <v>2002</v>
      </c>
      <c r="P1692" s="12">
        <f>P1691+IF(AND($B1692="C",I1692&lt;&gt;""),IF($G1692="D",-I1692,+I1692),0)</f>
        <v>65.627580832280131</v>
      </c>
    </row>
    <row r="1693" spans="1:18" x14ac:dyDescent="0.2">
      <c r="A1693" s="6">
        <v>908</v>
      </c>
      <c r="B1693" s="6" t="s">
        <v>17</v>
      </c>
      <c r="C1693" t="s">
        <v>54</v>
      </c>
      <c r="D1693" s="8">
        <v>37559</v>
      </c>
      <c r="E1693" s="8">
        <v>37565</v>
      </c>
      <c r="F1693" t="s">
        <v>284</v>
      </c>
      <c r="G1693" s="6" t="s">
        <v>19</v>
      </c>
      <c r="H1693" s="6"/>
      <c r="I1693" s="12">
        <v>2435</v>
      </c>
      <c r="J1693" s="12">
        <f>J1692+IF(AND($B1693="B",$G1693="D"),-I1693,IF($B1693="B",+I1693,0))</f>
        <v>2336.8171263480817</v>
      </c>
      <c r="K1693" s="12">
        <f>K1692+IF(AND($B1693="B",$E1693&lt;&gt;""),IF($G1693="D",-I1693,+I1693),0)</f>
        <v>2336.8171263480817</v>
      </c>
      <c r="L1693" s="6" t="str">
        <f>IF(C1693="","",G1693&amp;" "&amp;VLOOKUP(C1693,$X$1:$Y$49,2))</f>
        <v>R 6</v>
      </c>
      <c r="M1693" s="10" t="e">
        <f>M1692+IF(AND(B1693="C",E1693&lt;&gt;""),IF(G1693="D",-#REF!,+#REF!),0)</f>
        <v>#REF!</v>
      </c>
      <c r="N1693">
        <f>IF(D1693,MONTH(D1693),"")</f>
        <v>10</v>
      </c>
      <c r="O1693">
        <f>IF(D1693,YEAR(D1693),"")</f>
        <v>2002</v>
      </c>
      <c r="P1693" s="12">
        <f>P1692+IF(AND($B1693="C",I1693&lt;&gt;""),IF($G1693="D",-I1693,+I1693),0)</f>
        <v>65.627580832280131</v>
      </c>
    </row>
    <row r="1694" spans="1:18" x14ac:dyDescent="0.2">
      <c r="A1694" s="6">
        <v>908</v>
      </c>
      <c r="B1694" s="6" t="s">
        <v>17</v>
      </c>
      <c r="C1694" t="s">
        <v>62</v>
      </c>
      <c r="D1694" s="8">
        <v>37559</v>
      </c>
      <c r="E1694" s="8">
        <v>37565</v>
      </c>
      <c r="F1694" t="s">
        <v>284</v>
      </c>
      <c r="G1694" s="6" t="s">
        <v>19</v>
      </c>
      <c r="H1694" s="6"/>
      <c r="I1694" s="12">
        <v>477.26000000000022</v>
      </c>
      <c r="J1694" s="12">
        <f>J1693+IF(AND($B1694="B",$G1694="D"),-I1694,IF($B1694="B",+I1694,0))</f>
        <v>2814.0771263480819</v>
      </c>
      <c r="K1694" s="12">
        <f>K1693+IF(AND($B1694="B",$E1694&lt;&gt;""),IF($G1694="D",-I1694,+I1694),0)</f>
        <v>2814.0771263480819</v>
      </c>
      <c r="L1694" s="6" t="str">
        <f>IF(C1694="","",G1694&amp;" "&amp;VLOOKUP(C1694,$X$1:$Y$49,2))</f>
        <v>R 5</v>
      </c>
      <c r="M1694" s="10" t="e">
        <f>M1693+IF(AND(B1694="C",E1694&lt;&gt;""),IF(G1694="D",-#REF!,+#REF!),0)</f>
        <v>#REF!</v>
      </c>
      <c r="N1694">
        <f>IF(D1694,MONTH(D1694),"")</f>
        <v>10</v>
      </c>
      <c r="O1694">
        <f>IF(D1694,YEAR(D1694),"")</f>
        <v>2002</v>
      </c>
      <c r="P1694" s="12">
        <f>P1693+IF(AND($B1694="C",I1694&lt;&gt;""),IF($G1694="D",-I1694,+I1694),0)</f>
        <v>65.627580832280131</v>
      </c>
    </row>
    <row r="1695" spans="1:18" x14ac:dyDescent="0.2">
      <c r="A1695" s="6">
        <v>905</v>
      </c>
      <c r="B1695" s="6" t="s">
        <v>17</v>
      </c>
      <c r="C1695" s="7" t="s">
        <v>56</v>
      </c>
      <c r="D1695" s="8">
        <v>37561</v>
      </c>
      <c r="E1695" s="19">
        <v>37565</v>
      </c>
      <c r="F1695" t="s">
        <v>284</v>
      </c>
      <c r="G1695" s="6" t="s">
        <v>23</v>
      </c>
      <c r="H1695" s="6"/>
      <c r="I1695" s="12">
        <v>147.01</v>
      </c>
      <c r="J1695" s="12">
        <f>J1694+IF(AND($B1695="B",$G1695="D"),-I1695,IF($B1695="B",+I1695,0))</f>
        <v>2667.0671263480817</v>
      </c>
      <c r="K1695" s="12">
        <f>K1694+IF(AND($B1695="B",$E1695&lt;&gt;""),IF($G1695="D",-I1695,+I1695),0)</f>
        <v>2667.0671263480817</v>
      </c>
      <c r="L1695" s="6" t="str">
        <f>IF(C1695="","",G1695&amp;" "&amp;VLOOKUP(C1695,$X$1:$Y$49,2))</f>
        <v>D 14</v>
      </c>
      <c r="M1695" s="10" t="e">
        <f>M1694+IF(AND(B1695="C",E1695&lt;&gt;""),IF(G1695="D",-#REF!,+#REF!),0)</f>
        <v>#REF!</v>
      </c>
      <c r="N1695">
        <f>IF(D1695,MONTH(D1695),"")</f>
        <v>11</v>
      </c>
      <c r="O1695">
        <f>IF(D1695,YEAR(D1695),"")</f>
        <v>2002</v>
      </c>
      <c r="P1695" s="12">
        <f>P1694+IF(AND($B1695="C",I1695&lt;&gt;""),IF($G1695="D",-I1695,+I1695),0)</f>
        <v>65.627580832280131</v>
      </c>
    </row>
    <row r="1696" spans="1:18" x14ac:dyDescent="0.2">
      <c r="A1696" s="6">
        <v>905</v>
      </c>
      <c r="B1696" s="6" t="s">
        <v>17</v>
      </c>
      <c r="C1696" s="7" t="s">
        <v>26</v>
      </c>
      <c r="D1696" s="8">
        <v>37561</v>
      </c>
      <c r="E1696" s="19">
        <v>37565</v>
      </c>
      <c r="F1696" t="s">
        <v>284</v>
      </c>
      <c r="G1696" s="6" t="s">
        <v>23</v>
      </c>
      <c r="H1696" s="6"/>
      <c r="I1696" s="12">
        <v>34.92</v>
      </c>
      <c r="J1696" s="12">
        <f>J1695+IF(AND($B1696="B",$G1696="D"),-I1696,IF($B1696="B",+I1696,0))</f>
        <v>2632.1471263480817</v>
      </c>
      <c r="K1696" s="12">
        <f>K1695+IF(AND($B1696="B",$E1696&lt;&gt;""),IF($G1696="D",-I1696,+I1696),0)</f>
        <v>2632.1471263480817</v>
      </c>
      <c r="L1696" s="6" t="str">
        <f>IF(C1696="","",G1696&amp;" "&amp;VLOOKUP(C1696,$X$1:$Y$49,2))</f>
        <v>D 6</v>
      </c>
      <c r="M1696" s="10" t="e">
        <f>M1695+IF(AND(B1696="C",E1696&lt;&gt;""),IF(G1696="D",-#REF!,+#REF!),0)</f>
        <v>#REF!</v>
      </c>
      <c r="N1696">
        <f>IF(D1696,MONTH(D1696),"")</f>
        <v>11</v>
      </c>
      <c r="O1696">
        <f>IF(D1696,YEAR(D1696),"")</f>
        <v>2002</v>
      </c>
      <c r="P1696" s="12">
        <f>P1695+IF(AND($B1696="C",I1696&lt;&gt;""),IF($G1696="D",-I1696,+I1696),0)</f>
        <v>65.627580832280131</v>
      </c>
    </row>
    <row r="1697" spans="1:16" x14ac:dyDescent="0.2">
      <c r="A1697" s="6">
        <v>905</v>
      </c>
      <c r="B1697" s="6" t="s">
        <v>17</v>
      </c>
      <c r="C1697" s="7" t="s">
        <v>51</v>
      </c>
      <c r="D1697" s="8">
        <v>37561</v>
      </c>
      <c r="E1697" s="19">
        <v>37565</v>
      </c>
      <c r="F1697" t="s">
        <v>284</v>
      </c>
      <c r="G1697" s="6" t="s">
        <v>23</v>
      </c>
      <c r="H1697" s="6"/>
      <c r="I1697" s="12">
        <v>31.15</v>
      </c>
      <c r="J1697" s="12">
        <f>J1696+IF(AND($B1697="B",$G1697="D"),-I1697,IF($B1697="B",+I1697,0))</f>
        <v>2600.9971263480816</v>
      </c>
      <c r="K1697" s="12">
        <f>K1696+IF(AND($B1697="B",$E1697&lt;&gt;""),IF($G1697="D",-I1697,+I1697),0)</f>
        <v>2600.9971263480816</v>
      </c>
      <c r="L1697" s="6" t="str">
        <f>IF(C1697="","",G1697&amp;" "&amp;VLOOKUP(C1697,$X$1:$Y$49,2))</f>
        <v>D 21</v>
      </c>
      <c r="M1697" s="10" t="e">
        <f>M1696+IF(AND(B1697="C",E1697&lt;&gt;""),IF(G1697="D",-#REF!,+#REF!),0)</f>
        <v>#REF!</v>
      </c>
      <c r="N1697">
        <f>IF(D1697,MONTH(D1697),"")</f>
        <v>11</v>
      </c>
      <c r="O1697">
        <f>IF(D1697,YEAR(D1697),"")</f>
        <v>2002</v>
      </c>
      <c r="P1697" s="12">
        <f>P1696+IF(AND($B1697="C",I1697&lt;&gt;""),IF($G1697="D",-I1697,+I1697),0)</f>
        <v>65.627580832280131</v>
      </c>
    </row>
    <row r="1698" spans="1:16" x14ac:dyDescent="0.2">
      <c r="A1698" s="6">
        <v>905</v>
      </c>
      <c r="B1698" s="6" t="s">
        <v>17</v>
      </c>
      <c r="C1698" s="7" t="s">
        <v>51</v>
      </c>
      <c r="D1698" s="8">
        <v>37561</v>
      </c>
      <c r="E1698" s="19">
        <v>37565</v>
      </c>
      <c r="F1698" t="s">
        <v>284</v>
      </c>
      <c r="G1698" s="6" t="s">
        <v>23</v>
      </c>
      <c r="H1698" s="6"/>
      <c r="I1698" s="12">
        <v>4.74</v>
      </c>
      <c r="J1698" s="12">
        <f>J1697+IF(AND($B1698="B",$G1698="D"),-I1698,IF($B1698="B",+I1698,0))</f>
        <v>2596.2571263480818</v>
      </c>
      <c r="K1698" s="12">
        <f>K1697+IF(AND($B1698="B",$E1698&lt;&gt;""),IF($G1698="D",-I1698,+I1698),0)</f>
        <v>2596.2571263480818</v>
      </c>
      <c r="L1698" s="6" t="str">
        <f>IF(C1698="","",G1698&amp;" "&amp;VLOOKUP(C1698,$X$1:$Y$49,2))</f>
        <v>D 21</v>
      </c>
      <c r="M1698" s="10" t="e">
        <f>M1697+IF(AND(B1698="C",E1698&lt;&gt;""),IF(G1698="D",-#REF!,+#REF!),0)</f>
        <v>#REF!</v>
      </c>
      <c r="N1698">
        <f>IF(D1698,MONTH(D1698),"")</f>
        <v>11</v>
      </c>
      <c r="O1698">
        <f>IF(D1698,YEAR(D1698),"")</f>
        <v>2002</v>
      </c>
      <c r="P1698" s="12">
        <f>P1697+IF(AND($B1698="C",I1698&lt;&gt;""),IF($G1698="D",-I1698,+I1698),0)</f>
        <v>65.627580832280131</v>
      </c>
    </row>
    <row r="1699" spans="1:16" x14ac:dyDescent="0.2">
      <c r="A1699" s="6">
        <v>906</v>
      </c>
      <c r="B1699" s="6" t="s">
        <v>17</v>
      </c>
      <c r="C1699" s="7" t="s">
        <v>56</v>
      </c>
      <c r="D1699" s="8">
        <v>37561</v>
      </c>
      <c r="E1699" s="19">
        <v>37565</v>
      </c>
      <c r="F1699" t="s">
        <v>284</v>
      </c>
      <c r="G1699" s="6" t="s">
        <v>23</v>
      </c>
      <c r="H1699" s="6"/>
      <c r="I1699" s="12">
        <v>230.32</v>
      </c>
      <c r="J1699" s="12">
        <f>J1698+IF(AND($B1699="B",$G1699="D"),-I1699,IF($B1699="B",+I1699,0))</f>
        <v>2365.9371263480816</v>
      </c>
      <c r="K1699" s="12">
        <f>K1698+IF(AND($B1699="B",$E1699&lt;&gt;""),IF($G1699="D",-I1699,+I1699),0)</f>
        <v>2365.9371263480816</v>
      </c>
      <c r="L1699" s="6" t="str">
        <f>IF(C1699="","",G1699&amp;" "&amp;VLOOKUP(C1699,$X$1:$Y$49,2))</f>
        <v>D 14</v>
      </c>
      <c r="M1699" s="10" t="e">
        <f>M1698+IF(AND(B1699="C",E1699&lt;&gt;""),IF(G1699="D",-#REF!,+#REF!),0)</f>
        <v>#REF!</v>
      </c>
      <c r="N1699">
        <f>IF(D1699,MONTH(D1699),"")</f>
        <v>11</v>
      </c>
      <c r="O1699">
        <f>IF(D1699,YEAR(D1699),"")</f>
        <v>2002</v>
      </c>
      <c r="P1699" s="12">
        <f>P1698+IF(AND($B1699="C",I1699&lt;&gt;""),IF($G1699="D",-I1699,+I1699),0)</f>
        <v>65.627580832280131</v>
      </c>
    </row>
    <row r="1700" spans="1:16" x14ac:dyDescent="0.2">
      <c r="A1700" s="6">
        <v>906</v>
      </c>
      <c r="B1700" s="6" t="s">
        <v>17</v>
      </c>
      <c r="C1700" s="7" t="s">
        <v>26</v>
      </c>
      <c r="D1700" s="8">
        <v>37561</v>
      </c>
      <c r="E1700" s="19">
        <v>37565</v>
      </c>
      <c r="F1700" t="s">
        <v>284</v>
      </c>
      <c r="G1700" s="6" t="s">
        <v>23</v>
      </c>
      <c r="H1700" s="6"/>
      <c r="I1700" s="12">
        <v>53.09</v>
      </c>
      <c r="J1700" s="12">
        <f>J1699+IF(AND($B1700="B",$G1700="D"),-I1700,IF($B1700="B",+I1700,0))</f>
        <v>2312.8471263480815</v>
      </c>
      <c r="K1700" s="12">
        <f>K1699+IF(AND($B1700="B",$E1700&lt;&gt;""),IF($G1700="D",-I1700,+I1700),0)</f>
        <v>2312.8471263480815</v>
      </c>
      <c r="L1700" s="6" t="str">
        <f>IF(C1700="","",G1700&amp;" "&amp;VLOOKUP(C1700,$X$1:$Y$49,2))</f>
        <v>D 6</v>
      </c>
      <c r="M1700" s="10" t="e">
        <f>M1699+IF(AND(B1700="C",E1700&lt;&gt;""),IF(G1700="D",-#REF!,+#REF!),0)</f>
        <v>#REF!</v>
      </c>
      <c r="N1700">
        <f>IF(D1700,MONTH(D1700),"")</f>
        <v>11</v>
      </c>
      <c r="O1700">
        <f>IF(D1700,YEAR(D1700),"")</f>
        <v>2002</v>
      </c>
      <c r="P1700" s="12">
        <f>P1699+IF(AND($B1700="C",I1700&lt;&gt;""),IF($G1700="D",-I1700,+I1700),0)</f>
        <v>65.627580832280131</v>
      </c>
    </row>
    <row r="1701" spans="1:16" x14ac:dyDescent="0.2">
      <c r="A1701" s="6">
        <v>906</v>
      </c>
      <c r="B1701" s="6" t="s">
        <v>17</v>
      </c>
      <c r="C1701" s="7" t="s">
        <v>51</v>
      </c>
      <c r="D1701" s="8">
        <v>37561</v>
      </c>
      <c r="E1701" s="19">
        <v>37565</v>
      </c>
      <c r="F1701" t="s">
        <v>284</v>
      </c>
      <c r="G1701" s="6" t="s">
        <v>23</v>
      </c>
      <c r="H1701" s="6"/>
      <c r="I1701" s="12">
        <v>40.54</v>
      </c>
      <c r="J1701" s="12">
        <f>J1700+IF(AND($B1701="B",$G1701="D"),-I1701,IF($B1701="B",+I1701,0))</f>
        <v>2272.3071263480815</v>
      </c>
      <c r="K1701" s="12">
        <f>K1700+IF(AND($B1701="B",$E1701&lt;&gt;""),IF($G1701="D",-I1701,+I1701),0)</f>
        <v>2272.3071263480815</v>
      </c>
      <c r="L1701" s="6" t="str">
        <f>IF(C1701="","",G1701&amp;" "&amp;VLOOKUP(C1701,$X$1:$Y$49,2))</f>
        <v>D 21</v>
      </c>
      <c r="M1701" s="10" t="e">
        <f>M1700+IF(AND(B1701="C",E1701&lt;&gt;""),IF(G1701="D",-#REF!,+#REF!),0)</f>
        <v>#REF!</v>
      </c>
      <c r="N1701">
        <f>IF(D1701,MONTH(D1701),"")</f>
        <v>11</v>
      </c>
      <c r="O1701">
        <f>IF(D1701,YEAR(D1701),"")</f>
        <v>2002</v>
      </c>
      <c r="P1701" s="12">
        <f>P1700+IF(AND($B1701="C",I1701&lt;&gt;""),IF($G1701="D",-I1701,+I1701),0)</f>
        <v>65.627580832280131</v>
      </c>
    </row>
    <row r="1702" spans="1:16" x14ac:dyDescent="0.2">
      <c r="A1702" s="6">
        <v>906</v>
      </c>
      <c r="B1702" s="6" t="s">
        <v>17</v>
      </c>
      <c r="C1702" s="7" t="s">
        <v>51</v>
      </c>
      <c r="D1702" s="8">
        <v>37561</v>
      </c>
      <c r="E1702" s="19">
        <v>37565</v>
      </c>
      <c r="F1702" t="s">
        <v>284</v>
      </c>
      <c r="G1702" s="6" t="s">
        <v>23</v>
      </c>
      <c r="H1702" s="6"/>
      <c r="I1702" s="12">
        <v>7.48</v>
      </c>
      <c r="J1702" s="12">
        <f>J1701+IF(AND($B1702="B",$G1702="D"),-I1702,IF($B1702="B",+I1702,0))</f>
        <v>2264.8271263480815</v>
      </c>
      <c r="K1702" s="12">
        <f>K1701+IF(AND($B1702="B",$E1702&lt;&gt;""),IF($G1702="D",-I1702,+I1702),0)</f>
        <v>2264.8271263480815</v>
      </c>
      <c r="L1702" s="6" t="str">
        <f>IF(C1702="","",G1702&amp;" "&amp;VLOOKUP(C1702,$X$1:$Y$49,2))</f>
        <v>D 21</v>
      </c>
      <c r="M1702" s="10" t="e">
        <f>M1701+IF(AND(B1702="C",E1702&lt;&gt;""),IF(G1702="D",-#REF!,+#REF!),0)</f>
        <v>#REF!</v>
      </c>
      <c r="N1702">
        <f>IF(D1702,MONTH(D1702),"")</f>
        <v>11</v>
      </c>
      <c r="O1702">
        <f>IF(D1702,YEAR(D1702),"")</f>
        <v>2002</v>
      </c>
      <c r="P1702" s="12">
        <f>P1701+IF(AND($B1702="C",I1702&lt;&gt;""),IF($G1702="D",-I1702,+I1702),0)</f>
        <v>65.627580832280131</v>
      </c>
    </row>
    <row r="1703" spans="1:16" x14ac:dyDescent="0.2">
      <c r="A1703" s="6">
        <v>901</v>
      </c>
      <c r="B1703" s="6" t="s">
        <v>17</v>
      </c>
      <c r="C1703" t="s">
        <v>58</v>
      </c>
      <c r="D1703" s="8">
        <v>37564</v>
      </c>
      <c r="E1703" s="8">
        <v>37563</v>
      </c>
      <c r="F1703" t="s">
        <v>284</v>
      </c>
      <c r="G1703" s="6" t="s">
        <v>23</v>
      </c>
      <c r="H1703" s="6"/>
      <c r="I1703" s="12">
        <v>462.98</v>
      </c>
      <c r="J1703" s="12">
        <f>J1702+IF(AND($B1703="B",$G1703="D"),-I1703,IF($B1703="B",+I1703,0))</f>
        <v>1801.8471263480815</v>
      </c>
      <c r="K1703" s="12">
        <f>K1702+IF(AND($B1703="B",$E1703&lt;&gt;""),IF($G1703="D",-I1703,+I1703),0)</f>
        <v>1801.8471263480815</v>
      </c>
      <c r="L1703" s="6" t="str">
        <f>IF(C1703="","",G1703&amp;" "&amp;VLOOKUP(C1703,$X$1:$Y$49,2))</f>
        <v>D 4</v>
      </c>
      <c r="M1703" s="10" t="e">
        <f>M1702+IF(AND(B1703="C",E1703&lt;&gt;""),IF(G1703="D",-#REF!,+#REF!),0)</f>
        <v>#REF!</v>
      </c>
      <c r="N1703">
        <f>IF(D1703,MONTH(D1703),"")</f>
        <v>11</v>
      </c>
      <c r="O1703">
        <f>IF(D1703,YEAR(D1703),"")</f>
        <v>2002</v>
      </c>
      <c r="P1703" s="12">
        <f>P1702+IF(AND($B1703="C",I1703&lt;&gt;""),IF($G1703="D",-I1703,+I1703),0)</f>
        <v>65.627580832280131</v>
      </c>
    </row>
    <row r="1704" spans="1:16" x14ac:dyDescent="0.2">
      <c r="A1704" s="6">
        <v>910</v>
      </c>
      <c r="B1704" s="6" t="s">
        <v>17</v>
      </c>
      <c r="C1704" t="s">
        <v>53</v>
      </c>
      <c r="D1704" s="8">
        <v>37564</v>
      </c>
      <c r="E1704" s="8">
        <v>37564</v>
      </c>
      <c r="F1704" t="s">
        <v>284</v>
      </c>
      <c r="G1704" s="6" t="s">
        <v>23</v>
      </c>
      <c r="H1704" s="6"/>
      <c r="I1704" s="12">
        <v>10.23</v>
      </c>
      <c r="J1704" s="12">
        <f>J1703+IF(AND($B1704="B",$G1704="D"),-I1704,IF($B1704="B",+I1704,0))</f>
        <v>1791.6171263480815</v>
      </c>
      <c r="K1704" s="12">
        <f>K1703+IF(AND($B1704="B",$E1704&lt;&gt;""),IF($G1704="D",-I1704,+I1704),0)</f>
        <v>1791.6171263480815</v>
      </c>
      <c r="L1704" s="6" t="str">
        <f>IF(C1704="","",G1704&amp;" "&amp;VLOOKUP(C1704,$X$1:$Y$49,2))</f>
        <v>D 29</v>
      </c>
      <c r="M1704" s="10" t="e">
        <f>M1703+IF(AND(B1704="C",E1704&lt;&gt;""),IF(G1704="D",-#REF!,+#REF!),0)</f>
        <v>#REF!</v>
      </c>
      <c r="N1704">
        <f>IF(D1704,MONTH(D1704),"")</f>
        <v>11</v>
      </c>
      <c r="O1704">
        <f>IF(D1704,YEAR(D1704),"")</f>
        <v>2002</v>
      </c>
      <c r="P1704" s="12">
        <f>P1703+IF(AND($B1704="C",I1704&lt;&gt;""),IF($G1704="D",-I1704,+I1704),0)</f>
        <v>65.627580832280131</v>
      </c>
    </row>
    <row r="1705" spans="1:16" x14ac:dyDescent="0.2">
      <c r="A1705" s="6">
        <v>910</v>
      </c>
      <c r="B1705" s="6" t="s">
        <v>17</v>
      </c>
      <c r="C1705" t="s">
        <v>26</v>
      </c>
      <c r="D1705" s="8">
        <v>37564</v>
      </c>
      <c r="E1705" s="8">
        <v>37564</v>
      </c>
      <c r="F1705" t="s">
        <v>284</v>
      </c>
      <c r="G1705" s="6" t="s">
        <v>23</v>
      </c>
      <c r="H1705" s="6"/>
      <c r="I1705" s="12">
        <v>2.0099999999999998</v>
      </c>
      <c r="J1705" s="12">
        <f>J1704+IF(AND($B1705="B",$G1705="D"),-I1705,IF($B1705="B",+I1705,0))</f>
        <v>1789.6071263480815</v>
      </c>
      <c r="K1705" s="12">
        <f>K1704+IF(AND($B1705="B",$E1705&lt;&gt;""),IF($G1705="D",-I1705,+I1705),0)</f>
        <v>1789.6071263480815</v>
      </c>
      <c r="L1705" s="6" t="str">
        <f>IF(C1705="","",G1705&amp;" "&amp;VLOOKUP(C1705,$X$1:$Y$49,2))</f>
        <v>D 6</v>
      </c>
      <c r="M1705" s="10" t="e">
        <f>M1704+IF(AND(B1705="C",E1705&lt;&gt;""),IF(G1705="D",-#REF!,+#REF!),0)</f>
        <v>#REF!</v>
      </c>
      <c r="N1705">
        <f>IF(D1705,MONTH(D1705),"")</f>
        <v>11</v>
      </c>
      <c r="O1705">
        <f>IF(D1705,YEAR(D1705),"")</f>
        <v>2002</v>
      </c>
      <c r="P1705" s="12">
        <f>P1704+IF(AND($B1705="C",I1705&lt;&gt;""),IF($G1705="D",-I1705,+I1705),0)</f>
        <v>65.627580832280131</v>
      </c>
    </row>
    <row r="1706" spans="1:16" x14ac:dyDescent="0.2">
      <c r="A1706" s="6">
        <v>902</v>
      </c>
      <c r="B1706" s="6" t="s">
        <v>17</v>
      </c>
      <c r="C1706" t="s">
        <v>54</v>
      </c>
      <c r="D1706" s="8">
        <v>37565</v>
      </c>
      <c r="E1706" s="8">
        <v>37566</v>
      </c>
      <c r="F1706" t="s">
        <v>284</v>
      </c>
      <c r="G1706" s="6" t="s">
        <v>19</v>
      </c>
      <c r="H1706" s="6"/>
      <c r="I1706" s="12">
        <v>650.66999999999996</v>
      </c>
      <c r="J1706" s="12">
        <f>J1705+IF(AND($B1706="B",$G1706="D"),-I1706,IF($B1706="B",+I1706,0))</f>
        <v>2440.2771263480813</v>
      </c>
      <c r="K1706" s="12">
        <f>K1705+IF(AND($B1706="B",$E1706&lt;&gt;""),IF($G1706="D",-I1706,+I1706),0)</f>
        <v>2440.2771263480813</v>
      </c>
      <c r="L1706" s="6" t="str">
        <f>IF(C1706="","",G1706&amp;" "&amp;VLOOKUP(C1706,$X$1:$Y$49,2))</f>
        <v>R 6</v>
      </c>
      <c r="M1706" s="10" t="e">
        <f>M1705+IF(AND(B1706="C",E1706&lt;&gt;""),IF(G1706="D",-#REF!,+#REF!),0)</f>
        <v>#REF!</v>
      </c>
      <c r="N1706">
        <f>IF(D1706,MONTH(D1706),"")</f>
        <v>11</v>
      </c>
      <c r="O1706">
        <f>IF(D1706,YEAR(D1706),"")</f>
        <v>2002</v>
      </c>
      <c r="P1706" s="12">
        <f>P1705+IF(AND($B1706="C",I1706&lt;&gt;""),IF($G1706="D",-I1706,+I1706),0)</f>
        <v>65.627580832280131</v>
      </c>
    </row>
    <row r="1707" spans="1:16" x14ac:dyDescent="0.2">
      <c r="A1707" s="6">
        <v>902</v>
      </c>
      <c r="B1707" s="6" t="s">
        <v>17</v>
      </c>
      <c r="C1707" t="s">
        <v>62</v>
      </c>
      <c r="D1707" s="8">
        <v>37565</v>
      </c>
      <c r="E1707" s="8">
        <v>37566</v>
      </c>
      <c r="F1707" t="s">
        <v>284</v>
      </c>
      <c r="G1707" s="6" t="s">
        <v>19</v>
      </c>
      <c r="H1707" s="6"/>
      <c r="I1707" s="12">
        <v>127.53000000000009</v>
      </c>
      <c r="J1707" s="12">
        <f>J1706+IF(AND($B1707="B",$G1707="D"),-I1707,IF($B1707="B",+I1707,0))</f>
        <v>2567.8071263480815</v>
      </c>
      <c r="K1707" s="12">
        <f>K1706+IF(AND($B1707="B",$E1707&lt;&gt;""),IF($G1707="D",-I1707,+I1707),0)</f>
        <v>2567.8071263480815</v>
      </c>
      <c r="L1707" s="6" t="str">
        <f>IF(C1707="","",G1707&amp;" "&amp;VLOOKUP(C1707,$X$1:$Y$49,2))</f>
        <v>R 5</v>
      </c>
      <c r="M1707" s="10" t="e">
        <f>M1706+IF(AND(B1707="C",E1707&lt;&gt;""),IF(G1707="D",-#REF!,+#REF!),0)</f>
        <v>#REF!</v>
      </c>
      <c r="N1707">
        <f>IF(D1707,MONTH(D1707),"")</f>
        <v>11</v>
      </c>
      <c r="O1707">
        <f>IF(D1707,YEAR(D1707),"")</f>
        <v>2002</v>
      </c>
      <c r="P1707" s="12">
        <f>P1706+IF(AND($B1707="C",I1707&lt;&gt;""),IF($G1707="D",-I1707,+I1707),0)</f>
        <v>65.627580832280131</v>
      </c>
    </row>
    <row r="1708" spans="1:16" x14ac:dyDescent="0.2">
      <c r="A1708" s="6">
        <v>909</v>
      </c>
      <c r="B1708" s="6" t="s">
        <v>17</v>
      </c>
      <c r="C1708" t="s">
        <v>33</v>
      </c>
      <c r="D1708" s="8">
        <v>37565</v>
      </c>
      <c r="E1708" s="8">
        <v>37564</v>
      </c>
      <c r="F1708" t="s">
        <v>284</v>
      </c>
      <c r="G1708" s="6" t="s">
        <v>23</v>
      </c>
      <c r="H1708" s="6"/>
      <c r="I1708" s="12">
        <v>120</v>
      </c>
      <c r="J1708" s="12">
        <f>J1707+IF(AND($B1708="B",$G1708="D"),-I1708,IF($B1708="B",+I1708,0))</f>
        <v>2447.8071263480815</v>
      </c>
      <c r="K1708" s="12">
        <f>K1707+IF(AND($B1708="B",$E1708&lt;&gt;""),IF($G1708="D",-I1708,+I1708),0)</f>
        <v>2447.8071263480815</v>
      </c>
      <c r="L1708" s="6" t="str">
        <f>IF(C1708="","",G1708&amp;" "&amp;VLOOKUP(C1708,$X$1:$Y$49,2))</f>
        <v>D 23</v>
      </c>
      <c r="M1708" s="10" t="e">
        <f>M1707+IF(AND(B1708="C",E1708&lt;&gt;""),IF(G1708="D",-#REF!,+#REF!),0)</f>
        <v>#REF!</v>
      </c>
      <c r="N1708">
        <f>IF(D1708,MONTH(D1708),"")</f>
        <v>11</v>
      </c>
      <c r="O1708">
        <f>IF(D1708,YEAR(D1708),"")</f>
        <v>2002</v>
      </c>
      <c r="P1708" s="12">
        <f>P1707+IF(AND($B1708="C",I1708&lt;&gt;""),IF($G1708="D",-I1708,+I1708),0)</f>
        <v>65.627580832280131</v>
      </c>
    </row>
    <row r="1709" spans="1:16" x14ac:dyDescent="0.2">
      <c r="A1709" s="6">
        <v>904</v>
      </c>
      <c r="B1709" s="6" t="s">
        <v>17</v>
      </c>
      <c r="C1709" t="s">
        <v>64</v>
      </c>
      <c r="D1709" s="8">
        <v>37568</v>
      </c>
      <c r="E1709" s="8">
        <v>37572</v>
      </c>
      <c r="F1709" t="s">
        <v>284</v>
      </c>
      <c r="G1709" s="6" t="s">
        <v>23</v>
      </c>
      <c r="H1709" s="6">
        <v>8083193</v>
      </c>
      <c r="I1709" s="12">
        <v>295.81</v>
      </c>
      <c r="J1709" s="12">
        <f>J1708+IF(AND($B1709="B",$G1709="D"),-I1709,IF($B1709="B",+I1709,0))</f>
        <v>2151.9971263480816</v>
      </c>
      <c r="K1709" s="12">
        <f>K1708+IF(AND($B1709="B",$E1709&lt;&gt;""),IF($G1709="D",-I1709,+I1709),0)</f>
        <v>2151.9971263480816</v>
      </c>
      <c r="L1709" s="6" t="str">
        <f>IF(C1709="","",G1709&amp;" "&amp;VLOOKUP(C1709,$X$1:$Y$49,2))</f>
        <v>D 20</v>
      </c>
      <c r="M1709" s="10" t="e">
        <f>M1708+IF(AND(B1709="C",E1709&lt;&gt;""),IF(G1709="D",-#REF!,+#REF!),0)</f>
        <v>#REF!</v>
      </c>
      <c r="N1709">
        <f>IF(D1709,MONTH(D1709),"")</f>
        <v>11</v>
      </c>
      <c r="O1709">
        <f>IF(D1709,YEAR(D1709),"")</f>
        <v>2002</v>
      </c>
      <c r="P1709" s="12">
        <f>P1708+IF(AND($B1709="C",I1709&lt;&gt;""),IF($G1709="D",-I1709,+I1709),0)</f>
        <v>65.627580832280131</v>
      </c>
    </row>
    <row r="1710" spans="1:16" x14ac:dyDescent="0.2">
      <c r="A1710" s="6">
        <v>924</v>
      </c>
      <c r="B1710" s="6" t="s">
        <v>17</v>
      </c>
      <c r="C1710" t="s">
        <v>44</v>
      </c>
      <c r="D1710" s="8">
        <v>37568</v>
      </c>
      <c r="E1710" s="8">
        <v>37566</v>
      </c>
      <c r="F1710" t="s">
        <v>284</v>
      </c>
      <c r="G1710" s="6" t="s">
        <v>23</v>
      </c>
      <c r="H1710" s="6"/>
      <c r="I1710" s="12">
        <v>2000</v>
      </c>
      <c r="J1710" s="12">
        <f>J1709+IF(AND($B1710="B",$G1710="D"),-I1710,IF($B1710="B",+I1710,0))</f>
        <v>151.99712634808157</v>
      </c>
      <c r="K1710" s="12">
        <f>K1709+IF(AND($B1710="B",$E1710&lt;&gt;""),IF($G1710="D",-I1710,+I1710),0)</f>
        <v>151.99712634808157</v>
      </c>
      <c r="L1710" s="6" t="str">
        <f>IF(C1710="","",G1710&amp;" "&amp;VLOOKUP(C1710,$X$1:$Y$49,2))</f>
        <v>D 5</v>
      </c>
      <c r="M1710" s="10" t="e">
        <f>M1709+IF(AND(B1710="C",E1710&lt;&gt;""),IF(G1710="D",-#REF!,+#REF!),0)</f>
        <v>#REF!</v>
      </c>
      <c r="N1710">
        <f>IF(D1710,MONTH(D1710),"")</f>
        <v>11</v>
      </c>
      <c r="O1710">
        <f>IF(D1710,YEAR(D1710),"")</f>
        <v>2002</v>
      </c>
      <c r="P1710" s="12">
        <f>P1709+IF(AND($B1710="C",I1710&lt;&gt;""),IF($G1710="D",-I1710,+I1710),0)</f>
        <v>65.627580832280131</v>
      </c>
    </row>
    <row r="1711" spans="1:16" x14ac:dyDescent="0.2">
      <c r="A1711" s="6">
        <v>940</v>
      </c>
      <c r="B1711" s="6" t="s">
        <v>40</v>
      </c>
      <c r="C1711" t="s">
        <v>28</v>
      </c>
      <c r="D1711" s="8">
        <v>37573</v>
      </c>
      <c r="E1711" s="8">
        <v>37573</v>
      </c>
      <c r="F1711" t="s">
        <v>284</v>
      </c>
      <c r="G1711" s="6" t="s">
        <v>23</v>
      </c>
      <c r="H1711" s="6"/>
      <c r="I1711" s="12">
        <v>21.7</v>
      </c>
      <c r="J1711" s="12">
        <f>J1710+IF(AND($B1711="B",$G1711="D"),-I1711,IF($B1711="B",+I1711,0))</f>
        <v>151.99712634808157</v>
      </c>
      <c r="K1711" s="12">
        <f>K1710+IF(AND($B1711="B",$E1711&lt;&gt;""),IF($G1711="D",-I1711,+I1711),0)</f>
        <v>151.99712634808157</v>
      </c>
      <c r="L1711" s="6" t="str">
        <f>IF(C1711="","",G1711&amp;" "&amp;VLOOKUP(C1711,$X$1:$Y$49,2))</f>
        <v>D 25</v>
      </c>
      <c r="M1711" s="10" t="e">
        <f>M1710+IF(AND(B1711="C",E1711&lt;&gt;""),IF(G1711="D",-#REF!,+#REF!),0)</f>
        <v>#REF!</v>
      </c>
      <c r="N1711">
        <f>IF(D1711,MONTH(D1711),"")</f>
        <v>11</v>
      </c>
      <c r="O1711">
        <f>IF(D1711,YEAR(D1711),"")</f>
        <v>2002</v>
      </c>
      <c r="P1711" s="12">
        <f>P1710+IF(AND($B1711="C",I1711&lt;&gt;""),IF($G1711="D",-I1711,+I1711),0)</f>
        <v>43.927580832280128</v>
      </c>
    </row>
    <row r="1712" spans="1:16" x14ac:dyDescent="0.2">
      <c r="A1712" s="6">
        <v>922</v>
      </c>
      <c r="B1712" s="6" t="s">
        <v>17</v>
      </c>
      <c r="C1712" t="s">
        <v>28</v>
      </c>
      <c r="D1712" s="8">
        <v>37574</v>
      </c>
      <c r="E1712" s="8">
        <v>37589</v>
      </c>
      <c r="F1712" s="20" t="s">
        <v>284</v>
      </c>
      <c r="G1712" s="6" t="s">
        <v>23</v>
      </c>
      <c r="H1712" s="6"/>
      <c r="I1712" s="12">
        <v>85.79</v>
      </c>
      <c r="J1712" s="12">
        <f>J1711+IF(AND($B1712="B",$G1712="D"),-I1712,IF($B1712="B",+I1712,0))</f>
        <v>66.207126348081559</v>
      </c>
      <c r="K1712" s="12">
        <f>K1711+IF(AND($B1712="B",$E1712&lt;&gt;""),IF($G1712="D",-I1712,+I1712),0)</f>
        <v>66.207126348081559</v>
      </c>
      <c r="L1712" s="6" t="str">
        <f>IF(C1712="","",G1712&amp;" "&amp;VLOOKUP(C1712,$X$1:$Y$49,2))</f>
        <v>D 25</v>
      </c>
      <c r="M1712" s="10" t="e">
        <f>M1711+IF(AND(B1712="C",E1712&lt;&gt;""),IF(G1712="D",-#REF!,+#REF!),0)</f>
        <v>#REF!</v>
      </c>
      <c r="N1712">
        <f>IF(D1712,MONTH(D1712),"")</f>
        <v>11</v>
      </c>
      <c r="O1712">
        <f>IF(D1712,YEAR(D1712),"")</f>
        <v>2002</v>
      </c>
      <c r="P1712" s="12">
        <f>P1711+IF(AND($B1712="C",I1712&lt;&gt;""),IF($G1712="D",-I1712,+I1712),0)</f>
        <v>43.927580832280128</v>
      </c>
    </row>
    <row r="1713" spans="1:16" x14ac:dyDescent="0.2">
      <c r="A1713" s="6">
        <v>922</v>
      </c>
      <c r="B1713" s="6" t="s">
        <v>17</v>
      </c>
      <c r="C1713" t="s">
        <v>26</v>
      </c>
      <c r="D1713" s="8">
        <v>37574</v>
      </c>
      <c r="E1713" s="8">
        <v>37589</v>
      </c>
      <c r="F1713" s="20" t="s">
        <v>284</v>
      </c>
      <c r="G1713" s="6" t="s">
        <v>23</v>
      </c>
      <c r="H1713" s="6"/>
      <c r="I1713" s="12">
        <v>5.56</v>
      </c>
      <c r="J1713" s="12">
        <f>J1712+IF(AND($B1713="B",$G1713="D"),-I1713,IF($B1713="B",+I1713,0))</f>
        <v>60.647126348081557</v>
      </c>
      <c r="K1713" s="12">
        <f>K1712+IF(AND($B1713="B",$E1713&lt;&gt;""),IF($G1713="D",-I1713,+I1713),0)</f>
        <v>60.647126348081557</v>
      </c>
      <c r="L1713" s="6" t="str">
        <f>IF(C1713="","",G1713&amp;" "&amp;VLOOKUP(C1713,$X$1:$Y$49,2))</f>
        <v>D 6</v>
      </c>
      <c r="M1713" s="10" t="e">
        <f>M1712+IF(AND(B1713="C",E1713&lt;&gt;""),IF(G1713="D",-#REF!,+#REF!),0)</f>
        <v>#REF!</v>
      </c>
      <c r="N1713">
        <f>IF(D1713,MONTH(D1713),"")</f>
        <v>11</v>
      </c>
      <c r="O1713">
        <f>IF(D1713,YEAR(D1713),"")</f>
        <v>2002</v>
      </c>
      <c r="P1713" s="12">
        <f>P1712+IF(AND($B1713="C",I1713&lt;&gt;""),IF($G1713="D",-I1713,+I1713),0)</f>
        <v>43.927580832280128</v>
      </c>
    </row>
    <row r="1714" spans="1:16" x14ac:dyDescent="0.2">
      <c r="A1714" s="6">
        <v>941</v>
      </c>
      <c r="B1714" s="6" t="s">
        <v>17</v>
      </c>
      <c r="C1714" t="s">
        <v>31</v>
      </c>
      <c r="D1714" s="8">
        <v>37575</v>
      </c>
      <c r="E1714" s="8">
        <v>37589</v>
      </c>
      <c r="F1714" t="s">
        <v>284</v>
      </c>
      <c r="G1714" s="6" t="s">
        <v>23</v>
      </c>
      <c r="H1714" s="6"/>
      <c r="I1714" s="12">
        <v>106.44</v>
      </c>
      <c r="J1714" s="12">
        <f>J1713+IF(AND($B1714="B",$G1714="D"),-I1714,IF($B1714="B",+I1714,0))</f>
        <v>-45.792873651918441</v>
      </c>
      <c r="K1714" s="12">
        <f>K1713+IF(AND($B1714="B",$E1714&lt;&gt;""),IF($G1714="D",-I1714,+I1714),0)</f>
        <v>-45.792873651918441</v>
      </c>
      <c r="L1714" s="6" t="str">
        <f>IF(C1714="","",G1714&amp;" "&amp;VLOOKUP(C1714,$X$1:$Y$49,2))</f>
        <v>D 22</v>
      </c>
      <c r="M1714" s="10" t="e">
        <f>M1713+IF(AND(B1714="C",E1714&lt;&gt;""),IF(G1714="D",-#REF!,+#REF!),0)</f>
        <v>#REF!</v>
      </c>
      <c r="N1714">
        <f>IF(D1714,MONTH(D1714),"")</f>
        <v>11</v>
      </c>
      <c r="O1714">
        <f>IF(D1714,YEAR(D1714),"")</f>
        <v>2002</v>
      </c>
      <c r="P1714" s="12">
        <f>P1713+IF(AND($B1714="C",I1714&lt;&gt;""),IF($G1714="D",-I1714,+I1714),0)</f>
        <v>43.927580832280128</v>
      </c>
    </row>
    <row r="1715" spans="1:16" x14ac:dyDescent="0.2">
      <c r="A1715" s="6">
        <v>941</v>
      </c>
      <c r="B1715" s="6" t="s">
        <v>17</v>
      </c>
      <c r="C1715" t="s">
        <v>28</v>
      </c>
      <c r="D1715" s="8">
        <v>37575</v>
      </c>
      <c r="E1715" s="8">
        <v>37589</v>
      </c>
      <c r="F1715" t="s">
        <v>284</v>
      </c>
      <c r="G1715" s="6" t="s">
        <v>23</v>
      </c>
      <c r="H1715" s="6"/>
      <c r="I1715" s="12">
        <v>20.86</v>
      </c>
      <c r="J1715" s="12">
        <f>J1714+IF(AND($B1715="B",$G1715="D"),-I1715,IF($B1715="B",+I1715,0))</f>
        <v>-66.652873651918441</v>
      </c>
      <c r="K1715" s="12">
        <f>K1714+IF(AND($B1715="B",$E1715&lt;&gt;""),IF($G1715="D",-I1715,+I1715),0)</f>
        <v>-66.652873651918441</v>
      </c>
      <c r="L1715" s="6" t="str">
        <f>IF(C1715="","",G1715&amp;" "&amp;VLOOKUP(C1715,$X$1:$Y$49,2))</f>
        <v>D 25</v>
      </c>
      <c r="M1715" s="10" t="e">
        <f>M1714+IF(AND(B1715="C",E1715&lt;&gt;""),IF(G1715="D",-#REF!,+#REF!),0)</f>
        <v>#REF!</v>
      </c>
      <c r="N1715">
        <f>IF(D1715,MONTH(D1715),"")</f>
        <v>11</v>
      </c>
      <c r="O1715">
        <f>IF(D1715,YEAR(D1715),"")</f>
        <v>2002</v>
      </c>
      <c r="P1715" s="12">
        <f>P1714+IF(AND($B1715="C",I1715&lt;&gt;""),IF($G1715="D",-I1715,+I1715),0)</f>
        <v>43.927580832280128</v>
      </c>
    </row>
    <row r="1716" spans="1:16" x14ac:dyDescent="0.2">
      <c r="A1716" s="6">
        <v>941</v>
      </c>
      <c r="B1716" s="6" t="s">
        <v>17</v>
      </c>
      <c r="C1716" t="s">
        <v>26</v>
      </c>
      <c r="D1716" s="8">
        <v>37575</v>
      </c>
      <c r="E1716" s="8">
        <v>37589</v>
      </c>
      <c r="F1716" t="s">
        <v>284</v>
      </c>
      <c r="G1716" s="6" t="s">
        <v>23</v>
      </c>
      <c r="H1716" s="6"/>
      <c r="I1716" s="12">
        <v>24.95</v>
      </c>
      <c r="J1716" s="12">
        <f>J1715+IF(AND($B1716="B",$G1716="D"),-I1716,IF($B1716="B",+I1716,0))</f>
        <v>-91.602873651918443</v>
      </c>
      <c r="K1716" s="12">
        <f>K1715+IF(AND($B1716="B",$E1716&lt;&gt;""),IF($G1716="D",-I1716,+I1716),0)</f>
        <v>-91.602873651918443</v>
      </c>
      <c r="L1716" s="6" t="str">
        <f>IF(C1716="","",G1716&amp;" "&amp;VLOOKUP(C1716,$X$1:$Y$49,2))</f>
        <v>D 6</v>
      </c>
      <c r="M1716" s="10" t="e">
        <f>M1715+IF(AND(B1716="C",E1716&lt;&gt;""),IF(G1716="D",-#REF!,+#REF!),0)</f>
        <v>#REF!</v>
      </c>
      <c r="N1716">
        <f>IF(D1716,MONTH(D1716),"")</f>
        <v>11</v>
      </c>
      <c r="O1716">
        <f>IF(D1716,YEAR(D1716),"")</f>
        <v>2002</v>
      </c>
      <c r="P1716" s="12">
        <f>P1715+IF(AND($B1716="C",I1716&lt;&gt;""),IF($G1716="D",-I1716,+I1716),0)</f>
        <v>43.927580832280128</v>
      </c>
    </row>
    <row r="1717" spans="1:16" x14ac:dyDescent="0.2">
      <c r="A1717" s="6">
        <v>921</v>
      </c>
      <c r="B1717" s="6" t="s">
        <v>17</v>
      </c>
      <c r="C1717" t="s">
        <v>28</v>
      </c>
      <c r="D1717" s="8">
        <v>37576</v>
      </c>
      <c r="E1717" s="8">
        <v>37591</v>
      </c>
      <c r="F1717" t="s">
        <v>284</v>
      </c>
      <c r="G1717" s="6" t="s">
        <v>23</v>
      </c>
      <c r="H1717" s="6"/>
      <c r="I1717" s="12">
        <v>68.459999999999994</v>
      </c>
      <c r="J1717" s="12">
        <f>J1716+IF(AND($B1717="B",$G1717="D"),-I1717,IF($B1717="B",+I1717,0))</f>
        <v>-160.06287365191844</v>
      </c>
      <c r="K1717" s="12">
        <f>K1716+IF(AND($B1717="B",$E1717&lt;&gt;""),IF($G1717="D",-I1717,+I1717),0)</f>
        <v>-160.06287365191844</v>
      </c>
      <c r="L1717" s="6" t="str">
        <f>IF(C1717="","",G1717&amp;" "&amp;VLOOKUP(C1717,$X$1:$Y$49,2))</f>
        <v>D 25</v>
      </c>
      <c r="M1717" s="10" t="e">
        <f>M1716+IF(AND(B1717="C",E1717&lt;&gt;""),IF(G1717="D",-#REF!,+#REF!),0)</f>
        <v>#REF!</v>
      </c>
      <c r="N1717">
        <f>IF(D1717,MONTH(D1717),"")</f>
        <v>11</v>
      </c>
      <c r="O1717">
        <f>IF(D1717,YEAR(D1717),"")</f>
        <v>2002</v>
      </c>
      <c r="P1717" s="12">
        <f>P1716+IF(AND($B1717="C",I1717&lt;&gt;""),IF($G1717="D",-I1717,+I1717),0)</f>
        <v>43.927580832280128</v>
      </c>
    </row>
    <row r="1718" spans="1:16" x14ac:dyDescent="0.2">
      <c r="A1718" s="6">
        <v>921</v>
      </c>
      <c r="B1718" s="6" t="s">
        <v>17</v>
      </c>
      <c r="C1718" t="s">
        <v>26</v>
      </c>
      <c r="D1718" s="8">
        <v>37576</v>
      </c>
      <c r="E1718" s="8">
        <v>37591</v>
      </c>
      <c r="F1718" t="s">
        <v>284</v>
      </c>
      <c r="G1718" s="6" t="s">
        <v>23</v>
      </c>
      <c r="H1718" s="6"/>
      <c r="I1718" s="12">
        <v>13.41</v>
      </c>
      <c r="J1718" s="12">
        <f>J1717+IF(AND($B1718="B",$G1718="D"),-I1718,IF($B1718="B",+I1718,0))</f>
        <v>-173.47287365191843</v>
      </c>
      <c r="K1718" s="12">
        <f>K1717+IF(AND($B1718="B",$E1718&lt;&gt;""),IF($G1718="D",-I1718,+I1718),0)</f>
        <v>-173.47287365191843</v>
      </c>
      <c r="L1718" s="6" t="str">
        <f>IF(C1718="","",G1718&amp;" "&amp;VLOOKUP(C1718,$X$1:$Y$49,2))</f>
        <v>D 6</v>
      </c>
      <c r="M1718" s="10" t="e">
        <f>M1717+IF(AND(B1718="C",E1718&lt;&gt;""),IF(G1718="D",-#REF!,+#REF!),0)</f>
        <v>#REF!</v>
      </c>
      <c r="N1718">
        <f>IF(D1718,MONTH(D1718),"")</f>
        <v>11</v>
      </c>
      <c r="O1718">
        <f>IF(D1718,YEAR(D1718),"")</f>
        <v>2002</v>
      </c>
      <c r="P1718" s="12">
        <f>P1717+IF(AND($B1718="C",I1718&lt;&gt;""),IF($G1718="D",-I1718,+I1718),0)</f>
        <v>43.927580832280128</v>
      </c>
    </row>
    <row r="1719" spans="1:16" x14ac:dyDescent="0.2">
      <c r="A1719" s="6">
        <v>953</v>
      </c>
      <c r="B1719" s="6" t="s">
        <v>17</v>
      </c>
      <c r="C1719" t="s">
        <v>28</v>
      </c>
      <c r="D1719" s="8">
        <v>37579</v>
      </c>
      <c r="E1719" s="8">
        <v>37597</v>
      </c>
      <c r="F1719" t="s">
        <v>284</v>
      </c>
      <c r="G1719" s="6" t="s">
        <v>23</v>
      </c>
      <c r="H1719" s="6">
        <v>8083194</v>
      </c>
      <c r="I1719" s="12">
        <v>67.31</v>
      </c>
      <c r="J1719" s="12">
        <f>J1718+IF(AND($B1719="B",$G1719="D"),-I1719,IF($B1719="B",+I1719,0))</f>
        <v>-240.78287365191844</v>
      </c>
      <c r="K1719" s="12">
        <f>K1718+IF(AND($B1719="B",$E1719&lt;&gt;""),IF($G1719="D",-I1719,+I1719),0)</f>
        <v>-240.78287365191844</v>
      </c>
      <c r="L1719" s="6" t="str">
        <f>IF(C1719="","",G1719&amp;" "&amp;VLOOKUP(C1719,$X$1:$Y$49,2))</f>
        <v>D 25</v>
      </c>
      <c r="M1719" s="10" t="e">
        <f>M1718+IF(AND(B1719="C",E1719&lt;&gt;""),IF(G1719="D",-#REF!,+#REF!),0)</f>
        <v>#REF!</v>
      </c>
      <c r="N1719">
        <f>IF(D1719,MONTH(D1719),"")</f>
        <v>11</v>
      </c>
      <c r="O1719">
        <f>IF(D1719,YEAR(D1719),"")</f>
        <v>2002</v>
      </c>
      <c r="P1719" s="12">
        <f>P1718+IF(AND($B1719="C",I1719&lt;&gt;""),IF($G1719="D",-I1719,+I1719),0)</f>
        <v>43.927580832280128</v>
      </c>
    </row>
    <row r="1720" spans="1:16" x14ac:dyDescent="0.2">
      <c r="A1720" s="6">
        <v>946</v>
      </c>
      <c r="B1720" s="6" t="s">
        <v>17</v>
      </c>
      <c r="C1720" t="s">
        <v>33</v>
      </c>
      <c r="D1720" s="8">
        <v>37580</v>
      </c>
      <c r="E1720" s="8">
        <v>37579</v>
      </c>
      <c r="F1720" s="20" t="s">
        <v>284</v>
      </c>
      <c r="G1720" s="6" t="s">
        <v>23</v>
      </c>
      <c r="H1720" s="6"/>
      <c r="I1720" s="12">
        <v>542</v>
      </c>
      <c r="J1720" s="12">
        <f>J1719+IF(AND($B1720="B",$G1720="D"),-I1720,IF($B1720="B",+I1720,0))</f>
        <v>-782.78287365191841</v>
      </c>
      <c r="K1720" s="12">
        <f>K1719+IF(AND($B1720="B",$E1720&lt;&gt;""),IF($G1720="D",-I1720,+I1720),0)</f>
        <v>-782.78287365191841</v>
      </c>
      <c r="L1720" s="6" t="str">
        <f>IF(C1720="","",G1720&amp;" "&amp;VLOOKUP(C1720,$X$1:$Y$49,2))</f>
        <v>D 23</v>
      </c>
      <c r="M1720" s="10" t="e">
        <f>M1719+IF(AND(B1720="C",E1720&lt;&gt;""),IF(G1720="D",-#REF!,+#REF!),0)</f>
        <v>#REF!</v>
      </c>
      <c r="N1720">
        <f>IF(D1720,MONTH(D1720),"")</f>
        <v>11</v>
      </c>
      <c r="O1720">
        <f>IF(D1720,YEAR(D1720),"")</f>
        <v>2002</v>
      </c>
      <c r="P1720" s="12">
        <f>P1719+IF(AND($B1720="C",I1720&lt;&gt;""),IF($G1720="D",-I1720,+I1720),0)</f>
        <v>43.927580832280128</v>
      </c>
    </row>
    <row r="1721" spans="1:16" x14ac:dyDescent="0.2">
      <c r="A1721" s="6">
        <v>938</v>
      </c>
      <c r="B1721" s="6" t="s">
        <v>17</v>
      </c>
      <c r="C1721" t="s">
        <v>54</v>
      </c>
      <c r="D1721" s="8">
        <v>37582</v>
      </c>
      <c r="E1721" s="8">
        <v>37587</v>
      </c>
      <c r="F1721" s="20" t="s">
        <v>284</v>
      </c>
      <c r="G1721" s="6" t="s">
        <v>19</v>
      </c>
      <c r="H1721" s="6"/>
      <c r="I1721" s="12">
        <v>167.7</v>
      </c>
      <c r="J1721" s="12">
        <f>J1720+IF(AND($B1721="B",$G1721="D"),-I1721,IF($B1721="B",+I1721,0))</f>
        <v>-615.08287365191836</v>
      </c>
      <c r="K1721" s="12">
        <f>K1720+IF(AND($B1721="B",$E1721&lt;&gt;""),IF($G1721="D",-I1721,+I1721),0)</f>
        <v>-615.08287365191836</v>
      </c>
      <c r="L1721" s="6" t="str">
        <f>IF(C1721="","",G1721&amp;" "&amp;VLOOKUP(C1721,$X$1:$Y$49,2))</f>
        <v>R 6</v>
      </c>
      <c r="M1721" s="10" t="e">
        <f>M1720+IF(AND(B1721="C",E1721&lt;&gt;""),IF(G1721="D",-#REF!,+#REF!),0)</f>
        <v>#REF!</v>
      </c>
      <c r="N1721">
        <f>IF(D1721,MONTH(D1721),"")</f>
        <v>11</v>
      </c>
      <c r="O1721">
        <f>IF(D1721,YEAR(D1721),"")</f>
        <v>2002</v>
      </c>
      <c r="P1721" s="12">
        <f>P1720+IF(AND($B1721="C",I1721&lt;&gt;""),IF($G1721="D",-I1721,+I1721),0)</f>
        <v>43.927580832280128</v>
      </c>
    </row>
    <row r="1722" spans="1:16" x14ac:dyDescent="0.2">
      <c r="A1722" s="6">
        <v>938</v>
      </c>
      <c r="B1722" s="6" t="s">
        <v>17</v>
      </c>
      <c r="C1722" t="s">
        <v>62</v>
      </c>
      <c r="D1722" s="8">
        <v>37582</v>
      </c>
      <c r="E1722" s="8">
        <v>37587</v>
      </c>
      <c r="F1722" s="20" t="s">
        <v>284</v>
      </c>
      <c r="G1722" s="6" t="s">
        <v>19</v>
      </c>
      <c r="H1722" s="6"/>
      <c r="I1722" s="12">
        <v>32.870000000000005</v>
      </c>
      <c r="J1722" s="12">
        <f>J1721+IF(AND($B1722="B",$G1722="D"),-I1722,IF($B1722="B",+I1722,0))</f>
        <v>-582.21287365191836</v>
      </c>
      <c r="K1722" s="12">
        <f>K1721+IF(AND($B1722="B",$E1722&lt;&gt;""),IF($G1722="D",-I1722,+I1722),0)</f>
        <v>-582.21287365191836</v>
      </c>
      <c r="L1722" s="6" t="str">
        <f>IF(C1722="","",G1722&amp;" "&amp;VLOOKUP(C1722,$X$1:$Y$49,2))</f>
        <v>R 5</v>
      </c>
      <c r="M1722" s="10" t="e">
        <f>M1721+IF(AND(B1722="C",E1722&lt;&gt;""),IF(G1722="D",-#REF!,+#REF!),0)</f>
        <v>#REF!</v>
      </c>
      <c r="N1722">
        <f>IF(D1722,MONTH(D1722),"")</f>
        <v>11</v>
      </c>
      <c r="O1722">
        <f>IF(D1722,YEAR(D1722),"")</f>
        <v>2002</v>
      </c>
      <c r="P1722" s="12">
        <f>P1721+IF(AND($B1722="C",I1722&lt;&gt;""),IF($G1722="D",-I1722,+I1722),0)</f>
        <v>43.927580832280128</v>
      </c>
    </row>
    <row r="1723" spans="1:16" x14ac:dyDescent="0.2">
      <c r="A1723" s="6">
        <v>943</v>
      </c>
      <c r="B1723" s="6" t="s">
        <v>40</v>
      </c>
      <c r="C1723" t="s">
        <v>41</v>
      </c>
      <c r="D1723" s="8">
        <v>37582</v>
      </c>
      <c r="E1723" s="8">
        <v>37582</v>
      </c>
      <c r="F1723" t="s">
        <v>284</v>
      </c>
      <c r="G1723" s="6" t="s">
        <v>19</v>
      </c>
      <c r="H1723" s="6"/>
      <c r="I1723" s="12">
        <v>20</v>
      </c>
      <c r="J1723" s="12">
        <f>J1722+IF(AND($B1723="B",$G1723="D"),-I1723,IF($B1723="B",+I1723,0))</f>
        <v>-582.21287365191836</v>
      </c>
      <c r="K1723" s="12">
        <f>K1722+IF(AND($B1723="B",$E1723&lt;&gt;""),IF($G1723="D",-I1723,+I1723),0)</f>
        <v>-582.21287365191836</v>
      </c>
      <c r="L1723" s="6" t="str">
        <f>IF(C1723="","",G1723&amp;" "&amp;VLOOKUP(C1723,$X$1:$Y$49,2))</f>
        <v>R 4</v>
      </c>
      <c r="M1723" s="10" t="e">
        <f>M1722+IF(AND(B1723="C",E1723&lt;&gt;""),IF(G1723="D",-#REF!,+#REF!),0)</f>
        <v>#REF!</v>
      </c>
      <c r="N1723">
        <f>IF(D1723,MONTH(D1723),"")</f>
        <v>11</v>
      </c>
      <c r="O1723">
        <f>IF(D1723,YEAR(D1723),"")</f>
        <v>2002</v>
      </c>
      <c r="P1723" s="12">
        <f>P1722+IF(AND($B1723="C",I1723&lt;&gt;""),IF($G1723="D",-I1723,+I1723),0)</f>
        <v>63.927580832280128</v>
      </c>
    </row>
    <row r="1724" spans="1:16" x14ac:dyDescent="0.2">
      <c r="A1724" s="6">
        <v>943</v>
      </c>
      <c r="B1724" s="6" t="s">
        <v>17</v>
      </c>
      <c r="C1724" t="s">
        <v>44</v>
      </c>
      <c r="D1724" s="8">
        <v>37582</v>
      </c>
      <c r="E1724" s="8">
        <v>37582</v>
      </c>
      <c r="F1724" t="s">
        <v>284</v>
      </c>
      <c r="G1724" s="6" t="s">
        <v>23</v>
      </c>
      <c r="H1724" s="6"/>
      <c r="I1724" s="12">
        <v>20</v>
      </c>
      <c r="J1724" s="12">
        <f>J1723+IF(AND($B1724="B",$G1724="D"),-I1724,IF($B1724="B",+I1724,0))</f>
        <v>-602.21287365191836</v>
      </c>
      <c r="K1724" s="12">
        <f>K1723+IF(AND($B1724="B",$E1724&lt;&gt;""),IF($G1724="D",-I1724,+I1724),0)</f>
        <v>-602.21287365191836</v>
      </c>
      <c r="L1724" s="6" t="str">
        <f>IF(C1724="","",G1724&amp;" "&amp;VLOOKUP(C1724,$X$1:$Y$49,2))</f>
        <v>D 5</v>
      </c>
      <c r="M1724" s="10" t="e">
        <f>M1723+IF(AND(B1724="C",E1724&lt;&gt;""),IF(G1724="D",-#REF!,+#REF!),0)</f>
        <v>#REF!</v>
      </c>
      <c r="N1724">
        <f>IF(D1724,MONTH(D1724),"")</f>
        <v>11</v>
      </c>
      <c r="O1724">
        <f>IF(D1724,YEAR(D1724),"")</f>
        <v>2002</v>
      </c>
      <c r="P1724" s="12">
        <f>P1723+IF(AND($B1724="C",I1724&lt;&gt;""),IF($G1724="D",-I1724,+I1724),0)</f>
        <v>63.927580832280128</v>
      </c>
    </row>
    <row r="1725" spans="1:16" x14ac:dyDescent="0.2">
      <c r="A1725" s="6">
        <v>931</v>
      </c>
      <c r="B1725" s="6" t="s">
        <v>17</v>
      </c>
      <c r="C1725" t="s">
        <v>54</v>
      </c>
      <c r="D1725" s="8">
        <v>37585</v>
      </c>
      <c r="E1725" s="8">
        <v>37586</v>
      </c>
      <c r="F1725" s="20" t="s">
        <v>284</v>
      </c>
      <c r="G1725" s="6" t="s">
        <v>19</v>
      </c>
      <c r="H1725" s="6"/>
      <c r="I1725" s="12">
        <v>267</v>
      </c>
      <c r="J1725" s="12">
        <f>J1724+IF(AND($B1725="B",$G1725="D"),-I1725,IF($B1725="B",+I1725,0))</f>
        <v>-335.21287365191836</v>
      </c>
      <c r="K1725" s="12">
        <f>K1724+IF(AND($B1725="B",$E1725&lt;&gt;""),IF($G1725="D",-I1725,+I1725),0)</f>
        <v>-335.21287365191836</v>
      </c>
      <c r="L1725" s="6" t="str">
        <f>IF(C1725="","",G1725&amp;" "&amp;VLOOKUP(C1725,$X$1:$Y$49,2))</f>
        <v>R 6</v>
      </c>
      <c r="M1725" s="10" t="e">
        <f>M1724+IF(AND(B1725="C",E1725&lt;&gt;""),IF(G1725="D",-#REF!,+#REF!),0)</f>
        <v>#REF!</v>
      </c>
      <c r="N1725">
        <f>IF(D1725,MONTH(D1725),"")</f>
        <v>11</v>
      </c>
      <c r="O1725">
        <f>IF(D1725,YEAR(D1725),"")</f>
        <v>2002</v>
      </c>
      <c r="P1725" s="12">
        <f>P1724+IF(AND($B1725="C",I1725&lt;&gt;""),IF($G1725="D",-I1725,+I1725),0)</f>
        <v>63.927580832280128</v>
      </c>
    </row>
    <row r="1726" spans="1:16" x14ac:dyDescent="0.2">
      <c r="A1726" s="6">
        <v>931</v>
      </c>
      <c r="B1726" s="6" t="s">
        <v>17</v>
      </c>
      <c r="C1726" t="s">
        <v>62</v>
      </c>
      <c r="D1726" s="8">
        <v>37585</v>
      </c>
      <c r="E1726" s="8">
        <v>37586</v>
      </c>
      <c r="F1726" s="20" t="s">
        <v>284</v>
      </c>
      <c r="G1726" s="6" t="s">
        <v>19</v>
      </c>
      <c r="H1726" s="6"/>
      <c r="I1726" s="12">
        <v>52.33</v>
      </c>
      <c r="J1726" s="12">
        <f>J1725+IF(AND($B1726="B",$G1726="D"),-I1726,IF($B1726="B",+I1726,0))</f>
        <v>-282.88287365191837</v>
      </c>
      <c r="K1726" s="12">
        <f>K1725+IF(AND($B1726="B",$E1726&lt;&gt;""),IF($G1726="D",-I1726,+I1726),0)</f>
        <v>-282.88287365191837</v>
      </c>
      <c r="L1726" s="6" t="str">
        <f>IF(C1726="","",G1726&amp;" "&amp;VLOOKUP(C1726,$X$1:$Y$49,2))</f>
        <v>R 5</v>
      </c>
      <c r="M1726" s="10" t="e">
        <f>M1725+IF(AND(B1726="C",E1726&lt;&gt;""),IF(G1726="D",-#REF!,+#REF!),0)</f>
        <v>#REF!</v>
      </c>
      <c r="N1726">
        <f>IF(D1726,MONTH(D1726),"")</f>
        <v>11</v>
      </c>
      <c r="O1726">
        <f>IF(D1726,YEAR(D1726),"")</f>
        <v>2002</v>
      </c>
      <c r="P1726" s="12">
        <f>P1725+IF(AND($B1726="C",I1726&lt;&gt;""),IF($G1726="D",-I1726,+I1726),0)</f>
        <v>63.927580832280128</v>
      </c>
    </row>
    <row r="1727" spans="1:16" x14ac:dyDescent="0.2">
      <c r="A1727" s="6">
        <v>947</v>
      </c>
      <c r="B1727" s="6" t="s">
        <v>17</v>
      </c>
      <c r="C1727" t="s">
        <v>53</v>
      </c>
      <c r="D1727" s="8">
        <v>37587</v>
      </c>
      <c r="E1727" s="8">
        <v>37586</v>
      </c>
      <c r="F1727" s="20" t="s">
        <v>284</v>
      </c>
      <c r="G1727" s="6" t="s">
        <v>23</v>
      </c>
      <c r="H1727" s="6"/>
      <c r="I1727" s="12">
        <v>152.44999999999999</v>
      </c>
      <c r="J1727" s="12">
        <f>J1726+IF(AND($B1727="B",$G1727="D"),-I1727,IF($B1727="B",+I1727,0))</f>
        <v>-435.33287365191836</v>
      </c>
      <c r="K1727" s="12">
        <f>K1726+IF(AND($B1727="B",$E1727&lt;&gt;""),IF($G1727="D",-I1727,+I1727),0)</f>
        <v>-435.33287365191836</v>
      </c>
      <c r="L1727" s="6" t="str">
        <f>IF(C1727="","",G1727&amp;" "&amp;VLOOKUP(C1727,$X$1:$Y$49,2))</f>
        <v>D 29</v>
      </c>
      <c r="M1727" s="10" t="e">
        <f>M1726+IF(AND(B1727="C",E1727&lt;&gt;""),IF(G1727="D",-#REF!,+#REF!),0)</f>
        <v>#REF!</v>
      </c>
      <c r="N1727">
        <f>IF(D1727,MONTH(D1727),"")</f>
        <v>11</v>
      </c>
      <c r="O1727">
        <f>IF(D1727,YEAR(D1727),"")</f>
        <v>2002</v>
      </c>
      <c r="P1727" s="12">
        <f>P1726+IF(AND($B1727="C",I1727&lt;&gt;""),IF($G1727="D",-I1727,+I1727),0)</f>
        <v>63.927580832280128</v>
      </c>
    </row>
    <row r="1728" spans="1:16" x14ac:dyDescent="0.2">
      <c r="A1728" s="6">
        <v>947</v>
      </c>
      <c r="B1728" s="6" t="s">
        <v>17</v>
      </c>
      <c r="C1728" t="s">
        <v>26</v>
      </c>
      <c r="D1728" s="8">
        <v>37587</v>
      </c>
      <c r="E1728" s="8">
        <v>37586</v>
      </c>
      <c r="F1728" s="20" t="s">
        <v>284</v>
      </c>
      <c r="G1728" s="6" t="s">
        <v>23</v>
      </c>
      <c r="H1728" s="6"/>
      <c r="I1728" s="12">
        <v>29.88</v>
      </c>
      <c r="J1728" s="12">
        <f>J1727+IF(AND($B1728="B",$G1728="D"),-I1728,IF($B1728="B",+I1728,0))</f>
        <v>-465.21287365191836</v>
      </c>
      <c r="K1728" s="12">
        <f>K1727+IF(AND($B1728="B",$E1728&lt;&gt;""),IF($G1728="D",-I1728,+I1728),0)</f>
        <v>-465.21287365191836</v>
      </c>
      <c r="L1728" s="6" t="str">
        <f>IF(C1728="","",G1728&amp;" "&amp;VLOOKUP(C1728,$X$1:$Y$49,2))</f>
        <v>D 6</v>
      </c>
      <c r="M1728" s="10" t="e">
        <f>M1727+IF(AND(B1728="C",E1728&lt;&gt;""),IF(G1728="D",-#REF!,+#REF!),0)</f>
        <v>#REF!</v>
      </c>
      <c r="N1728">
        <f>IF(D1728,MONTH(D1728),"")</f>
        <v>11</v>
      </c>
      <c r="O1728">
        <f>IF(D1728,YEAR(D1728),"")</f>
        <v>2002</v>
      </c>
      <c r="P1728" s="12">
        <f>P1727+IF(AND($B1728="C",I1728&lt;&gt;""),IF($G1728="D",-I1728,+I1728),0)</f>
        <v>63.927580832280128</v>
      </c>
    </row>
    <row r="1729" spans="1:16" x14ac:dyDescent="0.2">
      <c r="A1729" s="6">
        <v>919</v>
      </c>
      <c r="B1729" s="6" t="s">
        <v>17</v>
      </c>
      <c r="C1729" t="s">
        <v>54</v>
      </c>
      <c r="D1729" s="8">
        <v>37589</v>
      </c>
      <c r="E1729" s="8">
        <v>37594</v>
      </c>
      <c r="F1729" s="20" t="s">
        <v>284</v>
      </c>
      <c r="G1729" s="6" t="s">
        <v>19</v>
      </c>
      <c r="H1729" s="6"/>
      <c r="I1729" s="12">
        <v>3110</v>
      </c>
      <c r="J1729" s="12">
        <f>J1728+IF(AND($B1729="B",$G1729="D"),-I1729,IF($B1729="B",+I1729,0))</f>
        <v>2644.7871263480815</v>
      </c>
      <c r="K1729" s="12">
        <f>K1728+IF(AND($B1729="B",$E1729&lt;&gt;""),IF($G1729="D",-I1729,+I1729),0)</f>
        <v>2644.7871263480815</v>
      </c>
      <c r="L1729" s="6" t="str">
        <f>IF(C1729="","",G1729&amp;" "&amp;VLOOKUP(C1729,$X$1:$Y$49,2))</f>
        <v>R 6</v>
      </c>
      <c r="M1729" s="10" t="e">
        <f>M1728+IF(AND(B1729="C",E1729&lt;&gt;""),IF(G1729="D",-#REF!,+#REF!),0)</f>
        <v>#REF!</v>
      </c>
      <c r="N1729">
        <f>IF(D1729,MONTH(D1729),"")</f>
        <v>11</v>
      </c>
      <c r="O1729">
        <f>IF(D1729,YEAR(D1729),"")</f>
        <v>2002</v>
      </c>
      <c r="P1729" s="12">
        <f>P1728+IF(AND($B1729="C",I1729&lt;&gt;""),IF($G1729="D",-I1729,+I1729),0)</f>
        <v>63.927580832280128</v>
      </c>
    </row>
    <row r="1730" spans="1:16" x14ac:dyDescent="0.2">
      <c r="A1730" s="6">
        <v>919</v>
      </c>
      <c r="B1730" s="6" t="s">
        <v>17</v>
      </c>
      <c r="C1730" t="s">
        <v>62</v>
      </c>
      <c r="D1730" s="8">
        <v>37589</v>
      </c>
      <c r="E1730" s="8">
        <v>37594</v>
      </c>
      <c r="F1730" s="20" t="s">
        <v>284</v>
      </c>
      <c r="G1730" s="6" t="s">
        <v>19</v>
      </c>
      <c r="H1730" s="6"/>
      <c r="I1730" s="12">
        <v>609.55999999999995</v>
      </c>
      <c r="J1730" s="12">
        <f>J1729+IF(AND($B1730="B",$G1730="D"),-I1730,IF($B1730="B",+I1730,0))</f>
        <v>3254.3471263480815</v>
      </c>
      <c r="K1730" s="12">
        <f>K1729+IF(AND($B1730="B",$E1730&lt;&gt;""),IF($G1730="D",-I1730,+I1730),0)</f>
        <v>3254.3471263480815</v>
      </c>
      <c r="L1730" s="6" t="str">
        <f>IF(C1730="","",G1730&amp;" "&amp;VLOOKUP(C1730,$X$1:$Y$49,2))</f>
        <v>R 5</v>
      </c>
      <c r="M1730" s="10" t="e">
        <f>M1729+IF(AND(B1730="C",E1730&lt;&gt;""),IF(G1730="D",-#REF!,+#REF!),0)</f>
        <v>#REF!</v>
      </c>
      <c r="N1730">
        <f>IF(D1730,MONTH(D1730),"")</f>
        <v>11</v>
      </c>
      <c r="O1730">
        <f>IF(D1730,YEAR(D1730),"")</f>
        <v>2002</v>
      </c>
      <c r="P1730" s="12">
        <f>P1729+IF(AND($B1730="C",I1730&lt;&gt;""),IF($G1730="D",-I1730,+I1730),0)</f>
        <v>63.927580832280128</v>
      </c>
    </row>
    <row r="1731" spans="1:16" x14ac:dyDescent="0.2">
      <c r="A1731" s="6">
        <v>916</v>
      </c>
      <c r="B1731" s="6" t="s">
        <v>17</v>
      </c>
      <c r="C1731" t="s">
        <v>28</v>
      </c>
      <c r="D1731" s="8">
        <v>37591</v>
      </c>
      <c r="E1731" s="8">
        <v>37620</v>
      </c>
      <c r="F1731" t="s">
        <v>284</v>
      </c>
      <c r="G1731" s="6" t="s">
        <v>23</v>
      </c>
      <c r="H1731" s="6"/>
      <c r="I1731" s="12">
        <v>53.34</v>
      </c>
      <c r="J1731" s="12">
        <f>J1730+IF(AND($B1731="B",$G1731="D"),-I1731,IF($B1731="B",+I1731,0))</f>
        <v>3201.0071263480813</v>
      </c>
      <c r="K1731" s="12">
        <f>K1730+IF(AND($B1731="B",$E1731&lt;&gt;""),IF($G1731="D",-I1731,+I1731),0)</f>
        <v>3201.0071263480813</v>
      </c>
      <c r="L1731" s="6" t="str">
        <f>IF(C1731="","",G1731&amp;" "&amp;VLOOKUP(C1731,$X$1:$Y$49,2))</f>
        <v>D 25</v>
      </c>
      <c r="M1731" s="10" t="e">
        <f>M1730+IF(AND(B1731="C",E1731&lt;&gt;""),IF(G1731="D",-#REF!,+#REF!),0)</f>
        <v>#REF!</v>
      </c>
      <c r="N1731">
        <f>IF(D1731,MONTH(D1731),"")</f>
        <v>12</v>
      </c>
      <c r="O1731">
        <f>IF(D1731,YEAR(D1731),"")</f>
        <v>2002</v>
      </c>
      <c r="P1731" s="12">
        <f>P1730+IF(AND($B1731="C",I1731&lt;&gt;""),IF($G1731="D",-I1731,+I1731),0)</f>
        <v>63.927580832280128</v>
      </c>
    </row>
    <row r="1732" spans="1:16" x14ac:dyDescent="0.2">
      <c r="A1732" s="6">
        <v>916</v>
      </c>
      <c r="B1732" s="6" t="s">
        <v>17</v>
      </c>
      <c r="C1732" t="s">
        <v>26</v>
      </c>
      <c r="D1732" s="8">
        <v>37591</v>
      </c>
      <c r="E1732" s="8">
        <v>37620</v>
      </c>
      <c r="F1732" t="s">
        <v>284</v>
      </c>
      <c r="G1732" s="6" t="s">
        <v>23</v>
      </c>
      <c r="H1732" s="6"/>
      <c r="I1732" s="12">
        <v>10.46</v>
      </c>
      <c r="J1732" s="12">
        <f>J1731+IF(AND($B1732="B",$G1732="D"),-I1732,IF($B1732="B",+I1732,0))</f>
        <v>3190.5471263480813</v>
      </c>
      <c r="K1732" s="12">
        <f>K1731+IF(AND($B1732="B",$E1732&lt;&gt;""),IF($G1732="D",-I1732,+I1732),0)</f>
        <v>3190.5471263480813</v>
      </c>
      <c r="L1732" s="6" t="str">
        <f>IF(C1732="","",G1732&amp;" "&amp;VLOOKUP(C1732,$X$1:$Y$49,2))</f>
        <v>D 6</v>
      </c>
      <c r="M1732" s="10" t="e">
        <f>M1731+IF(AND(B1732="C",E1732&lt;&gt;""),IF(G1732="D",-#REF!,+#REF!),0)</f>
        <v>#REF!</v>
      </c>
      <c r="N1732">
        <f>IF(D1732,MONTH(D1732),"")</f>
        <v>12</v>
      </c>
      <c r="O1732">
        <f>IF(D1732,YEAR(D1732),"")</f>
        <v>2002</v>
      </c>
      <c r="P1732" s="12">
        <f>P1731+IF(AND($B1732="C",I1732&lt;&gt;""),IF($G1732="D",-I1732,+I1732),0)</f>
        <v>63.927580832280128</v>
      </c>
    </row>
    <row r="1733" spans="1:16" x14ac:dyDescent="0.2">
      <c r="A1733" s="6">
        <v>932</v>
      </c>
      <c r="B1733" s="6" t="s">
        <v>17</v>
      </c>
      <c r="C1733" s="7" t="s">
        <v>56</v>
      </c>
      <c r="D1733" s="8">
        <v>37591</v>
      </c>
      <c r="E1733" s="19">
        <v>37595</v>
      </c>
      <c r="F1733" t="s">
        <v>284</v>
      </c>
      <c r="G1733" s="6" t="s">
        <v>23</v>
      </c>
      <c r="H1733" s="6"/>
      <c r="I1733" s="12">
        <v>147.01</v>
      </c>
      <c r="J1733" s="12">
        <f>J1732+IF(AND($B1733="B",$G1733="D"),-I1733,IF($B1733="B",+I1733,0))</f>
        <v>3043.5371263480811</v>
      </c>
      <c r="K1733" s="12">
        <f>K1732+IF(AND($B1733="B",$E1733&lt;&gt;""),IF($G1733="D",-I1733,+I1733),0)</f>
        <v>3043.5371263480811</v>
      </c>
      <c r="L1733" s="6" t="str">
        <f>IF(C1733="","",G1733&amp;" "&amp;VLOOKUP(C1733,$X$1:$Y$49,2))</f>
        <v>D 14</v>
      </c>
      <c r="M1733" s="10" t="e">
        <f>M1732+IF(AND(B1733="C",E1733&lt;&gt;""),IF(G1733="D",-#REF!,+#REF!),0)</f>
        <v>#REF!</v>
      </c>
      <c r="N1733">
        <f>IF(D1733,MONTH(D1733),"")</f>
        <v>12</v>
      </c>
      <c r="O1733">
        <f>IF(D1733,YEAR(D1733),"")</f>
        <v>2002</v>
      </c>
      <c r="P1733" s="12">
        <f>P1732+IF(AND($B1733="C",I1733&lt;&gt;""),IF($G1733="D",-I1733,+I1733),0)</f>
        <v>63.927580832280128</v>
      </c>
    </row>
    <row r="1734" spans="1:16" x14ac:dyDescent="0.2">
      <c r="A1734" s="6">
        <v>932</v>
      </c>
      <c r="B1734" s="6" t="s">
        <v>17</v>
      </c>
      <c r="C1734" s="7" t="s">
        <v>26</v>
      </c>
      <c r="D1734" s="8">
        <v>37591</v>
      </c>
      <c r="E1734" s="19">
        <v>37595</v>
      </c>
      <c r="F1734" t="s">
        <v>284</v>
      </c>
      <c r="G1734" s="6" t="s">
        <v>23</v>
      </c>
      <c r="H1734" s="6"/>
      <c r="I1734" s="12">
        <v>34.92</v>
      </c>
      <c r="J1734" s="12">
        <f>J1733+IF(AND($B1734="B",$G1734="D"),-I1734,IF($B1734="B",+I1734,0))</f>
        <v>3008.617126348081</v>
      </c>
      <c r="K1734" s="12">
        <f>K1733+IF(AND($B1734="B",$E1734&lt;&gt;""),IF($G1734="D",-I1734,+I1734),0)</f>
        <v>3008.617126348081</v>
      </c>
      <c r="L1734" s="6" t="str">
        <f>IF(C1734="","",G1734&amp;" "&amp;VLOOKUP(C1734,$X$1:$Y$49,2))</f>
        <v>D 6</v>
      </c>
      <c r="M1734" s="10" t="e">
        <f>M1733+IF(AND(B1734="C",E1734&lt;&gt;""),IF(G1734="D",-#REF!,+#REF!),0)</f>
        <v>#REF!</v>
      </c>
      <c r="N1734">
        <f>IF(D1734,MONTH(D1734),"")</f>
        <v>12</v>
      </c>
      <c r="O1734">
        <f>IF(D1734,YEAR(D1734),"")</f>
        <v>2002</v>
      </c>
      <c r="P1734" s="12">
        <f>P1733+IF(AND($B1734="C",I1734&lt;&gt;""),IF($G1734="D",-I1734,+I1734),0)</f>
        <v>63.927580832280128</v>
      </c>
    </row>
    <row r="1735" spans="1:16" x14ac:dyDescent="0.2">
      <c r="A1735" s="6">
        <v>932</v>
      </c>
      <c r="B1735" s="6" t="s">
        <v>17</v>
      </c>
      <c r="C1735" s="7" t="s">
        <v>51</v>
      </c>
      <c r="D1735" s="8">
        <v>37591</v>
      </c>
      <c r="E1735" s="19">
        <v>37595</v>
      </c>
      <c r="F1735" t="s">
        <v>284</v>
      </c>
      <c r="G1735" s="6" t="s">
        <v>23</v>
      </c>
      <c r="H1735" s="6"/>
      <c r="I1735" s="12">
        <v>31.15</v>
      </c>
      <c r="J1735" s="12">
        <f>J1734+IF(AND($B1735="B",$G1735="D"),-I1735,IF($B1735="B",+I1735,0))</f>
        <v>2977.4671263480809</v>
      </c>
      <c r="K1735" s="12">
        <f>K1734+IF(AND($B1735="B",$E1735&lt;&gt;""),IF($G1735="D",-I1735,+I1735),0)</f>
        <v>2977.4671263480809</v>
      </c>
      <c r="L1735" s="6" t="str">
        <f>IF(C1735="","",G1735&amp;" "&amp;VLOOKUP(C1735,$X$1:$Y$49,2))</f>
        <v>D 21</v>
      </c>
      <c r="M1735" s="10" t="e">
        <f>M1734+IF(AND(B1735="C",E1735&lt;&gt;""),IF(G1735="D",-#REF!,+#REF!),0)</f>
        <v>#REF!</v>
      </c>
      <c r="N1735">
        <f>IF(D1735,MONTH(D1735),"")</f>
        <v>12</v>
      </c>
      <c r="O1735">
        <f>IF(D1735,YEAR(D1735),"")</f>
        <v>2002</v>
      </c>
      <c r="P1735" s="12">
        <f>P1734+IF(AND($B1735="C",I1735&lt;&gt;""),IF($G1735="D",-I1735,+I1735),0)</f>
        <v>63.927580832280128</v>
      </c>
    </row>
    <row r="1736" spans="1:16" x14ac:dyDescent="0.2">
      <c r="A1736" s="6">
        <v>932</v>
      </c>
      <c r="B1736" s="6" t="s">
        <v>17</v>
      </c>
      <c r="C1736" s="7" t="s">
        <v>51</v>
      </c>
      <c r="D1736" s="8">
        <v>37591</v>
      </c>
      <c r="E1736" s="19">
        <v>37595</v>
      </c>
      <c r="F1736" t="s">
        <v>284</v>
      </c>
      <c r="G1736" s="6" t="s">
        <v>23</v>
      </c>
      <c r="H1736" s="6"/>
      <c r="I1736" s="12">
        <v>4.74</v>
      </c>
      <c r="J1736" s="12">
        <f>J1735+IF(AND($B1736="B",$G1736="D"),-I1736,IF($B1736="B",+I1736,0))</f>
        <v>2972.7271263480811</v>
      </c>
      <c r="K1736" s="12">
        <f>K1735+IF(AND($B1736="B",$E1736&lt;&gt;""),IF($G1736="D",-I1736,+I1736),0)</f>
        <v>2972.7271263480811</v>
      </c>
      <c r="L1736" s="6" t="str">
        <f>IF(C1736="","",G1736&amp;" "&amp;VLOOKUP(C1736,$X$1:$Y$49,2))</f>
        <v>D 21</v>
      </c>
      <c r="M1736" s="10" t="e">
        <f>M1735+IF(AND(B1736="C",E1736&lt;&gt;""),IF(G1736="D",-#REF!,+#REF!),0)</f>
        <v>#REF!</v>
      </c>
      <c r="N1736">
        <f>IF(D1736,MONTH(D1736),"")</f>
        <v>12</v>
      </c>
      <c r="O1736">
        <f>IF(D1736,YEAR(D1736),"")</f>
        <v>2002</v>
      </c>
      <c r="P1736" s="12">
        <f>P1735+IF(AND($B1736="C",I1736&lt;&gt;""),IF($G1736="D",-I1736,+I1736),0)</f>
        <v>63.927580832280128</v>
      </c>
    </row>
    <row r="1737" spans="1:16" x14ac:dyDescent="0.2">
      <c r="A1737" s="6">
        <v>933</v>
      </c>
      <c r="B1737" s="6" t="s">
        <v>17</v>
      </c>
      <c r="C1737" s="7" t="s">
        <v>56</v>
      </c>
      <c r="D1737" s="8">
        <v>37591</v>
      </c>
      <c r="E1737" s="19">
        <v>37595</v>
      </c>
      <c r="F1737" t="s">
        <v>284</v>
      </c>
      <c r="G1737" s="6" t="s">
        <v>23</v>
      </c>
      <c r="H1737" s="6"/>
      <c r="I1737" s="12">
        <v>230.32</v>
      </c>
      <c r="J1737" s="12">
        <f>J1736+IF(AND($B1737="B",$G1737="D"),-I1737,IF($B1737="B",+I1737,0))</f>
        <v>2742.407126348081</v>
      </c>
      <c r="K1737" s="12">
        <f>K1736+IF(AND($B1737="B",$E1737&lt;&gt;""),IF($G1737="D",-I1737,+I1737),0)</f>
        <v>2742.407126348081</v>
      </c>
      <c r="L1737" s="6" t="str">
        <f>IF(C1737="","",G1737&amp;" "&amp;VLOOKUP(C1737,$X$1:$Y$49,2))</f>
        <v>D 14</v>
      </c>
      <c r="M1737" s="10" t="e">
        <f>M1736+IF(AND(B1737="C",E1737&lt;&gt;""),IF(G1737="D",-#REF!,+#REF!),0)</f>
        <v>#REF!</v>
      </c>
      <c r="N1737">
        <f>IF(D1737,MONTH(D1737),"")</f>
        <v>12</v>
      </c>
      <c r="O1737">
        <f>IF(D1737,YEAR(D1737),"")</f>
        <v>2002</v>
      </c>
      <c r="P1737" s="12">
        <f>P1736+IF(AND($B1737="C",I1737&lt;&gt;""),IF($G1737="D",-I1737,+I1737),0)</f>
        <v>63.927580832280128</v>
      </c>
    </row>
    <row r="1738" spans="1:16" x14ac:dyDescent="0.2">
      <c r="A1738" s="6">
        <v>933</v>
      </c>
      <c r="B1738" s="6" t="s">
        <v>17</v>
      </c>
      <c r="C1738" s="7" t="s">
        <v>26</v>
      </c>
      <c r="D1738" s="8">
        <v>37591</v>
      </c>
      <c r="E1738" s="19">
        <v>37595</v>
      </c>
      <c r="F1738" t="s">
        <v>284</v>
      </c>
      <c r="G1738" s="6" t="s">
        <v>23</v>
      </c>
      <c r="H1738" s="6"/>
      <c r="I1738" s="12">
        <v>53.09</v>
      </c>
      <c r="J1738" s="12">
        <f>J1737+IF(AND($B1738="B",$G1738="D"),-I1738,IF($B1738="B",+I1738,0))</f>
        <v>2689.3171263480808</v>
      </c>
      <c r="K1738" s="12">
        <f>K1737+IF(AND($B1738="B",$E1738&lt;&gt;""),IF($G1738="D",-I1738,+I1738),0)</f>
        <v>2689.3171263480808</v>
      </c>
      <c r="L1738" s="6" t="str">
        <f>IF(C1738="","",G1738&amp;" "&amp;VLOOKUP(C1738,$X$1:$Y$49,2))</f>
        <v>D 6</v>
      </c>
      <c r="M1738" s="10" t="e">
        <f>M1737+IF(AND(B1738="C",E1738&lt;&gt;""),IF(G1738="D",-#REF!,+#REF!),0)</f>
        <v>#REF!</v>
      </c>
      <c r="N1738">
        <f>IF(D1738,MONTH(D1738),"")</f>
        <v>12</v>
      </c>
      <c r="O1738">
        <f>IF(D1738,YEAR(D1738),"")</f>
        <v>2002</v>
      </c>
      <c r="P1738" s="12">
        <f>P1737+IF(AND($B1738="C",I1738&lt;&gt;""),IF($G1738="D",-I1738,+I1738),0)</f>
        <v>63.927580832280128</v>
      </c>
    </row>
    <row r="1739" spans="1:16" x14ac:dyDescent="0.2">
      <c r="A1739" s="6">
        <v>933</v>
      </c>
      <c r="B1739" s="6" t="s">
        <v>17</v>
      </c>
      <c r="C1739" s="7" t="s">
        <v>51</v>
      </c>
      <c r="D1739" s="8">
        <v>37591</v>
      </c>
      <c r="E1739" s="19">
        <v>37595</v>
      </c>
      <c r="F1739" t="s">
        <v>284</v>
      </c>
      <c r="G1739" s="6" t="s">
        <v>23</v>
      </c>
      <c r="H1739" s="6"/>
      <c r="I1739" s="12">
        <v>40.54</v>
      </c>
      <c r="J1739" s="12">
        <f>J1738+IF(AND($B1739="B",$G1739="D"),-I1739,IF($B1739="B",+I1739,0))</f>
        <v>2648.7771263480809</v>
      </c>
      <c r="K1739" s="12">
        <f>K1738+IF(AND($B1739="B",$E1739&lt;&gt;""),IF($G1739="D",-I1739,+I1739),0)</f>
        <v>2648.7771263480809</v>
      </c>
      <c r="L1739" s="6" t="str">
        <f>IF(C1739="","",G1739&amp;" "&amp;VLOOKUP(C1739,$X$1:$Y$49,2))</f>
        <v>D 21</v>
      </c>
      <c r="M1739" s="10" t="e">
        <f>M1738+IF(AND(B1739="C",E1739&lt;&gt;""),IF(G1739="D",-#REF!,+#REF!),0)</f>
        <v>#REF!</v>
      </c>
      <c r="N1739">
        <f>IF(D1739,MONTH(D1739),"")</f>
        <v>12</v>
      </c>
      <c r="O1739">
        <f>IF(D1739,YEAR(D1739),"")</f>
        <v>2002</v>
      </c>
      <c r="P1739" s="12">
        <f>P1738+IF(AND($B1739="C",I1739&lt;&gt;""),IF($G1739="D",-I1739,+I1739),0)</f>
        <v>63.927580832280128</v>
      </c>
    </row>
    <row r="1740" spans="1:16" x14ac:dyDescent="0.2">
      <c r="A1740" s="6">
        <v>933</v>
      </c>
      <c r="B1740" s="6" t="s">
        <v>17</v>
      </c>
      <c r="C1740" s="7" t="s">
        <v>51</v>
      </c>
      <c r="D1740" s="8">
        <v>37591</v>
      </c>
      <c r="E1740" s="19">
        <v>37595</v>
      </c>
      <c r="F1740" t="s">
        <v>284</v>
      </c>
      <c r="G1740" s="6" t="s">
        <v>23</v>
      </c>
      <c r="H1740" s="6"/>
      <c r="I1740" s="12">
        <v>7.48</v>
      </c>
      <c r="J1740" s="12">
        <f>J1739+IF(AND($B1740="B",$G1740="D"),-I1740,IF($B1740="B",+I1740,0))</f>
        <v>2641.2971263480808</v>
      </c>
      <c r="K1740" s="12">
        <f>K1739+IF(AND($B1740="B",$E1740&lt;&gt;""),IF($G1740="D",-I1740,+I1740),0)</f>
        <v>2641.2971263480808</v>
      </c>
      <c r="L1740" s="6" t="str">
        <f>IF(C1740="","",G1740&amp;" "&amp;VLOOKUP(C1740,$X$1:$Y$49,2))</f>
        <v>D 21</v>
      </c>
      <c r="M1740" s="10" t="e">
        <f>M1739+IF(AND(B1740="C",E1740&lt;&gt;""),IF(G1740="D",-#REF!,+#REF!),0)</f>
        <v>#REF!</v>
      </c>
      <c r="N1740">
        <f>IF(D1740,MONTH(D1740),"")</f>
        <v>12</v>
      </c>
      <c r="O1740">
        <f>IF(D1740,YEAR(D1740),"")</f>
        <v>2002</v>
      </c>
      <c r="P1740" s="12">
        <f>P1739+IF(AND($B1740="C",I1740&lt;&gt;""),IF($G1740="D",-I1740,+I1740),0)</f>
        <v>63.927580832280128</v>
      </c>
    </row>
    <row r="1741" spans="1:16" x14ac:dyDescent="0.2">
      <c r="A1741" s="6">
        <v>948</v>
      </c>
      <c r="B1741" s="6" t="s">
        <v>17</v>
      </c>
      <c r="C1741" t="s">
        <v>53</v>
      </c>
      <c r="D1741" s="8">
        <v>37592</v>
      </c>
      <c r="E1741" s="8">
        <v>37592</v>
      </c>
      <c r="F1741" t="s">
        <v>284</v>
      </c>
      <c r="G1741" s="6" t="s">
        <v>23</v>
      </c>
      <c r="H1741" s="6"/>
      <c r="I1741" s="12">
        <v>10.23</v>
      </c>
      <c r="J1741" s="12">
        <f>J1740+IF(AND($B1741="B",$G1741="D"),-I1741,IF($B1741="B",+I1741,0))</f>
        <v>2631.0671263480808</v>
      </c>
      <c r="K1741" s="12">
        <f>K1740+IF(AND($B1741="B",$E1741&lt;&gt;""),IF($G1741="D",-I1741,+I1741),0)</f>
        <v>2631.0671263480808</v>
      </c>
      <c r="L1741" s="6" t="str">
        <f>IF(C1741="","",G1741&amp;" "&amp;VLOOKUP(C1741,$X$1:$Y$49,2))</f>
        <v>D 29</v>
      </c>
      <c r="M1741" s="10" t="e">
        <f>M1740+IF(AND(B1741="C",E1741&lt;&gt;""),IF(G1741="D",-#REF!,+#REF!),0)</f>
        <v>#REF!</v>
      </c>
      <c r="N1741">
        <f>IF(D1741,MONTH(D1741),"")</f>
        <v>12</v>
      </c>
      <c r="O1741">
        <f>IF(D1741,YEAR(D1741),"")</f>
        <v>2002</v>
      </c>
      <c r="P1741" s="12">
        <f>P1740+IF(AND($B1741="C",I1741&lt;&gt;""),IF($G1741="D",-I1741,+I1741),0)</f>
        <v>63.927580832280128</v>
      </c>
    </row>
    <row r="1742" spans="1:16" x14ac:dyDescent="0.2">
      <c r="A1742" s="6">
        <v>948</v>
      </c>
      <c r="B1742" s="6" t="s">
        <v>17</v>
      </c>
      <c r="C1742" t="s">
        <v>26</v>
      </c>
      <c r="D1742" s="8">
        <v>37592</v>
      </c>
      <c r="E1742" s="8">
        <v>37592</v>
      </c>
      <c r="F1742" t="s">
        <v>284</v>
      </c>
      <c r="G1742" s="6" t="s">
        <v>23</v>
      </c>
      <c r="H1742" s="6"/>
      <c r="I1742" s="12">
        <v>2.0099999999999998</v>
      </c>
      <c r="J1742" s="12">
        <f>J1741+IF(AND($B1742="B",$G1742="D"),-I1742,IF($B1742="B",+I1742,0))</f>
        <v>2629.0571263480806</v>
      </c>
      <c r="K1742" s="12">
        <f>K1741+IF(AND($B1742="B",$E1742&lt;&gt;""),IF($G1742="D",-I1742,+I1742),0)</f>
        <v>2629.0571263480806</v>
      </c>
      <c r="L1742" s="6" t="str">
        <f>IF(C1742="","",G1742&amp;" "&amp;VLOOKUP(C1742,$X$1:$Y$49,2))</f>
        <v>D 6</v>
      </c>
      <c r="M1742" s="10" t="e">
        <f>M1741+IF(AND(B1742="C",E1742&lt;&gt;""),IF(G1742="D",-#REF!,+#REF!),0)</f>
        <v>#REF!</v>
      </c>
      <c r="N1742">
        <f>IF(D1742,MONTH(D1742),"")</f>
        <v>12</v>
      </c>
      <c r="O1742">
        <f>IF(D1742,YEAR(D1742),"")</f>
        <v>2002</v>
      </c>
      <c r="P1742" s="12">
        <f>P1741+IF(AND($B1742="C",I1742&lt;&gt;""),IF($G1742="D",-I1742,+I1742),0)</f>
        <v>63.927580832280128</v>
      </c>
    </row>
    <row r="1743" spans="1:16" x14ac:dyDescent="0.2">
      <c r="A1743" s="6">
        <v>957</v>
      </c>
      <c r="B1743" s="6" t="s">
        <v>17</v>
      </c>
      <c r="C1743" t="s">
        <v>49</v>
      </c>
      <c r="D1743" s="8">
        <v>37592</v>
      </c>
      <c r="E1743" s="8">
        <v>37621</v>
      </c>
      <c r="F1743" t="s">
        <v>284</v>
      </c>
      <c r="G1743" s="6" t="s">
        <v>23</v>
      </c>
      <c r="H1743" s="6"/>
      <c r="I1743" s="12">
        <v>480</v>
      </c>
      <c r="J1743" s="12">
        <f>J1742+IF(AND($B1743="B",$G1743="D"),-I1743,IF($B1743="B",+I1743,0))</f>
        <v>2149.0571263480806</v>
      </c>
      <c r="K1743" s="12">
        <f>K1742+IF(AND($B1743="B",$E1743&lt;&gt;""),IF($G1743="D",-I1743,+I1743),0)</f>
        <v>2149.0571263480806</v>
      </c>
      <c r="L1743" s="6" t="str">
        <f>IF(C1743="","",G1743&amp;" "&amp;VLOOKUP(C1743,$X$1:$Y$49,2))</f>
        <v>D 24</v>
      </c>
      <c r="M1743" s="10" t="e">
        <f>M1742+IF(AND(B1743="C",E1743&lt;&gt;""),IF(G1743="D",-#REF!,+#REF!),0)</f>
        <v>#REF!</v>
      </c>
      <c r="N1743">
        <f>IF(D1743,MONTH(D1743),"")</f>
        <v>12</v>
      </c>
      <c r="O1743">
        <f>IF(D1743,YEAR(D1743),"")</f>
        <v>2002</v>
      </c>
      <c r="P1743" s="12">
        <f>P1742+IF(AND($B1743="C",I1743&lt;&gt;""),IF($G1743="D",-I1743,+I1743),0)</f>
        <v>63.927580832280128</v>
      </c>
    </row>
    <row r="1744" spans="1:16" x14ac:dyDescent="0.2">
      <c r="A1744" s="6">
        <v>957</v>
      </c>
      <c r="B1744" s="6" t="s">
        <v>17</v>
      </c>
      <c r="C1744" t="s">
        <v>26</v>
      </c>
      <c r="D1744" s="8">
        <v>37592</v>
      </c>
      <c r="E1744" s="8">
        <v>37621</v>
      </c>
      <c r="F1744" t="s">
        <v>284</v>
      </c>
      <c r="G1744" s="6" t="s">
        <v>23</v>
      </c>
      <c r="H1744" s="6"/>
      <c r="I1744" s="12">
        <v>94.08</v>
      </c>
      <c r="J1744" s="12">
        <f>J1743+IF(AND($B1744="B",$G1744="D"),-I1744,IF($B1744="B",+I1744,0))</f>
        <v>2054.9771263480807</v>
      </c>
      <c r="K1744" s="12">
        <f>K1743+IF(AND($B1744="B",$E1744&lt;&gt;""),IF($G1744="D",-I1744,+I1744),0)</f>
        <v>2054.9771263480807</v>
      </c>
      <c r="L1744" s="6" t="str">
        <f>IF(C1744="","",G1744&amp;" "&amp;VLOOKUP(C1744,$X$1:$Y$49,2))</f>
        <v>D 6</v>
      </c>
      <c r="M1744" s="10" t="e">
        <f>M1743+IF(AND(B1744="C",E1744&lt;&gt;""),IF(G1744="D",-#REF!,+#REF!),0)</f>
        <v>#REF!</v>
      </c>
      <c r="N1744">
        <f>IF(D1744,MONTH(D1744),"")</f>
        <v>12</v>
      </c>
      <c r="O1744">
        <f>IF(D1744,YEAR(D1744),"")</f>
        <v>2002</v>
      </c>
      <c r="P1744" s="12">
        <f>P1743+IF(AND($B1744="C",I1744&lt;&gt;""),IF($G1744="D",-I1744,+I1744),0)</f>
        <v>63.927580832280128</v>
      </c>
    </row>
    <row r="1745" spans="1:16" x14ac:dyDescent="0.2">
      <c r="A1745" s="6">
        <v>944</v>
      </c>
      <c r="B1745" s="6" t="s">
        <v>40</v>
      </c>
      <c r="C1745" t="s">
        <v>41</v>
      </c>
      <c r="D1745" s="8">
        <v>37593</v>
      </c>
      <c r="E1745" s="8">
        <v>37593</v>
      </c>
      <c r="F1745" t="s">
        <v>284</v>
      </c>
      <c r="G1745" s="6" t="s">
        <v>19</v>
      </c>
      <c r="H1745" s="6"/>
      <c r="I1745" s="12">
        <v>40</v>
      </c>
      <c r="J1745" s="12">
        <f>J1744+IF(AND($B1745="B",$G1745="D"),-I1745,IF($B1745="B",+I1745,0))</f>
        <v>2054.9771263480807</v>
      </c>
      <c r="K1745" s="12">
        <f>K1744+IF(AND($B1745="B",$E1745&lt;&gt;""),IF($G1745="D",-I1745,+I1745),0)</f>
        <v>2054.9771263480807</v>
      </c>
      <c r="L1745" s="6" t="str">
        <f>IF(C1745="","",G1745&amp;" "&amp;VLOOKUP(C1745,$X$1:$Y$49,2))</f>
        <v>R 4</v>
      </c>
      <c r="M1745" s="10" t="e">
        <f>M1744+IF(AND(B1745="C",E1745&lt;&gt;""),IF(G1745="D",-#REF!,+#REF!),0)</f>
        <v>#REF!</v>
      </c>
      <c r="N1745">
        <f>IF(D1745,MONTH(D1745),"")</f>
        <v>12</v>
      </c>
      <c r="O1745">
        <f>IF(D1745,YEAR(D1745),"")</f>
        <v>2002</v>
      </c>
      <c r="P1745" s="12">
        <f>P1744+IF(AND($B1745="C",I1745&lt;&gt;""),IF($G1745="D",-I1745,+I1745),0)</f>
        <v>103.92758083228013</v>
      </c>
    </row>
    <row r="1746" spans="1:16" x14ac:dyDescent="0.2">
      <c r="A1746" s="6">
        <v>944</v>
      </c>
      <c r="B1746" s="6" t="s">
        <v>17</v>
      </c>
      <c r="C1746" t="s">
        <v>44</v>
      </c>
      <c r="D1746" s="8">
        <v>37593</v>
      </c>
      <c r="E1746" s="8">
        <v>37593</v>
      </c>
      <c r="F1746" t="s">
        <v>284</v>
      </c>
      <c r="G1746" s="6" t="s">
        <v>23</v>
      </c>
      <c r="H1746" s="6"/>
      <c r="I1746" s="12">
        <v>40</v>
      </c>
      <c r="J1746" s="12">
        <f>J1745+IF(AND($B1746="B",$G1746="D"),-I1746,IF($B1746="B",+I1746,0))</f>
        <v>2014.9771263480807</v>
      </c>
      <c r="K1746" s="12">
        <f>K1745+IF(AND($B1746="B",$E1746&lt;&gt;""),IF($G1746="D",-I1746,+I1746),0)</f>
        <v>2014.9771263480807</v>
      </c>
      <c r="L1746" s="6" t="str">
        <f>IF(C1746="","",G1746&amp;" "&amp;VLOOKUP(C1746,$X$1:$Y$49,2))</f>
        <v>D 5</v>
      </c>
      <c r="M1746" s="10" t="e">
        <f>M1745+IF(AND(B1746="C",E1746&lt;&gt;""),IF(G1746="D",-#REF!,+#REF!),0)</f>
        <v>#REF!</v>
      </c>
      <c r="N1746">
        <f>IF(D1746,MONTH(D1746),"")</f>
        <v>12</v>
      </c>
      <c r="O1746">
        <f>IF(D1746,YEAR(D1746),"")</f>
        <v>2002</v>
      </c>
      <c r="P1746" s="12">
        <f>P1745+IF(AND($B1746="C",I1746&lt;&gt;""),IF($G1746="D",-I1746,+I1746),0)</f>
        <v>103.92758083228013</v>
      </c>
    </row>
    <row r="1747" spans="1:16" x14ac:dyDescent="0.2">
      <c r="A1747" s="6">
        <v>945</v>
      </c>
      <c r="B1747" s="6" t="s">
        <v>40</v>
      </c>
      <c r="C1747" t="s">
        <v>31</v>
      </c>
      <c r="D1747" s="8">
        <v>37593</v>
      </c>
      <c r="E1747" s="8">
        <v>37593</v>
      </c>
      <c r="F1747" t="s">
        <v>284</v>
      </c>
      <c r="G1747" s="6" t="s">
        <v>23</v>
      </c>
      <c r="H1747" s="6"/>
      <c r="I1747" s="12">
        <v>22.07</v>
      </c>
      <c r="J1747" s="12">
        <f>J1746+IF(AND($B1747="B",$G1747="D"),-I1747,IF($B1747="B",+I1747,0))</f>
        <v>2014.9771263480807</v>
      </c>
      <c r="K1747" s="12">
        <f>K1746+IF(AND($B1747="B",$E1747&lt;&gt;""),IF($G1747="D",-I1747,+I1747),0)</f>
        <v>2014.9771263480807</v>
      </c>
      <c r="L1747" s="6" t="str">
        <f>IF(C1747="","",G1747&amp;" "&amp;VLOOKUP(C1747,$X$1:$Y$49,2))</f>
        <v>D 22</v>
      </c>
      <c r="M1747" s="10" t="e">
        <f>M1746+IF(AND(B1747="C",E1747&lt;&gt;""),IF(G1747="D",-#REF!,+#REF!),0)</f>
        <v>#REF!</v>
      </c>
      <c r="N1747">
        <f>IF(D1747,MONTH(D1747),"")</f>
        <v>12</v>
      </c>
      <c r="O1747">
        <f>IF(D1747,YEAR(D1747),"")</f>
        <v>2002</v>
      </c>
      <c r="P1747" s="12">
        <f>P1746+IF(AND($B1747="C",I1747&lt;&gt;""),IF($G1747="D",-I1747,+I1747),0)</f>
        <v>81.857580832280121</v>
      </c>
    </row>
    <row r="1748" spans="1:16" x14ac:dyDescent="0.2">
      <c r="A1748" s="6">
        <v>945</v>
      </c>
      <c r="B1748" s="6" t="s">
        <v>40</v>
      </c>
      <c r="C1748" t="s">
        <v>26</v>
      </c>
      <c r="D1748" s="8">
        <v>37593</v>
      </c>
      <c r="E1748" s="8">
        <v>37593</v>
      </c>
      <c r="F1748" t="s">
        <v>284</v>
      </c>
      <c r="G1748" s="6" t="s">
        <v>23</v>
      </c>
      <c r="H1748" s="6"/>
      <c r="I1748" s="12">
        <v>4.33</v>
      </c>
      <c r="J1748" s="12">
        <f>J1747+IF(AND($B1748="B",$G1748="D"),-I1748,IF($B1748="B",+I1748,0))</f>
        <v>2014.9771263480807</v>
      </c>
      <c r="K1748" s="12">
        <f>K1747+IF(AND($B1748="B",$E1748&lt;&gt;""),IF($G1748="D",-I1748,+I1748),0)</f>
        <v>2014.9771263480807</v>
      </c>
      <c r="L1748" s="6" t="str">
        <f>IF(C1748="","",G1748&amp;" "&amp;VLOOKUP(C1748,$X$1:$Y$49,2))</f>
        <v>D 6</v>
      </c>
      <c r="M1748" s="10" t="e">
        <f>M1747+IF(AND(B1748="C",E1748&lt;&gt;""),IF(G1748="D",-#REF!,+#REF!),0)</f>
        <v>#REF!</v>
      </c>
      <c r="N1748">
        <f>IF(D1748,MONTH(D1748),"")</f>
        <v>12</v>
      </c>
      <c r="O1748">
        <f>IF(D1748,YEAR(D1748),"")</f>
        <v>2002</v>
      </c>
      <c r="P1748" s="12">
        <f>P1747+IF(AND($B1748="C",I1748&lt;&gt;""),IF($G1748="D",-I1748,+I1748),0)</f>
        <v>77.527580832280123</v>
      </c>
    </row>
    <row r="1749" spans="1:16" x14ac:dyDescent="0.2">
      <c r="A1749" s="6">
        <v>917</v>
      </c>
      <c r="B1749" s="6" t="s">
        <v>17</v>
      </c>
      <c r="C1749" t="s">
        <v>28</v>
      </c>
      <c r="D1749" s="8">
        <v>37594</v>
      </c>
      <c r="E1749" s="8">
        <v>37703</v>
      </c>
      <c r="F1749" t="s">
        <v>284</v>
      </c>
      <c r="G1749" s="6" t="s">
        <v>23</v>
      </c>
      <c r="H1749" s="14" t="s">
        <v>269</v>
      </c>
      <c r="I1749" s="12">
        <v>126.19</v>
      </c>
      <c r="J1749" s="12">
        <f>J1748+IF(AND($B1749="B",$G1749="D"),-I1749,IF($B1749="B",+I1749,0))</f>
        <v>1888.7871263480806</v>
      </c>
      <c r="K1749" s="12">
        <f>K1748+IF(AND($B1749="B",$E1749&lt;&gt;""),IF($G1749="D",-I1749,+I1749),0)</f>
        <v>1888.7871263480806</v>
      </c>
      <c r="L1749" s="6" t="str">
        <f>IF(C1749="","",G1749&amp;" "&amp;VLOOKUP(C1749,$X$1:$Y$49,2))</f>
        <v>D 25</v>
      </c>
      <c r="M1749" s="10" t="e">
        <f>M1748+IF(AND(B1749="C",E1749&lt;&gt;""),IF(G1749="D",-#REF!,+#REF!),0)</f>
        <v>#REF!</v>
      </c>
      <c r="N1749">
        <f>IF(D1749,MONTH(D1749),"")</f>
        <v>12</v>
      </c>
      <c r="O1749">
        <f>IF(D1749,YEAR(D1749),"")</f>
        <v>2002</v>
      </c>
      <c r="P1749" s="12">
        <f>P1748+IF(AND($B1749="C",I1749&lt;&gt;""),IF($G1749="D",-I1749,+I1749),0)</f>
        <v>77.527580832280123</v>
      </c>
    </row>
    <row r="1750" spans="1:16" x14ac:dyDescent="0.2">
      <c r="A1750" s="6">
        <v>917</v>
      </c>
      <c r="B1750" s="6" t="s">
        <v>17</v>
      </c>
      <c r="C1750" t="s">
        <v>26</v>
      </c>
      <c r="D1750" s="8">
        <v>37594</v>
      </c>
      <c r="E1750" s="8">
        <v>37703</v>
      </c>
      <c r="F1750" t="s">
        <v>284</v>
      </c>
      <c r="G1750" s="6" t="s">
        <v>23</v>
      </c>
      <c r="H1750" s="14" t="s">
        <v>269</v>
      </c>
      <c r="I1750" s="12">
        <v>24.73</v>
      </c>
      <c r="J1750" s="12">
        <f>J1749+IF(AND($B1750="B",$G1750="D"),-I1750,IF($B1750="B",+I1750,0))</f>
        <v>1864.0571263480806</v>
      </c>
      <c r="K1750" s="12">
        <f>K1749+IF(AND($B1750="B",$E1750&lt;&gt;""),IF($G1750="D",-I1750,+I1750),0)</f>
        <v>1864.0571263480806</v>
      </c>
      <c r="L1750" s="6" t="str">
        <f>IF(C1750="","",G1750&amp;" "&amp;VLOOKUP(C1750,$X$1:$Y$49,2))</f>
        <v>D 6</v>
      </c>
      <c r="M1750" s="10" t="e">
        <f>M1749+IF(AND(B1750="C",E1750&lt;&gt;""),IF(G1750="D",-#REF!,+#REF!),0)</f>
        <v>#REF!</v>
      </c>
      <c r="N1750">
        <f>IF(D1750,MONTH(D1750),"")</f>
        <v>12</v>
      </c>
      <c r="O1750">
        <f>IF(D1750,YEAR(D1750),"")</f>
        <v>2002</v>
      </c>
      <c r="P1750" s="12">
        <f>P1749+IF(AND($B1750="C",I1750&lt;&gt;""),IF($G1750="D",-I1750,+I1750),0)</f>
        <v>77.527580832280123</v>
      </c>
    </row>
    <row r="1751" spans="1:16" x14ac:dyDescent="0.2">
      <c r="A1751" s="6">
        <v>918</v>
      </c>
      <c r="B1751" s="6" t="s">
        <v>17</v>
      </c>
      <c r="C1751" t="s">
        <v>43</v>
      </c>
      <c r="D1751" s="8">
        <v>37594</v>
      </c>
      <c r="E1751" s="8">
        <v>37605</v>
      </c>
      <c r="F1751" t="s">
        <v>284</v>
      </c>
      <c r="G1751" s="6" t="s">
        <v>23</v>
      </c>
      <c r="H1751" s="6">
        <v>8083196</v>
      </c>
      <c r="I1751" s="12">
        <v>30.49</v>
      </c>
      <c r="J1751" s="12">
        <f>J1750+IF(AND($B1751="B",$G1751="D"),-I1751,IF($B1751="B",+I1751,0))</f>
        <v>1833.5671263480806</v>
      </c>
      <c r="K1751" s="12">
        <f>K1750+IF(AND($B1751="B",$E1751&lt;&gt;""),IF($G1751="D",-I1751,+I1751),0)</f>
        <v>1833.5671263480806</v>
      </c>
      <c r="L1751" s="6" t="str">
        <f>IF(C1751="","",G1751&amp;" "&amp;VLOOKUP(C1751,$X$1:$Y$49,2))</f>
        <v>D 15</v>
      </c>
      <c r="M1751" s="10" t="e">
        <f>M1750+IF(AND(B1751="C",E1751&lt;&gt;""),IF(G1751="D",-#REF!,+#REF!),0)</f>
        <v>#REF!</v>
      </c>
      <c r="N1751">
        <f>IF(D1751,MONTH(D1751),"")</f>
        <v>12</v>
      </c>
      <c r="O1751">
        <f>IF(D1751,YEAR(D1751),"")</f>
        <v>2002</v>
      </c>
      <c r="P1751" s="12">
        <f>P1750+IF(AND($B1751="C",I1751&lt;&gt;""),IF($G1751="D",-I1751,+I1751),0)</f>
        <v>77.527580832280123</v>
      </c>
    </row>
    <row r="1752" spans="1:16" x14ac:dyDescent="0.2">
      <c r="A1752" s="6">
        <v>918</v>
      </c>
      <c r="B1752" s="6" t="s">
        <v>17</v>
      </c>
      <c r="C1752" t="s">
        <v>43</v>
      </c>
      <c r="D1752" s="8">
        <v>37594</v>
      </c>
      <c r="E1752" s="8">
        <v>37605</v>
      </c>
      <c r="F1752" t="s">
        <v>284</v>
      </c>
      <c r="G1752" s="6" t="s">
        <v>23</v>
      </c>
      <c r="H1752" s="6">
        <v>8083196</v>
      </c>
      <c r="I1752" s="12">
        <v>5.98</v>
      </c>
      <c r="J1752" s="12">
        <f>J1751+IF(AND($B1752="B",$G1752="D"),-I1752,IF($B1752="B",+I1752,0))</f>
        <v>1827.5871263480806</v>
      </c>
      <c r="K1752" s="12">
        <f>K1751+IF(AND($B1752="B",$E1752&lt;&gt;""),IF($G1752="D",-I1752,+I1752),0)</f>
        <v>1827.5871263480806</v>
      </c>
      <c r="L1752" s="6" t="str">
        <f>IF(C1752="","",G1752&amp;" "&amp;VLOOKUP(C1752,$X$1:$Y$49,2))</f>
        <v>D 15</v>
      </c>
      <c r="M1752" s="10" t="e">
        <f>M1751+IF(AND(B1752="C",E1752&lt;&gt;""),IF(G1752="D",-#REF!,+#REF!),0)</f>
        <v>#REF!</v>
      </c>
      <c r="N1752">
        <f>IF(D1752,MONTH(D1752),"")</f>
        <v>12</v>
      </c>
      <c r="O1752">
        <f>IF(D1752,YEAR(D1752),"")</f>
        <v>2002</v>
      </c>
      <c r="P1752" s="12">
        <f>P1751+IF(AND($B1752="C",I1752&lt;&gt;""),IF($G1752="D",-I1752,+I1752),0)</f>
        <v>77.527580832280123</v>
      </c>
    </row>
    <row r="1753" spans="1:16" x14ac:dyDescent="0.2">
      <c r="A1753" s="6">
        <v>942</v>
      </c>
      <c r="B1753" s="6" t="s">
        <v>40</v>
      </c>
      <c r="C1753" t="s">
        <v>49</v>
      </c>
      <c r="D1753" s="8">
        <v>37594</v>
      </c>
      <c r="E1753" s="8">
        <v>37594</v>
      </c>
      <c r="F1753" t="s">
        <v>284</v>
      </c>
      <c r="G1753" s="6" t="s">
        <v>23</v>
      </c>
      <c r="H1753" s="6"/>
      <c r="I1753" s="12">
        <v>75.95</v>
      </c>
      <c r="J1753" s="12">
        <f>J1752+IF(AND($B1753="B",$G1753="D"),-I1753,IF($B1753="B",+I1753,0))</f>
        <v>1827.5871263480806</v>
      </c>
      <c r="K1753" s="12">
        <f>K1752+IF(AND($B1753="B",$E1753&lt;&gt;""),IF($G1753="D",-I1753,+I1753),0)</f>
        <v>1827.5871263480806</v>
      </c>
      <c r="L1753" s="6" t="str">
        <f>IF(C1753="","",G1753&amp;" "&amp;VLOOKUP(C1753,$X$1:$Y$49,2))</f>
        <v>D 24</v>
      </c>
      <c r="M1753" s="10" t="e">
        <f>M1752+IF(AND(B1753="C",E1753&lt;&gt;""),IF(G1753="D",-#REF!,+#REF!),0)</f>
        <v>#REF!</v>
      </c>
      <c r="N1753">
        <f>IF(D1753,MONTH(D1753),"")</f>
        <v>12</v>
      </c>
      <c r="O1753">
        <f>IF(D1753,YEAR(D1753),"")</f>
        <v>2002</v>
      </c>
      <c r="P1753" s="12">
        <f>P1752+IF(AND($B1753="C",I1753&lt;&gt;""),IF($G1753="D",-I1753,+I1753),0)</f>
        <v>1.5775808322801197</v>
      </c>
    </row>
    <row r="1754" spans="1:16" x14ac:dyDescent="0.2">
      <c r="A1754" s="6">
        <v>946</v>
      </c>
      <c r="B1754" s="6" t="s">
        <v>17</v>
      </c>
      <c r="C1754" t="s">
        <v>33</v>
      </c>
      <c r="D1754" s="8">
        <v>37594</v>
      </c>
      <c r="E1754" s="8">
        <v>37594</v>
      </c>
      <c r="F1754" t="s">
        <v>284</v>
      </c>
      <c r="G1754" s="6" t="s">
        <v>23</v>
      </c>
      <c r="H1754" s="6"/>
      <c r="I1754" s="12">
        <v>120</v>
      </c>
      <c r="J1754" s="12">
        <f>J1753+IF(AND($B1754="B",$G1754="D"),-I1754,IF($B1754="B",+I1754,0))</f>
        <v>1707.5871263480806</v>
      </c>
      <c r="K1754" s="12">
        <f>K1753+IF(AND($B1754="B",$E1754&lt;&gt;""),IF($G1754="D",-I1754,+I1754),0)</f>
        <v>1707.5871263480806</v>
      </c>
      <c r="L1754" s="6" t="str">
        <f>IF(C1754="","",G1754&amp;" "&amp;VLOOKUP(C1754,$X$1:$Y$49,2))</f>
        <v>D 23</v>
      </c>
      <c r="M1754" s="10" t="e">
        <f>M1753+IF(AND(B1754="C",E1754&lt;&gt;""),IF(G1754="D",-#REF!,+#REF!),0)</f>
        <v>#REF!</v>
      </c>
      <c r="N1754">
        <f>IF(D1754,MONTH(D1754),"")</f>
        <v>12</v>
      </c>
      <c r="O1754">
        <f>IF(D1754,YEAR(D1754),"")</f>
        <v>2002</v>
      </c>
      <c r="P1754" s="12">
        <f>P1753+IF(AND($B1754="C",I1754&lt;&gt;""),IF($G1754="D",-I1754,+I1754),0)</f>
        <v>1.5775808322801197</v>
      </c>
    </row>
    <row r="1755" spans="1:16" x14ac:dyDescent="0.2">
      <c r="A1755" s="6">
        <v>952</v>
      </c>
      <c r="B1755" s="6" t="s">
        <v>17</v>
      </c>
      <c r="C1755" t="s">
        <v>31</v>
      </c>
      <c r="D1755" s="8">
        <v>37596</v>
      </c>
      <c r="E1755" s="8">
        <v>37605</v>
      </c>
      <c r="F1755" t="s">
        <v>284</v>
      </c>
      <c r="G1755" s="6" t="s">
        <v>23</v>
      </c>
      <c r="H1755" s="6">
        <v>8083195</v>
      </c>
      <c r="I1755" s="12">
        <v>7.1</v>
      </c>
      <c r="J1755" s="12">
        <f>J1754+IF(AND($B1755="B",$G1755="D"),-I1755,IF($B1755="B",+I1755,0))</f>
        <v>1700.4871263480807</v>
      </c>
      <c r="K1755" s="12">
        <f>K1754+IF(AND($B1755="B",$E1755&lt;&gt;""),IF($G1755="D",-I1755,+I1755),0)</f>
        <v>1700.4871263480807</v>
      </c>
      <c r="L1755" s="6" t="str">
        <f>IF(C1755="","",G1755&amp;" "&amp;VLOOKUP(C1755,$X$1:$Y$49,2))</f>
        <v>D 22</v>
      </c>
      <c r="M1755" s="10" t="e">
        <f>M1754+IF(AND(B1755="C",E1755&lt;&gt;""),IF(G1755="D",-#REF!,+#REF!),0)</f>
        <v>#REF!</v>
      </c>
      <c r="N1755">
        <f>IF(D1755,MONTH(D1755),"")</f>
        <v>12</v>
      </c>
      <c r="O1755">
        <f>IF(D1755,YEAR(D1755),"")</f>
        <v>2002</v>
      </c>
      <c r="P1755" s="12">
        <f>P1754+IF(AND($B1755="C",I1755&lt;&gt;""),IF($G1755="D",-I1755,+I1755),0)</f>
        <v>1.5775808322801197</v>
      </c>
    </row>
    <row r="1756" spans="1:16" x14ac:dyDescent="0.2">
      <c r="A1756" s="6">
        <v>949</v>
      </c>
      <c r="B1756" s="6" t="s">
        <v>17</v>
      </c>
      <c r="C1756" t="s">
        <v>18</v>
      </c>
      <c r="D1756" s="8">
        <v>37599</v>
      </c>
      <c r="E1756" s="8">
        <v>37600</v>
      </c>
      <c r="F1756" t="s">
        <v>284</v>
      </c>
      <c r="G1756" s="6" t="s">
        <v>19</v>
      </c>
      <c r="H1756" s="6"/>
      <c r="I1756" s="12">
        <v>9000</v>
      </c>
      <c r="J1756" s="12">
        <f>J1755+IF(AND($B1756="B",$G1756="D"),-I1756,IF($B1756="B",+I1756,0))</f>
        <v>10700.48712634808</v>
      </c>
      <c r="K1756" s="12">
        <f>K1755+IF(AND($B1756="B",$E1756&lt;&gt;""),IF($G1756="D",-I1756,+I1756),0)</f>
        <v>10700.48712634808</v>
      </c>
      <c r="L1756" s="6" t="str">
        <f>IF(C1756="","",G1756&amp;" "&amp;VLOOKUP(C1756,$X$1:$Y$49,2))</f>
        <v>R 8</v>
      </c>
      <c r="M1756" s="10" t="e">
        <f>M1755+IF(AND(B1756="C",E1756&lt;&gt;""),IF(G1756="D",-#REF!,+#REF!),0)</f>
        <v>#REF!</v>
      </c>
      <c r="N1756">
        <f>IF(D1756,MONTH(D1756),"")</f>
        <v>12</v>
      </c>
      <c r="O1756">
        <f>IF(D1756,YEAR(D1756),"")</f>
        <v>2002</v>
      </c>
      <c r="P1756" s="12">
        <f>P1755+IF(AND($B1756="C",I1756&lt;&gt;""),IF($G1756="D",-I1756,+I1756),0)</f>
        <v>1.5775808322801197</v>
      </c>
    </row>
    <row r="1757" spans="1:16" x14ac:dyDescent="0.2">
      <c r="A1757" s="6">
        <v>930</v>
      </c>
      <c r="B1757" s="6" t="s">
        <v>17</v>
      </c>
      <c r="C1757" t="s">
        <v>54</v>
      </c>
      <c r="D1757" s="8">
        <v>37601</v>
      </c>
      <c r="E1757" s="8">
        <v>37601</v>
      </c>
      <c r="F1757" s="20" t="s">
        <v>284</v>
      </c>
      <c r="G1757" s="6" t="s">
        <v>19</v>
      </c>
      <c r="H1757" s="6"/>
      <c r="I1757" s="12">
        <v>328</v>
      </c>
      <c r="J1757" s="12">
        <f>J1756+IF(AND($B1757="B",$G1757="D"),-I1757,IF($B1757="B",+I1757,0))</f>
        <v>11028.48712634808</v>
      </c>
      <c r="K1757" s="12">
        <f>K1756+IF(AND($B1757="B",$E1757&lt;&gt;""),IF($G1757="D",-I1757,+I1757),0)</f>
        <v>11028.48712634808</v>
      </c>
      <c r="L1757" s="6" t="str">
        <f>IF(C1757="","",G1757&amp;" "&amp;VLOOKUP(C1757,$X$1:$Y$49,2))</f>
        <v>R 6</v>
      </c>
      <c r="M1757" s="10" t="e">
        <f>M1756+IF(AND(B1757="C",E1757&lt;&gt;""),IF(G1757="D",-#REF!,+#REF!),0)</f>
        <v>#REF!</v>
      </c>
      <c r="N1757">
        <f>IF(D1757,MONTH(D1757),"")</f>
        <v>12</v>
      </c>
      <c r="O1757">
        <f>IF(D1757,YEAR(D1757),"")</f>
        <v>2002</v>
      </c>
      <c r="P1757" s="12">
        <f>P1756+IF(AND($B1757="C",I1757&lt;&gt;""),IF($G1757="D",-I1757,+I1757),0)</f>
        <v>1.5775808322801197</v>
      </c>
    </row>
    <row r="1758" spans="1:16" x14ac:dyDescent="0.2">
      <c r="A1758" s="6">
        <v>930</v>
      </c>
      <c r="B1758" s="6" t="s">
        <v>17</v>
      </c>
      <c r="C1758" t="s">
        <v>62</v>
      </c>
      <c r="D1758" s="8">
        <v>37601</v>
      </c>
      <c r="E1758" s="8">
        <v>37601</v>
      </c>
      <c r="F1758" s="20" t="s">
        <v>284</v>
      </c>
      <c r="G1758" s="6" t="s">
        <v>19</v>
      </c>
      <c r="H1758" s="6"/>
      <c r="I1758" s="12">
        <v>64.290000000000006</v>
      </c>
      <c r="J1758" s="12">
        <f>J1757+IF(AND($B1758="B",$G1758="D"),-I1758,IF($B1758="B",+I1758,0))</f>
        <v>11092.777126348081</v>
      </c>
      <c r="K1758" s="12">
        <f>K1757+IF(AND($B1758="B",$E1758&lt;&gt;""),IF($G1758="D",-I1758,+I1758),0)</f>
        <v>11092.777126348081</v>
      </c>
      <c r="L1758" s="6" t="str">
        <f>IF(C1758="","",G1758&amp;" "&amp;VLOOKUP(C1758,$X$1:$Y$49,2))</f>
        <v>R 5</v>
      </c>
      <c r="M1758" s="10" t="e">
        <f>M1757+IF(AND(B1758="C",E1758&lt;&gt;""),IF(G1758="D",-#REF!,+#REF!),0)</f>
        <v>#REF!</v>
      </c>
      <c r="N1758">
        <f>IF(D1758,MONTH(D1758),"")</f>
        <v>12</v>
      </c>
      <c r="O1758">
        <f>IF(D1758,YEAR(D1758),"")</f>
        <v>2002</v>
      </c>
      <c r="P1758" s="12">
        <f>P1757+IF(AND($B1758="C",I1758&lt;&gt;""),IF($G1758="D",-I1758,+I1758),0)</f>
        <v>1.5775808322801197</v>
      </c>
    </row>
    <row r="1759" spans="1:16" x14ac:dyDescent="0.2">
      <c r="A1759" s="6">
        <v>935</v>
      </c>
      <c r="B1759" s="6" t="s">
        <v>17</v>
      </c>
      <c r="C1759" t="s">
        <v>28</v>
      </c>
      <c r="D1759" s="8">
        <v>37603</v>
      </c>
      <c r="E1759" s="8">
        <v>37621</v>
      </c>
      <c r="F1759" t="s">
        <v>284</v>
      </c>
      <c r="G1759" s="6" t="s">
        <v>23</v>
      </c>
      <c r="H1759" s="6"/>
      <c r="I1759" s="12">
        <v>56.48</v>
      </c>
      <c r="J1759" s="12">
        <f>J1758+IF(AND($B1759="B",$G1759="D"),-I1759,IF($B1759="B",+I1759,0))</f>
        <v>11036.297126348081</v>
      </c>
      <c r="K1759" s="12">
        <f>K1758+IF(AND($B1759="B",$E1759&lt;&gt;""),IF($G1759="D",-I1759,+I1759),0)</f>
        <v>11036.297126348081</v>
      </c>
      <c r="L1759" s="6" t="str">
        <f>IF(C1759="","",G1759&amp;" "&amp;VLOOKUP(C1759,$X$1:$Y$49,2))</f>
        <v>D 25</v>
      </c>
      <c r="M1759" s="10" t="e">
        <f>M1758+IF(AND(B1759="C",E1759&lt;&gt;""),IF(G1759="D",-#REF!,+#REF!),0)</f>
        <v>#REF!</v>
      </c>
      <c r="N1759">
        <f>IF(D1759,MONTH(D1759),"")</f>
        <v>12</v>
      </c>
      <c r="O1759">
        <f>IF(D1759,YEAR(D1759),"")</f>
        <v>2002</v>
      </c>
      <c r="P1759" s="12">
        <f>P1758+IF(AND($B1759="C",I1759&lt;&gt;""),IF($G1759="D",-I1759,+I1759),0)</f>
        <v>1.5775808322801197</v>
      </c>
    </row>
    <row r="1760" spans="1:16" x14ac:dyDescent="0.2">
      <c r="A1760" s="6">
        <v>935</v>
      </c>
      <c r="B1760" s="6" t="s">
        <v>17</v>
      </c>
      <c r="C1760" t="s">
        <v>26</v>
      </c>
      <c r="D1760" s="8">
        <v>37603</v>
      </c>
      <c r="E1760" s="8">
        <v>37621</v>
      </c>
      <c r="F1760" t="s">
        <v>284</v>
      </c>
      <c r="G1760" s="6" t="s">
        <v>23</v>
      </c>
      <c r="H1760" s="6"/>
      <c r="I1760" s="12">
        <v>11.07</v>
      </c>
      <c r="J1760" s="12">
        <f>J1759+IF(AND($B1760="B",$G1760="D"),-I1760,IF($B1760="B",+I1760,0))</f>
        <v>11025.227126348082</v>
      </c>
      <c r="K1760" s="12">
        <f>K1759+IF(AND($B1760="B",$E1760&lt;&gt;""),IF($G1760="D",-I1760,+I1760),0)</f>
        <v>11025.227126348082</v>
      </c>
      <c r="L1760" s="6" t="str">
        <f>IF(C1760="","",G1760&amp;" "&amp;VLOOKUP(C1760,$X$1:$Y$49,2))</f>
        <v>D 6</v>
      </c>
      <c r="M1760" s="10" t="e">
        <f>M1759+IF(AND(B1760="C",E1760&lt;&gt;""),IF(G1760="D",-#REF!,+#REF!),0)</f>
        <v>#REF!</v>
      </c>
      <c r="N1760">
        <f>IF(D1760,MONTH(D1760),"")</f>
        <v>12</v>
      </c>
      <c r="O1760">
        <f>IF(D1760,YEAR(D1760),"")</f>
        <v>2002</v>
      </c>
      <c r="P1760" s="12">
        <f>P1759+IF(AND($B1760="C",I1760&lt;&gt;""),IF($G1760="D",-I1760,+I1760),0)</f>
        <v>1.5775808322801197</v>
      </c>
    </row>
    <row r="1761" spans="1:16" x14ac:dyDescent="0.2">
      <c r="A1761" s="6">
        <v>954</v>
      </c>
      <c r="B1761" s="6" t="s">
        <v>17</v>
      </c>
      <c r="C1761" t="s">
        <v>28</v>
      </c>
      <c r="D1761" s="8">
        <v>37603</v>
      </c>
      <c r="E1761" s="8">
        <v>37621</v>
      </c>
      <c r="F1761" t="s">
        <v>284</v>
      </c>
      <c r="G1761" s="6" t="s">
        <v>23</v>
      </c>
      <c r="H1761" s="6"/>
      <c r="I1761" s="12">
        <v>54.46</v>
      </c>
      <c r="J1761" s="12">
        <f>J1760+IF(AND($B1761="B",$G1761="D"),-I1761,IF($B1761="B",+I1761,0))</f>
        <v>10970.767126348082</v>
      </c>
      <c r="K1761" s="12">
        <f>K1760+IF(AND($B1761="B",$E1761&lt;&gt;""),IF($G1761="D",-I1761,+I1761),0)</f>
        <v>10970.767126348082</v>
      </c>
      <c r="L1761" s="6" t="str">
        <f>IF(C1761="","",G1761&amp;" "&amp;VLOOKUP(C1761,$X$1:$Y$49,2))</f>
        <v>D 25</v>
      </c>
      <c r="M1761" s="10" t="e">
        <f>M1760+IF(AND(B1761="C",E1761&lt;&gt;""),IF(G1761="D",-#REF!,+#REF!),0)</f>
        <v>#REF!</v>
      </c>
      <c r="N1761">
        <f>IF(D1761,MONTH(D1761),"")</f>
        <v>12</v>
      </c>
      <c r="O1761">
        <f>IF(D1761,YEAR(D1761),"")</f>
        <v>2002</v>
      </c>
      <c r="P1761" s="12">
        <f>P1760+IF(AND($B1761="C",I1761&lt;&gt;""),IF($G1761="D",-I1761,+I1761),0)</f>
        <v>1.5775808322801197</v>
      </c>
    </row>
    <row r="1762" spans="1:16" x14ac:dyDescent="0.2">
      <c r="A1762" s="6">
        <v>954</v>
      </c>
      <c r="B1762" s="6" t="s">
        <v>17</v>
      </c>
      <c r="C1762" t="s">
        <v>26</v>
      </c>
      <c r="D1762" s="8">
        <v>37603</v>
      </c>
      <c r="E1762" s="8">
        <v>37621</v>
      </c>
      <c r="F1762" t="s">
        <v>284</v>
      </c>
      <c r="G1762" s="6" t="s">
        <v>23</v>
      </c>
      <c r="H1762" s="6"/>
      <c r="I1762" s="12">
        <v>10.68</v>
      </c>
      <c r="J1762" s="12">
        <f>J1761+IF(AND($B1762="B",$G1762="D"),-I1762,IF($B1762="B",+I1762,0))</f>
        <v>10960.087126348082</v>
      </c>
      <c r="K1762" s="12">
        <f>K1761+IF(AND($B1762="B",$E1762&lt;&gt;""),IF($G1762="D",-I1762,+I1762),0)</f>
        <v>10960.087126348082</v>
      </c>
      <c r="L1762" s="6" t="str">
        <f>IF(C1762="","",G1762&amp;" "&amp;VLOOKUP(C1762,$X$1:$Y$49,2))</f>
        <v>D 6</v>
      </c>
      <c r="M1762" s="10" t="e">
        <f>M1761+IF(AND(B1762="C",E1762&lt;&gt;""),IF(G1762="D",-#REF!,+#REF!),0)</f>
        <v>#REF!</v>
      </c>
      <c r="N1762">
        <f>IF(D1762,MONTH(D1762),"")</f>
        <v>12</v>
      </c>
      <c r="O1762">
        <f>IF(D1762,YEAR(D1762),"")</f>
        <v>2002</v>
      </c>
      <c r="P1762" s="12">
        <f>P1761+IF(AND($B1762="C",I1762&lt;&gt;""),IF($G1762="D",-I1762,+I1762),0)</f>
        <v>1.5775808322801197</v>
      </c>
    </row>
    <row r="1763" spans="1:16" x14ac:dyDescent="0.2">
      <c r="A1763" s="6">
        <v>958</v>
      </c>
      <c r="B1763" s="6" t="s">
        <v>17</v>
      </c>
      <c r="C1763" t="s">
        <v>31</v>
      </c>
      <c r="D1763" s="8">
        <v>37605</v>
      </c>
      <c r="E1763" s="8">
        <v>37621</v>
      </c>
      <c r="F1763" s="20" t="s">
        <v>284</v>
      </c>
      <c r="G1763" s="6" t="s">
        <v>23</v>
      </c>
      <c r="H1763" s="6"/>
      <c r="I1763" s="12">
        <v>360.29</v>
      </c>
      <c r="J1763" s="12">
        <f>J1762+IF(AND($B1763="B",$G1763="D"),-I1763,IF($B1763="B",+I1763,0))</f>
        <v>10599.797126348081</v>
      </c>
      <c r="K1763" s="12">
        <f>K1762+IF(AND($B1763="B",$E1763&lt;&gt;""),IF($G1763="D",-I1763,+I1763),0)</f>
        <v>10599.797126348081</v>
      </c>
      <c r="L1763" s="6" t="str">
        <f>IF(C1763="","",G1763&amp;" "&amp;VLOOKUP(C1763,$X$1:$Y$49,2))</f>
        <v>D 22</v>
      </c>
      <c r="M1763" s="10" t="e">
        <f>M1762+IF(AND(B1763="C",E1763&lt;&gt;""),IF(G1763="D",-#REF!,+#REF!),0)</f>
        <v>#REF!</v>
      </c>
      <c r="N1763">
        <f>IF(D1763,MONTH(D1763),"")</f>
        <v>12</v>
      </c>
      <c r="O1763">
        <f>IF(D1763,YEAR(D1763),"")</f>
        <v>2002</v>
      </c>
      <c r="P1763" s="12">
        <f>P1762+IF(AND($B1763="C",I1763&lt;&gt;""),IF($G1763="D",-I1763,+I1763),0)</f>
        <v>1.5775808322801197</v>
      </c>
    </row>
    <row r="1764" spans="1:16" x14ac:dyDescent="0.2">
      <c r="A1764" s="6">
        <v>958</v>
      </c>
      <c r="B1764" s="6" t="s">
        <v>17</v>
      </c>
      <c r="C1764" t="s">
        <v>28</v>
      </c>
      <c r="D1764" s="8">
        <v>37605</v>
      </c>
      <c r="E1764" s="8">
        <v>37621</v>
      </c>
      <c r="F1764" s="20" t="s">
        <v>284</v>
      </c>
      <c r="G1764" s="6" t="s">
        <v>23</v>
      </c>
      <c r="H1764" s="6"/>
      <c r="I1764" s="12">
        <v>20.86</v>
      </c>
      <c r="J1764" s="12">
        <f>J1763+IF(AND($B1764="B",$G1764="D"),-I1764,IF($B1764="B",+I1764,0))</f>
        <v>10578.937126348081</v>
      </c>
      <c r="K1764" s="12">
        <f>K1763+IF(AND($B1764="B",$E1764&lt;&gt;""),IF($G1764="D",-I1764,+I1764),0)</f>
        <v>10578.937126348081</v>
      </c>
      <c r="L1764" s="6" t="str">
        <f>IF(C1764="","",G1764&amp;" "&amp;VLOOKUP(C1764,$X$1:$Y$49,2))</f>
        <v>D 25</v>
      </c>
      <c r="M1764" s="10" t="e">
        <f>M1763+IF(AND(B1764="C",E1764&lt;&gt;""),IF(G1764="D",-#REF!,+#REF!),0)</f>
        <v>#REF!</v>
      </c>
      <c r="N1764">
        <f>IF(D1764,MONTH(D1764),"")</f>
        <v>12</v>
      </c>
      <c r="O1764">
        <f>IF(D1764,YEAR(D1764),"")</f>
        <v>2002</v>
      </c>
      <c r="P1764" s="12">
        <f>P1763+IF(AND($B1764="C",I1764&lt;&gt;""),IF($G1764="D",-I1764,+I1764),0)</f>
        <v>1.5775808322801197</v>
      </c>
    </row>
    <row r="1765" spans="1:16" x14ac:dyDescent="0.2">
      <c r="A1765" s="6">
        <v>958</v>
      </c>
      <c r="B1765" s="6" t="s">
        <v>17</v>
      </c>
      <c r="C1765" t="s">
        <v>26</v>
      </c>
      <c r="D1765" s="8">
        <v>37605</v>
      </c>
      <c r="E1765" s="8">
        <v>37621</v>
      </c>
      <c r="F1765" s="20" t="s">
        <v>284</v>
      </c>
      <c r="G1765" s="6" t="s">
        <v>23</v>
      </c>
      <c r="H1765" s="6"/>
      <c r="I1765" s="12">
        <v>57.07</v>
      </c>
      <c r="J1765" s="12">
        <f>J1764+IF(AND($B1765="B",$G1765="D"),-I1765,IF($B1765="B",+I1765,0))</f>
        <v>10521.867126348081</v>
      </c>
      <c r="K1765" s="12">
        <f>K1764+IF(AND($B1765="B",$E1765&lt;&gt;""),IF($G1765="D",-I1765,+I1765),0)</f>
        <v>10521.867126348081</v>
      </c>
      <c r="L1765" s="6" t="str">
        <f>IF(C1765="","",G1765&amp;" "&amp;VLOOKUP(C1765,$X$1:$Y$49,2))</f>
        <v>D 6</v>
      </c>
      <c r="M1765" s="10" t="e">
        <f>M1764+IF(AND(B1765="C",E1765&lt;&gt;""),IF(G1765="D",-#REF!,+#REF!),0)</f>
        <v>#REF!</v>
      </c>
      <c r="N1765">
        <f>IF(D1765,MONTH(D1765),"")</f>
        <v>12</v>
      </c>
      <c r="O1765">
        <f>IF(D1765,YEAR(D1765),"")</f>
        <v>2002</v>
      </c>
      <c r="P1765" s="12">
        <f>P1764+IF(AND($B1765="C",I1765&lt;&gt;""),IF($G1765="D",-I1765,+I1765),0)</f>
        <v>1.5775808322801197</v>
      </c>
    </row>
    <row r="1766" spans="1:16" x14ac:dyDescent="0.2">
      <c r="A1766" s="6">
        <v>915</v>
      </c>
      <c r="B1766" s="6" t="s">
        <v>17</v>
      </c>
      <c r="C1766" t="s">
        <v>54</v>
      </c>
      <c r="D1766" s="8">
        <v>37607</v>
      </c>
      <c r="E1766" s="8">
        <v>37607</v>
      </c>
      <c r="F1766" s="20" t="s">
        <v>284</v>
      </c>
      <c r="G1766" s="6" t="s">
        <v>19</v>
      </c>
      <c r="H1766" s="6"/>
      <c r="I1766" s="12">
        <v>732</v>
      </c>
      <c r="J1766" s="12">
        <f>J1765+IF(AND($B1766="B",$G1766="D"),-I1766,IF($B1766="B",+I1766,0))</f>
        <v>11253.867126348081</v>
      </c>
      <c r="K1766" s="12">
        <f>K1765+IF(AND($B1766="B",$E1766&lt;&gt;""),IF($G1766="D",-I1766,+I1766),0)</f>
        <v>11253.867126348081</v>
      </c>
      <c r="L1766" s="6" t="str">
        <f>IF(C1766="","",G1766&amp;" "&amp;VLOOKUP(C1766,$X$1:$Y$49,2))</f>
        <v>R 6</v>
      </c>
      <c r="M1766" s="10" t="e">
        <f>M1765+IF(AND(B1766="C",E1766&lt;&gt;""),IF(G1766="D",-#REF!,+#REF!),0)</f>
        <v>#REF!</v>
      </c>
      <c r="N1766">
        <f>IF(D1766,MONTH(D1766),"")</f>
        <v>12</v>
      </c>
      <c r="O1766">
        <f>IF(D1766,YEAR(D1766),"")</f>
        <v>2002</v>
      </c>
      <c r="P1766" s="12">
        <f>P1765+IF(AND($B1766="C",I1766&lt;&gt;""),IF($G1766="D",-I1766,+I1766),0)</f>
        <v>1.5775808322801197</v>
      </c>
    </row>
    <row r="1767" spans="1:16" x14ac:dyDescent="0.2">
      <c r="A1767" s="6">
        <v>915</v>
      </c>
      <c r="B1767" s="6" t="s">
        <v>17</v>
      </c>
      <c r="C1767" t="s">
        <v>62</v>
      </c>
      <c r="D1767" s="8">
        <v>37607</v>
      </c>
      <c r="E1767" s="8">
        <v>37607</v>
      </c>
      <c r="F1767" s="20" t="s">
        <v>284</v>
      </c>
      <c r="G1767" s="6" t="s">
        <v>19</v>
      </c>
      <c r="H1767" s="6"/>
      <c r="I1767" s="12">
        <v>143.47000000000003</v>
      </c>
      <c r="J1767" s="12">
        <f>J1766+IF(AND($B1767="B",$G1767="D"),-I1767,IF($B1767="B",+I1767,0))</f>
        <v>11397.33712634808</v>
      </c>
      <c r="K1767" s="12">
        <f>K1766+IF(AND($B1767="B",$E1767&lt;&gt;""),IF($G1767="D",-I1767,+I1767),0)</f>
        <v>11397.33712634808</v>
      </c>
      <c r="L1767" s="6" t="str">
        <f>IF(C1767="","",G1767&amp;" "&amp;VLOOKUP(C1767,$X$1:$Y$49,2))</f>
        <v>R 5</v>
      </c>
      <c r="M1767" s="10" t="e">
        <f>M1766+IF(AND(B1767="C",E1767&lt;&gt;""),IF(G1767="D",-#REF!,+#REF!),0)</f>
        <v>#REF!</v>
      </c>
      <c r="N1767">
        <f>IF(D1767,MONTH(D1767),"")</f>
        <v>12</v>
      </c>
      <c r="O1767">
        <f>IF(D1767,YEAR(D1767),"")</f>
        <v>2002</v>
      </c>
      <c r="P1767" s="12">
        <f>P1766+IF(AND($B1767="C",I1767&lt;&gt;""),IF($G1767="D",-I1767,+I1767),0)</f>
        <v>1.5775808322801197</v>
      </c>
    </row>
    <row r="1768" spans="1:16" x14ac:dyDescent="0.2">
      <c r="A1768" s="6">
        <v>928</v>
      </c>
      <c r="B1768" s="6" t="s">
        <v>17</v>
      </c>
      <c r="C1768" t="s">
        <v>28</v>
      </c>
      <c r="D1768" s="8">
        <v>37607</v>
      </c>
      <c r="E1768" s="8">
        <v>37627</v>
      </c>
      <c r="F1768" t="s">
        <v>284</v>
      </c>
      <c r="G1768" s="6" t="s">
        <v>23</v>
      </c>
      <c r="H1768" s="6"/>
      <c r="I1768" s="12">
        <v>27.23</v>
      </c>
      <c r="J1768" s="12">
        <f>J1767+IF(AND($B1768="B",$G1768="D"),-I1768,IF($B1768="B",+I1768,0))</f>
        <v>11370.107126348081</v>
      </c>
      <c r="K1768" s="12">
        <f>K1767+IF(AND($B1768="B",$E1768&lt;&gt;""),IF($G1768="D",-I1768,+I1768),0)</f>
        <v>11370.107126348081</v>
      </c>
      <c r="L1768" s="6" t="str">
        <f>IF(C1768="","",G1768&amp;" "&amp;VLOOKUP(C1768,$X$1:$Y$49,2))</f>
        <v>D 25</v>
      </c>
      <c r="M1768" s="10" t="e">
        <f>M1767+IF(AND(B1768="C",E1768&lt;&gt;""),IF(G1768="D",-#REF!,+#REF!),0)</f>
        <v>#REF!</v>
      </c>
      <c r="N1768">
        <f>IF(D1768,MONTH(D1768),"")</f>
        <v>12</v>
      </c>
      <c r="O1768">
        <f>IF(D1768,YEAR(D1768),"")</f>
        <v>2002</v>
      </c>
      <c r="P1768" s="12">
        <f>P1767+IF(AND($B1768="C",I1768&lt;&gt;""),IF($G1768="D",-I1768,+I1768),0)</f>
        <v>1.5775808322801197</v>
      </c>
    </row>
    <row r="1769" spans="1:16" x14ac:dyDescent="0.2">
      <c r="A1769" s="6">
        <v>928</v>
      </c>
      <c r="B1769" s="6" t="s">
        <v>17</v>
      </c>
      <c r="C1769" t="s">
        <v>26</v>
      </c>
      <c r="D1769" s="8">
        <v>37607</v>
      </c>
      <c r="E1769" s="8">
        <v>37627</v>
      </c>
      <c r="F1769" t="s">
        <v>284</v>
      </c>
      <c r="G1769" s="6" t="s">
        <v>23</v>
      </c>
      <c r="H1769" s="6"/>
      <c r="I1769" s="12">
        <v>5.34</v>
      </c>
      <c r="J1769" s="12">
        <f>J1768+IF(AND($B1769="B",$G1769="D"),-I1769,IF($B1769="B",+I1769,0))</f>
        <v>11364.767126348081</v>
      </c>
      <c r="K1769" s="12">
        <f>K1768+IF(AND($B1769="B",$E1769&lt;&gt;""),IF($G1769="D",-I1769,+I1769),0)</f>
        <v>11364.767126348081</v>
      </c>
      <c r="L1769" s="6" t="str">
        <f>IF(C1769="","",G1769&amp;" "&amp;VLOOKUP(C1769,$X$1:$Y$49,2))</f>
        <v>D 6</v>
      </c>
      <c r="M1769" s="10" t="e">
        <f>M1768+IF(AND(B1769="C",E1769&lt;&gt;""),IF(G1769="D",-#REF!,+#REF!),0)</f>
        <v>#REF!</v>
      </c>
      <c r="N1769">
        <f>IF(D1769,MONTH(D1769),"")</f>
        <v>12</v>
      </c>
      <c r="O1769">
        <f>IF(D1769,YEAR(D1769),"")</f>
        <v>2002</v>
      </c>
      <c r="P1769" s="12">
        <f>P1768+IF(AND($B1769="C",I1769&lt;&gt;""),IF($G1769="D",-I1769,+I1769),0)</f>
        <v>1.5775808322801197</v>
      </c>
    </row>
    <row r="1770" spans="1:16" x14ac:dyDescent="0.2">
      <c r="A1770" s="6">
        <v>914</v>
      </c>
      <c r="B1770" s="6" t="s">
        <v>17</v>
      </c>
      <c r="C1770" t="s">
        <v>28</v>
      </c>
      <c r="D1770" s="8">
        <v>37608</v>
      </c>
      <c r="E1770" s="8">
        <v>37628</v>
      </c>
      <c r="F1770" t="s">
        <v>284</v>
      </c>
      <c r="G1770" s="6" t="s">
        <v>23</v>
      </c>
      <c r="H1770" s="6">
        <v>8083198</v>
      </c>
      <c r="I1770" s="12">
        <v>7.84</v>
      </c>
      <c r="J1770" s="12">
        <f>J1769+IF(AND($B1770="B",$G1770="D"),-I1770,IF($B1770="B",+I1770,0))</f>
        <v>11356.92712634808</v>
      </c>
      <c r="K1770" s="12">
        <f>K1769+IF(AND($B1770="B",$E1770&lt;&gt;""),IF($G1770="D",-I1770,+I1770),0)</f>
        <v>11356.92712634808</v>
      </c>
      <c r="L1770" s="6" t="str">
        <f>IF(C1770="","",G1770&amp;" "&amp;VLOOKUP(C1770,$X$1:$Y$49,2))</f>
        <v>D 25</v>
      </c>
      <c r="M1770" s="10" t="e">
        <f>M1769+IF(AND(B1770="C",E1770&lt;&gt;""),IF(G1770="D",-#REF!,+#REF!),0)</f>
        <v>#REF!</v>
      </c>
      <c r="N1770">
        <f>IF(D1770,MONTH(D1770),"")</f>
        <v>12</v>
      </c>
      <c r="O1770">
        <f>IF(D1770,YEAR(D1770),"")</f>
        <v>2002</v>
      </c>
      <c r="P1770" s="12">
        <f>P1769+IF(AND($B1770="C",I1770&lt;&gt;""),IF($G1770="D",-I1770,+I1770),0)</f>
        <v>1.5775808322801197</v>
      </c>
    </row>
    <row r="1771" spans="1:16" x14ac:dyDescent="0.2">
      <c r="A1771" s="6">
        <v>914</v>
      </c>
      <c r="B1771" s="6" t="s">
        <v>17</v>
      </c>
      <c r="C1771" t="s">
        <v>38</v>
      </c>
      <c r="D1771" s="8">
        <v>37608</v>
      </c>
      <c r="E1771" s="8">
        <v>37628</v>
      </c>
      <c r="F1771" t="s">
        <v>284</v>
      </c>
      <c r="G1771" s="6" t="s">
        <v>23</v>
      </c>
      <c r="H1771" s="6">
        <v>8083198</v>
      </c>
      <c r="I1771" s="12">
        <v>137.96</v>
      </c>
      <c r="J1771" s="12">
        <f>J1770+IF(AND($B1771="B",$G1771="D"),-I1771,IF($B1771="B",+I1771,0))</f>
        <v>11218.967126348081</v>
      </c>
      <c r="K1771" s="12">
        <f>K1770+IF(AND($B1771="B",$E1771&lt;&gt;""),IF($G1771="D",-I1771,+I1771),0)</f>
        <v>11218.967126348081</v>
      </c>
      <c r="L1771" s="6" t="str">
        <f>IF(C1771="","",G1771&amp;" "&amp;VLOOKUP(C1771,$X$1:$Y$49,2))</f>
        <v>D 27</v>
      </c>
      <c r="M1771" s="10" t="e">
        <f>M1770+IF(AND(B1771="C",E1771&lt;&gt;""),IF(G1771="D",-#REF!,+#REF!),0)</f>
        <v>#REF!</v>
      </c>
      <c r="N1771">
        <f>IF(D1771,MONTH(D1771),"")</f>
        <v>12</v>
      </c>
      <c r="O1771">
        <f>IF(D1771,YEAR(D1771),"")</f>
        <v>2002</v>
      </c>
      <c r="P1771" s="12">
        <f>P1770+IF(AND($B1771="C",I1771&lt;&gt;""),IF($G1771="D",-I1771,+I1771),0)</f>
        <v>1.5775808322801197</v>
      </c>
    </row>
    <row r="1772" spans="1:16" x14ac:dyDescent="0.2">
      <c r="A1772" s="6">
        <v>914</v>
      </c>
      <c r="B1772" s="6" t="s">
        <v>17</v>
      </c>
      <c r="C1772" t="s">
        <v>26</v>
      </c>
      <c r="D1772" s="8">
        <v>37608</v>
      </c>
      <c r="E1772" s="8">
        <v>37628</v>
      </c>
      <c r="F1772" t="s">
        <v>284</v>
      </c>
      <c r="G1772" s="6" t="s">
        <v>23</v>
      </c>
      <c r="H1772" s="6">
        <v>8083198</v>
      </c>
      <c r="I1772" s="12">
        <v>27.2</v>
      </c>
      <c r="J1772" s="12">
        <f>J1771+IF(AND($B1772="B",$G1772="D"),-I1772,IF($B1772="B",+I1772,0))</f>
        <v>11191.767126348081</v>
      </c>
      <c r="K1772" s="12">
        <f>K1771+IF(AND($B1772="B",$E1772&lt;&gt;""),IF($G1772="D",-I1772,+I1772),0)</f>
        <v>11191.767126348081</v>
      </c>
      <c r="L1772" s="6" t="str">
        <f>IF(C1772="","",G1772&amp;" "&amp;VLOOKUP(C1772,$X$1:$Y$49,2))</f>
        <v>D 6</v>
      </c>
      <c r="M1772" s="10" t="e">
        <f>M1771+IF(AND(B1772="C",E1772&lt;&gt;""),IF(G1772="D",-#REF!,+#REF!),0)</f>
        <v>#REF!</v>
      </c>
      <c r="N1772">
        <f>IF(D1772,MONTH(D1772),"")</f>
        <v>12</v>
      </c>
      <c r="O1772">
        <f>IF(D1772,YEAR(D1772),"")</f>
        <v>2002</v>
      </c>
      <c r="P1772" s="12">
        <f>P1771+IF(AND($B1772="C",I1772&lt;&gt;""),IF($G1772="D",-I1772,+I1772),0)</f>
        <v>1.5775808322801197</v>
      </c>
    </row>
    <row r="1773" spans="1:16" x14ac:dyDescent="0.2">
      <c r="A1773" s="6">
        <v>912</v>
      </c>
      <c r="B1773" s="6" t="s">
        <v>17</v>
      </c>
      <c r="C1773" t="s">
        <v>28</v>
      </c>
      <c r="D1773" s="8">
        <v>37609</v>
      </c>
      <c r="E1773" s="8">
        <v>37621</v>
      </c>
      <c r="F1773" t="s">
        <v>284</v>
      </c>
      <c r="G1773" s="6" t="s">
        <v>23</v>
      </c>
      <c r="H1773" s="6"/>
      <c r="I1773" s="12">
        <v>167.22</v>
      </c>
      <c r="J1773" s="12">
        <f>J1772+IF(AND($B1773="B",$G1773="D"),-I1773,IF($B1773="B",+I1773,0))</f>
        <v>11024.547126348081</v>
      </c>
      <c r="K1773" s="12">
        <f>K1772+IF(AND($B1773="B",$E1773&lt;&gt;""),IF($G1773="D",-I1773,+I1773),0)</f>
        <v>11024.547126348081</v>
      </c>
      <c r="L1773" s="6" t="str">
        <f>IF(C1773="","",G1773&amp;" "&amp;VLOOKUP(C1773,$X$1:$Y$49,2))</f>
        <v>D 25</v>
      </c>
      <c r="M1773" s="10" t="e">
        <f>M1772+IF(AND(B1773="C",E1773&lt;&gt;""),IF(G1773="D",-#REF!,+#REF!),0)</f>
        <v>#REF!</v>
      </c>
      <c r="N1773">
        <f>IF(D1773,MONTH(D1773),"")</f>
        <v>12</v>
      </c>
      <c r="O1773">
        <f>IF(D1773,YEAR(D1773),"")</f>
        <v>2002</v>
      </c>
      <c r="P1773" s="12">
        <f>P1772+IF(AND($B1773="C",I1773&lt;&gt;""),IF($G1773="D",-I1773,+I1773),0)</f>
        <v>1.5775808322801197</v>
      </c>
    </row>
    <row r="1774" spans="1:16" x14ac:dyDescent="0.2">
      <c r="A1774" s="6">
        <v>912</v>
      </c>
      <c r="B1774" s="6" t="s">
        <v>17</v>
      </c>
      <c r="C1774" t="s">
        <v>26</v>
      </c>
      <c r="D1774" s="8">
        <v>37609</v>
      </c>
      <c r="E1774" s="8">
        <v>37621</v>
      </c>
      <c r="F1774" t="s">
        <v>284</v>
      </c>
      <c r="G1774" s="6" t="s">
        <v>23</v>
      </c>
      <c r="I1774" s="12">
        <v>32.78</v>
      </c>
      <c r="J1774" s="12">
        <f>J1773+IF(AND($B1774="B",$G1774="D"),-I1774,IF($B1774="B",+I1774,0))</f>
        <v>10991.767126348081</v>
      </c>
      <c r="K1774" s="12">
        <f>K1773+IF(AND($B1774="B",$E1774&lt;&gt;""),IF($G1774="D",-I1774,+I1774),0)</f>
        <v>10991.767126348081</v>
      </c>
      <c r="L1774" s="6" t="str">
        <f>IF(C1774="","",G1774&amp;" "&amp;VLOOKUP(C1774,$X$1:$Y$49,2))</f>
        <v>D 6</v>
      </c>
      <c r="M1774" s="10" t="e">
        <f>M1773+IF(AND(B1774="C",E1774&lt;&gt;""),IF(G1774="D",-#REF!,+#REF!),0)</f>
        <v>#REF!</v>
      </c>
      <c r="N1774">
        <f>IF(D1774,MONTH(D1774),"")</f>
        <v>12</v>
      </c>
      <c r="O1774">
        <f>IF(D1774,YEAR(D1774),"")</f>
        <v>2002</v>
      </c>
      <c r="P1774" s="12">
        <f>P1773+IF(AND($B1774="C",I1774&lt;&gt;""),IF($G1774="D",-I1774,+I1774),0)</f>
        <v>1.5775808322801197</v>
      </c>
    </row>
    <row r="1775" spans="1:16" x14ac:dyDescent="0.2">
      <c r="A1775" s="6">
        <v>913</v>
      </c>
      <c r="B1775" s="6" t="s">
        <v>17</v>
      </c>
      <c r="C1775" t="s">
        <v>33</v>
      </c>
      <c r="D1775" s="8">
        <v>37610</v>
      </c>
      <c r="E1775" s="8">
        <v>37612</v>
      </c>
      <c r="F1775" t="s">
        <v>284</v>
      </c>
      <c r="G1775" s="6" t="s">
        <v>23</v>
      </c>
      <c r="H1775" s="6">
        <v>8083197</v>
      </c>
      <c r="I1775" s="12">
        <v>9010</v>
      </c>
      <c r="J1775" s="12">
        <f>J1774+IF(AND($B1775="B",$G1775="D"),-I1775,IF($B1775="B",+I1775,0))</f>
        <v>1981.7671263480806</v>
      </c>
      <c r="K1775" s="12">
        <f>K1774+IF(AND($B1775="B",$E1775&lt;&gt;""),IF($G1775="D",-I1775,+I1775),0)</f>
        <v>1981.7671263480806</v>
      </c>
      <c r="L1775" s="6" t="str">
        <f>IF(C1775="","",G1775&amp;" "&amp;VLOOKUP(C1775,$X$1:$Y$49,2))</f>
        <v>D 23</v>
      </c>
      <c r="M1775" s="10" t="e">
        <f>M1774+IF(AND(B1775="C",E1775&lt;&gt;""),IF(G1775="D",-#REF!,+#REF!),0)</f>
        <v>#REF!</v>
      </c>
      <c r="N1775">
        <f>IF(D1775,MONTH(D1775),"")</f>
        <v>12</v>
      </c>
      <c r="O1775">
        <f>IF(D1775,YEAR(D1775),"")</f>
        <v>2002</v>
      </c>
      <c r="P1775" s="12">
        <f>P1774+IF(AND($B1775="C",I1775&lt;&gt;""),IF($G1775="D",-I1775,+I1775),0)</f>
        <v>1.5775808322801197</v>
      </c>
    </row>
    <row r="1776" spans="1:16" x14ac:dyDescent="0.2">
      <c r="A1776" s="6">
        <v>936</v>
      </c>
      <c r="B1776" s="6" t="s">
        <v>17</v>
      </c>
      <c r="C1776" t="s">
        <v>54</v>
      </c>
      <c r="D1776" s="8">
        <v>37610</v>
      </c>
      <c r="E1776" s="8">
        <v>37616</v>
      </c>
      <c r="F1776" s="20" t="s">
        <v>284</v>
      </c>
      <c r="G1776" s="6" t="s">
        <v>19</v>
      </c>
      <c r="H1776" s="6"/>
      <c r="I1776" s="12">
        <v>610</v>
      </c>
      <c r="J1776" s="12">
        <f>J1775+IF(AND($B1776="B",$G1776="D"),-I1776,IF($B1776="B",+I1776,0))</f>
        <v>2591.7671263480806</v>
      </c>
      <c r="K1776" s="12">
        <f>K1775+IF(AND($B1776="B",$E1776&lt;&gt;""),IF($G1776="D",-I1776,+I1776),0)</f>
        <v>2591.7671263480806</v>
      </c>
      <c r="L1776" s="6" t="str">
        <f>IF(C1776="","",G1776&amp;" "&amp;VLOOKUP(C1776,$X$1:$Y$49,2))</f>
        <v>R 6</v>
      </c>
      <c r="M1776" s="10" t="e">
        <f>M1775+IF(AND(B1776="C",E1776&lt;&gt;""),IF(G1776="D",-#REF!,+#REF!),0)</f>
        <v>#REF!</v>
      </c>
      <c r="N1776">
        <f>IF(D1776,MONTH(D1776),"")</f>
        <v>12</v>
      </c>
      <c r="O1776">
        <f>IF(D1776,YEAR(D1776),"")</f>
        <v>2002</v>
      </c>
      <c r="P1776" s="12">
        <f>P1775+IF(AND($B1776="C",I1776&lt;&gt;""),IF($G1776="D",-I1776,+I1776),0)</f>
        <v>1.5775808322801197</v>
      </c>
    </row>
    <row r="1777" spans="1:16" x14ac:dyDescent="0.2">
      <c r="A1777" s="6">
        <v>936</v>
      </c>
      <c r="B1777" s="6" t="s">
        <v>17</v>
      </c>
      <c r="C1777" t="s">
        <v>62</v>
      </c>
      <c r="D1777" s="8">
        <v>37610</v>
      </c>
      <c r="E1777" s="8">
        <v>37616</v>
      </c>
      <c r="F1777" s="20" t="s">
        <v>284</v>
      </c>
      <c r="G1777" s="6" t="s">
        <v>19</v>
      </c>
      <c r="H1777" s="6"/>
      <c r="I1777" s="12">
        <v>119.56</v>
      </c>
      <c r="J1777" s="12">
        <f>J1776+IF(AND($B1777="B",$G1777="D"),-I1777,IF($B1777="B",+I1777,0))</f>
        <v>2711.3271263480806</v>
      </c>
      <c r="K1777" s="12">
        <f>K1776+IF(AND($B1777="B",$E1777&lt;&gt;""),IF($G1777="D",-I1777,+I1777),0)</f>
        <v>2711.3271263480806</v>
      </c>
      <c r="L1777" s="6" t="str">
        <f>IF(C1777="","",G1777&amp;" "&amp;VLOOKUP(C1777,$X$1:$Y$49,2))</f>
        <v>R 5</v>
      </c>
      <c r="M1777" s="10" t="e">
        <f>M1776+IF(AND(B1777="C",E1777&lt;&gt;""),IF(G1777="D",-#REF!,+#REF!),0)</f>
        <v>#REF!</v>
      </c>
      <c r="N1777">
        <f>IF(D1777,MONTH(D1777),"")</f>
        <v>12</v>
      </c>
      <c r="O1777">
        <f>IF(D1777,YEAR(D1777),"")</f>
        <v>2002</v>
      </c>
      <c r="P1777" s="12">
        <f>P1776+IF(AND($B1777="C",I1777&lt;&gt;""),IF($G1777="D",-I1777,+I1777),0)</f>
        <v>1.5775808322801197</v>
      </c>
    </row>
    <row r="1778" spans="1:16" x14ac:dyDescent="0.2">
      <c r="A1778" s="6">
        <v>960</v>
      </c>
      <c r="B1778" s="6" t="s">
        <v>17</v>
      </c>
      <c r="C1778" t="s">
        <v>33</v>
      </c>
      <c r="D1778" s="8">
        <v>37610</v>
      </c>
      <c r="E1778" s="8">
        <v>37609</v>
      </c>
      <c r="F1778" t="s">
        <v>284</v>
      </c>
      <c r="G1778" s="6" t="s">
        <v>23</v>
      </c>
      <c r="H1778" s="6"/>
      <c r="I1778" s="12">
        <v>901</v>
      </c>
      <c r="J1778" s="12">
        <f>J1777+IF(AND($B1778="B",$G1778="D"),-I1778,IF($B1778="B",+I1778,0))</f>
        <v>1810.3271263480806</v>
      </c>
      <c r="K1778" s="12">
        <f>K1777+IF(AND($B1778="B",$E1778&lt;&gt;""),IF($G1778="D",-I1778,+I1778),0)</f>
        <v>1810.3271263480806</v>
      </c>
      <c r="L1778" s="6" t="str">
        <f>IF(C1778="","",G1778&amp;" "&amp;VLOOKUP(C1778,$X$1:$Y$49,2))</f>
        <v>D 23</v>
      </c>
      <c r="M1778" s="10" t="e">
        <f>M1777+IF(AND(B1778="C",E1778&lt;&gt;""),IF(G1778="D",-#REF!,+#REF!),0)</f>
        <v>#REF!</v>
      </c>
      <c r="N1778">
        <f>IF(D1778,MONTH(D1778),"")</f>
        <v>12</v>
      </c>
      <c r="O1778">
        <f>IF(D1778,YEAR(D1778),"")</f>
        <v>2002</v>
      </c>
      <c r="P1778" s="12">
        <f>P1777+IF(AND($B1778="C",I1778&lt;&gt;""),IF($G1778="D",-I1778,+I1778),0)</f>
        <v>1.5775808322801197</v>
      </c>
    </row>
    <row r="1779" spans="1:16" x14ac:dyDescent="0.2">
      <c r="A1779" s="6">
        <v>937</v>
      </c>
      <c r="B1779" s="6" t="s">
        <v>17</v>
      </c>
      <c r="C1779" t="s">
        <v>21</v>
      </c>
      <c r="D1779" s="8">
        <v>37613</v>
      </c>
      <c r="E1779" s="8">
        <v>37621</v>
      </c>
      <c r="F1779" t="s">
        <v>284</v>
      </c>
      <c r="G1779" s="6" t="s">
        <v>23</v>
      </c>
      <c r="H1779" s="6"/>
      <c r="I1779" s="12">
        <v>80.929999999999993</v>
      </c>
      <c r="J1779" s="12">
        <f>J1778+IF(AND($B1779="B",$G1779="D"),-I1779,IF($B1779="B",+I1779,0))</f>
        <v>1729.3971263480805</v>
      </c>
      <c r="K1779" s="12">
        <f>K1778+IF(AND($B1779="B",$E1779&lt;&gt;""),IF($G1779="D",-I1779,+I1779),0)</f>
        <v>1729.3971263480805</v>
      </c>
      <c r="L1779" s="6" t="str">
        <f>IF(C1779="","",G1779&amp;" "&amp;VLOOKUP(C1779,$X$1:$Y$49,2))</f>
        <v>D 28</v>
      </c>
      <c r="M1779" s="10" t="e">
        <f>M1778+IF(AND(B1779="C",E1779&lt;&gt;""),IF(G1779="D",-#REF!,+#REF!),0)</f>
        <v>#REF!</v>
      </c>
      <c r="N1779">
        <f>IF(D1779,MONTH(D1779),"")</f>
        <v>12</v>
      </c>
      <c r="O1779">
        <f>IF(D1779,YEAR(D1779),"")</f>
        <v>2002</v>
      </c>
      <c r="P1779" s="12">
        <f>P1778+IF(AND($B1779="C",I1779&lt;&gt;""),IF($G1779="D",-I1779,+I1779),0)</f>
        <v>1.5775808322801197</v>
      </c>
    </row>
    <row r="1780" spans="1:16" x14ac:dyDescent="0.2">
      <c r="A1780" s="6">
        <v>937</v>
      </c>
      <c r="B1780" s="6" t="s">
        <v>17</v>
      </c>
      <c r="C1780" t="s">
        <v>26</v>
      </c>
      <c r="D1780" s="8">
        <v>37613</v>
      </c>
      <c r="E1780" s="8">
        <v>37621</v>
      </c>
      <c r="F1780" t="s">
        <v>284</v>
      </c>
      <c r="G1780" s="6" t="s">
        <v>23</v>
      </c>
      <c r="H1780" s="6"/>
      <c r="I1780" s="12">
        <v>15.87</v>
      </c>
      <c r="J1780" s="12">
        <f>J1779+IF(AND($B1780="B",$G1780="D"),-I1780,IF($B1780="B",+I1780,0))</f>
        <v>1713.5271263480806</v>
      </c>
      <c r="K1780" s="12">
        <f>K1779+IF(AND($B1780="B",$E1780&lt;&gt;""),IF($G1780="D",-I1780,+I1780),0)</f>
        <v>1713.5271263480806</v>
      </c>
      <c r="L1780" s="6" t="str">
        <f>IF(C1780="","",G1780&amp;" "&amp;VLOOKUP(C1780,$X$1:$Y$49,2))</f>
        <v>D 6</v>
      </c>
      <c r="M1780" s="10" t="e">
        <f>M1779+IF(AND(B1780="C",E1780&lt;&gt;""),IF(G1780="D",-#REF!,+#REF!),0)</f>
        <v>#REF!</v>
      </c>
      <c r="N1780">
        <f>IF(D1780,MONTH(D1780),"")</f>
        <v>12</v>
      </c>
      <c r="O1780">
        <f>IF(D1780,YEAR(D1780),"")</f>
        <v>2002</v>
      </c>
      <c r="P1780" s="12">
        <f>P1779+IF(AND($B1780="C",I1780&lt;&gt;""),IF($G1780="D",-I1780,+I1780),0)</f>
        <v>1.5775808322801197</v>
      </c>
    </row>
    <row r="1781" spans="1:16" x14ac:dyDescent="0.2">
      <c r="A1781" s="6">
        <v>869</v>
      </c>
      <c r="B1781" s="6" t="s">
        <v>17</v>
      </c>
      <c r="C1781" t="s">
        <v>33</v>
      </c>
      <c r="D1781" s="8">
        <v>37614</v>
      </c>
      <c r="E1781" s="8">
        <v>37613</v>
      </c>
      <c r="F1781" s="20" t="s">
        <v>284</v>
      </c>
      <c r="G1781" s="6" t="s">
        <v>23</v>
      </c>
      <c r="H1781" s="6"/>
      <c r="I1781" s="12">
        <v>2551.8000000000002</v>
      </c>
      <c r="J1781" s="12">
        <f>J1780+IF(AND($B1781="B",$G1781="D"),-I1781,IF($B1781="B",+I1781,0))</f>
        <v>-838.27287365191955</v>
      </c>
      <c r="K1781" s="12">
        <f>K1780+IF(AND($B1781="B",$E1781&lt;&gt;""),IF($G1781="D",-I1781,+I1781),0)</f>
        <v>-838.27287365191955</v>
      </c>
      <c r="L1781" s="6" t="str">
        <f>IF(C1781="","",G1781&amp;" "&amp;VLOOKUP(C1781,$X$1:$Y$49,2))</f>
        <v>D 23</v>
      </c>
      <c r="M1781" s="10" t="e">
        <f>M1780+IF(AND(B1781="C",E1781&lt;&gt;""),IF(G1781="D",-#REF!,+#REF!),0)</f>
        <v>#REF!</v>
      </c>
      <c r="N1781">
        <f>IF(D1781,MONTH(D1781),"")</f>
        <v>12</v>
      </c>
      <c r="O1781">
        <f>IF(D1781,YEAR(D1781),"")</f>
        <v>2002</v>
      </c>
      <c r="P1781" s="12">
        <f>P1780+IF(AND($B1781="C",I1781&lt;&gt;""),IF($G1781="D",-I1781,+I1781),0)</f>
        <v>1.5775808322801197</v>
      </c>
    </row>
    <row r="1782" spans="1:16" x14ac:dyDescent="0.2">
      <c r="A1782" s="6">
        <v>959</v>
      </c>
      <c r="B1782" s="6" t="s">
        <v>17</v>
      </c>
      <c r="C1782" t="s">
        <v>53</v>
      </c>
      <c r="D1782" s="8">
        <v>37616</v>
      </c>
      <c r="E1782" s="8">
        <v>37618</v>
      </c>
      <c r="F1782" t="s">
        <v>284</v>
      </c>
      <c r="G1782" s="6" t="s">
        <v>23</v>
      </c>
      <c r="H1782" s="6"/>
      <c r="I1782" s="12">
        <v>28.76</v>
      </c>
      <c r="J1782" s="12">
        <f>J1781+IF(AND($B1782="B",$G1782="D"),-I1782,IF($B1782="B",+I1782,0))</f>
        <v>-867.03287365191954</v>
      </c>
      <c r="K1782" s="12">
        <f>K1781+IF(AND($B1782="B",$E1782&lt;&gt;""),IF($G1782="D",-I1782,+I1782),0)</f>
        <v>-867.03287365191954</v>
      </c>
      <c r="L1782" s="6" t="str">
        <f>IF(C1782="","",G1782&amp;" "&amp;VLOOKUP(C1782,$X$1:$Y$49,2))</f>
        <v>D 29</v>
      </c>
      <c r="M1782" s="10" t="e">
        <f>M1781+IF(AND(B1782="C",E1782&lt;&gt;""),IF(G1782="D",-#REF!,+#REF!),0)</f>
        <v>#REF!</v>
      </c>
      <c r="N1782">
        <f>IF(D1782,MONTH(D1782),"")</f>
        <v>12</v>
      </c>
      <c r="O1782">
        <f>IF(D1782,YEAR(D1782),"")</f>
        <v>2002</v>
      </c>
      <c r="P1782" s="12">
        <f>P1781+IF(AND($B1782="C",I1782&lt;&gt;""),IF($G1782="D",-I1782,+I1782),0)</f>
        <v>1.5775808322801197</v>
      </c>
    </row>
    <row r="1783" spans="1:16" x14ac:dyDescent="0.2">
      <c r="A1783" s="6">
        <v>959</v>
      </c>
      <c r="B1783" s="6" t="s">
        <v>17</v>
      </c>
      <c r="C1783" t="s">
        <v>26</v>
      </c>
      <c r="D1783" s="8">
        <v>37616</v>
      </c>
      <c r="E1783" s="8">
        <v>37618</v>
      </c>
      <c r="F1783" t="s">
        <v>284</v>
      </c>
      <c r="G1783" s="6" t="s">
        <v>23</v>
      </c>
      <c r="H1783" s="6"/>
      <c r="I1783" s="12">
        <v>5.64</v>
      </c>
      <c r="J1783" s="12">
        <f>J1782+IF(AND($B1783="B",$G1783="D"),-I1783,IF($B1783="B",+I1783,0))</f>
        <v>-872.67287365191953</v>
      </c>
      <c r="K1783" s="12">
        <f>K1782+IF(AND($B1783="B",$E1783&lt;&gt;""),IF($G1783="D",-I1783,+I1783),0)</f>
        <v>-872.67287365191953</v>
      </c>
      <c r="L1783" s="6" t="str">
        <f>IF(C1783="","",G1783&amp;" "&amp;VLOOKUP(C1783,$X$1:$Y$49,2))</f>
        <v>D 6</v>
      </c>
      <c r="M1783" s="10" t="e">
        <f>M1782+IF(AND(B1783="C",E1783&lt;&gt;""),IF(G1783="D",-#REF!,+#REF!),0)</f>
        <v>#REF!</v>
      </c>
      <c r="N1783">
        <f>IF(D1783,MONTH(D1783),"")</f>
        <v>12</v>
      </c>
      <c r="O1783">
        <f>IF(D1783,YEAR(D1783),"")</f>
        <v>2002</v>
      </c>
      <c r="P1783" s="12">
        <f>P1782+IF(AND($B1783="C",I1783&lt;&gt;""),IF($G1783="D",-I1783,+I1783),0)</f>
        <v>1.5775808322801197</v>
      </c>
    </row>
    <row r="1784" spans="1:16" x14ac:dyDescent="0.2">
      <c r="A1784" s="6">
        <v>950</v>
      </c>
      <c r="B1784" s="6" t="s">
        <v>17</v>
      </c>
      <c r="C1784" t="s">
        <v>54</v>
      </c>
      <c r="D1784" s="8">
        <v>37620</v>
      </c>
      <c r="E1784" s="8">
        <v>37621</v>
      </c>
      <c r="F1784" s="20" t="s">
        <v>284</v>
      </c>
      <c r="G1784" s="6" t="s">
        <v>19</v>
      </c>
      <c r="H1784" s="6"/>
      <c r="I1784" s="12">
        <v>91.5</v>
      </c>
      <c r="J1784" s="12">
        <f>J1783+IF(AND($B1784="B",$G1784="D"),-I1784,IF($B1784="B",+I1784,0))</f>
        <v>-781.17287365191953</v>
      </c>
      <c r="K1784" s="12">
        <f>K1783+IF(AND($B1784="B",$E1784&lt;&gt;""),IF($G1784="D",-I1784,+I1784),0)</f>
        <v>-781.17287365191953</v>
      </c>
      <c r="L1784" s="6" t="str">
        <f>IF(C1784="","",G1784&amp;" "&amp;VLOOKUP(C1784,$X$1:$Y$49,2))</f>
        <v>R 6</v>
      </c>
      <c r="M1784" s="10" t="e">
        <f>M1783+IF(AND(B1784="C",E1784&lt;&gt;""),IF(G1784="D",-#REF!,+#REF!),0)</f>
        <v>#REF!</v>
      </c>
      <c r="N1784">
        <f>IF(D1784,MONTH(D1784),"")</f>
        <v>12</v>
      </c>
      <c r="O1784">
        <f>IF(D1784,YEAR(D1784),"")</f>
        <v>2002</v>
      </c>
      <c r="P1784" s="12">
        <f>P1783+IF(AND($B1784="C",I1784&lt;&gt;""),IF($G1784="D",-I1784,+I1784),0)</f>
        <v>1.5775808322801197</v>
      </c>
    </row>
    <row r="1785" spans="1:16" x14ac:dyDescent="0.2">
      <c r="A1785" s="6">
        <v>950</v>
      </c>
      <c r="B1785" s="6" t="s">
        <v>17</v>
      </c>
      <c r="C1785" t="s">
        <v>62</v>
      </c>
      <c r="D1785" s="8">
        <v>37620</v>
      </c>
      <c r="E1785" s="8">
        <v>37621</v>
      </c>
      <c r="F1785" s="20" t="s">
        <v>284</v>
      </c>
      <c r="G1785" s="6" t="s">
        <v>19</v>
      </c>
      <c r="H1785" s="6"/>
      <c r="I1785" s="12">
        <v>17.93</v>
      </c>
      <c r="J1785" s="12">
        <f>J1784+IF(AND($B1785="B",$G1785="D"),-I1785,IF($B1785="B",+I1785,0))</f>
        <v>-763.24287365191958</v>
      </c>
      <c r="K1785" s="12">
        <f>K1784+IF(AND($B1785="B",$E1785&lt;&gt;""),IF($G1785="D",-I1785,+I1785),0)</f>
        <v>-763.24287365191958</v>
      </c>
      <c r="L1785" s="6" t="str">
        <f>IF(C1785="","",G1785&amp;" "&amp;VLOOKUP(C1785,$X$1:$Y$49,2))</f>
        <v>R 5</v>
      </c>
      <c r="M1785" s="10" t="e">
        <f>M1784+IF(AND(B1785="C",E1785&lt;&gt;""),IF(G1785="D",-#REF!,+#REF!),0)</f>
        <v>#REF!</v>
      </c>
      <c r="N1785">
        <f>IF(D1785,MONTH(D1785),"")</f>
        <v>12</v>
      </c>
      <c r="O1785">
        <f>IF(D1785,YEAR(D1785),"")</f>
        <v>2002</v>
      </c>
      <c r="P1785" s="12">
        <f>P1784+IF(AND($B1785="C",I1785&lt;&gt;""),IF($G1785="D",-I1785,+I1785),0)</f>
        <v>1.5775808322801197</v>
      </c>
    </row>
    <row r="1786" spans="1:16" x14ac:dyDescent="0.2">
      <c r="A1786" s="6">
        <v>951</v>
      </c>
      <c r="B1786" s="6" t="s">
        <v>17</v>
      </c>
      <c r="C1786" t="s">
        <v>18</v>
      </c>
      <c r="D1786" s="8">
        <v>37620</v>
      </c>
      <c r="E1786" s="8">
        <v>37621</v>
      </c>
      <c r="F1786" t="s">
        <v>284</v>
      </c>
      <c r="G1786" s="6" t="s">
        <v>19</v>
      </c>
      <c r="H1786" s="6"/>
      <c r="I1786" s="12">
        <v>500</v>
      </c>
      <c r="J1786" s="12">
        <f>J1785+IF(AND($B1786="B",$G1786="D"),-I1786,IF($B1786="B",+I1786,0))</f>
        <v>-263.24287365191958</v>
      </c>
      <c r="K1786" s="12">
        <f>K1785+IF(AND($B1786="B",$E1786&lt;&gt;""),IF($G1786="D",-I1786,+I1786),0)</f>
        <v>-263.24287365191958</v>
      </c>
      <c r="L1786" s="6" t="str">
        <f>IF(C1786="","",G1786&amp;" "&amp;VLOOKUP(C1786,$X$1:$Y$49,2))</f>
        <v>R 8</v>
      </c>
      <c r="M1786" s="10" t="e">
        <f>M1785+IF(AND(B1786="C",E1786&lt;&gt;""),IF(G1786="D",-#REF!,+#REF!),0)</f>
        <v>#REF!</v>
      </c>
      <c r="N1786">
        <f>IF(D1786,MONTH(D1786),"")</f>
        <v>12</v>
      </c>
      <c r="O1786">
        <f>IF(D1786,YEAR(D1786),"")</f>
        <v>2002</v>
      </c>
      <c r="P1786" s="12">
        <f>P1785+IF(AND($B1786="C",I1786&lt;&gt;""),IF($G1786="D",-I1786,+I1786),0)</f>
        <v>1.5775808322801197</v>
      </c>
    </row>
    <row r="1787" spans="1:16" x14ac:dyDescent="0.2">
      <c r="A1787" s="6">
        <v>961</v>
      </c>
      <c r="B1787" s="6" t="s">
        <v>17</v>
      </c>
      <c r="C1787" t="s">
        <v>53</v>
      </c>
      <c r="D1787" s="8">
        <v>37621</v>
      </c>
      <c r="E1787" s="8">
        <v>37621</v>
      </c>
      <c r="F1787" t="s">
        <v>284</v>
      </c>
      <c r="G1787" s="6" t="s">
        <v>23</v>
      </c>
      <c r="H1787" s="6"/>
      <c r="I1787" s="12">
        <v>18.979933110367892</v>
      </c>
      <c r="J1787" s="12">
        <f>J1786+IF(AND($B1787="B",$G1787="D"),-I1787,IF($B1787="B",+I1787,0))</f>
        <v>-282.22280676228746</v>
      </c>
      <c r="K1787" s="12">
        <f>K1786+IF(AND($B1787="B",$E1787&lt;&gt;""),IF($G1787="D",-I1787,+I1787),0)</f>
        <v>-282.22280676228746</v>
      </c>
      <c r="L1787" s="6" t="str">
        <f>IF(C1787="","",G1787&amp;" "&amp;VLOOKUP(C1787,$X$1:$Y$49,2))</f>
        <v>D 29</v>
      </c>
      <c r="M1787" s="10" t="e">
        <f>M1786+IF(AND(B1787="C",E1787&lt;&gt;""),IF(G1787="D",-#REF!,+#REF!),0)</f>
        <v>#REF!</v>
      </c>
      <c r="N1787">
        <f>IF(D1787,MONTH(D1787),"")</f>
        <v>12</v>
      </c>
      <c r="O1787">
        <f>IF(D1787,YEAR(D1787),"")</f>
        <v>2002</v>
      </c>
      <c r="P1787" s="12">
        <f>P1786+IF(AND($B1787="C",I1787&lt;&gt;""),IF($G1787="D",-I1787,+I1787),0)</f>
        <v>1.5775808322801197</v>
      </c>
    </row>
    <row r="1788" spans="1:16" x14ac:dyDescent="0.2">
      <c r="A1788" s="6">
        <v>961</v>
      </c>
      <c r="B1788" s="6" t="s">
        <v>17</v>
      </c>
      <c r="C1788" t="s">
        <v>26</v>
      </c>
      <c r="D1788" s="8">
        <v>37621</v>
      </c>
      <c r="E1788" s="8">
        <v>37621</v>
      </c>
      <c r="F1788" t="s">
        <v>284</v>
      </c>
      <c r="G1788" s="6" t="s">
        <v>23</v>
      </c>
      <c r="H1788" s="6"/>
      <c r="I1788" s="12">
        <v>3.7199999999999989</v>
      </c>
      <c r="J1788" s="12">
        <f>J1787+IF(AND($B1788="B",$G1788="D"),-I1788,IF($B1788="B",+I1788,0))</f>
        <v>-285.94280676228743</v>
      </c>
      <c r="K1788" s="12">
        <f>K1787+IF(AND($B1788="B",$E1788&lt;&gt;""),IF($G1788="D",-I1788,+I1788),0)</f>
        <v>-285.94280676228743</v>
      </c>
      <c r="L1788" s="6" t="str">
        <f>IF(C1788="","",G1788&amp;" "&amp;VLOOKUP(C1788,$X$1:$Y$49,2))</f>
        <v>D 6</v>
      </c>
      <c r="M1788" s="10" t="e">
        <f>M1787+IF(AND(B1788="C",E1788&lt;&gt;""),IF(G1788="D",-#REF!,+#REF!),0)</f>
        <v>#REF!</v>
      </c>
      <c r="N1788">
        <f>IF(D1788,MONTH(D1788),"")</f>
        <v>12</v>
      </c>
      <c r="O1788">
        <f>IF(D1788,YEAR(D1788),"")</f>
        <v>2002</v>
      </c>
      <c r="P1788" s="12">
        <f>P1787+IF(AND($B1788="C",I1788&lt;&gt;""),IF($G1788="D",-I1788,+I1788),0)</f>
        <v>1.5775808322801197</v>
      </c>
    </row>
    <row r="1789" spans="1:16" x14ac:dyDescent="0.2">
      <c r="A1789" s="6">
        <v>964</v>
      </c>
      <c r="B1789" s="6" t="s">
        <v>17</v>
      </c>
      <c r="C1789" t="s">
        <v>28</v>
      </c>
      <c r="D1789" s="8">
        <v>37622</v>
      </c>
      <c r="E1789" s="8">
        <v>37640</v>
      </c>
      <c r="F1789" t="s">
        <v>284</v>
      </c>
      <c r="G1789" s="6" t="s">
        <v>23</v>
      </c>
      <c r="H1789" s="6"/>
      <c r="I1789" s="12">
        <v>57.58</v>
      </c>
      <c r="J1789" s="12">
        <f>J1788+IF(AND($B1789="B",$G1789="D"),-I1789,IF($B1789="B",+I1789,0))</f>
        <v>-343.52280676228742</v>
      </c>
      <c r="K1789" s="12">
        <f>K1788+IF(AND($B1789="B",$E1789&lt;&gt;""),IF($G1789="D",-I1789,+I1789),0)</f>
        <v>-343.52280676228742</v>
      </c>
      <c r="L1789" s="6" t="str">
        <f>IF(C1789="","",G1789&amp;" "&amp;VLOOKUP(C1789,$X$1:$Y$49,2))</f>
        <v>D 25</v>
      </c>
      <c r="M1789" s="10" t="e">
        <f>M1788+IF(AND(B1789="C",E1789&lt;&gt;""),IF(G1789="D",-#REF!,+#REF!),0)</f>
        <v>#REF!</v>
      </c>
      <c r="N1789">
        <f>IF(D1789,MONTH(D1789),"")</f>
        <v>1</v>
      </c>
      <c r="O1789">
        <f>IF(D1789,YEAR(D1789),"")</f>
        <v>2003</v>
      </c>
      <c r="P1789" s="12">
        <f>P1788+IF(AND($B1789="C",I1789&lt;&gt;""),IF($G1789="D",-I1789,+I1789),0)</f>
        <v>1.5775808322801197</v>
      </c>
    </row>
    <row r="1790" spans="1:16" x14ac:dyDescent="0.2">
      <c r="A1790" s="6">
        <v>964</v>
      </c>
      <c r="B1790" s="6" t="s">
        <v>17</v>
      </c>
      <c r="C1790" t="s">
        <v>26</v>
      </c>
      <c r="D1790" s="8">
        <v>37622</v>
      </c>
      <c r="E1790" s="8">
        <v>37640</v>
      </c>
      <c r="F1790" t="s">
        <v>284</v>
      </c>
      <c r="G1790" s="6" t="s">
        <v>23</v>
      </c>
      <c r="H1790" s="6"/>
      <c r="I1790" s="12">
        <v>11.29</v>
      </c>
      <c r="J1790" s="12">
        <f>J1789+IF(AND($B1790="B",$G1790="D"),-I1790,IF($B1790="B",+I1790,0))</f>
        <v>-354.81280676228744</v>
      </c>
      <c r="K1790" s="12">
        <f>K1789+IF(AND($B1790="B",$E1790&lt;&gt;""),IF($G1790="D",-I1790,+I1790),0)</f>
        <v>-354.81280676228744</v>
      </c>
      <c r="L1790" s="6" t="str">
        <f>IF(C1790="","",G1790&amp;" "&amp;VLOOKUP(C1790,$X$1:$Y$49,2))</f>
        <v>D 6</v>
      </c>
      <c r="M1790" s="10" t="e">
        <f>M1789+IF(AND(B1790="C",E1790&lt;&gt;""),IF(G1790="D",-#REF!,+#REF!),0)</f>
        <v>#REF!</v>
      </c>
      <c r="N1790">
        <f>IF(D1790,MONTH(D1790),"")</f>
        <v>1</v>
      </c>
      <c r="O1790">
        <f>IF(D1790,YEAR(D1790),"")</f>
        <v>2003</v>
      </c>
      <c r="P1790" s="12">
        <f>P1789+IF(AND($B1790="C",I1790&lt;&gt;""),IF($G1790="D",-I1790,+I1790),0)</f>
        <v>1.5775808322801197</v>
      </c>
    </row>
    <row r="1791" spans="1:16" x14ac:dyDescent="0.2">
      <c r="A1791" s="6">
        <v>978</v>
      </c>
      <c r="B1791" s="6" t="s">
        <v>17</v>
      </c>
      <c r="C1791" t="s">
        <v>53</v>
      </c>
      <c r="D1791" s="8">
        <v>37622</v>
      </c>
      <c r="E1791" s="8">
        <v>37622</v>
      </c>
      <c r="F1791" t="s">
        <v>284</v>
      </c>
      <c r="G1791" s="6" t="s">
        <v>23</v>
      </c>
      <c r="H1791" s="6"/>
      <c r="I1791" s="12">
        <v>51.72</v>
      </c>
      <c r="J1791" s="12">
        <f>J1790+IF(AND($B1791="B",$G1791="D"),-I1791,IF($B1791="B",+I1791,0))</f>
        <v>-406.53280676228746</v>
      </c>
      <c r="K1791" s="12">
        <f>K1790+IF(AND($B1791="B",$E1791&lt;&gt;""),IF($G1791="D",-I1791,+I1791),0)</f>
        <v>-406.53280676228746</v>
      </c>
      <c r="L1791" s="6" t="str">
        <f>IF(C1791="","",G1791&amp;" "&amp;VLOOKUP(C1791,$X$1:$Y$49,2))</f>
        <v>D 29</v>
      </c>
      <c r="M1791" s="10" t="e">
        <f>M1790+IF(AND(B1791="C",E1791&lt;&gt;""),IF(G1791="D",-#REF!,+#REF!),0)</f>
        <v>#REF!</v>
      </c>
      <c r="N1791">
        <f>IF(D1791,MONTH(D1791),"")</f>
        <v>1</v>
      </c>
      <c r="O1791">
        <f>IF(D1791,YEAR(D1791),"")</f>
        <v>2003</v>
      </c>
      <c r="P1791" s="12">
        <f>P1790+IF(AND($B1791="C",I1791&lt;&gt;""),IF($G1791="D",-I1791,+I1791),0)</f>
        <v>1.5775808322801197</v>
      </c>
    </row>
    <row r="1792" spans="1:16" x14ac:dyDescent="0.2">
      <c r="A1792" s="6">
        <v>978</v>
      </c>
      <c r="B1792" s="6" t="s">
        <v>17</v>
      </c>
      <c r="C1792" s="7" t="s">
        <v>26</v>
      </c>
      <c r="D1792" s="8">
        <v>37622</v>
      </c>
      <c r="E1792" s="8">
        <v>37622</v>
      </c>
      <c r="F1792" t="s">
        <v>284</v>
      </c>
      <c r="G1792" s="6" t="s">
        <v>23</v>
      </c>
      <c r="H1792" s="6"/>
      <c r="I1792" s="12">
        <v>9.91</v>
      </c>
      <c r="J1792" s="12">
        <f>J1791+IF(AND($B1792="B",$G1792="D"),-I1792,IF($B1792="B",+I1792,0))</f>
        <v>-416.44280676228749</v>
      </c>
      <c r="K1792" s="12">
        <f>K1791+IF(AND($B1792="B",$E1792&lt;&gt;""),IF($G1792="D",-I1792,+I1792),0)</f>
        <v>-416.44280676228749</v>
      </c>
      <c r="L1792" s="6" t="str">
        <f>IF(C1792="","",G1792&amp;" "&amp;VLOOKUP(C1792,$X$1:$Y$49,2))</f>
        <v>D 6</v>
      </c>
      <c r="M1792" s="10" t="e">
        <f>M1791+IF(AND(B1792="C",E1792&lt;&gt;""),IF(G1792="D",-#REF!,+#REF!),0)</f>
        <v>#REF!</v>
      </c>
      <c r="N1792">
        <f>IF(D1792,MONTH(D1792),"")</f>
        <v>1</v>
      </c>
      <c r="O1792">
        <f>IF(D1792,YEAR(D1792),"")</f>
        <v>2003</v>
      </c>
      <c r="P1792" s="12">
        <f>P1791+IF(AND($B1792="C",I1792&lt;&gt;""),IF($G1792="D",-I1792,+I1792),0)</f>
        <v>1.5775808322801197</v>
      </c>
    </row>
    <row r="1793" spans="1:16" x14ac:dyDescent="0.2">
      <c r="A1793" s="6">
        <v>962</v>
      </c>
      <c r="B1793" s="6" t="s">
        <v>17</v>
      </c>
      <c r="C1793" t="s">
        <v>53</v>
      </c>
      <c r="D1793" s="8">
        <v>37623</v>
      </c>
      <c r="E1793" s="8">
        <v>37623</v>
      </c>
      <c r="F1793" t="s">
        <v>284</v>
      </c>
      <c r="G1793" s="6" t="s">
        <v>23</v>
      </c>
      <c r="H1793" s="6"/>
      <c r="I1793" s="12">
        <v>10.23</v>
      </c>
      <c r="J1793" s="12">
        <f>J1792+IF(AND($B1793="B",$G1793="D"),-I1793,IF($B1793="B",+I1793,0))</f>
        <v>-426.67280676228751</v>
      </c>
      <c r="K1793" s="12">
        <f>K1792+IF(AND($B1793="B",$E1793&lt;&gt;""),IF($G1793="D",-I1793,+I1793),0)</f>
        <v>-426.67280676228751</v>
      </c>
      <c r="L1793" s="6" t="str">
        <f>IF(C1793="","",G1793&amp;" "&amp;VLOOKUP(C1793,$X$1:$Y$49,2))</f>
        <v>D 29</v>
      </c>
      <c r="M1793" s="10" t="e">
        <f>M1792+IF(AND(B1793="C",E1793&lt;&gt;""),IF(G1793="D",-#REF!,+#REF!),0)</f>
        <v>#REF!</v>
      </c>
      <c r="N1793">
        <f>IF(D1793,MONTH(D1793),"")</f>
        <v>1</v>
      </c>
      <c r="O1793">
        <f>IF(D1793,YEAR(D1793),"")</f>
        <v>2003</v>
      </c>
      <c r="P1793" s="12">
        <f>P1792+IF(AND($B1793="C",I1793&lt;&gt;""),IF($G1793="D",-I1793,+I1793),0)</f>
        <v>1.5775808322801197</v>
      </c>
    </row>
    <row r="1794" spans="1:16" x14ac:dyDescent="0.2">
      <c r="A1794" s="6">
        <v>962</v>
      </c>
      <c r="B1794" s="6" t="s">
        <v>17</v>
      </c>
      <c r="C1794" t="s">
        <v>26</v>
      </c>
      <c r="D1794" s="8">
        <v>37623</v>
      </c>
      <c r="E1794" s="8">
        <v>37623</v>
      </c>
      <c r="F1794" t="s">
        <v>284</v>
      </c>
      <c r="G1794" s="6" t="s">
        <v>23</v>
      </c>
      <c r="H1794" s="6"/>
      <c r="I1794" s="12">
        <v>2.0099999999999998</v>
      </c>
      <c r="J1794" s="12">
        <f>J1793+IF(AND($B1794="B",$G1794="D"),-I1794,IF($B1794="B",+I1794,0))</f>
        <v>-428.6828067622875</v>
      </c>
      <c r="K1794" s="12">
        <f>K1793+IF(AND($B1794="B",$E1794&lt;&gt;""),IF($G1794="D",-I1794,+I1794),0)</f>
        <v>-428.6828067622875</v>
      </c>
      <c r="L1794" s="6" t="str">
        <f>IF(C1794="","",G1794&amp;" "&amp;VLOOKUP(C1794,$X$1:$Y$49,2))</f>
        <v>D 6</v>
      </c>
      <c r="M1794" s="10" t="e">
        <f>M1793+IF(AND(B1794="C",E1794&lt;&gt;""),IF(G1794="D",-#REF!,+#REF!),0)</f>
        <v>#REF!</v>
      </c>
      <c r="N1794">
        <f>IF(D1794,MONTH(D1794),"")</f>
        <v>1</v>
      </c>
      <c r="O1794">
        <f>IF(D1794,YEAR(D1794),"")</f>
        <v>2003</v>
      </c>
      <c r="P1794" s="12">
        <f>P1793+IF(AND($B1794="C",I1794&lt;&gt;""),IF($G1794="D",-I1794,+I1794),0)</f>
        <v>1.5775808322801197</v>
      </c>
    </row>
    <row r="1795" spans="1:16" x14ac:dyDescent="0.2">
      <c r="A1795" s="6">
        <v>1001</v>
      </c>
      <c r="B1795" s="6" t="s">
        <v>40</v>
      </c>
      <c r="C1795" t="s">
        <v>18</v>
      </c>
      <c r="D1795" s="8">
        <v>37623</v>
      </c>
      <c r="E1795" s="8">
        <v>37623</v>
      </c>
      <c r="F1795" t="s">
        <v>284</v>
      </c>
      <c r="G1795" s="6" t="s">
        <v>19</v>
      </c>
      <c r="H1795" s="6"/>
      <c r="I1795" s="12">
        <v>100</v>
      </c>
      <c r="J1795" s="12">
        <f>J1794+IF(AND($B1795="B",$G1795="D"),-I1795,IF($B1795="B",+I1795,0))</f>
        <v>-428.6828067622875</v>
      </c>
      <c r="K1795" s="12">
        <f>K1794+IF(AND($B1795="B",$E1795&lt;&gt;""),IF($G1795="D",-I1795,+I1795),0)</f>
        <v>-428.6828067622875</v>
      </c>
      <c r="L1795" s="6" t="str">
        <f>IF(C1795="","",G1795&amp;" "&amp;VLOOKUP(C1795,$X$1:$Y$49,2))</f>
        <v>R 8</v>
      </c>
      <c r="M1795" s="10" t="e">
        <f>M1794+IF(AND(B1795="C",E1795&lt;&gt;""),IF(G1795="D",-#REF!,+#REF!),0)</f>
        <v>#REF!</v>
      </c>
      <c r="N1795">
        <f>IF(D1795,MONTH(D1795),"")</f>
        <v>1</v>
      </c>
      <c r="O1795">
        <f>IF(D1795,YEAR(D1795),"")</f>
        <v>2003</v>
      </c>
      <c r="P1795" s="12">
        <f>P1794+IF(AND($B1795="C",I1795&lt;&gt;""),IF($G1795="D",-I1795,+I1795),0)</f>
        <v>101.57758083228012</v>
      </c>
    </row>
    <row r="1796" spans="1:16" x14ac:dyDescent="0.2">
      <c r="A1796" s="6">
        <v>955</v>
      </c>
      <c r="B1796" s="6" t="s">
        <v>17</v>
      </c>
      <c r="C1796" s="7" t="s">
        <v>56</v>
      </c>
      <c r="D1796" s="8">
        <v>37624</v>
      </c>
      <c r="E1796" s="19">
        <v>37626</v>
      </c>
      <c r="F1796" t="s">
        <v>284</v>
      </c>
      <c r="G1796" s="6" t="s">
        <v>23</v>
      </c>
      <c r="H1796" s="6"/>
      <c r="I1796" s="12">
        <v>99.59</v>
      </c>
      <c r="J1796" s="12">
        <f>J1795+IF(AND($B1796="B",$G1796="D"),-I1796,IF($B1796="B",+I1796,0))</f>
        <v>-528.27280676228747</v>
      </c>
      <c r="K1796" s="12">
        <f>K1795+IF(AND($B1796="B",$E1796&lt;&gt;""),IF($G1796="D",-I1796,+I1796),0)</f>
        <v>-528.27280676228747</v>
      </c>
      <c r="L1796" s="6" t="str">
        <f>IF(C1796="","",G1796&amp;" "&amp;VLOOKUP(C1796,$X$1:$Y$49,2))</f>
        <v>D 14</v>
      </c>
      <c r="M1796" s="10" t="e">
        <f>M1795+IF(AND(B1796="C",E1796&lt;&gt;""),IF(G1796="D",-#REF!,+#REF!),0)</f>
        <v>#REF!</v>
      </c>
      <c r="N1796">
        <f>IF(D1796,MONTH(D1796),"")</f>
        <v>1</v>
      </c>
      <c r="O1796">
        <f>IF(D1796,YEAR(D1796),"")</f>
        <v>2003</v>
      </c>
      <c r="P1796" s="12">
        <f>P1795+IF(AND($B1796="C",I1796&lt;&gt;""),IF($G1796="D",-I1796,+I1796),0)</f>
        <v>101.57758083228012</v>
      </c>
    </row>
    <row r="1797" spans="1:16" x14ac:dyDescent="0.2">
      <c r="A1797" s="6">
        <v>955</v>
      </c>
      <c r="B1797" s="6" t="s">
        <v>17</v>
      </c>
      <c r="C1797" s="7" t="s">
        <v>26</v>
      </c>
      <c r="D1797" s="8">
        <v>37624</v>
      </c>
      <c r="E1797" s="19">
        <v>37626</v>
      </c>
      <c r="F1797" t="s">
        <v>284</v>
      </c>
      <c r="G1797" s="6" t="s">
        <v>23</v>
      </c>
      <c r="H1797" s="6"/>
      <c r="I1797" s="12">
        <v>23.66</v>
      </c>
      <c r="J1797" s="12">
        <f>J1796+IF(AND($B1797="B",$G1797="D"),-I1797,IF($B1797="B",+I1797,0))</f>
        <v>-551.93280676228744</v>
      </c>
      <c r="K1797" s="12">
        <f>K1796+IF(AND($B1797="B",$E1797&lt;&gt;""),IF($G1797="D",-I1797,+I1797),0)</f>
        <v>-551.93280676228744</v>
      </c>
      <c r="L1797" s="6" t="str">
        <f>IF(C1797="","",G1797&amp;" "&amp;VLOOKUP(C1797,$X$1:$Y$49,2))</f>
        <v>D 6</v>
      </c>
      <c r="M1797" s="10" t="e">
        <f>M1796+IF(AND(B1797="C",E1797&lt;&gt;""),IF(G1797="D",-#REF!,+#REF!),0)</f>
        <v>#REF!</v>
      </c>
      <c r="N1797">
        <f>IF(D1797,MONTH(D1797),"")</f>
        <v>1</v>
      </c>
      <c r="O1797">
        <f>IF(D1797,YEAR(D1797),"")</f>
        <v>2003</v>
      </c>
      <c r="P1797" s="12">
        <f>P1796+IF(AND($B1797="C",I1797&lt;&gt;""),IF($G1797="D",-I1797,+I1797),0)</f>
        <v>101.57758083228012</v>
      </c>
    </row>
    <row r="1798" spans="1:16" x14ac:dyDescent="0.2">
      <c r="A1798" s="6">
        <v>955</v>
      </c>
      <c r="B1798" s="6" t="s">
        <v>17</v>
      </c>
      <c r="C1798" s="7" t="s">
        <v>51</v>
      </c>
      <c r="D1798" s="8">
        <v>37624</v>
      </c>
      <c r="E1798" s="19">
        <v>37626</v>
      </c>
      <c r="F1798" t="s">
        <v>284</v>
      </c>
      <c r="G1798" s="6" t="s">
        <v>23</v>
      </c>
      <c r="H1798" s="6"/>
      <c r="I1798" s="12">
        <v>21.1</v>
      </c>
      <c r="J1798" s="12">
        <f>J1797+IF(AND($B1798="B",$G1798="D"),-I1798,IF($B1798="B",+I1798,0))</f>
        <v>-573.03280676228746</v>
      </c>
      <c r="K1798" s="12">
        <f>K1797+IF(AND($B1798="B",$E1798&lt;&gt;""),IF($G1798="D",-I1798,+I1798),0)</f>
        <v>-573.03280676228746</v>
      </c>
      <c r="L1798" s="6" t="str">
        <f>IF(C1798="","",G1798&amp;" "&amp;VLOOKUP(C1798,$X$1:$Y$49,2))</f>
        <v>D 21</v>
      </c>
      <c r="M1798" s="10" t="e">
        <f>M1797+IF(AND(B1798="C",E1798&lt;&gt;""),IF(G1798="D",-#REF!,+#REF!),0)</f>
        <v>#REF!</v>
      </c>
      <c r="N1798">
        <f>IF(D1798,MONTH(D1798),"")</f>
        <v>1</v>
      </c>
      <c r="O1798">
        <f>IF(D1798,YEAR(D1798),"")</f>
        <v>2003</v>
      </c>
      <c r="P1798" s="12">
        <f>P1797+IF(AND($B1798="C",I1798&lt;&gt;""),IF($G1798="D",-I1798,+I1798),0)</f>
        <v>101.57758083228012</v>
      </c>
    </row>
    <row r="1799" spans="1:16" x14ac:dyDescent="0.2">
      <c r="A1799" s="6">
        <v>955</v>
      </c>
      <c r="B1799" s="6" t="s">
        <v>17</v>
      </c>
      <c r="C1799" s="7" t="s">
        <v>51</v>
      </c>
      <c r="D1799" s="8">
        <v>37624</v>
      </c>
      <c r="E1799" s="19">
        <v>37626</v>
      </c>
      <c r="F1799" t="s">
        <v>284</v>
      </c>
      <c r="G1799" s="6" t="s">
        <v>23</v>
      </c>
      <c r="H1799" s="6"/>
      <c r="I1799" s="12">
        <v>3.21</v>
      </c>
      <c r="J1799" s="12">
        <f>J1798+IF(AND($B1799="B",$G1799="D"),-I1799,IF($B1799="B",+I1799,0))</f>
        <v>-576.2428067622875</v>
      </c>
      <c r="K1799" s="12">
        <f>K1798+IF(AND($B1799="B",$E1799&lt;&gt;""),IF($G1799="D",-I1799,+I1799),0)</f>
        <v>-576.2428067622875</v>
      </c>
      <c r="L1799" s="6" t="str">
        <f>IF(C1799="","",G1799&amp;" "&amp;VLOOKUP(C1799,$X$1:$Y$49,2))</f>
        <v>D 21</v>
      </c>
      <c r="M1799" s="10" t="e">
        <f>M1798+IF(AND(B1799="C",E1799&lt;&gt;""),IF(G1799="D",-#REF!,+#REF!),0)</f>
        <v>#REF!</v>
      </c>
      <c r="N1799">
        <f>IF(D1799,MONTH(D1799),"")</f>
        <v>1</v>
      </c>
      <c r="O1799">
        <f>IF(D1799,YEAR(D1799),"")</f>
        <v>2003</v>
      </c>
      <c r="P1799" s="12">
        <f>P1798+IF(AND($B1799="C",I1799&lt;&gt;""),IF($G1799="D",-I1799,+I1799),0)</f>
        <v>101.57758083228012</v>
      </c>
    </row>
    <row r="1800" spans="1:16" x14ac:dyDescent="0.2">
      <c r="A1800" s="6">
        <v>956</v>
      </c>
      <c r="B1800" s="6" t="s">
        <v>17</v>
      </c>
      <c r="C1800" s="7" t="s">
        <v>56</v>
      </c>
      <c r="D1800" s="8">
        <v>37624</v>
      </c>
      <c r="E1800" s="19">
        <v>37626</v>
      </c>
      <c r="F1800" t="s">
        <v>284</v>
      </c>
      <c r="G1800" s="6" t="s">
        <v>23</v>
      </c>
      <c r="H1800" s="6"/>
      <c r="I1800" s="12">
        <v>230.32</v>
      </c>
      <c r="J1800" s="12">
        <f>J1799+IF(AND($B1800="B",$G1800="D"),-I1800,IF($B1800="B",+I1800,0))</f>
        <v>-806.56280676228744</v>
      </c>
      <c r="K1800" s="12">
        <f>K1799+IF(AND($B1800="B",$E1800&lt;&gt;""),IF($G1800="D",-I1800,+I1800),0)</f>
        <v>-806.56280676228744</v>
      </c>
      <c r="L1800" s="6" t="str">
        <f>IF(C1800="","",G1800&amp;" "&amp;VLOOKUP(C1800,$X$1:$Y$49,2))</f>
        <v>D 14</v>
      </c>
      <c r="M1800" s="10" t="e">
        <f>M1799+IF(AND(B1800="C",E1800&lt;&gt;""),IF(G1800="D",-#REF!,+#REF!),0)</f>
        <v>#REF!</v>
      </c>
      <c r="N1800">
        <f>IF(D1800,MONTH(D1800),"")</f>
        <v>1</v>
      </c>
      <c r="O1800">
        <f>IF(D1800,YEAR(D1800),"")</f>
        <v>2003</v>
      </c>
      <c r="P1800" s="12">
        <f>P1799+IF(AND($B1800="C",I1800&lt;&gt;""),IF($G1800="D",-I1800,+I1800),0)</f>
        <v>101.57758083228012</v>
      </c>
    </row>
    <row r="1801" spans="1:16" x14ac:dyDescent="0.2">
      <c r="A1801" s="6">
        <v>956</v>
      </c>
      <c r="B1801" s="6" t="s">
        <v>17</v>
      </c>
      <c r="C1801" s="7" t="s">
        <v>26</v>
      </c>
      <c r="D1801" s="8">
        <v>37624</v>
      </c>
      <c r="E1801" s="19">
        <v>37626</v>
      </c>
      <c r="F1801" t="s">
        <v>284</v>
      </c>
      <c r="G1801" s="6" t="s">
        <v>23</v>
      </c>
      <c r="H1801" s="6"/>
      <c r="I1801" s="12">
        <v>53.09</v>
      </c>
      <c r="J1801" s="12">
        <f>J1800+IF(AND($B1801="B",$G1801="D"),-I1801,IF($B1801="B",+I1801,0))</f>
        <v>-859.65280676228747</v>
      </c>
      <c r="K1801" s="12">
        <f>K1800+IF(AND($B1801="B",$E1801&lt;&gt;""),IF($G1801="D",-I1801,+I1801),0)</f>
        <v>-859.65280676228747</v>
      </c>
      <c r="L1801" s="6" t="str">
        <f>IF(C1801="","",G1801&amp;" "&amp;VLOOKUP(C1801,$X$1:$Y$49,2))</f>
        <v>D 6</v>
      </c>
      <c r="M1801" s="10" t="e">
        <f>M1800+IF(AND(B1801="C",E1801&lt;&gt;""),IF(G1801="D",-#REF!,+#REF!),0)</f>
        <v>#REF!</v>
      </c>
      <c r="N1801">
        <f>IF(D1801,MONTH(D1801),"")</f>
        <v>1</v>
      </c>
      <c r="O1801">
        <f>IF(D1801,YEAR(D1801),"")</f>
        <v>2003</v>
      </c>
      <c r="P1801" s="12">
        <f>P1800+IF(AND($B1801="C",I1801&lt;&gt;""),IF($G1801="D",-I1801,+I1801),0)</f>
        <v>101.57758083228012</v>
      </c>
    </row>
    <row r="1802" spans="1:16" x14ac:dyDescent="0.2">
      <c r="A1802" s="6">
        <v>956</v>
      </c>
      <c r="B1802" s="6" t="s">
        <v>17</v>
      </c>
      <c r="C1802" s="7" t="s">
        <v>51</v>
      </c>
      <c r="D1802" s="8">
        <v>37624</v>
      </c>
      <c r="E1802" s="19">
        <v>37626</v>
      </c>
      <c r="F1802" t="s">
        <v>284</v>
      </c>
      <c r="G1802" s="6" t="s">
        <v>23</v>
      </c>
      <c r="H1802" s="6"/>
      <c r="I1802" s="12">
        <v>40.54</v>
      </c>
      <c r="J1802" s="12">
        <f>J1801+IF(AND($B1802="B",$G1802="D"),-I1802,IF($B1802="B",+I1802,0))</f>
        <v>-900.19280676228743</v>
      </c>
      <c r="K1802" s="12">
        <f>K1801+IF(AND($B1802="B",$E1802&lt;&gt;""),IF($G1802="D",-I1802,+I1802),0)</f>
        <v>-900.19280676228743</v>
      </c>
      <c r="L1802" s="6" t="str">
        <f>IF(C1802="","",G1802&amp;" "&amp;VLOOKUP(C1802,$X$1:$Y$49,2))</f>
        <v>D 21</v>
      </c>
      <c r="M1802" s="10" t="e">
        <f>M1801+IF(AND(B1802="C",E1802&lt;&gt;""),IF(G1802="D",-#REF!,+#REF!),0)</f>
        <v>#REF!</v>
      </c>
      <c r="N1802">
        <f>IF(D1802,MONTH(D1802),"")</f>
        <v>1</v>
      </c>
      <c r="O1802">
        <f>IF(D1802,YEAR(D1802),"")</f>
        <v>2003</v>
      </c>
      <c r="P1802" s="12">
        <f>P1801+IF(AND($B1802="C",I1802&lt;&gt;""),IF($G1802="D",-I1802,+I1802),0)</f>
        <v>101.57758083228012</v>
      </c>
    </row>
    <row r="1803" spans="1:16" x14ac:dyDescent="0.2">
      <c r="A1803" s="6">
        <v>956</v>
      </c>
      <c r="B1803" s="6" t="s">
        <v>17</v>
      </c>
      <c r="C1803" s="7" t="s">
        <v>51</v>
      </c>
      <c r="D1803" s="8">
        <v>37624</v>
      </c>
      <c r="E1803" s="19">
        <v>37626</v>
      </c>
      <c r="F1803" t="s">
        <v>284</v>
      </c>
      <c r="G1803" s="6" t="s">
        <v>23</v>
      </c>
      <c r="H1803" s="6"/>
      <c r="I1803" s="12">
        <v>7.48</v>
      </c>
      <c r="J1803" s="12">
        <f>J1802+IF(AND($B1803="B",$G1803="D"),-I1803,IF($B1803="B",+I1803,0))</f>
        <v>-907.67280676228745</v>
      </c>
      <c r="K1803" s="12">
        <f>K1802+IF(AND($B1803="B",$E1803&lt;&gt;""),IF($G1803="D",-I1803,+I1803),0)</f>
        <v>-907.67280676228745</v>
      </c>
      <c r="L1803" s="6" t="str">
        <f>IF(C1803="","",G1803&amp;" "&amp;VLOOKUP(C1803,$X$1:$Y$49,2))</f>
        <v>D 21</v>
      </c>
      <c r="M1803" s="10" t="e">
        <f>M1802+IF(AND(B1803="C",E1803&lt;&gt;""),IF(G1803="D",-#REF!,+#REF!),0)</f>
        <v>#REF!</v>
      </c>
      <c r="N1803">
        <f>IF(D1803,MONTH(D1803),"")</f>
        <v>1</v>
      </c>
      <c r="O1803">
        <f>IF(D1803,YEAR(D1803),"")</f>
        <v>2003</v>
      </c>
      <c r="P1803" s="12">
        <f>P1802+IF(AND($B1803="C",I1803&lt;&gt;""),IF($G1803="D",-I1803,+I1803),0)</f>
        <v>101.57758083228012</v>
      </c>
    </row>
    <row r="1804" spans="1:16" x14ac:dyDescent="0.2">
      <c r="A1804" s="6">
        <v>963</v>
      </c>
      <c r="B1804" s="6" t="s">
        <v>17</v>
      </c>
      <c r="C1804" t="s">
        <v>54</v>
      </c>
      <c r="D1804" s="8">
        <v>37627</v>
      </c>
      <c r="E1804" s="8">
        <v>37628</v>
      </c>
      <c r="F1804" t="s">
        <v>284</v>
      </c>
      <c r="G1804" s="6" t="s">
        <v>19</v>
      </c>
      <c r="H1804" s="6"/>
      <c r="I1804" s="12">
        <v>900</v>
      </c>
      <c r="J1804" s="12">
        <f>J1803+IF(AND($B1804="B",$G1804="D"),-I1804,IF($B1804="B",+I1804,0))</f>
        <v>-7.6728067622874505</v>
      </c>
      <c r="K1804" s="12">
        <f>K1803+IF(AND($B1804="B",$E1804&lt;&gt;""),IF($G1804="D",-I1804,+I1804),0)</f>
        <v>-7.6728067622874505</v>
      </c>
      <c r="L1804" s="6" t="str">
        <f>IF(C1804="","",G1804&amp;" "&amp;VLOOKUP(C1804,$X$1:$Y$49,2))</f>
        <v>R 6</v>
      </c>
      <c r="M1804" s="10" t="e">
        <f>M1803+IF(AND(B1804="C",E1804&lt;&gt;""),IF(G1804="D",-#REF!,+#REF!),0)</f>
        <v>#REF!</v>
      </c>
      <c r="N1804">
        <f>IF(D1804,MONTH(D1804),"")</f>
        <v>1</v>
      </c>
      <c r="O1804">
        <f>IF(D1804,YEAR(D1804),"")</f>
        <v>2003</v>
      </c>
      <c r="P1804" s="12">
        <f>P1803+IF(AND($B1804="C",I1804&lt;&gt;""),IF($G1804="D",-I1804,+I1804),0)</f>
        <v>101.57758083228012</v>
      </c>
    </row>
    <row r="1805" spans="1:16" x14ac:dyDescent="0.2">
      <c r="A1805" s="6">
        <v>963</v>
      </c>
      <c r="B1805" s="6" t="s">
        <v>17</v>
      </c>
      <c r="C1805" t="s">
        <v>62</v>
      </c>
      <c r="D1805" s="8">
        <v>37627</v>
      </c>
      <c r="E1805" s="8">
        <v>37628</v>
      </c>
      <c r="F1805" t="s">
        <v>284</v>
      </c>
      <c r="G1805" s="6" t="s">
        <v>19</v>
      </c>
      <c r="H1805" s="6"/>
      <c r="I1805" s="12">
        <v>176.4</v>
      </c>
      <c r="J1805" s="12">
        <f>J1804+IF(AND($B1805="B",$G1805="D"),-I1805,IF($B1805="B",+I1805,0))</f>
        <v>168.72719323771256</v>
      </c>
      <c r="K1805" s="12">
        <f>K1804+IF(AND($B1805="B",$E1805&lt;&gt;""),IF($G1805="D",-I1805,+I1805),0)</f>
        <v>168.72719323771256</v>
      </c>
      <c r="L1805" s="6" t="str">
        <f>IF(C1805="","",G1805&amp;" "&amp;VLOOKUP(C1805,$X$1:$Y$49,2))</f>
        <v>R 5</v>
      </c>
      <c r="M1805" s="10" t="e">
        <f>M1804+IF(AND(B1805="C",E1805&lt;&gt;""),IF(G1805="D",-#REF!,+#REF!),0)</f>
        <v>#REF!</v>
      </c>
      <c r="N1805">
        <f>IF(D1805,MONTH(D1805),"")</f>
        <v>1</v>
      </c>
      <c r="O1805">
        <f>IF(D1805,YEAR(D1805),"")</f>
        <v>2003</v>
      </c>
      <c r="P1805" s="12">
        <f>P1804+IF(AND($B1805="C",I1805&lt;&gt;""),IF($G1805="D",-I1805,+I1805),0)</f>
        <v>101.57758083228012</v>
      </c>
    </row>
    <row r="1806" spans="1:16" x14ac:dyDescent="0.2">
      <c r="A1806" s="6">
        <v>969</v>
      </c>
      <c r="B1806" s="6" t="s">
        <v>17</v>
      </c>
      <c r="C1806" t="s">
        <v>26</v>
      </c>
      <c r="D1806" s="8">
        <v>37627</v>
      </c>
      <c r="E1806" s="8">
        <v>37632</v>
      </c>
      <c r="F1806" t="s">
        <v>284</v>
      </c>
      <c r="G1806" s="6" t="s">
        <v>23</v>
      </c>
      <c r="H1806" s="6">
        <v>8083199</v>
      </c>
      <c r="I1806" s="12">
        <v>35.409999999999997</v>
      </c>
      <c r="J1806" s="12">
        <f>J1805+IF(AND($B1806="B",$G1806="D"),-I1806,IF($B1806="B",+I1806,0))</f>
        <v>133.31719323771256</v>
      </c>
      <c r="K1806" s="12">
        <f>K1805+IF(AND($B1806="B",$E1806&lt;&gt;""),IF($G1806="D",-I1806,+I1806),0)</f>
        <v>133.31719323771256</v>
      </c>
      <c r="L1806" s="6" t="str">
        <f>IF(C1806="","",G1806&amp;" "&amp;VLOOKUP(C1806,$X$1:$Y$49,2))</f>
        <v>D 6</v>
      </c>
      <c r="M1806" s="10" t="e">
        <f>M1805+IF(AND(B1806="C",E1806&lt;&gt;""),IF(G1806="D",-#REF!,+#REF!),0)</f>
        <v>#REF!</v>
      </c>
      <c r="N1806">
        <f>IF(D1806,MONTH(D1806),"")</f>
        <v>1</v>
      </c>
      <c r="O1806">
        <f>IF(D1806,YEAR(D1806),"")</f>
        <v>2003</v>
      </c>
      <c r="P1806" s="12">
        <f>P1805+IF(AND($B1806="C",I1806&lt;&gt;""),IF($G1806="D",-I1806,+I1806),0)</f>
        <v>101.57758083228012</v>
      </c>
    </row>
    <row r="1807" spans="1:16" x14ac:dyDescent="0.2">
      <c r="A1807" s="6">
        <v>979</v>
      </c>
      <c r="B1807" s="6" t="s">
        <v>17</v>
      </c>
      <c r="C1807" t="s">
        <v>28</v>
      </c>
      <c r="D1807" s="8">
        <v>37628</v>
      </c>
      <c r="E1807" s="8">
        <v>36468</v>
      </c>
      <c r="F1807" t="s">
        <v>284</v>
      </c>
      <c r="G1807" s="6" t="s">
        <v>23</v>
      </c>
      <c r="H1807" s="6"/>
      <c r="J1807" s="12">
        <f>J1806+IF(AND($B1807="B",$G1807="D"),-I1807,IF($B1807="B",+I1807,0))</f>
        <v>133.31719323771256</v>
      </c>
      <c r="K1807" s="12">
        <f>K1806+IF(AND($B1807="B",$E1807&lt;&gt;""),IF($G1807="D",-I1807,+I1807),0)</f>
        <v>133.31719323771256</v>
      </c>
      <c r="L1807" s="6" t="str">
        <f>IF(C1807="","",G1807&amp;" "&amp;VLOOKUP(C1807,$X$1:$Y$49,2))</f>
        <v>D 25</v>
      </c>
      <c r="M1807" s="10" t="e">
        <f>M1806+IF(AND(B1807="C",E1807&lt;&gt;""),IF(G1807="D",-#REF!,+#REF!),0)</f>
        <v>#REF!</v>
      </c>
      <c r="N1807">
        <f>IF(D1807,MONTH(D1807),"")</f>
        <v>1</v>
      </c>
      <c r="O1807">
        <f>IF(D1807,YEAR(D1807),"")</f>
        <v>2003</v>
      </c>
      <c r="P1807" s="12">
        <f>P1806+IF(AND($B1807="C",I1807&lt;&gt;""),IF($G1807="D",-I1807,+I1807),0)</f>
        <v>101.57758083228012</v>
      </c>
    </row>
    <row r="1808" spans="1:16" x14ac:dyDescent="0.2">
      <c r="A1808" s="6">
        <v>979</v>
      </c>
      <c r="B1808" s="6" t="s">
        <v>17</v>
      </c>
      <c r="C1808" t="s">
        <v>26</v>
      </c>
      <c r="D1808" s="8">
        <v>37628</v>
      </c>
      <c r="E1808" s="8">
        <v>36468</v>
      </c>
      <c r="F1808" t="s">
        <v>284</v>
      </c>
      <c r="G1808" s="6" t="s">
        <v>23</v>
      </c>
      <c r="H1808" s="6"/>
      <c r="J1808" s="12">
        <f>J1807+IF(AND($B1808="B",$G1808="D"),-I1808,IF($B1808="B",+I1808,0))</f>
        <v>133.31719323771256</v>
      </c>
      <c r="K1808" s="12">
        <f>K1807+IF(AND($B1808="B",$E1808&lt;&gt;""),IF($G1808="D",-I1808,+I1808),0)</f>
        <v>133.31719323771256</v>
      </c>
      <c r="L1808" s="6" t="str">
        <f>IF(C1808="","",G1808&amp;" "&amp;VLOOKUP(C1808,$X$1:$Y$49,2))</f>
        <v>D 6</v>
      </c>
      <c r="M1808" s="10" t="e">
        <f>M1807+IF(AND(B1808="C",E1808&lt;&gt;""),IF(G1808="D",-#REF!,+#REF!),0)</f>
        <v>#REF!</v>
      </c>
      <c r="N1808">
        <f>IF(D1808,MONTH(D1808),"")</f>
        <v>1</v>
      </c>
      <c r="O1808">
        <f>IF(D1808,YEAR(D1808),"")</f>
        <v>2003</v>
      </c>
      <c r="P1808" s="12">
        <f>P1807+IF(AND($B1808="C",I1808&lt;&gt;""),IF($G1808="D",-I1808,+I1808),0)</f>
        <v>101.57758083228012</v>
      </c>
    </row>
    <row r="1809" spans="1:16" x14ac:dyDescent="0.2">
      <c r="A1809" s="6">
        <v>999</v>
      </c>
      <c r="B1809" s="6" t="s">
        <v>17</v>
      </c>
      <c r="C1809" t="s">
        <v>33</v>
      </c>
      <c r="D1809" s="8">
        <v>37628</v>
      </c>
      <c r="E1809" s="8">
        <v>37627</v>
      </c>
      <c r="F1809" t="s">
        <v>284</v>
      </c>
      <c r="G1809" s="6" t="s">
        <v>23</v>
      </c>
      <c r="I1809" s="12">
        <v>120</v>
      </c>
      <c r="J1809" s="12">
        <f>J1808+IF(AND($B1809="B",$G1809="D"),-I1809,IF($B1809="B",+I1809,0))</f>
        <v>13.317193237712559</v>
      </c>
      <c r="K1809" s="12">
        <f>K1808+IF(AND($B1809="B",$E1809&lt;&gt;""),IF($G1809="D",-I1809,+I1809),0)</f>
        <v>13.317193237712559</v>
      </c>
      <c r="L1809" s="6" t="str">
        <f>IF(C1809="","",G1809&amp;" "&amp;VLOOKUP(C1809,$X$1:$Y$49,2))</f>
        <v>D 23</v>
      </c>
      <c r="M1809" s="10" t="e">
        <f>M1808+IF(AND(B1809="C",E1809&lt;&gt;""),IF(G1809="D",-#REF!,+#REF!),0)</f>
        <v>#REF!</v>
      </c>
      <c r="N1809">
        <f>IF(D1809,MONTH(D1809),"")</f>
        <v>1</v>
      </c>
      <c r="O1809">
        <f>IF(D1809,YEAR(D1809),"")</f>
        <v>2003</v>
      </c>
      <c r="P1809" s="12">
        <f>P1808+IF(AND($B1809="C",I1809&lt;&gt;""),IF($G1809="D",-I1809,+I1809),0)</f>
        <v>101.57758083228012</v>
      </c>
    </row>
    <row r="1810" spans="1:16" x14ac:dyDescent="0.2">
      <c r="A1810" s="6">
        <v>967</v>
      </c>
      <c r="B1810" s="6" t="s">
        <v>17</v>
      </c>
      <c r="C1810" t="s">
        <v>43</v>
      </c>
      <c r="D1810" s="8">
        <v>37630</v>
      </c>
      <c r="E1810" s="8">
        <v>37652</v>
      </c>
      <c r="F1810" t="s">
        <v>284</v>
      </c>
      <c r="G1810" s="6" t="s">
        <v>23</v>
      </c>
      <c r="H1810" s="6"/>
      <c r="I1810" s="12">
        <v>150.65</v>
      </c>
      <c r="J1810" s="12">
        <f>J1809+IF(AND($B1810="B",$G1810="D"),-I1810,IF($B1810="B",+I1810,0))</f>
        <v>-137.33280676228745</v>
      </c>
      <c r="K1810" s="12">
        <f>K1809+IF(AND($B1810="B",$E1810&lt;&gt;""),IF($G1810="D",-I1810,+I1810),0)</f>
        <v>-137.33280676228745</v>
      </c>
      <c r="L1810" s="6" t="str">
        <f>IF(C1810="","",G1810&amp;" "&amp;VLOOKUP(C1810,$X$1:$Y$49,2))</f>
        <v>D 15</v>
      </c>
      <c r="M1810" s="10" t="e">
        <f>M1809+IF(AND(B1810="C",E1810&lt;&gt;""),IF(G1810="D",-#REF!,+#REF!),0)</f>
        <v>#REF!</v>
      </c>
      <c r="N1810">
        <f>IF(D1810,MONTH(D1810),"")</f>
        <v>1</v>
      </c>
      <c r="O1810">
        <f>IF(D1810,YEAR(D1810),"")</f>
        <v>2003</v>
      </c>
      <c r="P1810" s="12">
        <f>P1809+IF(AND($B1810="C",I1810&lt;&gt;""),IF($G1810="D",-I1810,+I1810),0)</f>
        <v>101.57758083228012</v>
      </c>
    </row>
    <row r="1811" spans="1:16" x14ac:dyDescent="0.2">
      <c r="A1811" s="6">
        <v>967</v>
      </c>
      <c r="B1811" s="6" t="s">
        <v>17</v>
      </c>
      <c r="C1811" t="s">
        <v>26</v>
      </c>
      <c r="D1811" s="8">
        <v>37630</v>
      </c>
      <c r="E1811" s="8">
        <v>37652</v>
      </c>
      <c r="F1811" t="s">
        <v>284</v>
      </c>
      <c r="G1811" s="6" t="s">
        <v>23</v>
      </c>
      <c r="H1811" s="6"/>
      <c r="I1811" s="12">
        <v>29.53</v>
      </c>
      <c r="J1811" s="12">
        <f>J1810+IF(AND($B1811="B",$G1811="D"),-I1811,IF($B1811="B",+I1811,0))</f>
        <v>-166.86280676228745</v>
      </c>
      <c r="K1811" s="12">
        <f>K1810+IF(AND($B1811="B",$E1811&lt;&gt;""),IF($G1811="D",-I1811,+I1811),0)</f>
        <v>-166.86280676228745</v>
      </c>
      <c r="L1811" s="6" t="str">
        <f>IF(C1811="","",G1811&amp;" "&amp;VLOOKUP(C1811,$X$1:$Y$49,2))</f>
        <v>D 6</v>
      </c>
      <c r="M1811" s="10" t="e">
        <f>M1810+IF(AND(B1811="C",E1811&lt;&gt;""),IF(G1811="D",-#REF!,+#REF!),0)</f>
        <v>#REF!</v>
      </c>
      <c r="N1811">
        <f>IF(D1811,MONTH(D1811),"")</f>
        <v>1</v>
      </c>
      <c r="O1811">
        <f>IF(D1811,YEAR(D1811),"")</f>
        <v>2003</v>
      </c>
      <c r="P1811" s="12">
        <f>P1810+IF(AND($B1811="C",I1811&lt;&gt;""),IF($G1811="D",-I1811,+I1811),0)</f>
        <v>101.57758083228012</v>
      </c>
    </row>
    <row r="1812" spans="1:16" x14ac:dyDescent="0.2">
      <c r="A1812" s="6">
        <v>1002</v>
      </c>
      <c r="B1812" s="6" t="s">
        <v>40</v>
      </c>
      <c r="C1812" t="s">
        <v>28</v>
      </c>
      <c r="D1812" s="8">
        <v>37630</v>
      </c>
      <c r="E1812" s="8">
        <v>37630</v>
      </c>
      <c r="F1812" t="s">
        <v>284</v>
      </c>
      <c r="G1812" s="6" t="s">
        <v>23</v>
      </c>
      <c r="H1812" s="6"/>
      <c r="I1812" s="12">
        <v>1.61</v>
      </c>
      <c r="J1812" s="12">
        <f>J1811+IF(AND($B1812="B",$G1812="D"),-I1812,IF($B1812="B",+I1812,0))</f>
        <v>-166.86280676228745</v>
      </c>
      <c r="K1812" s="12">
        <f>K1811+IF(AND($B1812="B",$E1812&lt;&gt;""),IF($G1812="D",-I1812,+I1812),0)</f>
        <v>-166.86280676228745</v>
      </c>
      <c r="L1812" s="6" t="str">
        <f>IF(C1812="","",G1812&amp;" "&amp;VLOOKUP(C1812,$X$1:$Y$49,2))</f>
        <v>D 25</v>
      </c>
      <c r="M1812" s="10" t="e">
        <f>M1811+IF(AND(B1812="C",E1812&lt;&gt;""),IF(G1812="D",-#REF!,+#REF!),0)</f>
        <v>#REF!</v>
      </c>
      <c r="N1812">
        <f>IF(D1812,MONTH(D1812),"")</f>
        <v>1</v>
      </c>
      <c r="O1812">
        <f>IF(D1812,YEAR(D1812),"")</f>
        <v>2003</v>
      </c>
      <c r="P1812" s="12">
        <f>P1811+IF(AND($B1812="C",I1812&lt;&gt;""),IF($G1812="D",-I1812,+I1812),0)</f>
        <v>99.96758083228012</v>
      </c>
    </row>
    <row r="1813" spans="1:16" x14ac:dyDescent="0.2">
      <c r="A1813" s="6">
        <v>1005</v>
      </c>
      <c r="B1813" s="6" t="s">
        <v>40</v>
      </c>
      <c r="C1813" t="s">
        <v>28</v>
      </c>
      <c r="D1813" s="8">
        <v>37630</v>
      </c>
      <c r="E1813" s="8">
        <v>37630</v>
      </c>
      <c r="F1813" t="s">
        <v>284</v>
      </c>
      <c r="G1813" s="6" t="s">
        <v>23</v>
      </c>
      <c r="H1813" s="6"/>
      <c r="I1813" s="12">
        <v>5.65</v>
      </c>
      <c r="J1813" s="12">
        <f>J1812+IF(AND($B1813="B",$G1813="D"),-I1813,IF($B1813="B",+I1813,0))</f>
        <v>-166.86280676228745</v>
      </c>
      <c r="K1813" s="12">
        <f>K1812+IF(AND($B1813="B",$E1813&lt;&gt;""),IF($G1813="D",-I1813,+I1813),0)</f>
        <v>-166.86280676228745</v>
      </c>
      <c r="L1813" s="6" t="str">
        <f>IF(C1813="","",G1813&amp;" "&amp;VLOOKUP(C1813,$X$1:$Y$49,2))</f>
        <v>D 25</v>
      </c>
      <c r="M1813" s="10" t="e">
        <f>M1812+IF(AND(B1813="C",E1813&lt;&gt;""),IF(G1813="D",-#REF!,+#REF!),0)</f>
        <v>#REF!</v>
      </c>
      <c r="N1813">
        <f>IF(D1813,MONTH(D1813),"")</f>
        <v>1</v>
      </c>
      <c r="O1813">
        <f>IF(D1813,YEAR(D1813),"")</f>
        <v>2003</v>
      </c>
      <c r="P1813" s="12">
        <f>P1812+IF(AND($B1813="C",I1813&lt;&gt;""),IF($G1813="D",-I1813,+I1813),0)</f>
        <v>94.317580832280115</v>
      </c>
    </row>
    <row r="1814" spans="1:16" x14ac:dyDescent="0.2">
      <c r="A1814" s="6">
        <v>920</v>
      </c>
      <c r="B1814" s="6" t="s">
        <v>17</v>
      </c>
      <c r="C1814" t="s">
        <v>33</v>
      </c>
      <c r="D1814" s="8">
        <v>37631</v>
      </c>
      <c r="E1814" s="8">
        <v>37630</v>
      </c>
      <c r="F1814" t="s">
        <v>284</v>
      </c>
      <c r="G1814" s="6" t="s">
        <v>23</v>
      </c>
      <c r="H1814" s="6"/>
      <c r="I1814" s="12">
        <v>316.47000000000003</v>
      </c>
      <c r="J1814" s="12">
        <f>J1813+IF(AND($B1814="B",$G1814="D"),-I1814,IF($B1814="B",+I1814,0))</f>
        <v>-483.33280676228748</v>
      </c>
      <c r="K1814" s="12">
        <f>K1813+IF(AND($B1814="B",$E1814&lt;&gt;""),IF($G1814="D",-I1814,+I1814),0)</f>
        <v>-483.33280676228748</v>
      </c>
      <c r="L1814" s="6" t="str">
        <f>IF(C1814="","",G1814&amp;" "&amp;VLOOKUP(C1814,$X$1:$Y$49,2))</f>
        <v>D 23</v>
      </c>
      <c r="M1814" s="10" t="e">
        <f>M1813+IF(AND(B1814="C",E1814&lt;&gt;""),IF(G1814="D",-#REF!,+#REF!),0)</f>
        <v>#REF!</v>
      </c>
      <c r="N1814">
        <f>IF(D1814,MONTH(D1814),"")</f>
        <v>1</v>
      </c>
      <c r="O1814">
        <f>IF(D1814,YEAR(D1814),"")</f>
        <v>2003</v>
      </c>
      <c r="P1814" s="12">
        <f>P1813+IF(AND($B1814="C",I1814&lt;&gt;""),IF($G1814="D",-I1814,+I1814),0)</f>
        <v>94.317580832280115</v>
      </c>
    </row>
    <row r="1815" spans="1:16" x14ac:dyDescent="0.2">
      <c r="A1815" s="6">
        <v>929</v>
      </c>
      <c r="B1815" s="6" t="s">
        <v>17</v>
      </c>
      <c r="C1815" t="s">
        <v>33</v>
      </c>
      <c r="D1815" s="8">
        <v>37631</v>
      </c>
      <c r="E1815" s="8">
        <v>37630</v>
      </c>
      <c r="F1815" t="s">
        <v>284</v>
      </c>
      <c r="G1815" s="6" t="s">
        <v>23</v>
      </c>
      <c r="H1815" s="6"/>
      <c r="I1815" s="12">
        <v>209.58</v>
      </c>
      <c r="J1815" s="12">
        <f>J1814+IF(AND($B1815="B",$G1815="D"),-I1815,IF($B1815="B",+I1815,0))</f>
        <v>-692.91280676228746</v>
      </c>
      <c r="K1815" s="12">
        <f>K1814+IF(AND($B1815="B",$E1815&lt;&gt;""),IF($G1815="D",-I1815,+I1815),0)</f>
        <v>-692.91280676228746</v>
      </c>
      <c r="L1815" s="6" t="str">
        <f>IF(C1815="","",G1815&amp;" "&amp;VLOOKUP(C1815,$X$1:$Y$49,2))</f>
        <v>D 23</v>
      </c>
      <c r="M1815" s="10" t="e">
        <f>M1814+IF(AND(B1815="C",E1815&lt;&gt;""),IF(G1815="D",-#REF!,+#REF!),0)</f>
        <v>#REF!</v>
      </c>
      <c r="N1815">
        <f>IF(D1815,MONTH(D1815),"")</f>
        <v>1</v>
      </c>
      <c r="O1815">
        <f>IF(D1815,YEAR(D1815),"")</f>
        <v>2003</v>
      </c>
      <c r="P1815" s="12">
        <f>P1814+IF(AND($B1815="C",I1815&lt;&gt;""),IF($G1815="D",-I1815,+I1815),0)</f>
        <v>94.317580832280115</v>
      </c>
    </row>
    <row r="1816" spans="1:16" x14ac:dyDescent="0.2">
      <c r="A1816" s="6">
        <v>965</v>
      </c>
      <c r="B1816" s="6" t="s">
        <v>17</v>
      </c>
      <c r="C1816" t="s">
        <v>54</v>
      </c>
      <c r="D1816" s="8">
        <v>37631</v>
      </c>
      <c r="E1816" s="8">
        <v>37637</v>
      </c>
      <c r="F1816" t="s">
        <v>284</v>
      </c>
      <c r="G1816" s="6" t="s">
        <v>19</v>
      </c>
      <c r="H1816" s="6"/>
      <c r="I1816" s="12">
        <v>610</v>
      </c>
      <c r="J1816" s="12">
        <f>J1815+IF(AND($B1816="B",$G1816="D"),-I1816,IF($B1816="B",+I1816,0))</f>
        <v>-82.91280676228746</v>
      </c>
      <c r="K1816" s="12">
        <f>K1815+IF(AND($B1816="B",$E1816&lt;&gt;""),IF($G1816="D",-I1816,+I1816),0)</f>
        <v>-82.91280676228746</v>
      </c>
      <c r="L1816" s="6" t="str">
        <f>IF(C1816="","",G1816&amp;" "&amp;VLOOKUP(C1816,$X$1:$Y$49,2))</f>
        <v>R 6</v>
      </c>
      <c r="M1816" s="10" t="e">
        <f>M1815+IF(AND(B1816="C",E1816&lt;&gt;""),IF(G1816="D",-#REF!,+#REF!),0)</f>
        <v>#REF!</v>
      </c>
      <c r="N1816">
        <f>IF(D1816,MONTH(D1816),"")</f>
        <v>1</v>
      </c>
      <c r="O1816">
        <f>IF(D1816,YEAR(D1816),"")</f>
        <v>2003</v>
      </c>
      <c r="P1816" s="12">
        <f>P1815+IF(AND($B1816="C",I1816&lt;&gt;""),IF($G1816="D",-I1816,+I1816),0)</f>
        <v>94.317580832280115</v>
      </c>
    </row>
    <row r="1817" spans="1:16" x14ac:dyDescent="0.2">
      <c r="A1817" s="6">
        <v>965</v>
      </c>
      <c r="B1817" s="6" t="s">
        <v>17</v>
      </c>
      <c r="C1817" t="s">
        <v>62</v>
      </c>
      <c r="D1817" s="8">
        <v>37631</v>
      </c>
      <c r="E1817" s="8">
        <v>37637</v>
      </c>
      <c r="F1817" t="s">
        <v>284</v>
      </c>
      <c r="G1817" s="6" t="s">
        <v>19</v>
      </c>
      <c r="H1817" s="6"/>
      <c r="I1817" s="12">
        <v>119.56</v>
      </c>
      <c r="J1817" s="12">
        <f>J1816+IF(AND($B1817="B",$G1817="D"),-I1817,IF($B1817="B",+I1817,0))</f>
        <v>36.647193237712543</v>
      </c>
      <c r="K1817" s="12">
        <f>K1816+IF(AND($B1817="B",$E1817&lt;&gt;""),IF($G1817="D",-I1817,+I1817),0)</f>
        <v>36.647193237712543</v>
      </c>
      <c r="L1817" s="6" t="str">
        <f>IF(C1817="","",G1817&amp;" "&amp;VLOOKUP(C1817,$X$1:$Y$49,2))</f>
        <v>R 5</v>
      </c>
      <c r="M1817" s="10" t="e">
        <f>M1816+IF(AND(B1817="C",E1817&lt;&gt;""),IF(G1817="D",-#REF!,+#REF!),0)</f>
        <v>#REF!</v>
      </c>
      <c r="N1817">
        <f>IF(D1817,MONTH(D1817),"")</f>
        <v>1</v>
      </c>
      <c r="O1817">
        <f>IF(D1817,YEAR(D1817),"")</f>
        <v>2003</v>
      </c>
      <c r="P1817" s="12">
        <f>P1816+IF(AND($B1817="C",I1817&lt;&gt;""),IF($G1817="D",-I1817,+I1817),0)</f>
        <v>94.317580832280115</v>
      </c>
    </row>
    <row r="1818" spans="1:16" x14ac:dyDescent="0.2">
      <c r="A1818" s="6">
        <v>967</v>
      </c>
      <c r="B1818" s="6" t="s">
        <v>17</v>
      </c>
      <c r="C1818" t="s">
        <v>28</v>
      </c>
      <c r="D1818" s="8">
        <v>37636</v>
      </c>
      <c r="E1818" s="8">
        <v>37652</v>
      </c>
      <c r="F1818" t="s">
        <v>284</v>
      </c>
      <c r="G1818" s="6" t="s">
        <v>23</v>
      </c>
      <c r="H1818" s="6"/>
      <c r="I1818" s="12">
        <v>20.86</v>
      </c>
      <c r="J1818" s="12">
        <f>J1817+IF(AND($B1818="B",$G1818="D"),-I1818,IF($B1818="B",+I1818,0))</f>
        <v>15.787193237712543</v>
      </c>
      <c r="K1818" s="12">
        <f>K1817+IF(AND($B1818="B",$E1818&lt;&gt;""),IF($G1818="D",-I1818,+I1818),0)</f>
        <v>15.787193237712543</v>
      </c>
      <c r="L1818" s="6" t="str">
        <f>IF(C1818="","",G1818&amp;" "&amp;VLOOKUP(C1818,$X$1:$Y$49,2))</f>
        <v>D 25</v>
      </c>
      <c r="M1818" s="10" t="e">
        <f>M1817+IF(AND(B1818="C",E1818&lt;&gt;""),IF(G1818="D",-#REF!,+#REF!),0)</f>
        <v>#REF!</v>
      </c>
      <c r="N1818">
        <f>IF(D1818,MONTH(D1818),"")</f>
        <v>1</v>
      </c>
      <c r="O1818">
        <f>IF(D1818,YEAR(D1818),"")</f>
        <v>2003</v>
      </c>
      <c r="P1818" s="12">
        <f>P1817+IF(AND($B1818="C",I1818&lt;&gt;""),IF($G1818="D",-I1818,+I1818),0)</f>
        <v>94.317580832280115</v>
      </c>
    </row>
    <row r="1819" spans="1:16" x14ac:dyDescent="0.2">
      <c r="A1819" s="6">
        <v>967</v>
      </c>
      <c r="B1819" s="6" t="s">
        <v>17</v>
      </c>
      <c r="C1819" t="s">
        <v>26</v>
      </c>
      <c r="D1819" s="8">
        <v>37636</v>
      </c>
      <c r="E1819" s="8">
        <v>37652</v>
      </c>
      <c r="F1819" t="s">
        <v>284</v>
      </c>
      <c r="G1819" s="6" t="s">
        <v>23</v>
      </c>
      <c r="H1819" s="6"/>
      <c r="I1819" s="12">
        <v>4.09</v>
      </c>
      <c r="J1819" s="12">
        <f>J1818+IF(AND($B1819="B",$G1819="D"),-I1819,IF($B1819="B",+I1819,0))</f>
        <v>11.697193237712543</v>
      </c>
      <c r="K1819" s="12">
        <f>K1818+IF(AND($B1819="B",$E1819&lt;&gt;""),IF($G1819="D",-I1819,+I1819),0)</f>
        <v>11.697193237712543</v>
      </c>
      <c r="L1819" s="6" t="str">
        <f>IF(C1819="","",G1819&amp;" "&amp;VLOOKUP(C1819,$X$1:$Y$49,2))</f>
        <v>D 6</v>
      </c>
      <c r="M1819" s="10" t="e">
        <f>M1818+IF(AND(B1819="C",E1819&lt;&gt;""),IF(G1819="D",-#REF!,+#REF!),0)</f>
        <v>#REF!</v>
      </c>
      <c r="N1819">
        <f>IF(D1819,MONTH(D1819),"")</f>
        <v>1</v>
      </c>
      <c r="O1819">
        <f>IF(D1819,YEAR(D1819),"")</f>
        <v>2003</v>
      </c>
      <c r="P1819" s="12">
        <f>P1818+IF(AND($B1819="C",I1819&lt;&gt;""),IF($G1819="D",-I1819,+I1819),0)</f>
        <v>94.317580832280115</v>
      </c>
    </row>
    <row r="1820" spans="1:16" x14ac:dyDescent="0.2">
      <c r="A1820" s="6">
        <v>966</v>
      </c>
      <c r="B1820" s="6" t="s">
        <v>17</v>
      </c>
      <c r="C1820" t="s">
        <v>54</v>
      </c>
      <c r="D1820" s="8">
        <v>37637</v>
      </c>
      <c r="E1820" s="8">
        <v>37642</v>
      </c>
      <c r="F1820" t="s">
        <v>284</v>
      </c>
      <c r="G1820" s="6" t="s">
        <v>19</v>
      </c>
      <c r="H1820" s="6"/>
      <c r="I1820" s="12">
        <v>1305</v>
      </c>
      <c r="J1820" s="12">
        <f>J1819+IF(AND($B1820="B",$G1820="D"),-I1820,IF($B1820="B",+I1820,0))</f>
        <v>1316.6971932377126</v>
      </c>
      <c r="K1820" s="12">
        <f>K1819+IF(AND($B1820="B",$E1820&lt;&gt;""),IF($G1820="D",-I1820,+I1820),0)</f>
        <v>1316.6971932377126</v>
      </c>
      <c r="L1820" s="6" t="str">
        <f>IF(C1820="","",G1820&amp;" "&amp;VLOOKUP(C1820,$X$1:$Y$49,2))</f>
        <v>R 6</v>
      </c>
      <c r="M1820" s="10" t="e">
        <f>M1819+IF(AND(B1820="C",E1820&lt;&gt;""),IF(G1820="D",-#REF!,+#REF!),0)</f>
        <v>#REF!</v>
      </c>
      <c r="N1820">
        <f>IF(D1820,MONTH(D1820),"")</f>
        <v>1</v>
      </c>
      <c r="O1820">
        <f>IF(D1820,YEAR(D1820),"")</f>
        <v>2003</v>
      </c>
      <c r="P1820" s="12">
        <f>P1819+IF(AND($B1820="C",I1820&lt;&gt;""),IF($G1820="D",-I1820,+I1820),0)</f>
        <v>94.317580832280115</v>
      </c>
    </row>
    <row r="1821" spans="1:16" x14ac:dyDescent="0.2">
      <c r="A1821" s="6">
        <v>966</v>
      </c>
      <c r="B1821" s="6" t="s">
        <v>17</v>
      </c>
      <c r="C1821" t="s">
        <v>62</v>
      </c>
      <c r="D1821" s="8">
        <v>37637</v>
      </c>
      <c r="E1821" s="8">
        <v>37642</v>
      </c>
      <c r="F1821" t="s">
        <v>284</v>
      </c>
      <c r="G1821" s="6" t="s">
        <v>19</v>
      </c>
      <c r="H1821" s="6"/>
      <c r="I1821" s="12">
        <v>255.78</v>
      </c>
      <c r="J1821" s="12">
        <f>J1820+IF(AND($B1821="B",$G1821="D"),-I1821,IF($B1821="B",+I1821,0))</f>
        <v>1572.4771932377125</v>
      </c>
      <c r="K1821" s="12">
        <f>K1820+IF(AND($B1821="B",$E1821&lt;&gt;""),IF($G1821="D",-I1821,+I1821),0)</f>
        <v>1572.4771932377125</v>
      </c>
      <c r="L1821" s="6" t="str">
        <f>IF(C1821="","",G1821&amp;" "&amp;VLOOKUP(C1821,$X$1:$Y$49,2))</f>
        <v>R 5</v>
      </c>
      <c r="M1821" s="10" t="e">
        <f>M1820+IF(AND(B1821="C",E1821&lt;&gt;""),IF(G1821="D",-#REF!,+#REF!),0)</f>
        <v>#REF!</v>
      </c>
      <c r="N1821">
        <f>IF(D1821,MONTH(D1821),"")</f>
        <v>1</v>
      </c>
      <c r="O1821">
        <f>IF(D1821,YEAR(D1821),"")</f>
        <v>2003</v>
      </c>
      <c r="P1821" s="12">
        <f>P1820+IF(AND($B1821="C",I1821&lt;&gt;""),IF($G1821="D",-I1821,+I1821),0)</f>
        <v>94.317580832280115</v>
      </c>
    </row>
    <row r="1822" spans="1:16" x14ac:dyDescent="0.2">
      <c r="A1822" s="6">
        <v>980</v>
      </c>
      <c r="B1822" s="6" t="s">
        <v>17</v>
      </c>
      <c r="C1822" t="s">
        <v>28</v>
      </c>
      <c r="D1822" s="8">
        <v>37637</v>
      </c>
      <c r="E1822" s="8">
        <v>37651</v>
      </c>
      <c r="F1822" t="s">
        <v>284</v>
      </c>
      <c r="G1822" s="6" t="s">
        <v>23</v>
      </c>
      <c r="H1822" s="6"/>
      <c r="I1822" s="12">
        <v>55.94</v>
      </c>
      <c r="J1822" s="12">
        <f>J1821+IF(AND($B1822="B",$G1822="D"),-I1822,IF($B1822="B",+I1822,0))</f>
        <v>1516.5371932377125</v>
      </c>
      <c r="K1822" s="12">
        <f>K1821+IF(AND($B1822="B",$E1822&lt;&gt;""),IF($G1822="D",-I1822,+I1822),0)</f>
        <v>1516.5371932377125</v>
      </c>
      <c r="L1822" s="6" t="str">
        <f>IF(C1822="","",G1822&amp;" "&amp;VLOOKUP(C1822,$X$1:$Y$49,2))</f>
        <v>D 25</v>
      </c>
      <c r="M1822" s="10" t="e">
        <f>M1821+IF(AND(B1822="C",E1822&lt;&gt;""),IF(G1822="D",-#REF!,+#REF!),0)</f>
        <v>#REF!</v>
      </c>
      <c r="N1822">
        <f>IF(D1822,MONTH(D1822),"")</f>
        <v>1</v>
      </c>
      <c r="O1822">
        <f>IF(D1822,YEAR(D1822),"")</f>
        <v>2003</v>
      </c>
      <c r="P1822" s="12">
        <f>P1821+IF(AND($B1822="C",I1822&lt;&gt;""),IF($G1822="D",-I1822,+I1822),0)</f>
        <v>94.317580832280115</v>
      </c>
    </row>
    <row r="1823" spans="1:16" x14ac:dyDescent="0.2">
      <c r="A1823" s="6">
        <v>980</v>
      </c>
      <c r="B1823" s="6" t="s">
        <v>17</v>
      </c>
      <c r="C1823" t="s">
        <v>26</v>
      </c>
      <c r="D1823" s="8">
        <v>37637</v>
      </c>
      <c r="E1823" s="8">
        <v>37651</v>
      </c>
      <c r="F1823" t="s">
        <v>284</v>
      </c>
      <c r="G1823" s="6" t="s">
        <v>23</v>
      </c>
      <c r="H1823" s="6"/>
      <c r="I1823" s="12">
        <v>10.96</v>
      </c>
      <c r="J1823" s="12">
        <f>J1822+IF(AND($B1823="B",$G1823="D"),-I1823,IF($B1823="B",+I1823,0))</f>
        <v>1505.5771932377124</v>
      </c>
      <c r="K1823" s="12">
        <f>K1822+IF(AND($B1823="B",$E1823&lt;&gt;""),IF($G1823="D",-I1823,+I1823),0)</f>
        <v>1505.5771932377124</v>
      </c>
      <c r="L1823" s="6" t="str">
        <f>IF(C1823="","",G1823&amp;" "&amp;VLOOKUP(C1823,$X$1:$Y$49,2))</f>
        <v>D 6</v>
      </c>
      <c r="M1823" s="10" t="e">
        <f>M1822+IF(AND(B1823="C",E1823&lt;&gt;""),IF(G1823="D",-#REF!,+#REF!),0)</f>
        <v>#REF!</v>
      </c>
      <c r="N1823">
        <f>IF(D1823,MONTH(D1823),"")</f>
        <v>1</v>
      </c>
      <c r="O1823">
        <f>IF(D1823,YEAR(D1823),"")</f>
        <v>2003</v>
      </c>
      <c r="P1823" s="12">
        <f>P1822+IF(AND($B1823="C",I1823&lt;&gt;""),IF($G1823="D",-I1823,+I1823),0)</f>
        <v>94.317580832280115</v>
      </c>
    </row>
    <row r="1824" spans="1:16" x14ac:dyDescent="0.2">
      <c r="A1824" s="6">
        <v>970</v>
      </c>
      <c r="B1824" s="6" t="s">
        <v>17</v>
      </c>
      <c r="C1824" t="s">
        <v>54</v>
      </c>
      <c r="D1824" s="8">
        <v>37638</v>
      </c>
      <c r="E1824" s="8">
        <v>37644</v>
      </c>
      <c r="F1824" t="s">
        <v>284</v>
      </c>
      <c r="G1824" s="6" t="s">
        <v>19</v>
      </c>
      <c r="H1824" s="6"/>
      <c r="I1824" s="12">
        <v>1350</v>
      </c>
      <c r="J1824" s="12">
        <f>J1823+IF(AND($B1824="B",$G1824="D"),-I1824,IF($B1824="B",+I1824,0))</f>
        <v>2855.5771932377124</v>
      </c>
      <c r="K1824" s="12">
        <f>K1823+IF(AND($B1824="B",$E1824&lt;&gt;""),IF($G1824="D",-I1824,+I1824),0)</f>
        <v>2855.5771932377124</v>
      </c>
      <c r="L1824" s="6" t="str">
        <f>IF(C1824="","",G1824&amp;" "&amp;VLOOKUP(C1824,$X$1:$Y$49,2))</f>
        <v>R 6</v>
      </c>
      <c r="M1824" s="10" t="e">
        <f>M1823+IF(AND(B1824="C",E1824&lt;&gt;""),IF(G1824="D",-#REF!,+#REF!),0)</f>
        <v>#REF!</v>
      </c>
      <c r="N1824">
        <f>IF(D1824,MONTH(D1824),"")</f>
        <v>1</v>
      </c>
      <c r="O1824">
        <f>IF(D1824,YEAR(D1824),"")</f>
        <v>2003</v>
      </c>
      <c r="P1824" s="12">
        <f>P1823+IF(AND($B1824="C",I1824&lt;&gt;""),IF($G1824="D",-I1824,+I1824),0)</f>
        <v>94.317580832280115</v>
      </c>
    </row>
    <row r="1825" spans="1:16" x14ac:dyDescent="0.2">
      <c r="A1825" s="6">
        <v>970</v>
      </c>
      <c r="B1825" s="6" t="s">
        <v>17</v>
      </c>
      <c r="C1825" t="s">
        <v>62</v>
      </c>
      <c r="D1825" s="8">
        <v>37638</v>
      </c>
      <c r="E1825" s="8">
        <v>37644</v>
      </c>
      <c r="F1825" t="s">
        <v>284</v>
      </c>
      <c r="G1825" s="6" t="s">
        <v>19</v>
      </c>
      <c r="H1825" s="6"/>
      <c r="I1825" s="12">
        <v>264.60000000000002</v>
      </c>
      <c r="J1825" s="12">
        <f>J1824+IF(AND($B1825="B",$G1825="D"),-I1825,IF($B1825="B",+I1825,0))</f>
        <v>3120.1771932377123</v>
      </c>
      <c r="K1825" s="12">
        <f>K1824+IF(AND($B1825="B",$E1825&lt;&gt;""),IF($G1825="D",-I1825,+I1825),0)</f>
        <v>3120.1771932377123</v>
      </c>
      <c r="L1825" s="6" t="str">
        <f>IF(C1825="","",G1825&amp;" "&amp;VLOOKUP(C1825,$X$1:$Y$49,2))</f>
        <v>R 5</v>
      </c>
      <c r="M1825" s="10" t="e">
        <f>M1824+IF(AND(B1825="C",E1825&lt;&gt;""),IF(G1825="D",-#REF!,+#REF!),0)</f>
        <v>#REF!</v>
      </c>
      <c r="N1825">
        <f>IF(D1825,MONTH(D1825),"")</f>
        <v>1</v>
      </c>
      <c r="O1825">
        <f>IF(D1825,YEAR(D1825),"")</f>
        <v>2003</v>
      </c>
      <c r="P1825" s="12">
        <f>P1824+IF(AND($B1825="C",I1825&lt;&gt;""),IF($G1825="D",-I1825,+I1825),0)</f>
        <v>94.317580832280115</v>
      </c>
    </row>
    <row r="1826" spans="1:16" x14ac:dyDescent="0.2">
      <c r="A1826" s="6">
        <v>968</v>
      </c>
      <c r="B1826" s="6" t="s">
        <v>17</v>
      </c>
      <c r="C1826" t="s">
        <v>33</v>
      </c>
      <c r="D1826" s="8">
        <v>37641</v>
      </c>
      <c r="E1826" s="8">
        <v>37640</v>
      </c>
      <c r="F1826" t="s">
        <v>284</v>
      </c>
      <c r="G1826" s="6" t="s">
        <v>23</v>
      </c>
      <c r="H1826" s="6"/>
      <c r="I1826" s="12">
        <v>118</v>
      </c>
      <c r="J1826" s="12">
        <f>J1825+IF(AND($B1826="B",$G1826="D"),-I1826,IF($B1826="B",+I1826,0))</f>
        <v>3002.1771932377123</v>
      </c>
      <c r="K1826" s="12">
        <f>K1825+IF(AND($B1826="B",$E1826&lt;&gt;""),IF($G1826="D",-I1826,+I1826),0)</f>
        <v>3002.1771932377123</v>
      </c>
      <c r="L1826" s="6" t="str">
        <f>IF(C1826="","",G1826&amp;" "&amp;VLOOKUP(C1826,$X$1:$Y$49,2))</f>
        <v>D 23</v>
      </c>
      <c r="M1826" s="10" t="e">
        <f>M1825+IF(AND(B1826="C",E1826&lt;&gt;""),IF(G1826="D",-#REF!,+#REF!),0)</f>
        <v>#REF!</v>
      </c>
      <c r="N1826">
        <f>IF(D1826,MONTH(D1826),"")</f>
        <v>1</v>
      </c>
      <c r="O1826">
        <f>IF(D1826,YEAR(D1826),"")</f>
        <v>2003</v>
      </c>
      <c r="P1826" s="12">
        <f>P1825+IF(AND($B1826="C",I1826&lt;&gt;""),IF($G1826="D",-I1826,+I1826),0)</f>
        <v>94.317580832280115</v>
      </c>
    </row>
    <row r="1827" spans="1:16" x14ac:dyDescent="0.2">
      <c r="A1827" s="6">
        <v>1003</v>
      </c>
      <c r="B1827" s="6" t="s">
        <v>40</v>
      </c>
      <c r="C1827" t="s">
        <v>28</v>
      </c>
      <c r="D1827" s="8">
        <v>37641</v>
      </c>
      <c r="E1827" s="8">
        <v>37641</v>
      </c>
      <c r="F1827" t="s">
        <v>284</v>
      </c>
      <c r="G1827" s="6" t="s">
        <v>23</v>
      </c>
      <c r="H1827" s="6"/>
      <c r="I1827" s="12">
        <v>4.5</v>
      </c>
      <c r="J1827" s="12">
        <f>J1826+IF(AND($B1827="B",$G1827="D"),-I1827,IF($B1827="B",+I1827,0))</f>
        <v>3002.1771932377123</v>
      </c>
      <c r="K1827" s="12">
        <f>K1826+IF(AND($B1827="B",$E1827&lt;&gt;""),IF($G1827="D",-I1827,+I1827),0)</f>
        <v>3002.1771932377123</v>
      </c>
      <c r="L1827" s="6" t="str">
        <f>IF(C1827="","",G1827&amp;" "&amp;VLOOKUP(C1827,$X$1:$Y$49,2))</f>
        <v>D 25</v>
      </c>
      <c r="M1827" s="10" t="e">
        <f>M1826+IF(AND(B1827="C",E1827&lt;&gt;""),IF(G1827="D",-#REF!,+#REF!),0)</f>
        <v>#REF!</v>
      </c>
      <c r="N1827">
        <f>IF(D1827,MONTH(D1827),"")</f>
        <v>1</v>
      </c>
      <c r="O1827">
        <f>IF(D1827,YEAR(D1827),"")</f>
        <v>2003</v>
      </c>
      <c r="P1827" s="12">
        <f>P1826+IF(AND($B1827="C",I1827&lt;&gt;""),IF($G1827="D",-I1827,+I1827),0)</f>
        <v>89.817580832280115</v>
      </c>
    </row>
    <row r="1828" spans="1:16" x14ac:dyDescent="0.2">
      <c r="A1828" s="6">
        <v>1008</v>
      </c>
      <c r="B1828" s="6" t="s">
        <v>40</v>
      </c>
      <c r="C1828" t="s">
        <v>28</v>
      </c>
      <c r="D1828" s="8">
        <v>37641</v>
      </c>
      <c r="E1828" s="8">
        <v>37641</v>
      </c>
      <c r="F1828" t="s">
        <v>284</v>
      </c>
      <c r="G1828" s="6" t="s">
        <v>23</v>
      </c>
      <c r="H1828" s="6"/>
      <c r="I1828" s="12">
        <v>4.7</v>
      </c>
      <c r="J1828" s="12">
        <f>J1827+IF(AND($B1828="B",$G1828="D"),-I1828,IF($B1828="B",+I1828,0))</f>
        <v>3002.1771932377123</v>
      </c>
      <c r="K1828" s="12">
        <f>K1827+IF(AND($B1828="B",$E1828&lt;&gt;""),IF($G1828="D",-I1828,+I1828),0)</f>
        <v>3002.1771932377123</v>
      </c>
      <c r="L1828" s="6" t="str">
        <f>IF(C1828="","",G1828&amp;" "&amp;VLOOKUP(C1828,$X$1:$Y$49,2))</f>
        <v>D 25</v>
      </c>
      <c r="M1828" s="10" t="e">
        <f>M1827+IF(AND(B1828="C",E1828&lt;&gt;""),IF(G1828="D",-#REF!,+#REF!),0)</f>
        <v>#REF!</v>
      </c>
      <c r="N1828">
        <f>IF(D1828,MONTH(D1828),"")</f>
        <v>1</v>
      </c>
      <c r="O1828">
        <f>IF(D1828,YEAR(D1828),"")</f>
        <v>2003</v>
      </c>
      <c r="P1828" s="12">
        <f>P1827+IF(AND($B1828="C",I1828&lt;&gt;""),IF($G1828="D",-I1828,+I1828),0)</f>
        <v>85.117580832280112</v>
      </c>
    </row>
    <row r="1829" spans="1:16" x14ac:dyDescent="0.2">
      <c r="A1829" s="6">
        <v>971</v>
      </c>
      <c r="B1829" s="6" t="s">
        <v>17</v>
      </c>
      <c r="C1829" t="s">
        <v>28</v>
      </c>
      <c r="D1829" s="8">
        <v>37642</v>
      </c>
      <c r="E1829" s="8">
        <v>37648</v>
      </c>
      <c r="F1829" s="20" t="s">
        <v>284</v>
      </c>
      <c r="G1829" s="6" t="s">
        <v>23</v>
      </c>
      <c r="H1829" s="6">
        <v>8083200</v>
      </c>
      <c r="I1829" s="12">
        <v>63.8</v>
      </c>
      <c r="J1829" s="12">
        <f>J1828+IF(AND($B1829="B",$G1829="D"),-I1829,IF($B1829="B",+I1829,0))</f>
        <v>2938.3771932377122</v>
      </c>
      <c r="K1829" s="12">
        <f>K1828+IF(AND($B1829="B",$E1829&lt;&gt;""),IF($G1829="D",-I1829,+I1829),0)</f>
        <v>2938.3771932377122</v>
      </c>
      <c r="L1829" s="6" t="str">
        <f>IF(C1829="","",G1829&amp;" "&amp;VLOOKUP(C1829,$X$1:$Y$49,2))</f>
        <v>D 25</v>
      </c>
      <c r="M1829" s="10" t="e">
        <f>M1828+IF(AND(B1829="C",E1829&lt;&gt;""),IF(G1829="D",-#REF!,+#REF!),0)</f>
        <v>#REF!</v>
      </c>
      <c r="N1829">
        <f>IF(D1829,MONTH(D1829),"")</f>
        <v>1</v>
      </c>
      <c r="O1829">
        <f>IF(D1829,YEAR(D1829),"")</f>
        <v>2003</v>
      </c>
      <c r="P1829" s="12">
        <f>P1828+IF(AND($B1829="C",I1829&lt;&gt;""),IF($G1829="D",-I1829,+I1829),0)</f>
        <v>85.117580832280112</v>
      </c>
    </row>
    <row r="1830" spans="1:16" x14ac:dyDescent="0.2">
      <c r="A1830" s="6">
        <v>971</v>
      </c>
      <c r="B1830" s="6" t="s">
        <v>17</v>
      </c>
      <c r="C1830" t="s">
        <v>26</v>
      </c>
      <c r="D1830" s="8">
        <v>37642</v>
      </c>
      <c r="E1830" s="8">
        <v>37648</v>
      </c>
      <c r="F1830" s="20" t="s">
        <v>284</v>
      </c>
      <c r="G1830" s="6" t="s">
        <v>23</v>
      </c>
      <c r="H1830" s="6">
        <v>8083200</v>
      </c>
      <c r="I1830" s="12">
        <v>3.51</v>
      </c>
      <c r="J1830" s="12">
        <f>J1829+IF(AND($B1830="B",$G1830="D"),-I1830,IF($B1830="B",+I1830,0))</f>
        <v>2934.8671932377119</v>
      </c>
      <c r="K1830" s="12">
        <f>K1829+IF(AND($B1830="B",$E1830&lt;&gt;""),IF($G1830="D",-I1830,+I1830),0)</f>
        <v>2934.8671932377119</v>
      </c>
      <c r="L1830" s="6" t="str">
        <f>IF(C1830="","",G1830&amp;" "&amp;VLOOKUP(C1830,$X$1:$Y$49,2))</f>
        <v>D 6</v>
      </c>
      <c r="M1830" s="10" t="e">
        <f>M1829+IF(AND(B1830="C",E1830&lt;&gt;""),IF(G1830="D",-#REF!,+#REF!),0)</f>
        <v>#REF!</v>
      </c>
      <c r="N1830">
        <f>IF(D1830,MONTH(D1830),"")</f>
        <v>1</v>
      </c>
      <c r="O1830">
        <f>IF(D1830,YEAR(D1830),"")</f>
        <v>2003</v>
      </c>
      <c r="P1830" s="12">
        <f>P1829+IF(AND($B1830="C",I1830&lt;&gt;""),IF($G1830="D",-I1830,+I1830),0)</f>
        <v>85.117580832280112</v>
      </c>
    </row>
    <row r="1831" spans="1:16" x14ac:dyDescent="0.2">
      <c r="A1831" s="6">
        <v>972</v>
      </c>
      <c r="B1831" s="6" t="s">
        <v>17</v>
      </c>
      <c r="C1831" t="s">
        <v>67</v>
      </c>
      <c r="D1831" s="8">
        <v>37642</v>
      </c>
      <c r="E1831" s="8">
        <v>37650</v>
      </c>
      <c r="F1831" s="20" t="s">
        <v>284</v>
      </c>
      <c r="G1831" s="6" t="s">
        <v>23</v>
      </c>
      <c r="H1831" s="6">
        <v>8083201</v>
      </c>
      <c r="I1831" s="12">
        <v>1198</v>
      </c>
      <c r="J1831" s="12">
        <f>J1830+IF(AND($B1831="B",$G1831="D"),-I1831,IF($B1831="B",+I1831,0))</f>
        <v>1736.8671932377119</v>
      </c>
      <c r="K1831" s="12">
        <f>K1830+IF(AND($B1831="B",$E1831&lt;&gt;""),IF($G1831="D",-I1831,+I1831),0)</f>
        <v>1736.8671932377119</v>
      </c>
      <c r="L1831" s="6" t="str">
        <f>IF(C1831="","",G1831&amp;" "&amp;VLOOKUP(C1831,$X$1:$Y$49,2))</f>
        <v>D 11</v>
      </c>
      <c r="M1831" s="10" t="e">
        <f>M1830+IF(AND(B1831="C",E1831&lt;&gt;""),IF(G1831="D",-#REF!,+#REF!),0)</f>
        <v>#REF!</v>
      </c>
      <c r="N1831">
        <f>IF(D1831,MONTH(D1831),"")</f>
        <v>1</v>
      </c>
      <c r="O1831">
        <f>IF(D1831,YEAR(D1831),"")</f>
        <v>2003</v>
      </c>
      <c r="P1831" s="12">
        <f>P1830+IF(AND($B1831="C",I1831&lt;&gt;""),IF($G1831="D",-I1831,+I1831),0)</f>
        <v>85.117580832280112</v>
      </c>
    </row>
    <row r="1832" spans="1:16" x14ac:dyDescent="0.2">
      <c r="A1832" s="6">
        <v>974</v>
      </c>
      <c r="B1832" s="6" t="s">
        <v>17</v>
      </c>
      <c r="C1832" t="s">
        <v>54</v>
      </c>
      <c r="D1832" s="8">
        <v>37644</v>
      </c>
      <c r="E1832" s="8">
        <v>37644</v>
      </c>
      <c r="F1832" s="7" t="s">
        <v>284</v>
      </c>
      <c r="G1832" s="6" t="s">
        <v>19</v>
      </c>
      <c r="I1832" s="12">
        <v>3350</v>
      </c>
      <c r="J1832" s="12">
        <f>J1831+IF(AND($B1832="B",$G1832="D"),-I1832,IF($B1832="B",+I1832,0))</f>
        <v>5086.8671932377119</v>
      </c>
      <c r="K1832" s="12">
        <f>K1831+IF(AND($B1832="B",$E1832&lt;&gt;""),IF($G1832="D",-I1832,+I1832),0)</f>
        <v>5086.8671932377119</v>
      </c>
      <c r="L1832" s="6" t="str">
        <f>IF(C1832="","",G1832&amp;" "&amp;VLOOKUP(C1832,$X$1:$Y$49,2))</f>
        <v>R 6</v>
      </c>
      <c r="M1832" s="10" t="e">
        <f>M1831+IF(AND(B1832="C",E1832&lt;&gt;""),IF(G1832="D",-#REF!,+#REF!),0)</f>
        <v>#REF!</v>
      </c>
      <c r="N1832">
        <f>IF(D1832,MONTH(D1832),"")</f>
        <v>1</v>
      </c>
      <c r="O1832">
        <f>IF(D1832,YEAR(D1832),"")</f>
        <v>2003</v>
      </c>
      <c r="P1832" s="12">
        <f>P1831+IF(AND($B1832="C",I1832&lt;&gt;""),IF($G1832="D",-I1832,+I1832),0)</f>
        <v>85.117580832280112</v>
      </c>
    </row>
    <row r="1833" spans="1:16" x14ac:dyDescent="0.2">
      <c r="A1833" s="6">
        <v>974</v>
      </c>
      <c r="B1833" s="6" t="s">
        <v>17</v>
      </c>
      <c r="C1833" t="s">
        <v>62</v>
      </c>
      <c r="D1833" s="8">
        <v>37644</v>
      </c>
      <c r="E1833" s="8">
        <v>37644</v>
      </c>
      <c r="F1833" t="s">
        <v>284</v>
      </c>
      <c r="G1833" s="6" t="s">
        <v>19</v>
      </c>
      <c r="H1833" s="6"/>
      <c r="I1833" s="12">
        <v>656.6</v>
      </c>
      <c r="J1833" s="12">
        <f>J1832+IF(AND($B1833="B",$G1833="D"),-I1833,IF($B1833="B",+I1833,0))</f>
        <v>5743.4671932377123</v>
      </c>
      <c r="K1833" s="12">
        <f>K1832+IF(AND($B1833="B",$E1833&lt;&gt;""),IF($G1833="D",-I1833,+I1833),0)</f>
        <v>5743.4671932377123</v>
      </c>
      <c r="L1833" s="6" t="str">
        <f>IF(C1833="","",G1833&amp;" "&amp;VLOOKUP(C1833,$X$1:$Y$49,2))</f>
        <v>R 5</v>
      </c>
      <c r="M1833" s="10" t="e">
        <f>M1832+IF(AND(B1833="C",E1833&lt;&gt;""),IF(G1833="D",-#REF!,+#REF!),0)</f>
        <v>#REF!</v>
      </c>
      <c r="N1833">
        <f>IF(D1833,MONTH(D1833),"")</f>
        <v>1</v>
      </c>
      <c r="O1833">
        <f>IF(D1833,YEAR(D1833),"")</f>
        <v>2003</v>
      </c>
      <c r="P1833" s="12">
        <f>P1832+IF(AND($B1833="C",I1833&lt;&gt;""),IF($G1833="D",-I1833,+I1833),0)</f>
        <v>85.117580832280112</v>
      </c>
    </row>
    <row r="1834" spans="1:16" x14ac:dyDescent="0.2">
      <c r="A1834" s="6">
        <v>973</v>
      </c>
      <c r="B1834" s="6" t="s">
        <v>17</v>
      </c>
      <c r="C1834" t="s">
        <v>58</v>
      </c>
      <c r="D1834" s="8">
        <v>37648</v>
      </c>
      <c r="E1834" s="8">
        <v>37647</v>
      </c>
      <c r="F1834" s="7" t="s">
        <v>284</v>
      </c>
      <c r="G1834" s="6" t="s">
        <v>23</v>
      </c>
      <c r="I1834" s="12">
        <v>650</v>
      </c>
      <c r="J1834" s="12">
        <f>J1833+IF(AND($B1834="B",$G1834="D"),-I1834,IF($B1834="B",+I1834,0))</f>
        <v>5093.4671932377123</v>
      </c>
      <c r="K1834" s="12">
        <f>K1833+IF(AND($B1834="B",$E1834&lt;&gt;""),IF($G1834="D",-I1834,+I1834),0)</f>
        <v>5093.4671932377123</v>
      </c>
      <c r="L1834" s="6" t="str">
        <f>IF(C1834="","",G1834&amp;" "&amp;VLOOKUP(C1834,$X$1:$Y$49,2))</f>
        <v>D 4</v>
      </c>
      <c r="M1834" s="10" t="e">
        <f>M1833+IF(AND(B1834="C",E1834&lt;&gt;""),IF(G1834="D",-#REF!,+#REF!),0)</f>
        <v>#REF!</v>
      </c>
      <c r="N1834">
        <f>IF(D1834,MONTH(D1834),"")</f>
        <v>1</v>
      </c>
      <c r="O1834">
        <f>IF(D1834,YEAR(D1834),"")</f>
        <v>2003</v>
      </c>
      <c r="P1834" s="12">
        <f>P1833+IF(AND($B1834="C",I1834&lt;&gt;""),IF($G1834="D",-I1834,+I1834),0)</f>
        <v>85.117580832280112</v>
      </c>
    </row>
    <row r="1835" spans="1:16" x14ac:dyDescent="0.2">
      <c r="A1835" s="6">
        <v>975</v>
      </c>
      <c r="B1835" s="6" t="s">
        <v>17</v>
      </c>
      <c r="C1835" t="s">
        <v>58</v>
      </c>
      <c r="D1835" s="8">
        <v>37648</v>
      </c>
      <c r="E1835" s="8">
        <v>37647</v>
      </c>
      <c r="F1835" t="s">
        <v>284</v>
      </c>
      <c r="G1835" s="6" t="s">
        <v>23</v>
      </c>
      <c r="H1835" s="6"/>
      <c r="I1835" s="12">
        <v>2000</v>
      </c>
      <c r="J1835" s="12">
        <f>J1834+IF(AND($B1835="B",$G1835="D"),-I1835,IF($B1835="B",+I1835,0))</f>
        <v>3093.4671932377123</v>
      </c>
      <c r="K1835" s="12">
        <f>K1834+IF(AND($B1835="B",$E1835&lt;&gt;""),IF($G1835="D",-I1835,+I1835),0)</f>
        <v>3093.4671932377123</v>
      </c>
      <c r="L1835" s="6" t="str">
        <f>IF(C1835="","",G1835&amp;" "&amp;VLOOKUP(C1835,$X$1:$Y$49,2))</f>
        <v>D 4</v>
      </c>
      <c r="M1835" s="10" t="e">
        <f>M1834+IF(AND(B1835="C",E1835&lt;&gt;""),IF(G1835="D",-#REF!,+#REF!),0)</f>
        <v>#REF!</v>
      </c>
      <c r="N1835">
        <f>IF(D1835,MONTH(D1835),"")</f>
        <v>1</v>
      </c>
      <c r="O1835">
        <f>IF(D1835,YEAR(D1835),"")</f>
        <v>2003</v>
      </c>
      <c r="P1835" s="12">
        <f>P1834+IF(AND($B1835="C",I1835&lt;&gt;""),IF($G1835="D",-I1835,+I1835),0)</f>
        <v>85.117580832280112</v>
      </c>
    </row>
    <row r="1836" spans="1:16" x14ac:dyDescent="0.2">
      <c r="A1836" s="6">
        <v>976</v>
      </c>
      <c r="B1836" s="6" t="s">
        <v>17</v>
      </c>
      <c r="C1836" t="s">
        <v>58</v>
      </c>
      <c r="D1836" s="8">
        <v>37648</v>
      </c>
      <c r="E1836" s="8">
        <v>37647</v>
      </c>
      <c r="F1836" t="s">
        <v>284</v>
      </c>
      <c r="G1836" s="6" t="s">
        <v>23</v>
      </c>
      <c r="H1836" s="6"/>
      <c r="I1836" s="12">
        <v>250</v>
      </c>
      <c r="J1836" s="12">
        <f>J1835+IF(AND($B1836="B",$G1836="D"),-I1836,IF($B1836="B",+I1836,0))</f>
        <v>2843.4671932377123</v>
      </c>
      <c r="K1836" s="12">
        <f>K1835+IF(AND($B1836="B",$E1836&lt;&gt;""),IF($G1836="D",-I1836,+I1836),0)</f>
        <v>2843.4671932377123</v>
      </c>
      <c r="L1836" s="6" t="str">
        <f>IF(C1836="","",G1836&amp;" "&amp;VLOOKUP(C1836,$X$1:$Y$49,2))</f>
        <v>D 4</v>
      </c>
      <c r="M1836" s="10" t="e">
        <f>M1835+IF(AND(B1836="C",E1836&lt;&gt;""),IF(G1836="D",-#REF!,+#REF!),0)</f>
        <v>#REF!</v>
      </c>
      <c r="N1836">
        <f>IF(D1836,MONTH(D1836),"")</f>
        <v>1</v>
      </c>
      <c r="O1836">
        <f>IF(D1836,YEAR(D1836),"")</f>
        <v>2003</v>
      </c>
      <c r="P1836" s="12">
        <f>P1835+IF(AND($B1836="C",I1836&lt;&gt;""),IF($G1836="D",-I1836,+I1836),0)</f>
        <v>85.117580832280112</v>
      </c>
    </row>
    <row r="1837" spans="1:16" x14ac:dyDescent="0.2">
      <c r="A1837" s="6">
        <v>981</v>
      </c>
      <c r="B1837" s="6" t="s">
        <v>17</v>
      </c>
      <c r="C1837" t="s">
        <v>54</v>
      </c>
      <c r="D1837" s="8">
        <v>37651</v>
      </c>
      <c r="E1837" s="8">
        <v>37657</v>
      </c>
      <c r="F1837" s="7" t="s">
        <v>284</v>
      </c>
      <c r="G1837" s="6" t="s">
        <v>19</v>
      </c>
      <c r="H1837" s="6"/>
      <c r="I1837" s="12">
        <v>3015</v>
      </c>
      <c r="J1837" s="12">
        <f>J1836+IF(AND($B1837="B",$G1837="D"),-I1837,IF($B1837="B",+I1837,0))</f>
        <v>5858.4671932377123</v>
      </c>
      <c r="K1837" s="12">
        <f>K1836+IF(AND($B1837="B",$E1837&lt;&gt;""),IF($G1837="D",-I1837,+I1837),0)</f>
        <v>5858.4671932377123</v>
      </c>
      <c r="L1837" s="6" t="str">
        <f>IF(C1837="","",G1837&amp;" "&amp;VLOOKUP(C1837,$X$1:$Y$49,2))</f>
        <v>R 6</v>
      </c>
      <c r="M1837" s="10" t="e">
        <f>M1836+IF(AND(B1837="C",E1837&lt;&gt;""),IF(G1837="D",-#REF!,+#REF!),0)</f>
        <v>#REF!</v>
      </c>
      <c r="N1837">
        <f>IF(D1837,MONTH(D1837),"")</f>
        <v>1</v>
      </c>
      <c r="O1837">
        <f>IF(D1837,YEAR(D1837),"")</f>
        <v>2003</v>
      </c>
      <c r="P1837" s="12">
        <f>P1836+IF(AND($B1837="C",I1837&lt;&gt;""),IF($G1837="D",-I1837,+I1837),0)</f>
        <v>85.117580832280112</v>
      </c>
    </row>
    <row r="1838" spans="1:16" x14ac:dyDescent="0.2">
      <c r="A1838" s="6">
        <v>981</v>
      </c>
      <c r="B1838" s="6" t="s">
        <v>17</v>
      </c>
      <c r="C1838" t="s">
        <v>62</v>
      </c>
      <c r="D1838" s="8">
        <v>37651</v>
      </c>
      <c r="E1838" s="8">
        <v>37657</v>
      </c>
      <c r="F1838" t="s">
        <v>284</v>
      </c>
      <c r="G1838" s="6" t="s">
        <v>19</v>
      </c>
      <c r="H1838" s="6"/>
      <c r="I1838" s="12">
        <v>590.94000000000005</v>
      </c>
      <c r="J1838" s="12">
        <f>J1837+IF(AND($B1838="B",$G1838="D"),-I1838,IF($B1838="B",+I1838,0))</f>
        <v>6449.4071932377119</v>
      </c>
      <c r="K1838" s="12">
        <f>K1837+IF(AND($B1838="B",$E1838&lt;&gt;""),IF($G1838="D",-I1838,+I1838),0)</f>
        <v>6449.4071932377119</v>
      </c>
      <c r="L1838" s="6" t="str">
        <f>IF(C1838="","",G1838&amp;" "&amp;VLOOKUP(C1838,$X$1:$Y$49,2))</f>
        <v>R 5</v>
      </c>
      <c r="M1838" s="10" t="e">
        <f>M1837+IF(AND(B1838="C",E1838&lt;&gt;""),IF(G1838="D",-#REF!,+#REF!),0)</f>
        <v>#REF!</v>
      </c>
      <c r="N1838">
        <f>IF(D1838,MONTH(D1838),"")</f>
        <v>1</v>
      </c>
      <c r="O1838">
        <f>IF(D1838,YEAR(D1838),"")</f>
        <v>2003</v>
      </c>
      <c r="P1838" s="12">
        <f>P1837+IF(AND($B1838="C",I1838&lt;&gt;""),IF($G1838="D",-I1838,+I1838),0)</f>
        <v>85.117580832280112</v>
      </c>
    </row>
    <row r="1839" spans="1:16" x14ac:dyDescent="0.2">
      <c r="A1839" s="6">
        <v>984</v>
      </c>
      <c r="B1839" s="6" t="s">
        <v>17</v>
      </c>
      <c r="C1839" t="s">
        <v>58</v>
      </c>
      <c r="D1839" s="8">
        <v>37651</v>
      </c>
      <c r="E1839" s="8">
        <v>37655</v>
      </c>
      <c r="F1839" t="s">
        <v>284</v>
      </c>
      <c r="G1839" s="6" t="s">
        <v>23</v>
      </c>
      <c r="H1839" s="6">
        <v>8083202</v>
      </c>
      <c r="I1839" s="12">
        <v>2650</v>
      </c>
      <c r="J1839" s="12">
        <f>J1838+IF(AND($B1839="B",$G1839="D"),-I1839,IF($B1839="B",+I1839,0))</f>
        <v>3799.4071932377119</v>
      </c>
      <c r="K1839" s="12">
        <f>K1838+IF(AND($B1839="B",$E1839&lt;&gt;""),IF($G1839="D",-I1839,+I1839),0)</f>
        <v>3799.4071932377119</v>
      </c>
      <c r="L1839" s="6" t="str">
        <f>IF(C1839="","",G1839&amp;" "&amp;VLOOKUP(C1839,$X$1:$Y$49,2))</f>
        <v>D 4</v>
      </c>
      <c r="M1839" s="10" t="e">
        <f>M1838+IF(AND(B1839="C",E1839&lt;&gt;""),IF(G1839="D",-#REF!,+#REF!),0)</f>
        <v>#REF!</v>
      </c>
      <c r="N1839">
        <f>IF(D1839,MONTH(D1839),"")</f>
        <v>1</v>
      </c>
      <c r="O1839">
        <f>IF(D1839,YEAR(D1839),"")</f>
        <v>2003</v>
      </c>
      <c r="P1839" s="12">
        <f>P1838+IF(AND($B1839="C",I1839&lt;&gt;""),IF($G1839="D",-I1839,+I1839),0)</f>
        <v>85.117580832280112</v>
      </c>
    </row>
    <row r="1840" spans="1:16" x14ac:dyDescent="0.2">
      <c r="A1840" s="6">
        <v>992</v>
      </c>
      <c r="B1840" s="6" t="s">
        <v>17</v>
      </c>
      <c r="C1840" t="s">
        <v>54</v>
      </c>
      <c r="D1840" s="8">
        <v>37652</v>
      </c>
      <c r="E1840" s="8">
        <v>37653</v>
      </c>
      <c r="F1840" t="s">
        <v>284</v>
      </c>
      <c r="G1840" s="18" t="s">
        <v>19</v>
      </c>
      <c r="H1840" s="6"/>
      <c r="I1840" s="12">
        <v>335.4</v>
      </c>
      <c r="J1840" s="12">
        <f>J1839+IF(AND($B1840="B",$G1840="D"),-I1840,IF($B1840="B",+I1840,0))</f>
        <v>4134.8071932377115</v>
      </c>
      <c r="K1840" s="12">
        <f>K1839+IF(AND($B1840="B",$E1840&lt;&gt;""),IF($G1840="D",-I1840,+I1840),0)</f>
        <v>4134.8071932377115</v>
      </c>
      <c r="L1840" s="6" t="str">
        <f>IF(C1840="","",G1840&amp;" "&amp;VLOOKUP(C1840,$X$1:$Y$49,2))</f>
        <v>R 6</v>
      </c>
      <c r="M1840" s="10" t="e">
        <f>M1839+IF(AND(B1840="C",E1840&lt;&gt;""),IF(G1840="D",-#REF!,+#REF!),0)</f>
        <v>#REF!</v>
      </c>
      <c r="N1840">
        <f>IF(D1840,MONTH(D1840),"")</f>
        <v>1</v>
      </c>
      <c r="O1840">
        <f>IF(D1840,YEAR(D1840),"")</f>
        <v>2003</v>
      </c>
      <c r="P1840" s="12">
        <f>P1839+IF(AND($B1840="C",I1840&lt;&gt;""),IF($G1840="D",-I1840,+I1840),0)</f>
        <v>85.117580832280112</v>
      </c>
    </row>
    <row r="1841" spans="1:16" x14ac:dyDescent="0.2">
      <c r="A1841" s="6">
        <v>992</v>
      </c>
      <c r="B1841" s="6" t="s">
        <v>17</v>
      </c>
      <c r="C1841" t="s">
        <v>62</v>
      </c>
      <c r="D1841" s="8">
        <v>37652</v>
      </c>
      <c r="E1841" s="8">
        <v>37653</v>
      </c>
      <c r="F1841" t="s">
        <v>284</v>
      </c>
      <c r="G1841" s="18" t="s">
        <v>19</v>
      </c>
      <c r="H1841" s="6"/>
      <c r="I1841" s="12">
        <v>65.739999999999995</v>
      </c>
      <c r="J1841" s="12">
        <f>J1840+IF(AND($B1841="B",$G1841="D"),-I1841,IF($B1841="B",+I1841,0))</f>
        <v>4200.5471932377113</v>
      </c>
      <c r="K1841" s="12">
        <f>K1840+IF(AND($B1841="B",$E1841&lt;&gt;""),IF($G1841="D",-I1841,+I1841),0)</f>
        <v>4200.5471932377113</v>
      </c>
      <c r="L1841" s="6" t="str">
        <f>IF(C1841="","",G1841&amp;" "&amp;VLOOKUP(C1841,$X$1:$Y$49,2))</f>
        <v>R 5</v>
      </c>
      <c r="M1841" s="10" t="e">
        <f>M1840+IF(AND(B1841="C",E1841&lt;&gt;""),IF(G1841="D",-#REF!,+#REF!),0)</f>
        <v>#REF!</v>
      </c>
      <c r="N1841">
        <f>IF(D1841,MONTH(D1841),"")</f>
        <v>1</v>
      </c>
      <c r="O1841">
        <f>IF(D1841,YEAR(D1841),"")</f>
        <v>2003</v>
      </c>
      <c r="P1841" s="12">
        <f>P1840+IF(AND($B1841="C",I1841&lt;&gt;""),IF($G1841="D",-I1841,+I1841),0)</f>
        <v>85.117580832280112</v>
      </c>
    </row>
    <row r="1842" spans="1:16" x14ac:dyDescent="0.2">
      <c r="A1842" s="6">
        <v>997</v>
      </c>
      <c r="B1842" s="6" t="s">
        <v>17</v>
      </c>
      <c r="C1842" t="s">
        <v>28</v>
      </c>
      <c r="D1842" s="8">
        <v>37653</v>
      </c>
      <c r="E1842" s="8">
        <v>37668</v>
      </c>
      <c r="F1842" t="s">
        <v>284</v>
      </c>
      <c r="G1842" s="6" t="s">
        <v>23</v>
      </c>
      <c r="H1842" s="6"/>
      <c r="I1842" s="12">
        <v>37.979999999999997</v>
      </c>
      <c r="J1842" s="12">
        <f>J1841+IF(AND($B1842="B",$G1842="D"),-I1842,IF($B1842="B",+I1842,0))</f>
        <v>4162.5671932377118</v>
      </c>
      <c r="K1842" s="12">
        <f>K1841+IF(AND($B1842="B",$E1842&lt;&gt;""),IF($G1842="D",-I1842,+I1842),0)</f>
        <v>4162.5671932377118</v>
      </c>
      <c r="L1842" s="6" t="str">
        <f>IF(C1842="","",G1842&amp;" "&amp;VLOOKUP(C1842,$X$1:$Y$49,2))</f>
        <v>D 25</v>
      </c>
      <c r="M1842" s="10" t="e">
        <f>M1841+IF(AND(B1842="C",E1842&lt;&gt;""),IF(G1842="D",-#REF!,+#REF!),0)</f>
        <v>#REF!</v>
      </c>
      <c r="N1842">
        <f>IF(D1842,MONTH(D1842),"")</f>
        <v>2</v>
      </c>
      <c r="O1842">
        <f>IF(D1842,YEAR(D1842),"")</f>
        <v>2003</v>
      </c>
      <c r="P1842" s="12">
        <f>P1841+IF(AND($B1842="C",I1842&lt;&gt;""),IF($G1842="D",-I1842,+I1842),0)</f>
        <v>85.117580832280112</v>
      </c>
    </row>
    <row r="1843" spans="1:16" x14ac:dyDescent="0.2">
      <c r="A1843" s="6">
        <v>997</v>
      </c>
      <c r="B1843" s="6" t="s">
        <v>17</v>
      </c>
      <c r="C1843" t="s">
        <v>26</v>
      </c>
      <c r="D1843" s="8">
        <v>37653</v>
      </c>
      <c r="E1843" s="8">
        <v>37668</v>
      </c>
      <c r="F1843" t="s">
        <v>284</v>
      </c>
      <c r="G1843" s="6" t="s">
        <v>23</v>
      </c>
      <c r="H1843" s="6"/>
      <c r="I1843" s="12">
        <v>7.44</v>
      </c>
      <c r="J1843" s="12">
        <f>J1842+IF(AND($B1843="B",$G1843="D"),-I1843,IF($B1843="B",+I1843,0))</f>
        <v>4155.1271932377122</v>
      </c>
      <c r="K1843" s="12">
        <f>K1842+IF(AND($B1843="B",$E1843&lt;&gt;""),IF($G1843="D",-I1843,+I1843),0)</f>
        <v>4155.1271932377122</v>
      </c>
      <c r="L1843" s="6" t="str">
        <f>IF(C1843="","",G1843&amp;" "&amp;VLOOKUP(C1843,$X$1:$Y$49,2))</f>
        <v>D 6</v>
      </c>
      <c r="M1843" s="10" t="e">
        <f>M1842+IF(AND(B1843="C",E1843&lt;&gt;""),IF(G1843="D",-#REF!,+#REF!),0)</f>
        <v>#REF!</v>
      </c>
      <c r="N1843">
        <f>IF(D1843,MONTH(D1843),"")</f>
        <v>2</v>
      </c>
      <c r="O1843">
        <f>IF(D1843,YEAR(D1843),"")</f>
        <v>2003</v>
      </c>
      <c r="P1843" s="12">
        <f>P1842+IF(AND($B1843="C",I1843&lt;&gt;""),IF($G1843="D",-I1843,+I1843),0)</f>
        <v>85.117580832280112</v>
      </c>
    </row>
    <row r="1844" spans="1:16" x14ac:dyDescent="0.2">
      <c r="A1844" s="6">
        <v>1004</v>
      </c>
      <c r="B1844" s="6" t="s">
        <v>40</v>
      </c>
      <c r="C1844" t="s">
        <v>28</v>
      </c>
      <c r="D1844" s="8">
        <v>37653</v>
      </c>
      <c r="E1844" s="8">
        <v>37653</v>
      </c>
      <c r="F1844" t="s">
        <v>284</v>
      </c>
      <c r="G1844" s="6" t="s">
        <v>23</v>
      </c>
      <c r="H1844" s="6"/>
      <c r="I1844" s="12">
        <v>4.04</v>
      </c>
      <c r="J1844" s="12">
        <f>J1843+IF(AND($B1844="B",$G1844="D"),-I1844,IF($B1844="B",+I1844,0))</f>
        <v>4155.1271932377122</v>
      </c>
      <c r="K1844" s="12">
        <f>K1843+IF(AND($B1844="B",$E1844&lt;&gt;""),IF($G1844="D",-I1844,+I1844),0)</f>
        <v>4155.1271932377122</v>
      </c>
      <c r="L1844" s="6" t="str">
        <f>IF(C1844="","",G1844&amp;" "&amp;VLOOKUP(C1844,$X$1:$Y$49,2))</f>
        <v>D 25</v>
      </c>
      <c r="M1844" s="10" t="e">
        <f>M1843+IF(AND(B1844="C",E1844&lt;&gt;""),IF(G1844="D",-#REF!,+#REF!),0)</f>
        <v>#REF!</v>
      </c>
      <c r="N1844">
        <f>IF(D1844,MONTH(D1844),"")</f>
        <v>2</v>
      </c>
      <c r="O1844">
        <f>IF(D1844,YEAR(D1844),"")</f>
        <v>2003</v>
      </c>
      <c r="P1844" s="12">
        <f>P1843+IF(AND($B1844="C",I1844&lt;&gt;""),IF($G1844="D",-I1844,+I1844),0)</f>
        <v>81.077580832280105</v>
      </c>
    </row>
    <row r="1845" spans="1:16" x14ac:dyDescent="0.2">
      <c r="A1845" s="6">
        <v>977</v>
      </c>
      <c r="B1845" s="6" t="s">
        <v>17</v>
      </c>
      <c r="C1845" s="7" t="s">
        <v>56</v>
      </c>
      <c r="D1845" s="8">
        <v>37655</v>
      </c>
      <c r="E1845" s="19">
        <v>37656</v>
      </c>
      <c r="F1845" t="s">
        <v>284</v>
      </c>
      <c r="G1845" s="6" t="s">
        <v>23</v>
      </c>
      <c r="H1845" s="6"/>
      <c r="I1845" s="12">
        <v>230.32</v>
      </c>
      <c r="J1845" s="12">
        <f>J1844+IF(AND($B1845="B",$G1845="D"),-I1845,IF($B1845="B",+I1845,0))</f>
        <v>3924.807193237712</v>
      </c>
      <c r="K1845" s="12">
        <f>K1844+IF(AND($B1845="B",$E1845&lt;&gt;""),IF($G1845="D",-I1845,+I1845),0)</f>
        <v>3924.807193237712</v>
      </c>
      <c r="L1845" s="6" t="str">
        <f>IF(C1845="","",G1845&amp;" "&amp;VLOOKUP(C1845,$X$1:$Y$49,2))</f>
        <v>D 14</v>
      </c>
      <c r="M1845" s="10" t="e">
        <f>M1844+IF(AND(B1845="C",E1845&lt;&gt;""),IF(G1845="D",-#REF!,+#REF!),0)</f>
        <v>#REF!</v>
      </c>
      <c r="N1845">
        <f>IF(D1845,MONTH(D1845),"")</f>
        <v>2</v>
      </c>
      <c r="O1845">
        <f>IF(D1845,YEAR(D1845),"")</f>
        <v>2003</v>
      </c>
      <c r="P1845" s="12">
        <f>P1844+IF(AND($B1845="C",I1845&lt;&gt;""),IF($G1845="D",-I1845,+I1845),0)</f>
        <v>81.077580832280105</v>
      </c>
    </row>
    <row r="1846" spans="1:16" x14ac:dyDescent="0.2">
      <c r="A1846" s="6">
        <v>977</v>
      </c>
      <c r="B1846" s="6" t="s">
        <v>17</v>
      </c>
      <c r="C1846" s="7" t="s">
        <v>26</v>
      </c>
      <c r="D1846" s="8">
        <v>37655</v>
      </c>
      <c r="E1846" s="19">
        <v>37656</v>
      </c>
      <c r="F1846" t="s">
        <v>284</v>
      </c>
      <c r="G1846" s="6" t="s">
        <v>23</v>
      </c>
      <c r="H1846" s="6"/>
      <c r="I1846" s="12">
        <v>53.09</v>
      </c>
      <c r="J1846" s="12">
        <f>J1845+IF(AND($B1846="B",$G1846="D"),-I1846,IF($B1846="B",+I1846,0))</f>
        <v>3871.7171932377119</v>
      </c>
      <c r="K1846" s="12">
        <f>K1845+IF(AND($B1846="B",$E1846&lt;&gt;""),IF($G1846="D",-I1846,+I1846),0)</f>
        <v>3871.7171932377119</v>
      </c>
      <c r="L1846" s="6" t="str">
        <f>IF(C1846="","",G1846&amp;" "&amp;VLOOKUP(C1846,$X$1:$Y$49,2))</f>
        <v>D 6</v>
      </c>
      <c r="M1846" s="10" t="e">
        <f>M1845+IF(AND(B1846="C",E1846&lt;&gt;""),IF(G1846="D",-#REF!,+#REF!),0)</f>
        <v>#REF!</v>
      </c>
      <c r="N1846">
        <f>IF(D1846,MONTH(D1846),"")</f>
        <v>2</v>
      </c>
      <c r="O1846">
        <f>IF(D1846,YEAR(D1846),"")</f>
        <v>2003</v>
      </c>
      <c r="P1846" s="12">
        <f>P1845+IF(AND($B1846="C",I1846&lt;&gt;""),IF($G1846="D",-I1846,+I1846),0)</f>
        <v>81.077580832280105</v>
      </c>
    </row>
    <row r="1847" spans="1:16" x14ac:dyDescent="0.2">
      <c r="A1847" s="6">
        <v>977</v>
      </c>
      <c r="B1847" s="6" t="s">
        <v>17</v>
      </c>
      <c r="C1847" s="7" t="s">
        <v>51</v>
      </c>
      <c r="D1847" s="8">
        <v>37655</v>
      </c>
      <c r="E1847" s="19">
        <v>37656</v>
      </c>
      <c r="F1847" t="s">
        <v>284</v>
      </c>
      <c r="G1847" s="6" t="s">
        <v>23</v>
      </c>
      <c r="H1847" s="6"/>
      <c r="I1847" s="12">
        <v>40.54</v>
      </c>
      <c r="J1847" s="12">
        <f>J1846+IF(AND($B1847="B",$G1847="D"),-I1847,IF($B1847="B",+I1847,0))</f>
        <v>3831.1771932377119</v>
      </c>
      <c r="K1847" s="12">
        <f>K1846+IF(AND($B1847="B",$E1847&lt;&gt;""),IF($G1847="D",-I1847,+I1847),0)</f>
        <v>3831.1771932377119</v>
      </c>
      <c r="L1847" s="6" t="str">
        <f>IF(C1847="","",G1847&amp;" "&amp;VLOOKUP(C1847,$X$1:$Y$49,2))</f>
        <v>D 21</v>
      </c>
      <c r="M1847" s="10" t="e">
        <f>M1846+IF(AND(B1847="C",E1847&lt;&gt;""),IF(G1847="D",-#REF!,+#REF!),0)</f>
        <v>#REF!</v>
      </c>
      <c r="N1847">
        <f>IF(D1847,MONTH(D1847),"")</f>
        <v>2</v>
      </c>
      <c r="O1847">
        <f>IF(D1847,YEAR(D1847),"")</f>
        <v>2003</v>
      </c>
      <c r="P1847" s="12">
        <f>P1846+IF(AND($B1847="C",I1847&lt;&gt;""),IF($G1847="D",-I1847,+I1847),0)</f>
        <v>81.077580832280105</v>
      </c>
    </row>
    <row r="1848" spans="1:16" x14ac:dyDescent="0.2">
      <c r="A1848" s="6">
        <v>977</v>
      </c>
      <c r="B1848" s="6" t="s">
        <v>17</v>
      </c>
      <c r="C1848" s="7" t="s">
        <v>51</v>
      </c>
      <c r="D1848" s="8">
        <v>37655</v>
      </c>
      <c r="E1848" s="19">
        <v>37656</v>
      </c>
      <c r="F1848" t="s">
        <v>284</v>
      </c>
      <c r="G1848" s="6" t="s">
        <v>23</v>
      </c>
      <c r="H1848" s="6"/>
      <c r="I1848" s="12">
        <v>7.48</v>
      </c>
      <c r="J1848" s="12">
        <f>J1847+IF(AND($B1848="B",$G1848="D"),-I1848,IF($B1848="B",+I1848,0))</f>
        <v>3823.6971932377119</v>
      </c>
      <c r="K1848" s="12">
        <f>K1847+IF(AND($B1848="B",$E1848&lt;&gt;""),IF($G1848="D",-I1848,+I1848),0)</f>
        <v>3823.6971932377119</v>
      </c>
      <c r="L1848" s="6" t="str">
        <f>IF(C1848="","",G1848&amp;" "&amp;VLOOKUP(C1848,$X$1:$Y$49,2))</f>
        <v>D 21</v>
      </c>
      <c r="M1848" s="10" t="e">
        <f>M1847+IF(AND(B1848="C",E1848&lt;&gt;""),IF(G1848="D",-#REF!,+#REF!),0)</f>
        <v>#REF!</v>
      </c>
      <c r="N1848">
        <f>IF(D1848,MONTH(D1848),"")</f>
        <v>2</v>
      </c>
      <c r="O1848">
        <f>IF(D1848,YEAR(D1848),"")</f>
        <v>2003</v>
      </c>
      <c r="P1848" s="12">
        <f>P1847+IF(AND($B1848="C",I1848&lt;&gt;""),IF($G1848="D",-I1848,+I1848),0)</f>
        <v>81.077580832280105</v>
      </c>
    </row>
    <row r="1849" spans="1:16" x14ac:dyDescent="0.2">
      <c r="A1849" s="6">
        <v>993</v>
      </c>
      <c r="B1849" s="6" t="s">
        <v>17</v>
      </c>
      <c r="C1849" t="s">
        <v>54</v>
      </c>
      <c r="D1849" s="8">
        <v>37655</v>
      </c>
      <c r="E1849" s="8">
        <v>37656</v>
      </c>
      <c r="F1849" t="s">
        <v>284</v>
      </c>
      <c r="G1849" s="6" t="s">
        <v>19</v>
      </c>
      <c r="H1849" s="6"/>
      <c r="I1849" s="12">
        <v>640.5</v>
      </c>
      <c r="J1849" s="12">
        <f>J1848+IF(AND($B1849="B",$G1849="D"),-I1849,IF($B1849="B",+I1849,0))</f>
        <v>4464.1971932377119</v>
      </c>
      <c r="K1849" s="12">
        <f>K1848+IF(AND($B1849="B",$E1849&lt;&gt;""),IF($G1849="D",-I1849,+I1849),0)</f>
        <v>4464.1971932377119</v>
      </c>
      <c r="L1849" s="6" t="str">
        <f>IF(C1849="","",G1849&amp;" "&amp;VLOOKUP(C1849,$X$1:$Y$49,2))</f>
        <v>R 6</v>
      </c>
      <c r="M1849" s="10" t="e">
        <f>M1848+IF(AND(B1849="C",E1849&lt;&gt;""),IF(G1849="D",-#REF!,+#REF!),0)</f>
        <v>#REF!</v>
      </c>
      <c r="N1849">
        <f>IF(D1849,MONTH(D1849),"")</f>
        <v>2</v>
      </c>
      <c r="O1849">
        <f>IF(D1849,YEAR(D1849),"")</f>
        <v>2003</v>
      </c>
      <c r="P1849" s="12">
        <f>P1848+IF(AND($B1849="C",I1849&lt;&gt;""),IF($G1849="D",-I1849,+I1849),0)</f>
        <v>81.077580832280105</v>
      </c>
    </row>
    <row r="1850" spans="1:16" x14ac:dyDescent="0.2">
      <c r="A1850" s="6">
        <v>993</v>
      </c>
      <c r="B1850" s="6" t="s">
        <v>17</v>
      </c>
      <c r="C1850" t="s">
        <v>62</v>
      </c>
      <c r="D1850" s="8">
        <v>37655</v>
      </c>
      <c r="E1850" s="8">
        <v>37656</v>
      </c>
      <c r="F1850" t="s">
        <v>284</v>
      </c>
      <c r="G1850" s="6" t="s">
        <v>19</v>
      </c>
      <c r="H1850" s="6"/>
      <c r="I1850" s="12">
        <v>125.54</v>
      </c>
      <c r="J1850" s="12">
        <f>J1849+IF(AND($B1850="B",$G1850="D"),-I1850,IF($B1850="B",+I1850,0))</f>
        <v>4589.7371932377118</v>
      </c>
      <c r="K1850" s="12">
        <f>K1849+IF(AND($B1850="B",$E1850&lt;&gt;""),IF($G1850="D",-I1850,+I1850),0)</f>
        <v>4589.7371932377118</v>
      </c>
      <c r="L1850" s="6" t="str">
        <f>IF(C1850="","",G1850&amp;" "&amp;VLOOKUP(C1850,$X$1:$Y$49,2))</f>
        <v>R 5</v>
      </c>
      <c r="M1850" s="10" t="e">
        <f>M1849+IF(AND(B1850="C",E1850&lt;&gt;""),IF(G1850="D",-#REF!,+#REF!),0)</f>
        <v>#REF!</v>
      </c>
      <c r="N1850">
        <f>IF(D1850,MONTH(D1850),"")</f>
        <v>2</v>
      </c>
      <c r="O1850">
        <f>IF(D1850,YEAR(D1850),"")</f>
        <v>2003</v>
      </c>
      <c r="P1850" s="12">
        <f>P1849+IF(AND($B1850="C",I1850&lt;&gt;""),IF($G1850="D",-I1850,+I1850),0)</f>
        <v>81.077580832280105</v>
      </c>
    </row>
    <row r="1851" spans="1:16" x14ac:dyDescent="0.2">
      <c r="A1851" s="6">
        <v>1000</v>
      </c>
      <c r="B1851" s="6" t="s">
        <v>17</v>
      </c>
      <c r="C1851" t="s">
        <v>53</v>
      </c>
      <c r="D1851" s="8">
        <v>37655</v>
      </c>
      <c r="E1851" s="8">
        <v>37655</v>
      </c>
      <c r="F1851" t="s">
        <v>284</v>
      </c>
      <c r="G1851" s="6" t="s">
        <v>23</v>
      </c>
      <c r="H1851" s="6"/>
      <c r="I1851" s="12">
        <v>10.23</v>
      </c>
      <c r="J1851" s="12">
        <f>J1850+IF(AND($B1851="B",$G1851="D"),-I1851,IF($B1851="B",+I1851,0))</f>
        <v>4579.5071932377123</v>
      </c>
      <c r="K1851" s="12">
        <f>K1850+IF(AND($B1851="B",$E1851&lt;&gt;""),IF($G1851="D",-I1851,+I1851),0)</f>
        <v>4579.5071932377123</v>
      </c>
      <c r="L1851" s="6" t="str">
        <f>IF(C1851="","",G1851&amp;" "&amp;VLOOKUP(C1851,$X$1:$Y$49,2))</f>
        <v>D 29</v>
      </c>
      <c r="M1851" s="10" t="e">
        <f>M1850+IF(AND(B1851="C",E1851&lt;&gt;""),IF(G1851="D",-#REF!,+#REF!),0)</f>
        <v>#REF!</v>
      </c>
      <c r="N1851">
        <f>IF(D1851,MONTH(D1851),"")</f>
        <v>2</v>
      </c>
      <c r="O1851">
        <f>IF(D1851,YEAR(D1851),"")</f>
        <v>2003</v>
      </c>
      <c r="P1851" s="12">
        <f>P1850+IF(AND($B1851="C",I1851&lt;&gt;""),IF($G1851="D",-I1851,+I1851),0)</f>
        <v>81.077580832280105</v>
      </c>
    </row>
    <row r="1852" spans="1:16" x14ac:dyDescent="0.2">
      <c r="A1852" s="6">
        <v>1000</v>
      </c>
      <c r="B1852" s="6" t="s">
        <v>17</v>
      </c>
      <c r="C1852" t="s">
        <v>26</v>
      </c>
      <c r="D1852" s="8">
        <v>37655</v>
      </c>
      <c r="E1852" s="8">
        <v>37655</v>
      </c>
      <c r="F1852" t="s">
        <v>284</v>
      </c>
      <c r="G1852" s="6" t="s">
        <v>23</v>
      </c>
      <c r="H1852" s="6"/>
      <c r="I1852" s="12">
        <v>2.0099999999999998</v>
      </c>
      <c r="J1852" s="12">
        <f>J1851+IF(AND($B1852="B",$G1852="D"),-I1852,IF($B1852="B",+I1852,0))</f>
        <v>4577.4971932377121</v>
      </c>
      <c r="K1852" s="12">
        <f>K1851+IF(AND($B1852="B",$E1852&lt;&gt;""),IF($G1852="D",-I1852,+I1852),0)</f>
        <v>4577.4971932377121</v>
      </c>
      <c r="L1852" s="6" t="str">
        <f>IF(C1852="","",G1852&amp;" "&amp;VLOOKUP(C1852,$X$1:$Y$49,2))</f>
        <v>D 6</v>
      </c>
      <c r="M1852" s="10" t="e">
        <f>M1851+IF(AND(B1852="C",E1852&lt;&gt;""),IF(G1852="D",-#REF!,+#REF!),0)</f>
        <v>#REF!</v>
      </c>
      <c r="N1852">
        <f>IF(D1852,MONTH(D1852),"")</f>
        <v>2</v>
      </c>
      <c r="O1852">
        <f>IF(D1852,YEAR(D1852),"")</f>
        <v>2003</v>
      </c>
      <c r="P1852" s="12">
        <f>P1851+IF(AND($B1852="C",I1852&lt;&gt;""),IF($G1852="D",-I1852,+I1852),0)</f>
        <v>81.077580832280105</v>
      </c>
    </row>
    <row r="1853" spans="1:16" x14ac:dyDescent="0.2">
      <c r="A1853" s="6">
        <v>982</v>
      </c>
      <c r="B1853" s="6" t="s">
        <v>17</v>
      </c>
      <c r="C1853" t="s">
        <v>58</v>
      </c>
      <c r="D1853" s="8">
        <v>37659</v>
      </c>
      <c r="E1853" s="8">
        <v>37661</v>
      </c>
      <c r="F1853" t="s">
        <v>284</v>
      </c>
      <c r="G1853" s="6" t="s">
        <v>23</v>
      </c>
      <c r="H1853" s="6"/>
      <c r="I1853" s="12">
        <v>3500</v>
      </c>
      <c r="J1853" s="12">
        <f>J1852+IF(AND($B1853="B",$G1853="D"),-I1853,IF($B1853="B",+I1853,0))</f>
        <v>1077.4971932377121</v>
      </c>
      <c r="K1853" s="12">
        <f>K1852+IF(AND($B1853="B",$E1853&lt;&gt;""),IF($G1853="D",-I1853,+I1853),0)</f>
        <v>1077.4971932377121</v>
      </c>
      <c r="L1853" s="6" t="str">
        <f>IF(C1853="","",G1853&amp;" "&amp;VLOOKUP(C1853,$X$1:$Y$49,2))</f>
        <v>D 4</v>
      </c>
      <c r="M1853" s="10" t="e">
        <f>M1852+IF(AND(B1853="C",E1853&lt;&gt;""),IF(G1853="D",-#REF!,+#REF!),0)</f>
        <v>#REF!</v>
      </c>
      <c r="N1853">
        <f>IF(D1853,MONTH(D1853),"")</f>
        <v>2</v>
      </c>
      <c r="O1853">
        <f>IF(D1853,YEAR(D1853),"")</f>
        <v>2003</v>
      </c>
      <c r="P1853" s="12">
        <f>P1852+IF(AND($B1853="C",I1853&lt;&gt;""),IF($G1853="D",-I1853,+I1853),0)</f>
        <v>81.077580832280105</v>
      </c>
    </row>
    <row r="1854" spans="1:16" x14ac:dyDescent="0.2">
      <c r="A1854" s="6">
        <v>999</v>
      </c>
      <c r="B1854" s="6" t="s">
        <v>17</v>
      </c>
      <c r="C1854" t="s">
        <v>33</v>
      </c>
      <c r="D1854" s="8">
        <v>37659</v>
      </c>
      <c r="E1854" s="8">
        <v>37657</v>
      </c>
      <c r="F1854" t="s">
        <v>284</v>
      </c>
      <c r="G1854" s="6" t="s">
        <v>23</v>
      </c>
      <c r="H1854" s="6"/>
      <c r="I1854" s="12">
        <v>120</v>
      </c>
      <c r="J1854" s="12">
        <f>J1853+IF(AND($B1854="B",$G1854="D"),-I1854,IF($B1854="B",+I1854,0))</f>
        <v>957.49719323771205</v>
      </c>
      <c r="K1854" s="12">
        <f>K1853+IF(AND($B1854="B",$E1854&lt;&gt;""),IF($G1854="D",-I1854,+I1854),0)</f>
        <v>957.49719323771205</v>
      </c>
      <c r="L1854" s="6" t="str">
        <f>IF(C1854="","",G1854&amp;" "&amp;VLOOKUP(C1854,$X$1:$Y$49,2))</f>
        <v>D 23</v>
      </c>
      <c r="M1854" s="10" t="e">
        <f>M1853+IF(AND(B1854="C",E1854&lt;&gt;""),IF(G1854="D",-#REF!,+#REF!),0)</f>
        <v>#REF!</v>
      </c>
      <c r="N1854">
        <f>IF(D1854,MONTH(D1854),"")</f>
        <v>2</v>
      </c>
      <c r="O1854">
        <f>IF(D1854,YEAR(D1854),"")</f>
        <v>2003</v>
      </c>
      <c r="P1854" s="12">
        <f>P1853+IF(AND($B1854="C",I1854&lt;&gt;""),IF($G1854="D",-I1854,+I1854),0)</f>
        <v>81.077580832280105</v>
      </c>
    </row>
    <row r="1855" spans="1:16" x14ac:dyDescent="0.2">
      <c r="A1855" s="6">
        <v>991</v>
      </c>
      <c r="B1855" s="6" t="s">
        <v>17</v>
      </c>
      <c r="C1855" t="s">
        <v>54</v>
      </c>
      <c r="D1855" s="8">
        <v>37660</v>
      </c>
      <c r="E1855" s="8">
        <v>37665</v>
      </c>
      <c r="F1855" t="s">
        <v>284</v>
      </c>
      <c r="G1855" s="6" t="s">
        <v>19</v>
      </c>
      <c r="H1855" s="6"/>
      <c r="I1855" s="12">
        <v>1005</v>
      </c>
      <c r="J1855" s="12">
        <f>J1854+IF(AND($B1855="B",$G1855="D"),-I1855,IF($B1855="B",+I1855,0))</f>
        <v>1962.4971932377121</v>
      </c>
      <c r="K1855" s="12">
        <f>K1854+IF(AND($B1855="B",$E1855&lt;&gt;""),IF($G1855="D",-I1855,+I1855),0)</f>
        <v>1962.4971932377121</v>
      </c>
      <c r="L1855" s="6" t="str">
        <f>IF(C1855="","",G1855&amp;" "&amp;VLOOKUP(C1855,$X$1:$Y$49,2))</f>
        <v>R 6</v>
      </c>
      <c r="M1855" s="10" t="e">
        <f>M1854+IF(AND(B1855="C",E1855&lt;&gt;""),IF(G1855="D",-#REF!,+#REF!),0)</f>
        <v>#REF!</v>
      </c>
      <c r="N1855">
        <f>IF(D1855,MONTH(D1855),"")</f>
        <v>2</v>
      </c>
      <c r="O1855">
        <f>IF(D1855,YEAR(D1855),"")</f>
        <v>2003</v>
      </c>
      <c r="P1855" s="12">
        <f>P1854+IF(AND($B1855="C",I1855&lt;&gt;""),IF($G1855="D",-I1855,+I1855),0)</f>
        <v>81.077580832280105</v>
      </c>
    </row>
    <row r="1856" spans="1:16" x14ac:dyDescent="0.2">
      <c r="A1856" s="6">
        <v>991</v>
      </c>
      <c r="B1856" s="6" t="s">
        <v>17</v>
      </c>
      <c r="C1856" t="s">
        <v>62</v>
      </c>
      <c r="D1856" s="8">
        <v>37660</v>
      </c>
      <c r="E1856" s="8">
        <v>37665</v>
      </c>
      <c r="F1856" t="s">
        <v>284</v>
      </c>
      <c r="G1856" s="6" t="s">
        <v>19</v>
      </c>
      <c r="H1856" s="6"/>
      <c r="I1856" s="12">
        <v>196.98</v>
      </c>
      <c r="J1856" s="12">
        <f>J1855+IF(AND($B1856="B",$G1856="D"),-I1856,IF($B1856="B",+I1856,0))</f>
        <v>2159.4771932377121</v>
      </c>
      <c r="K1856" s="12">
        <f>K1855+IF(AND($B1856="B",$E1856&lt;&gt;""),IF($G1856="D",-I1856,+I1856),0)</f>
        <v>2159.4771932377121</v>
      </c>
      <c r="L1856" s="6" t="str">
        <f>IF(C1856="","",G1856&amp;" "&amp;VLOOKUP(C1856,$X$1:$Y$49,2))</f>
        <v>R 5</v>
      </c>
      <c r="M1856" s="10" t="e">
        <f>M1855+IF(AND(B1856="C",E1856&lt;&gt;""),IF(G1856="D",-#REF!,+#REF!),0)</f>
        <v>#REF!</v>
      </c>
      <c r="N1856">
        <f>IF(D1856,MONTH(D1856),"")</f>
        <v>2</v>
      </c>
      <c r="O1856">
        <f>IF(D1856,YEAR(D1856),"")</f>
        <v>2003</v>
      </c>
      <c r="P1856" s="12">
        <f>P1855+IF(AND($B1856="C",I1856&lt;&gt;""),IF($G1856="D",-I1856,+I1856),0)</f>
        <v>81.077580832280105</v>
      </c>
    </row>
    <row r="1857" spans="1:16" x14ac:dyDescent="0.2">
      <c r="A1857" s="6">
        <v>989</v>
      </c>
      <c r="B1857" s="6" t="s">
        <v>17</v>
      </c>
      <c r="C1857" t="s">
        <v>54</v>
      </c>
      <c r="D1857" s="8">
        <v>37664</v>
      </c>
      <c r="E1857" s="8">
        <v>37665</v>
      </c>
      <c r="F1857" t="s">
        <v>284</v>
      </c>
      <c r="G1857" s="6" t="s">
        <v>19</v>
      </c>
      <c r="H1857" s="6"/>
      <c r="I1857" s="12">
        <v>210</v>
      </c>
      <c r="J1857" s="12">
        <f>J1856+IF(AND($B1857="B",$G1857="D"),-I1857,IF($B1857="B",+I1857,0))</f>
        <v>2369.4771932377121</v>
      </c>
      <c r="K1857" s="12">
        <f>K1856+IF(AND($B1857="B",$E1857&lt;&gt;""),IF($G1857="D",-I1857,+I1857),0)</f>
        <v>2369.4771932377121</v>
      </c>
      <c r="L1857" s="6" t="str">
        <f>IF(C1857="","",G1857&amp;" "&amp;VLOOKUP(C1857,$X$1:$Y$49,2))</f>
        <v>R 6</v>
      </c>
      <c r="M1857" s="10" t="e">
        <f>M1856+IF(AND(B1857="C",E1857&lt;&gt;""),IF(G1857="D",-#REF!,+#REF!),0)</f>
        <v>#REF!</v>
      </c>
      <c r="N1857">
        <f>IF(D1857,MONTH(D1857),"")</f>
        <v>2</v>
      </c>
      <c r="O1857">
        <f>IF(D1857,YEAR(D1857),"")</f>
        <v>2003</v>
      </c>
      <c r="P1857" s="12">
        <f>P1856+IF(AND($B1857="C",I1857&lt;&gt;""),IF($G1857="D",-I1857,+I1857),0)</f>
        <v>81.077580832280105</v>
      </c>
    </row>
    <row r="1858" spans="1:16" x14ac:dyDescent="0.2">
      <c r="A1858" s="6">
        <v>989</v>
      </c>
      <c r="B1858" s="6" t="s">
        <v>17</v>
      </c>
      <c r="C1858" t="s">
        <v>62</v>
      </c>
      <c r="D1858" s="8">
        <v>37664</v>
      </c>
      <c r="E1858" s="8">
        <v>37665</v>
      </c>
      <c r="F1858" t="s">
        <v>284</v>
      </c>
      <c r="G1858" s="6" t="s">
        <v>19</v>
      </c>
      <c r="H1858" s="6"/>
      <c r="I1858" s="12">
        <v>41.16</v>
      </c>
      <c r="J1858" s="12">
        <f>J1857+IF(AND($B1858="B",$G1858="D"),-I1858,IF($B1858="B",+I1858,0))</f>
        <v>2410.6371932377119</v>
      </c>
      <c r="K1858" s="12">
        <f>K1857+IF(AND($B1858="B",$E1858&lt;&gt;""),IF($G1858="D",-I1858,+I1858),0)</f>
        <v>2410.6371932377119</v>
      </c>
      <c r="L1858" s="6" t="str">
        <f>IF(C1858="","",G1858&amp;" "&amp;VLOOKUP(C1858,$X$1:$Y$49,2))</f>
        <v>R 5</v>
      </c>
      <c r="M1858" s="10" t="e">
        <f>M1857+IF(AND(B1858="C",E1858&lt;&gt;""),IF(G1858="D",-#REF!,+#REF!),0)</f>
        <v>#REF!</v>
      </c>
      <c r="N1858">
        <f>IF(D1858,MONTH(D1858),"")</f>
        <v>2</v>
      </c>
      <c r="O1858">
        <f>IF(D1858,YEAR(D1858),"")</f>
        <v>2003</v>
      </c>
      <c r="P1858" s="12">
        <f>P1857+IF(AND($B1858="C",I1858&lt;&gt;""),IF($G1858="D",-I1858,+I1858),0)</f>
        <v>81.077580832280105</v>
      </c>
    </row>
    <row r="1859" spans="1:16" x14ac:dyDescent="0.2">
      <c r="A1859" s="6">
        <v>990</v>
      </c>
      <c r="B1859" s="6" t="s">
        <v>17</v>
      </c>
      <c r="C1859" t="s">
        <v>54</v>
      </c>
      <c r="D1859" s="8">
        <v>37667</v>
      </c>
      <c r="E1859" s="8">
        <v>37672</v>
      </c>
      <c r="F1859" t="s">
        <v>284</v>
      </c>
      <c r="G1859" s="18" t="s">
        <v>19</v>
      </c>
      <c r="H1859" s="6"/>
      <c r="I1859" s="12">
        <v>167.7</v>
      </c>
      <c r="J1859" s="12">
        <f>J1858+IF(AND($B1859="B",$G1859="D"),-I1859,IF($B1859="B",+I1859,0))</f>
        <v>2578.3371932377117</v>
      </c>
      <c r="K1859" s="12">
        <f>K1858+IF(AND($B1859="B",$E1859&lt;&gt;""),IF($G1859="D",-I1859,+I1859),0)</f>
        <v>2578.3371932377117</v>
      </c>
      <c r="L1859" s="6" t="str">
        <f>IF(C1859="","",G1859&amp;" "&amp;VLOOKUP(C1859,$X$1:$Y$49,2))</f>
        <v>R 6</v>
      </c>
      <c r="M1859" s="10" t="e">
        <f>M1858+IF(AND(B1859="C",E1859&lt;&gt;""),IF(G1859="D",-#REF!,+#REF!),0)</f>
        <v>#REF!</v>
      </c>
      <c r="N1859">
        <f>IF(D1859,MONTH(D1859),"")</f>
        <v>2</v>
      </c>
      <c r="O1859">
        <f>IF(D1859,YEAR(D1859),"")</f>
        <v>2003</v>
      </c>
      <c r="P1859" s="12">
        <f>P1858+IF(AND($B1859="C",I1859&lt;&gt;""),IF($G1859="D",-I1859,+I1859),0)</f>
        <v>81.077580832280105</v>
      </c>
    </row>
    <row r="1860" spans="1:16" x14ac:dyDescent="0.2">
      <c r="A1860" s="6">
        <v>990</v>
      </c>
      <c r="B1860" s="6" t="s">
        <v>17</v>
      </c>
      <c r="C1860" t="s">
        <v>62</v>
      </c>
      <c r="D1860" s="8">
        <v>37667</v>
      </c>
      <c r="E1860" s="8">
        <v>37672</v>
      </c>
      <c r="F1860" t="s">
        <v>284</v>
      </c>
      <c r="G1860" s="18" t="s">
        <v>19</v>
      </c>
      <c r="H1860" s="6"/>
      <c r="I1860" s="12">
        <v>32.869999999999997</v>
      </c>
      <c r="J1860" s="12">
        <f>J1859+IF(AND($B1860="B",$G1860="D"),-I1860,IF($B1860="B",+I1860,0))</f>
        <v>2611.2071932377116</v>
      </c>
      <c r="K1860" s="12">
        <f>K1859+IF(AND($B1860="B",$E1860&lt;&gt;""),IF($G1860="D",-I1860,+I1860),0)</f>
        <v>2611.2071932377116</v>
      </c>
      <c r="L1860" s="6" t="str">
        <f>IF(C1860="","",G1860&amp;" "&amp;VLOOKUP(C1860,$X$1:$Y$49,2))</f>
        <v>R 5</v>
      </c>
      <c r="M1860" s="10" t="e">
        <f>M1859+IF(AND(B1860="C",E1860&lt;&gt;""),IF(G1860="D",-#REF!,+#REF!),0)</f>
        <v>#REF!</v>
      </c>
      <c r="N1860">
        <f>IF(D1860,MONTH(D1860),"")</f>
        <v>2</v>
      </c>
      <c r="O1860">
        <f>IF(D1860,YEAR(D1860),"")</f>
        <v>2003</v>
      </c>
      <c r="P1860" s="12">
        <f>P1859+IF(AND($B1860="C",I1860&lt;&gt;""),IF($G1860="D",-I1860,+I1860),0)</f>
        <v>81.077580832280105</v>
      </c>
    </row>
    <row r="1861" spans="1:16" x14ac:dyDescent="0.2">
      <c r="A1861" s="6">
        <v>1013</v>
      </c>
      <c r="B1861" s="6" t="s">
        <v>17</v>
      </c>
      <c r="C1861" t="s">
        <v>31</v>
      </c>
      <c r="D1861" s="8">
        <v>37667</v>
      </c>
      <c r="E1861" s="8">
        <v>37680</v>
      </c>
      <c r="F1861" t="s">
        <v>284</v>
      </c>
      <c r="G1861" s="6" t="s">
        <v>23</v>
      </c>
      <c r="H1861" s="6"/>
      <c r="I1861" s="12">
        <v>206.69</v>
      </c>
      <c r="J1861" s="12">
        <f>J1860+IF(AND($B1861="B",$G1861="D"),-I1861,IF($B1861="B",+I1861,0))</f>
        <v>2404.5171932377116</v>
      </c>
      <c r="K1861" s="12">
        <f>K1860+IF(AND($B1861="B",$E1861&lt;&gt;""),IF($G1861="D",-I1861,+I1861),0)</f>
        <v>2404.5171932377116</v>
      </c>
      <c r="L1861" s="6" t="str">
        <f>IF(C1861="","",G1861&amp;" "&amp;VLOOKUP(C1861,$X$1:$Y$49,2))</f>
        <v>D 22</v>
      </c>
      <c r="M1861" s="10" t="e">
        <f>M1860+IF(AND(B1861="C",E1861&lt;&gt;""),IF(G1861="D",-#REF!,+#REF!),0)</f>
        <v>#REF!</v>
      </c>
      <c r="N1861">
        <f>IF(D1861,MONTH(D1861),"")</f>
        <v>2</v>
      </c>
      <c r="O1861">
        <f>IF(D1861,YEAR(D1861),"")</f>
        <v>2003</v>
      </c>
      <c r="P1861" s="12">
        <f>P1860+IF(AND($B1861="C",I1861&lt;&gt;""),IF($G1861="D",-I1861,+I1861),0)</f>
        <v>81.077580832280105</v>
      </c>
    </row>
    <row r="1862" spans="1:16" x14ac:dyDescent="0.2">
      <c r="A1862" s="6">
        <v>1013</v>
      </c>
      <c r="B1862" s="6" t="s">
        <v>17</v>
      </c>
      <c r="C1862" t="s">
        <v>26</v>
      </c>
      <c r="D1862" s="8">
        <v>37667</v>
      </c>
      <c r="E1862" s="8">
        <v>37680</v>
      </c>
      <c r="F1862" t="s">
        <v>284</v>
      </c>
      <c r="G1862" s="6" t="s">
        <v>23</v>
      </c>
      <c r="H1862" s="6"/>
      <c r="I1862" s="12">
        <v>21.25</v>
      </c>
      <c r="J1862" s="12">
        <f>J1861+IF(AND($B1862="B",$G1862="D"),-I1862,IF($B1862="B",+I1862,0))</f>
        <v>2383.2671932377116</v>
      </c>
      <c r="K1862" s="12">
        <f>K1861+IF(AND($B1862="B",$E1862&lt;&gt;""),IF($G1862="D",-I1862,+I1862),0)</f>
        <v>2383.2671932377116</v>
      </c>
      <c r="L1862" s="6" t="str">
        <f>IF(C1862="","",G1862&amp;" "&amp;VLOOKUP(C1862,$X$1:$Y$49,2))</f>
        <v>D 6</v>
      </c>
      <c r="M1862" s="10" t="e">
        <f>M1861+IF(AND(B1862="C",E1862&lt;&gt;""),IF(G1862="D",-#REF!,+#REF!),0)</f>
        <v>#REF!</v>
      </c>
      <c r="N1862">
        <f>IF(D1862,MONTH(D1862),"")</f>
        <v>2</v>
      </c>
      <c r="O1862">
        <f>IF(D1862,YEAR(D1862),"")</f>
        <v>2003</v>
      </c>
      <c r="P1862" s="12">
        <f>P1861+IF(AND($B1862="C",I1862&lt;&gt;""),IF($G1862="D",-I1862,+I1862),0)</f>
        <v>81.077580832280105</v>
      </c>
    </row>
    <row r="1863" spans="1:16" x14ac:dyDescent="0.2">
      <c r="A1863" s="6">
        <v>1013</v>
      </c>
      <c r="B1863" s="6" t="s">
        <v>17</v>
      </c>
      <c r="C1863" t="s">
        <v>28</v>
      </c>
      <c r="D1863" s="8">
        <v>37667</v>
      </c>
      <c r="E1863" s="8">
        <v>37680</v>
      </c>
      <c r="F1863" t="s">
        <v>284</v>
      </c>
      <c r="G1863" s="6" t="s">
        <v>23</v>
      </c>
      <c r="H1863" s="6"/>
      <c r="I1863" s="12">
        <v>20.86</v>
      </c>
      <c r="J1863" s="12">
        <f>J1862+IF(AND($B1863="B",$G1863="D"),-I1863,IF($B1863="B",+I1863,0))</f>
        <v>2362.4071932377115</v>
      </c>
      <c r="K1863" s="12">
        <f>K1862+IF(AND($B1863="B",$E1863&lt;&gt;""),IF($G1863="D",-I1863,+I1863),0)</f>
        <v>2362.4071932377115</v>
      </c>
      <c r="L1863" s="6" t="str">
        <f>IF(C1863="","",G1863&amp;" "&amp;VLOOKUP(C1863,$X$1:$Y$49,2))</f>
        <v>D 25</v>
      </c>
      <c r="M1863" s="10" t="e">
        <f>M1862+IF(AND(B1863="C",E1863&lt;&gt;""),IF(G1863="D",-#REF!,+#REF!),0)</f>
        <v>#REF!</v>
      </c>
      <c r="N1863">
        <f>IF(D1863,MONTH(D1863),"")</f>
        <v>2</v>
      </c>
      <c r="O1863">
        <f>IF(D1863,YEAR(D1863),"")</f>
        <v>2003</v>
      </c>
      <c r="P1863" s="12">
        <f>P1862+IF(AND($B1863="C",I1863&lt;&gt;""),IF($G1863="D",-I1863,+I1863),0)</f>
        <v>81.077580832280105</v>
      </c>
    </row>
    <row r="1864" spans="1:16" x14ac:dyDescent="0.2">
      <c r="A1864" s="6">
        <v>988</v>
      </c>
      <c r="B1864" s="6" t="s">
        <v>17</v>
      </c>
      <c r="C1864" t="s">
        <v>28</v>
      </c>
      <c r="D1864" s="8">
        <v>37668</v>
      </c>
      <c r="E1864" s="8">
        <v>37682</v>
      </c>
      <c r="F1864" t="s">
        <v>284</v>
      </c>
      <c r="G1864" s="6" t="s">
        <v>23</v>
      </c>
      <c r="H1864" s="6"/>
      <c r="I1864" s="12">
        <v>62.57</v>
      </c>
      <c r="J1864" s="12">
        <f>J1863+IF(AND($B1864="B",$G1864="D"),-I1864,IF($B1864="B",+I1864,0))</f>
        <v>2299.8371932377113</v>
      </c>
      <c r="K1864" s="12">
        <f>K1863+IF(AND($B1864="B",$E1864&lt;&gt;""),IF($G1864="D",-I1864,+I1864),0)</f>
        <v>2299.8371932377113</v>
      </c>
      <c r="L1864" s="6" t="str">
        <f>IF(C1864="","",G1864&amp;" "&amp;VLOOKUP(C1864,$X$1:$Y$49,2))</f>
        <v>D 25</v>
      </c>
      <c r="M1864" s="10" t="e">
        <f>M1863+IF(AND(B1864="C",E1864&lt;&gt;""),IF(G1864="D",-#REF!,+#REF!),0)</f>
        <v>#REF!</v>
      </c>
      <c r="N1864">
        <f>IF(D1864,MONTH(D1864),"")</f>
        <v>2</v>
      </c>
      <c r="O1864">
        <f>IF(D1864,YEAR(D1864),"")</f>
        <v>2003</v>
      </c>
      <c r="P1864" s="12">
        <f>P1863+IF(AND($B1864="C",I1864&lt;&gt;""),IF($G1864="D",-I1864,+I1864),0)</f>
        <v>81.077580832280105</v>
      </c>
    </row>
    <row r="1865" spans="1:16" x14ac:dyDescent="0.2">
      <c r="A1865" s="6">
        <v>988</v>
      </c>
      <c r="B1865" s="6" t="s">
        <v>17</v>
      </c>
      <c r="C1865" t="s">
        <v>26</v>
      </c>
      <c r="D1865" s="8">
        <v>37668</v>
      </c>
      <c r="E1865" s="8">
        <v>37682</v>
      </c>
      <c r="F1865" t="s">
        <v>284</v>
      </c>
      <c r="G1865" s="6" t="s">
        <v>23</v>
      </c>
      <c r="H1865" s="6"/>
      <c r="I1865" s="12">
        <v>12.26</v>
      </c>
      <c r="J1865" s="12">
        <f>J1864+IF(AND($B1865="B",$G1865="D"),-I1865,IF($B1865="B",+I1865,0))</f>
        <v>2287.5771932377111</v>
      </c>
      <c r="K1865" s="12">
        <f>K1864+IF(AND($B1865="B",$E1865&lt;&gt;""),IF($G1865="D",-I1865,+I1865),0)</f>
        <v>2287.5771932377111</v>
      </c>
      <c r="L1865" s="6" t="str">
        <f>IF(C1865="","",G1865&amp;" "&amp;VLOOKUP(C1865,$X$1:$Y$49,2))</f>
        <v>D 6</v>
      </c>
      <c r="M1865" s="10" t="e">
        <f>M1864+IF(AND(B1865="C",E1865&lt;&gt;""),IF(G1865="D",-#REF!,+#REF!),0)</f>
        <v>#REF!</v>
      </c>
      <c r="N1865">
        <f>IF(D1865,MONTH(D1865),"")</f>
        <v>2</v>
      </c>
      <c r="O1865">
        <f>IF(D1865,YEAR(D1865),"")</f>
        <v>2003</v>
      </c>
      <c r="P1865" s="12">
        <f>P1864+IF(AND($B1865="C",I1865&lt;&gt;""),IF($G1865="D",-I1865,+I1865),0)</f>
        <v>81.077580832280105</v>
      </c>
    </row>
    <row r="1866" spans="1:16" x14ac:dyDescent="0.2">
      <c r="A1866" s="6">
        <v>996</v>
      </c>
      <c r="B1866" s="6" t="s">
        <v>17</v>
      </c>
      <c r="C1866" t="s">
        <v>28</v>
      </c>
      <c r="D1866" s="8">
        <v>37669</v>
      </c>
      <c r="E1866" s="8">
        <v>37683</v>
      </c>
      <c r="F1866" t="s">
        <v>284</v>
      </c>
      <c r="G1866" s="6" t="s">
        <v>23</v>
      </c>
      <c r="H1866" s="6"/>
      <c r="I1866" s="12">
        <v>27.3</v>
      </c>
      <c r="J1866" s="12">
        <f>J1865+IF(AND($B1866="B",$G1866="D"),-I1866,IF($B1866="B",+I1866,0))</f>
        <v>2260.2771932377109</v>
      </c>
      <c r="K1866" s="12">
        <f>K1865+IF(AND($B1866="B",$E1866&lt;&gt;""),IF($G1866="D",-I1866,+I1866),0)</f>
        <v>2260.2771932377109</v>
      </c>
      <c r="L1866" s="6" t="str">
        <f>IF(C1866="","",G1866&amp;" "&amp;VLOOKUP(C1866,$X$1:$Y$49,2))</f>
        <v>D 25</v>
      </c>
      <c r="M1866" s="10" t="e">
        <f>M1865+IF(AND(B1866="C",E1866&lt;&gt;""),IF(G1866="D",-#REF!,+#REF!),0)</f>
        <v>#REF!</v>
      </c>
      <c r="N1866">
        <f>IF(D1866,MONTH(D1866),"")</f>
        <v>2</v>
      </c>
      <c r="O1866">
        <f>IF(D1866,YEAR(D1866),"")</f>
        <v>2003</v>
      </c>
      <c r="P1866" s="12">
        <f>P1865+IF(AND($B1866="C",I1866&lt;&gt;""),IF($G1866="D",-I1866,+I1866),0)</f>
        <v>81.077580832280105</v>
      </c>
    </row>
    <row r="1867" spans="1:16" x14ac:dyDescent="0.2">
      <c r="A1867" s="6">
        <v>996</v>
      </c>
      <c r="B1867" s="6" t="s">
        <v>17</v>
      </c>
      <c r="C1867" t="s">
        <v>26</v>
      </c>
      <c r="D1867" s="8">
        <v>37669</v>
      </c>
      <c r="E1867" s="8">
        <v>37683</v>
      </c>
      <c r="F1867" t="s">
        <v>284</v>
      </c>
      <c r="G1867" s="6" t="s">
        <v>23</v>
      </c>
      <c r="H1867" s="6"/>
      <c r="I1867" s="12">
        <v>5.35</v>
      </c>
      <c r="J1867" s="12">
        <f>J1866+IF(AND($B1867="B",$G1867="D"),-I1867,IF($B1867="B",+I1867,0))</f>
        <v>2254.927193237711</v>
      </c>
      <c r="K1867" s="12">
        <f>K1866+IF(AND($B1867="B",$E1867&lt;&gt;""),IF($G1867="D",-I1867,+I1867),0)</f>
        <v>2254.927193237711</v>
      </c>
      <c r="L1867" s="6" t="str">
        <f>IF(C1867="","",G1867&amp;" "&amp;VLOOKUP(C1867,$X$1:$Y$49,2))</f>
        <v>D 6</v>
      </c>
      <c r="M1867" s="10" t="e">
        <f>M1866+IF(AND(B1867="C",E1867&lt;&gt;""),IF(G1867="D",-#REF!,+#REF!),0)</f>
        <v>#REF!</v>
      </c>
      <c r="N1867">
        <f>IF(D1867,MONTH(D1867),"")</f>
        <v>2</v>
      </c>
      <c r="O1867">
        <f>IF(D1867,YEAR(D1867),"")</f>
        <v>2003</v>
      </c>
      <c r="P1867" s="12">
        <f>P1866+IF(AND($B1867="C",I1867&lt;&gt;""),IF($G1867="D",-I1867,+I1867),0)</f>
        <v>81.077580832280105</v>
      </c>
    </row>
    <row r="1868" spans="1:16" x14ac:dyDescent="0.2">
      <c r="A1868" s="6">
        <v>968</v>
      </c>
      <c r="B1868" s="6" t="s">
        <v>17</v>
      </c>
      <c r="C1868" t="s">
        <v>33</v>
      </c>
      <c r="D1868" s="8">
        <v>37672</v>
      </c>
      <c r="E1868" s="8">
        <v>37671</v>
      </c>
      <c r="F1868" t="s">
        <v>284</v>
      </c>
      <c r="G1868" s="6" t="s">
        <v>23</v>
      </c>
      <c r="H1868" s="6"/>
      <c r="I1868" s="12">
        <v>1060</v>
      </c>
      <c r="J1868" s="12">
        <f>J1867+IF(AND($B1868="B",$G1868="D"),-I1868,IF($B1868="B",+I1868,0))</f>
        <v>1194.927193237711</v>
      </c>
      <c r="K1868" s="12">
        <f>K1867+IF(AND($B1868="B",$E1868&lt;&gt;""),IF($G1868="D",-I1868,+I1868),0)</f>
        <v>1194.927193237711</v>
      </c>
      <c r="L1868" s="6" t="str">
        <f>IF(C1868="","",G1868&amp;" "&amp;VLOOKUP(C1868,$X$1:$Y$49,2))</f>
        <v>D 23</v>
      </c>
      <c r="M1868" s="10" t="e">
        <f>M1867+IF(AND(B1868="C",E1868&lt;&gt;""),IF(G1868="D",-#REF!,+#REF!),0)</f>
        <v>#REF!</v>
      </c>
      <c r="N1868">
        <f>IF(D1868,MONTH(D1868),"")</f>
        <v>2</v>
      </c>
      <c r="O1868">
        <f>IF(D1868,YEAR(D1868),"")</f>
        <v>2003</v>
      </c>
      <c r="P1868" s="12">
        <f>P1867+IF(AND($B1868="C",I1868&lt;&gt;""),IF($G1868="D",-I1868,+I1868),0)</f>
        <v>81.077580832280105</v>
      </c>
    </row>
    <row r="1869" spans="1:16" x14ac:dyDescent="0.2">
      <c r="A1869" s="6">
        <v>1007</v>
      </c>
      <c r="B1869" s="6" t="s">
        <v>40</v>
      </c>
      <c r="C1869" t="s">
        <v>31</v>
      </c>
      <c r="D1869" s="8">
        <v>37672</v>
      </c>
      <c r="E1869" s="8">
        <v>37672</v>
      </c>
      <c r="F1869" t="s">
        <v>284</v>
      </c>
      <c r="G1869" s="6" t="s">
        <v>23</v>
      </c>
      <c r="H1869" s="6"/>
      <c r="I1869" s="12">
        <v>16.73</v>
      </c>
      <c r="J1869" s="12">
        <f>J1868+IF(AND($B1869="B",$G1869="D"),-I1869,IF($B1869="B",+I1869,0))</f>
        <v>1194.927193237711</v>
      </c>
      <c r="K1869" s="12">
        <f>K1868+IF(AND($B1869="B",$E1869&lt;&gt;""),IF($G1869="D",-I1869,+I1869),0)</f>
        <v>1194.927193237711</v>
      </c>
      <c r="L1869" s="6" t="str">
        <f>IF(C1869="","",G1869&amp;" "&amp;VLOOKUP(C1869,$X$1:$Y$49,2))</f>
        <v>D 22</v>
      </c>
      <c r="M1869" s="10" t="e">
        <f>M1868+IF(AND(B1869="C",E1869&lt;&gt;""),IF(G1869="D",-#REF!,+#REF!),0)</f>
        <v>#REF!</v>
      </c>
      <c r="N1869">
        <f>IF(D1869,MONTH(D1869),"")</f>
        <v>2</v>
      </c>
      <c r="O1869">
        <f>IF(D1869,YEAR(D1869),"")</f>
        <v>2003</v>
      </c>
      <c r="P1869" s="12">
        <f>P1868+IF(AND($B1869="C",I1869&lt;&gt;""),IF($G1869="D",-I1869,+I1869),0)</f>
        <v>64.347580832280102</v>
      </c>
    </row>
    <row r="1870" spans="1:16" x14ac:dyDescent="0.2">
      <c r="A1870" s="6">
        <v>1007</v>
      </c>
      <c r="B1870" s="6" t="s">
        <v>40</v>
      </c>
      <c r="C1870" t="s">
        <v>26</v>
      </c>
      <c r="D1870" s="8">
        <v>37672</v>
      </c>
      <c r="E1870" s="8">
        <v>37672</v>
      </c>
      <c r="F1870" t="s">
        <v>284</v>
      </c>
      <c r="G1870" s="6" t="s">
        <v>23</v>
      </c>
      <c r="H1870" s="6"/>
      <c r="I1870" s="12">
        <v>3.27</v>
      </c>
      <c r="J1870" s="12">
        <f>J1869+IF(AND($B1870="B",$G1870="D"),-I1870,IF($B1870="B",+I1870,0))</f>
        <v>1194.927193237711</v>
      </c>
      <c r="K1870" s="12">
        <f>K1869+IF(AND($B1870="B",$E1870&lt;&gt;""),IF($G1870="D",-I1870,+I1870),0)</f>
        <v>1194.927193237711</v>
      </c>
      <c r="L1870" s="6" t="str">
        <f>IF(C1870="","",G1870&amp;" "&amp;VLOOKUP(C1870,$X$1:$Y$49,2))</f>
        <v>D 6</v>
      </c>
      <c r="M1870" s="10" t="e">
        <f>M1869+IF(AND(B1870="C",E1870&lt;&gt;""),IF(G1870="D",-#REF!,+#REF!),0)</f>
        <v>#REF!</v>
      </c>
      <c r="N1870">
        <f>IF(D1870,MONTH(D1870),"")</f>
        <v>2</v>
      </c>
      <c r="O1870">
        <f>IF(D1870,YEAR(D1870),"")</f>
        <v>2003</v>
      </c>
      <c r="P1870" s="12">
        <f>P1869+IF(AND($B1870="C",I1870&lt;&gt;""),IF($G1870="D",-I1870,+I1870),0)</f>
        <v>61.077580832280098</v>
      </c>
    </row>
    <row r="1871" spans="1:16" x14ac:dyDescent="0.2">
      <c r="A1871" s="6">
        <v>1008</v>
      </c>
      <c r="B1871" s="6" t="s">
        <v>40</v>
      </c>
      <c r="C1871" t="s">
        <v>26</v>
      </c>
      <c r="D1871" s="8">
        <v>37672</v>
      </c>
      <c r="E1871" s="8">
        <v>37672</v>
      </c>
      <c r="F1871" t="s">
        <v>284</v>
      </c>
      <c r="G1871" s="6" t="s">
        <v>23</v>
      </c>
      <c r="H1871" s="6"/>
      <c r="I1871" s="12">
        <v>0.92</v>
      </c>
      <c r="J1871" s="12">
        <f>J1870+IF(AND($B1871="B",$G1871="D"),-I1871,IF($B1871="B",+I1871,0))</f>
        <v>1194.927193237711</v>
      </c>
      <c r="K1871" s="12">
        <f>K1870+IF(AND($B1871="B",$E1871&lt;&gt;""),IF($G1871="D",-I1871,+I1871),0)</f>
        <v>1194.927193237711</v>
      </c>
      <c r="L1871" s="6" t="str">
        <f>IF(C1871="","",G1871&amp;" "&amp;VLOOKUP(C1871,$X$1:$Y$49,2))</f>
        <v>D 6</v>
      </c>
      <c r="M1871" s="10" t="e">
        <f>M1870+IF(AND(B1871="C",E1871&lt;&gt;""),IF(G1871="D",-#REF!,+#REF!),0)</f>
        <v>#REF!</v>
      </c>
      <c r="N1871">
        <f>IF(D1871,MONTH(D1871),"")</f>
        <v>2</v>
      </c>
      <c r="O1871">
        <f>IF(D1871,YEAR(D1871),"")</f>
        <v>2003</v>
      </c>
      <c r="P1871" s="12">
        <f>P1870+IF(AND($B1871="C",I1871&lt;&gt;""),IF($G1871="D",-I1871,+I1871),0)</f>
        <v>60.157580832280097</v>
      </c>
    </row>
    <row r="1872" spans="1:16" x14ac:dyDescent="0.2">
      <c r="A1872" s="6">
        <v>994</v>
      </c>
      <c r="B1872" s="6" t="s">
        <v>17</v>
      </c>
      <c r="C1872" t="s">
        <v>58</v>
      </c>
      <c r="D1872" s="8">
        <v>37678</v>
      </c>
      <c r="E1872" s="8">
        <v>37677</v>
      </c>
      <c r="F1872" t="s">
        <v>284</v>
      </c>
      <c r="G1872" s="6" t="s">
        <v>23</v>
      </c>
      <c r="H1872" s="6"/>
      <c r="I1872" s="12">
        <v>250</v>
      </c>
      <c r="J1872" s="12">
        <f>J1871+IF(AND($B1872="B",$G1872="D"),-I1872,IF($B1872="B",+I1872,0))</f>
        <v>944.92719323771098</v>
      </c>
      <c r="K1872" s="12">
        <f>K1871+IF(AND($B1872="B",$E1872&lt;&gt;""),IF($G1872="D",-I1872,+I1872),0)</f>
        <v>944.92719323771098</v>
      </c>
      <c r="L1872" s="6" t="str">
        <f>IF(C1872="","",G1872&amp;" "&amp;VLOOKUP(C1872,$X$1:$Y$49,2))</f>
        <v>D 4</v>
      </c>
      <c r="M1872" s="10" t="e">
        <f>M1871+IF(AND(B1872="C",E1872&lt;&gt;""),IF(G1872="D",-#REF!,+#REF!),0)</f>
        <v>#REF!</v>
      </c>
      <c r="N1872">
        <f>IF(D1872,MONTH(D1872),"")</f>
        <v>2</v>
      </c>
      <c r="O1872">
        <f>IF(D1872,YEAR(D1872),"")</f>
        <v>2003</v>
      </c>
      <c r="P1872" s="12">
        <f>P1871+IF(AND($B1872="C",I1872&lt;&gt;""),IF($G1872="D",-I1872,+I1872),0)</f>
        <v>60.157580832280097</v>
      </c>
    </row>
    <row r="1873" spans="1:16" x14ac:dyDescent="0.2">
      <c r="A1873" s="6">
        <v>995</v>
      </c>
      <c r="B1873" s="6" t="s">
        <v>17</v>
      </c>
      <c r="C1873" t="s">
        <v>58</v>
      </c>
      <c r="D1873" s="8">
        <v>37678</v>
      </c>
      <c r="E1873" s="8">
        <v>37677</v>
      </c>
      <c r="F1873" t="s">
        <v>284</v>
      </c>
      <c r="G1873" s="6" t="s">
        <v>23</v>
      </c>
      <c r="H1873" s="6"/>
      <c r="I1873" s="12">
        <v>620</v>
      </c>
      <c r="J1873" s="12">
        <f>J1872+IF(AND($B1873="B",$G1873="D"),-I1873,IF($B1873="B",+I1873,0))</f>
        <v>324.92719323771098</v>
      </c>
      <c r="K1873" s="12">
        <f>K1872+IF(AND($B1873="B",$E1873&lt;&gt;""),IF($G1873="D",-I1873,+I1873),0)</f>
        <v>324.92719323771098</v>
      </c>
      <c r="L1873" s="6" t="str">
        <f>IF(C1873="","",G1873&amp;" "&amp;VLOOKUP(C1873,$X$1:$Y$49,2))</f>
        <v>D 4</v>
      </c>
      <c r="M1873" s="10" t="e">
        <f>M1872+IF(AND(B1873="C",E1873&lt;&gt;""),IF(G1873="D",-#REF!,+#REF!),0)</f>
        <v>#REF!</v>
      </c>
      <c r="N1873">
        <f>IF(D1873,MONTH(D1873),"")</f>
        <v>2</v>
      </c>
      <c r="O1873">
        <f>IF(D1873,YEAR(D1873),"")</f>
        <v>2003</v>
      </c>
      <c r="P1873" s="12">
        <f>P1872+IF(AND($B1873="C",I1873&lt;&gt;""),IF($G1873="D",-I1873,+I1873),0)</f>
        <v>60.157580832280097</v>
      </c>
    </row>
    <row r="1874" spans="1:16" x14ac:dyDescent="0.2">
      <c r="A1874" s="6">
        <v>1006</v>
      </c>
      <c r="B1874" s="6" t="s">
        <v>40</v>
      </c>
      <c r="C1874" t="s">
        <v>49</v>
      </c>
      <c r="D1874" s="8">
        <v>37679</v>
      </c>
      <c r="E1874" s="8">
        <v>37679</v>
      </c>
      <c r="F1874" t="s">
        <v>284</v>
      </c>
      <c r="G1874" s="6" t="s">
        <v>23</v>
      </c>
      <c r="H1874" s="6"/>
      <c r="I1874" s="12">
        <v>36.6</v>
      </c>
      <c r="J1874" s="12">
        <f>J1873+IF(AND($B1874="B",$G1874="D"),-I1874,IF($B1874="B",+I1874,0))</f>
        <v>324.92719323771098</v>
      </c>
      <c r="K1874" s="12">
        <f>K1873+IF(AND($B1874="B",$E1874&lt;&gt;""),IF($G1874="D",-I1874,+I1874),0)</f>
        <v>324.92719323771098</v>
      </c>
      <c r="L1874" s="6" t="str">
        <f>IF(C1874="","",G1874&amp;" "&amp;VLOOKUP(C1874,$X$1:$Y$49,2))</f>
        <v>D 24</v>
      </c>
      <c r="M1874" s="10" t="e">
        <f>M1873+IF(AND(B1874="C",E1874&lt;&gt;""),IF(G1874="D",-#REF!,+#REF!),0)</f>
        <v>#REF!</v>
      </c>
      <c r="N1874">
        <f>IF(D1874,MONTH(D1874),"")</f>
        <v>2</v>
      </c>
      <c r="O1874">
        <f>IF(D1874,YEAR(D1874),"")</f>
        <v>2003</v>
      </c>
      <c r="P1874" s="12">
        <f>P1873+IF(AND($B1874="C",I1874&lt;&gt;""),IF($G1874="D",-I1874,+I1874),0)</f>
        <v>23.557580832280095</v>
      </c>
    </row>
    <row r="1875" spans="1:16" x14ac:dyDescent="0.2">
      <c r="A1875" s="6">
        <v>987</v>
      </c>
      <c r="B1875" s="6" t="s">
        <v>17</v>
      </c>
      <c r="C1875" t="s">
        <v>33</v>
      </c>
      <c r="D1875" s="8">
        <v>37680</v>
      </c>
      <c r="E1875" s="8">
        <v>37684</v>
      </c>
      <c r="F1875" t="s">
        <v>284</v>
      </c>
      <c r="G1875" s="6" t="s">
        <v>23</v>
      </c>
      <c r="H1875" s="6"/>
      <c r="I1875" s="12">
        <v>-5366</v>
      </c>
      <c r="J1875" s="12">
        <f>J1874+IF(AND($B1875="B",$G1875="D"),-I1875,IF($B1875="B",+I1875,0))</f>
        <v>5690.9271932377105</v>
      </c>
      <c r="K1875" s="12">
        <f>K1874+IF(AND($B1875="B",$E1875&lt;&gt;""),IF($G1875="D",-I1875,+I1875),0)</f>
        <v>5690.9271932377105</v>
      </c>
      <c r="L1875" s="6" t="str">
        <f>IF(C1875="","",G1875&amp;" "&amp;VLOOKUP(C1875,$X$1:$Y$49,2))</f>
        <v>D 23</v>
      </c>
      <c r="M1875" s="10" t="e">
        <f>M1874+IF(AND(B1875="C",E1875&lt;&gt;""),IF(G1875="D",-#REF!,+#REF!),0)</f>
        <v>#REF!</v>
      </c>
      <c r="N1875">
        <f>IF(D1875,MONTH(D1875),"")</f>
        <v>2</v>
      </c>
      <c r="O1875">
        <f>IF(D1875,YEAR(D1875),"")</f>
        <v>2003</v>
      </c>
      <c r="P1875" s="12">
        <f>P1874+IF(AND($B1875="C",I1875&lt;&gt;""),IF($G1875="D",-I1875,+I1875),0)</f>
        <v>23.557580832280095</v>
      </c>
    </row>
    <row r="1876" spans="1:16" x14ac:dyDescent="0.2">
      <c r="A1876" s="6">
        <v>983</v>
      </c>
      <c r="B1876" s="6" t="s">
        <v>17</v>
      </c>
      <c r="C1876" s="7" t="s">
        <v>56</v>
      </c>
      <c r="D1876" s="8">
        <v>37683</v>
      </c>
      <c r="E1876" s="8">
        <v>37685</v>
      </c>
      <c r="F1876" t="s">
        <v>284</v>
      </c>
      <c r="G1876" s="6" t="s">
        <v>23</v>
      </c>
      <c r="H1876" s="6"/>
      <c r="I1876" s="12">
        <v>230.32</v>
      </c>
      <c r="J1876" s="12">
        <f>J1875+IF(AND($B1876="B",$G1876="D"),-I1876,IF($B1876="B",+I1876,0))</f>
        <v>5460.6071932377108</v>
      </c>
      <c r="K1876" s="12">
        <f>K1875+IF(AND($B1876="B",$E1876&lt;&gt;""),IF($G1876="D",-I1876,+I1876),0)</f>
        <v>5460.6071932377108</v>
      </c>
      <c r="L1876" s="6" t="str">
        <f>IF(C1876="","",G1876&amp;" "&amp;VLOOKUP(C1876,$X$1:$Y$49,2))</f>
        <v>D 14</v>
      </c>
      <c r="M1876" s="10" t="e">
        <f>M1875+IF(AND(B1876="C",E1876&lt;&gt;""),IF(G1876="D",-#REF!,+#REF!),0)</f>
        <v>#REF!</v>
      </c>
      <c r="N1876">
        <f>IF(D1876,MONTH(D1876),"")</f>
        <v>3</v>
      </c>
      <c r="O1876">
        <f>IF(D1876,YEAR(D1876),"")</f>
        <v>2003</v>
      </c>
      <c r="P1876" s="12">
        <f>P1875+IF(AND($B1876="C",I1876&lt;&gt;""),IF($G1876="D",-I1876,+I1876),0)</f>
        <v>23.557580832280095</v>
      </c>
    </row>
    <row r="1877" spans="1:16" x14ac:dyDescent="0.2">
      <c r="A1877" s="6">
        <v>983</v>
      </c>
      <c r="B1877" s="6" t="s">
        <v>17</v>
      </c>
      <c r="C1877" s="7" t="s">
        <v>26</v>
      </c>
      <c r="D1877" s="8">
        <v>37683</v>
      </c>
      <c r="E1877" s="8">
        <v>37685</v>
      </c>
      <c r="F1877" t="s">
        <v>284</v>
      </c>
      <c r="G1877" s="6" t="s">
        <v>23</v>
      </c>
      <c r="H1877" s="6"/>
      <c r="I1877" s="12">
        <v>53.09</v>
      </c>
      <c r="J1877" s="12">
        <f>J1876+IF(AND($B1877="B",$G1877="D"),-I1877,IF($B1877="B",+I1877,0))</f>
        <v>5407.5171932377107</v>
      </c>
      <c r="K1877" s="12">
        <f>K1876+IF(AND($B1877="B",$E1877&lt;&gt;""),IF($G1877="D",-I1877,+I1877),0)</f>
        <v>5407.5171932377107</v>
      </c>
      <c r="L1877" s="6" t="str">
        <f>IF(C1877="","",G1877&amp;" "&amp;VLOOKUP(C1877,$X$1:$Y$49,2))</f>
        <v>D 6</v>
      </c>
      <c r="M1877" s="10" t="e">
        <f>M1876+IF(AND(B1877="C",E1877&lt;&gt;""),IF(G1877="D",-#REF!,+#REF!),0)</f>
        <v>#REF!</v>
      </c>
      <c r="N1877">
        <f>IF(D1877,MONTH(D1877),"")</f>
        <v>3</v>
      </c>
      <c r="O1877">
        <f>IF(D1877,YEAR(D1877),"")</f>
        <v>2003</v>
      </c>
      <c r="P1877" s="12">
        <f>P1876+IF(AND($B1877="C",I1877&lt;&gt;""),IF($G1877="D",-I1877,+I1877),0)</f>
        <v>23.557580832280095</v>
      </c>
    </row>
    <row r="1878" spans="1:16" x14ac:dyDescent="0.2">
      <c r="A1878" s="6">
        <v>983</v>
      </c>
      <c r="B1878" s="6" t="s">
        <v>17</v>
      </c>
      <c r="C1878" s="7" t="s">
        <v>51</v>
      </c>
      <c r="D1878" s="8">
        <v>37683</v>
      </c>
      <c r="E1878" s="8">
        <v>37685</v>
      </c>
      <c r="F1878" t="s">
        <v>284</v>
      </c>
      <c r="G1878" s="6" t="s">
        <v>23</v>
      </c>
      <c r="H1878" s="6"/>
      <c r="I1878" s="12">
        <v>40.54</v>
      </c>
      <c r="J1878" s="12">
        <f>J1877+IF(AND($B1878="B",$G1878="D"),-I1878,IF($B1878="B",+I1878,0))</f>
        <v>5366.9771932377107</v>
      </c>
      <c r="K1878" s="12">
        <f>K1877+IF(AND($B1878="B",$E1878&lt;&gt;""),IF($G1878="D",-I1878,+I1878),0)</f>
        <v>5366.9771932377107</v>
      </c>
      <c r="L1878" s="6" t="str">
        <f>IF(C1878="","",G1878&amp;" "&amp;VLOOKUP(C1878,$X$1:$Y$49,2))</f>
        <v>D 21</v>
      </c>
      <c r="M1878" s="10" t="e">
        <f>M1877+IF(AND(B1878="C",E1878&lt;&gt;""),IF(G1878="D",-#REF!,+#REF!),0)</f>
        <v>#REF!</v>
      </c>
      <c r="N1878">
        <f>IF(D1878,MONTH(D1878),"")</f>
        <v>3</v>
      </c>
      <c r="O1878">
        <f>IF(D1878,YEAR(D1878),"")</f>
        <v>2003</v>
      </c>
      <c r="P1878" s="12">
        <f>P1877+IF(AND($B1878="C",I1878&lt;&gt;""),IF($G1878="D",-I1878,+I1878),0)</f>
        <v>23.557580832280095</v>
      </c>
    </row>
    <row r="1879" spans="1:16" x14ac:dyDescent="0.2">
      <c r="A1879" s="6">
        <v>983</v>
      </c>
      <c r="B1879" s="6" t="s">
        <v>17</v>
      </c>
      <c r="C1879" s="7" t="s">
        <v>51</v>
      </c>
      <c r="D1879" s="8">
        <v>37683</v>
      </c>
      <c r="E1879" s="8">
        <v>37685</v>
      </c>
      <c r="F1879" t="s">
        <v>284</v>
      </c>
      <c r="G1879" s="6" t="s">
        <v>23</v>
      </c>
      <c r="H1879" s="6"/>
      <c r="I1879" s="12">
        <v>7.48</v>
      </c>
      <c r="J1879" s="12">
        <f>J1878+IF(AND($B1879="B",$G1879="D"),-I1879,IF($B1879="B",+I1879,0))</f>
        <v>5359.4971932377111</v>
      </c>
      <c r="K1879" s="12">
        <f>K1878+IF(AND($B1879="B",$E1879&lt;&gt;""),IF($G1879="D",-I1879,+I1879),0)</f>
        <v>5359.4971932377111</v>
      </c>
      <c r="L1879" s="6" t="str">
        <f>IF(C1879="","",G1879&amp;" "&amp;VLOOKUP(C1879,$X$1:$Y$49,2))</f>
        <v>D 21</v>
      </c>
      <c r="M1879" s="10" t="e">
        <f>M1878+IF(AND(B1879="C",E1879&lt;&gt;""),IF(G1879="D",-#REF!,+#REF!),0)</f>
        <v>#REF!</v>
      </c>
      <c r="N1879">
        <f>IF(D1879,MONTH(D1879),"")</f>
        <v>3</v>
      </c>
      <c r="O1879">
        <f>IF(D1879,YEAR(D1879),"")</f>
        <v>2003</v>
      </c>
      <c r="P1879" s="12">
        <f>P1878+IF(AND($B1879="C",I1879&lt;&gt;""),IF($G1879="D",-I1879,+I1879),0)</f>
        <v>23.557580832280095</v>
      </c>
    </row>
    <row r="1880" spans="1:16" x14ac:dyDescent="0.2">
      <c r="A1880" s="6">
        <v>1010</v>
      </c>
      <c r="B1880" s="6" t="s">
        <v>17</v>
      </c>
      <c r="C1880" t="s">
        <v>54</v>
      </c>
      <c r="D1880" s="8">
        <v>37683</v>
      </c>
      <c r="E1880" s="8">
        <v>37684</v>
      </c>
      <c r="F1880" t="s">
        <v>284</v>
      </c>
      <c r="G1880" s="6" t="s">
        <v>19</v>
      </c>
      <c r="H1880" s="6"/>
      <c r="I1880" s="12">
        <v>585.6</v>
      </c>
      <c r="J1880" s="12">
        <f>J1879+IF(AND($B1880="B",$G1880="D"),-I1880,IF($B1880="B",+I1880,0))</f>
        <v>5945.0971932377115</v>
      </c>
      <c r="K1880" s="12">
        <f>K1879+IF(AND($B1880="B",$E1880&lt;&gt;""),IF($G1880="D",-I1880,+I1880),0)</f>
        <v>5945.0971932377115</v>
      </c>
      <c r="L1880" s="6" t="str">
        <f>IF(C1880="","",G1880&amp;" "&amp;VLOOKUP(C1880,$X$1:$Y$49,2))</f>
        <v>R 6</v>
      </c>
      <c r="M1880" s="10" t="e">
        <f>M1879+IF(AND(B1880="C",E1880&lt;&gt;""),IF(G1880="D",-#REF!,+#REF!),0)</f>
        <v>#REF!</v>
      </c>
      <c r="N1880">
        <f>IF(D1880,MONTH(D1880),"")</f>
        <v>3</v>
      </c>
      <c r="O1880">
        <f>IF(D1880,YEAR(D1880),"")</f>
        <v>2003</v>
      </c>
      <c r="P1880" s="12">
        <f>P1879+IF(AND($B1880="C",I1880&lt;&gt;""),IF($G1880="D",-I1880,+I1880),0)</f>
        <v>23.557580832280095</v>
      </c>
    </row>
    <row r="1881" spans="1:16" x14ac:dyDescent="0.2">
      <c r="A1881" s="6">
        <v>1010</v>
      </c>
      <c r="B1881" s="6" t="s">
        <v>17</v>
      </c>
      <c r="C1881" t="s">
        <v>62</v>
      </c>
      <c r="D1881" s="8">
        <v>37683</v>
      </c>
      <c r="E1881" s="8">
        <v>37684</v>
      </c>
      <c r="F1881" t="s">
        <v>284</v>
      </c>
      <c r="G1881" s="6" t="s">
        <v>19</v>
      </c>
      <c r="H1881" s="6"/>
      <c r="I1881" s="12">
        <v>114.78</v>
      </c>
      <c r="J1881" s="12">
        <f>J1880+IF(AND($B1881="B",$G1881="D"),-I1881,IF($B1881="B",+I1881,0))</f>
        <v>6059.8771932377113</v>
      </c>
      <c r="K1881" s="12">
        <f>K1880+IF(AND($B1881="B",$E1881&lt;&gt;""),IF($G1881="D",-I1881,+I1881),0)</f>
        <v>6059.8771932377113</v>
      </c>
      <c r="L1881" s="6" t="str">
        <f>IF(C1881="","",G1881&amp;" "&amp;VLOOKUP(C1881,$X$1:$Y$49,2))</f>
        <v>R 5</v>
      </c>
      <c r="M1881" s="10" t="e">
        <f>M1880+IF(AND(B1881="C",E1881&lt;&gt;""),IF(G1881="D",-#REF!,+#REF!),0)</f>
        <v>#REF!</v>
      </c>
      <c r="N1881">
        <f>IF(D1881,MONTH(D1881),"")</f>
        <v>3</v>
      </c>
      <c r="O1881">
        <f>IF(D1881,YEAR(D1881),"")</f>
        <v>2003</v>
      </c>
      <c r="P1881" s="12">
        <f>P1880+IF(AND($B1881="C",I1881&lt;&gt;""),IF($G1881="D",-I1881,+I1881),0)</f>
        <v>23.557580832280095</v>
      </c>
    </row>
    <row r="1882" spans="1:16" x14ac:dyDescent="0.2">
      <c r="A1882" s="6">
        <v>1011</v>
      </c>
      <c r="B1882" s="6" t="s">
        <v>17</v>
      </c>
      <c r="C1882" t="s">
        <v>53</v>
      </c>
      <c r="D1882" s="8">
        <v>37683</v>
      </c>
      <c r="E1882" s="8">
        <v>37683</v>
      </c>
      <c r="F1882" t="s">
        <v>284</v>
      </c>
      <c r="G1882" s="6" t="s">
        <v>23</v>
      </c>
      <c r="H1882" s="6"/>
      <c r="I1882" s="12">
        <v>10.23</v>
      </c>
      <c r="J1882" s="12">
        <f>J1881+IF(AND($B1882="B",$G1882="D"),-I1882,IF($B1882="B",+I1882,0))</f>
        <v>6049.6471932377117</v>
      </c>
      <c r="K1882" s="12">
        <f>K1881+IF(AND($B1882="B",$E1882&lt;&gt;""),IF($G1882="D",-I1882,+I1882),0)</f>
        <v>6049.6471932377117</v>
      </c>
      <c r="L1882" s="6" t="str">
        <f>IF(C1882="","",G1882&amp;" "&amp;VLOOKUP(C1882,$X$1:$Y$49,2))</f>
        <v>D 29</v>
      </c>
      <c r="M1882" s="10" t="e">
        <f>M1881+IF(AND(B1882="C",E1882&lt;&gt;""),IF(G1882="D",-#REF!,+#REF!),0)</f>
        <v>#REF!</v>
      </c>
      <c r="N1882">
        <f>IF(D1882,MONTH(D1882),"")</f>
        <v>3</v>
      </c>
      <c r="O1882">
        <f>IF(D1882,YEAR(D1882),"")</f>
        <v>2003</v>
      </c>
      <c r="P1882" s="12">
        <f>P1881+IF(AND($B1882="C",I1882&lt;&gt;""),IF($G1882="D",-I1882,+I1882),0)</f>
        <v>23.557580832280095</v>
      </c>
    </row>
    <row r="1883" spans="1:16" x14ac:dyDescent="0.2">
      <c r="A1883" s="6">
        <v>1011</v>
      </c>
      <c r="B1883" s="6" t="s">
        <v>17</v>
      </c>
      <c r="C1883" t="s">
        <v>26</v>
      </c>
      <c r="D1883" s="8">
        <v>37683</v>
      </c>
      <c r="E1883" s="8">
        <v>37683</v>
      </c>
      <c r="F1883" t="s">
        <v>284</v>
      </c>
      <c r="G1883" s="6" t="s">
        <v>23</v>
      </c>
      <c r="H1883" s="6"/>
      <c r="I1883" s="12">
        <v>2.0099999999999998</v>
      </c>
      <c r="J1883" s="12">
        <f>J1882+IF(AND($B1883="B",$G1883="D"),-I1883,IF($B1883="B",+I1883,0))</f>
        <v>6047.6371932377115</v>
      </c>
      <c r="K1883" s="12">
        <f>K1882+IF(AND($B1883="B",$E1883&lt;&gt;""),IF($G1883="D",-I1883,+I1883),0)</f>
        <v>6047.6371932377115</v>
      </c>
      <c r="L1883" s="6" t="str">
        <f>IF(C1883="","",G1883&amp;" "&amp;VLOOKUP(C1883,$X$1:$Y$49,2))</f>
        <v>D 6</v>
      </c>
      <c r="M1883" s="10" t="e">
        <f>M1882+IF(AND(B1883="C",E1883&lt;&gt;""),IF(G1883="D",-#REF!,+#REF!),0)</f>
        <v>#REF!</v>
      </c>
      <c r="N1883">
        <f>IF(D1883,MONTH(D1883),"")</f>
        <v>3</v>
      </c>
      <c r="O1883">
        <f>IF(D1883,YEAR(D1883),"")</f>
        <v>2003</v>
      </c>
      <c r="P1883" s="12">
        <f>P1882+IF(AND($B1883="C",I1883&lt;&gt;""),IF($G1883="D",-I1883,+I1883),0)</f>
        <v>23.557580832280095</v>
      </c>
    </row>
    <row r="1884" spans="1:16" x14ac:dyDescent="0.2">
      <c r="A1884" s="6">
        <v>1012</v>
      </c>
      <c r="B1884" s="6" t="s">
        <v>17</v>
      </c>
      <c r="C1884" t="s">
        <v>54</v>
      </c>
      <c r="D1884" s="8">
        <v>37685</v>
      </c>
      <c r="E1884" s="8">
        <v>37685</v>
      </c>
      <c r="F1884" t="s">
        <v>284</v>
      </c>
      <c r="G1884" s="6" t="s">
        <v>19</v>
      </c>
      <c r="H1884" s="6"/>
      <c r="I1884" s="12">
        <v>146.4</v>
      </c>
      <c r="J1884" s="12">
        <f>J1883+IF(AND($B1884="B",$G1884="D"),-I1884,IF($B1884="B",+I1884,0))</f>
        <v>6194.0371932377111</v>
      </c>
      <c r="K1884" s="12">
        <f>K1883+IF(AND($B1884="B",$E1884&lt;&gt;""),IF($G1884="D",-I1884,+I1884),0)</f>
        <v>6194.0371932377111</v>
      </c>
      <c r="L1884" s="6" t="str">
        <f>IF(C1884="","",G1884&amp;" "&amp;VLOOKUP(C1884,$X$1:$Y$49,2))</f>
        <v>R 6</v>
      </c>
      <c r="M1884" s="10" t="e">
        <f>M1883+IF(AND(B1884="C",E1884&lt;&gt;""),IF(G1884="D",-#REF!,+#REF!),0)</f>
        <v>#REF!</v>
      </c>
      <c r="N1884">
        <f>IF(D1884,MONTH(D1884),"")</f>
        <v>3</v>
      </c>
      <c r="O1884">
        <f>IF(D1884,YEAR(D1884),"")</f>
        <v>2003</v>
      </c>
      <c r="P1884" s="12">
        <f>P1883+IF(AND($B1884="C",I1884&lt;&gt;""),IF($G1884="D",-I1884,+I1884),0)</f>
        <v>23.557580832280095</v>
      </c>
    </row>
    <row r="1885" spans="1:16" x14ac:dyDescent="0.2">
      <c r="A1885" s="6">
        <v>1012</v>
      </c>
      <c r="B1885" s="6" t="s">
        <v>17</v>
      </c>
      <c r="C1885" t="s">
        <v>62</v>
      </c>
      <c r="D1885" s="8">
        <v>37685</v>
      </c>
      <c r="E1885" s="8">
        <v>37685</v>
      </c>
      <c r="F1885" t="s">
        <v>284</v>
      </c>
      <c r="G1885" s="6" t="s">
        <v>19</v>
      </c>
      <c r="H1885" s="6"/>
      <c r="I1885" s="12">
        <v>28.69</v>
      </c>
      <c r="J1885" s="12">
        <f>J1884+IF(AND($B1885="B",$G1885="D"),-I1885,IF($B1885="B",+I1885,0))</f>
        <v>6222.7271932377107</v>
      </c>
      <c r="K1885" s="12">
        <f>K1884+IF(AND($B1885="B",$E1885&lt;&gt;""),IF($G1885="D",-I1885,+I1885),0)</f>
        <v>6222.7271932377107</v>
      </c>
      <c r="L1885" s="6" t="str">
        <f>IF(C1885="","",G1885&amp;" "&amp;VLOOKUP(C1885,$X$1:$Y$49,2))</f>
        <v>R 5</v>
      </c>
      <c r="M1885" s="10" t="e">
        <f>M1884+IF(AND(B1885="C",E1885&lt;&gt;""),IF(G1885="D",-#REF!,+#REF!),0)</f>
        <v>#REF!</v>
      </c>
      <c r="N1885">
        <f>IF(D1885,MONTH(D1885),"")</f>
        <v>3</v>
      </c>
      <c r="O1885">
        <f>IF(D1885,YEAR(D1885),"")</f>
        <v>2003</v>
      </c>
      <c r="P1885" s="12">
        <f>P1884+IF(AND($B1885="C",I1885&lt;&gt;""),IF($G1885="D",-I1885,+I1885),0)</f>
        <v>23.557580832280095</v>
      </c>
    </row>
    <row r="1886" spans="1:16" x14ac:dyDescent="0.2">
      <c r="A1886" s="6">
        <v>1015</v>
      </c>
      <c r="B1886" s="6" t="s">
        <v>17</v>
      </c>
      <c r="C1886" t="s">
        <v>54</v>
      </c>
      <c r="D1886" s="8">
        <v>37685</v>
      </c>
      <c r="E1886" s="8">
        <v>37691</v>
      </c>
      <c r="F1886" t="s">
        <v>284</v>
      </c>
      <c r="G1886" s="6" t="s">
        <v>19</v>
      </c>
      <c r="H1886" s="6"/>
      <c r="I1886" s="12">
        <v>2250</v>
      </c>
      <c r="J1886" s="12">
        <f>J1885+IF(AND($B1886="B",$G1886="D"),-I1886,IF($B1886="B",+I1886,0))</f>
        <v>8472.7271932377116</v>
      </c>
      <c r="K1886" s="12">
        <f>K1885+IF(AND($B1886="B",$E1886&lt;&gt;""),IF($G1886="D",-I1886,+I1886),0)</f>
        <v>8472.7271932377116</v>
      </c>
      <c r="L1886" s="6" t="str">
        <f>IF(C1886="","",G1886&amp;" "&amp;VLOOKUP(C1886,$X$1:$Y$49,2))</f>
        <v>R 6</v>
      </c>
      <c r="M1886" s="10" t="e">
        <f>M1885+IF(AND(B1886="C",E1886&lt;&gt;""),IF(G1886="D",-#REF!,+#REF!),0)</f>
        <v>#REF!</v>
      </c>
      <c r="N1886">
        <f>IF(D1886,MONTH(D1886),"")</f>
        <v>3</v>
      </c>
      <c r="O1886">
        <f>IF(D1886,YEAR(D1886),"")</f>
        <v>2003</v>
      </c>
      <c r="P1886" s="12">
        <f>P1885+IF(AND($B1886="C",I1886&lt;&gt;""),IF($G1886="D",-I1886,+I1886),0)</f>
        <v>23.557580832280095</v>
      </c>
    </row>
    <row r="1887" spans="1:16" x14ac:dyDescent="0.2">
      <c r="A1887" s="6">
        <v>1015</v>
      </c>
      <c r="B1887" s="6" t="s">
        <v>17</v>
      </c>
      <c r="C1887" t="s">
        <v>62</v>
      </c>
      <c r="D1887" s="8">
        <v>37685</v>
      </c>
      <c r="E1887" s="8">
        <v>37691</v>
      </c>
      <c r="F1887" t="s">
        <v>284</v>
      </c>
      <c r="G1887" s="6" t="s">
        <v>19</v>
      </c>
      <c r="H1887" s="6"/>
      <c r="I1887" s="12">
        <v>441</v>
      </c>
      <c r="J1887" s="12">
        <f>J1886+IF(AND($B1887="B",$G1887="D"),-I1887,IF($B1887="B",+I1887,0))</f>
        <v>8913.7271932377116</v>
      </c>
      <c r="K1887" s="12">
        <f>K1886+IF(AND($B1887="B",$E1887&lt;&gt;""),IF($G1887="D",-I1887,+I1887),0)</f>
        <v>8913.7271932377116</v>
      </c>
      <c r="L1887" s="6" t="str">
        <f>IF(C1887="","",G1887&amp;" "&amp;VLOOKUP(C1887,$X$1:$Y$49,2))</f>
        <v>R 5</v>
      </c>
      <c r="M1887" s="10" t="e">
        <f>M1886+IF(AND(B1887="C",E1887&lt;&gt;""),IF(G1887="D",-#REF!,+#REF!),0)</f>
        <v>#REF!</v>
      </c>
      <c r="N1887">
        <f>IF(D1887,MONTH(D1887),"")</f>
        <v>3</v>
      </c>
      <c r="O1887">
        <f>IF(D1887,YEAR(D1887),"")</f>
        <v>2003</v>
      </c>
      <c r="P1887" s="12">
        <f>P1886+IF(AND($B1887="C",I1887&lt;&gt;""),IF($G1887="D",-I1887,+I1887),0)</f>
        <v>23.557580832280095</v>
      </c>
    </row>
    <row r="1888" spans="1:16" x14ac:dyDescent="0.2">
      <c r="A1888" s="6">
        <v>1023</v>
      </c>
      <c r="B1888" s="6" t="s">
        <v>17</v>
      </c>
      <c r="C1888" t="s">
        <v>58</v>
      </c>
      <c r="D1888" s="8">
        <v>37686</v>
      </c>
      <c r="E1888" s="8">
        <v>37685</v>
      </c>
      <c r="F1888" t="s">
        <v>284</v>
      </c>
      <c r="G1888" s="6" t="s">
        <v>23</v>
      </c>
      <c r="H1888" s="6"/>
      <c r="I1888" s="12">
        <v>1500</v>
      </c>
      <c r="J1888" s="12">
        <f>J1887+IF(AND($B1888="B",$G1888="D"),-I1888,IF($B1888="B",+I1888,0))</f>
        <v>7413.7271932377116</v>
      </c>
      <c r="K1888" s="12">
        <f>K1887+IF(AND($B1888="B",$E1888&lt;&gt;""),IF($G1888="D",-I1888,+I1888),0)</f>
        <v>7413.7271932377116</v>
      </c>
      <c r="L1888" s="6" t="str">
        <f>IF(C1888="","",G1888&amp;" "&amp;VLOOKUP(C1888,$X$1:$Y$49,2))</f>
        <v>D 4</v>
      </c>
      <c r="M1888" s="10" t="e">
        <f>M1887+IF(AND(B1888="C",E1888&lt;&gt;""),IF(G1888="D",-#REF!,+#REF!),0)</f>
        <v>#REF!</v>
      </c>
      <c r="N1888">
        <f>IF(D1888,MONTH(D1888),"")</f>
        <v>3</v>
      </c>
      <c r="O1888">
        <f>IF(D1888,YEAR(D1888),"")</f>
        <v>2003</v>
      </c>
      <c r="P1888" s="12">
        <f>P1887+IF(AND($B1888="C",I1888&lt;&gt;""),IF($G1888="D",-I1888,+I1888),0)</f>
        <v>23.557580832280095</v>
      </c>
    </row>
    <row r="1889" spans="1:16" x14ac:dyDescent="0.2">
      <c r="A1889" s="6">
        <v>999</v>
      </c>
      <c r="B1889" s="6" t="s">
        <v>17</v>
      </c>
      <c r="C1889" t="s">
        <v>33</v>
      </c>
      <c r="D1889" s="8">
        <v>37687</v>
      </c>
      <c r="E1889" s="8">
        <v>37686</v>
      </c>
      <c r="F1889" t="s">
        <v>284</v>
      </c>
      <c r="G1889" s="6" t="s">
        <v>23</v>
      </c>
      <c r="H1889" s="6"/>
      <c r="I1889" s="12">
        <v>120</v>
      </c>
      <c r="J1889" s="12">
        <f>J1888+IF(AND($B1889="B",$G1889="D"),-I1889,IF($B1889="B",+I1889,0))</f>
        <v>7293.7271932377116</v>
      </c>
      <c r="K1889" s="12">
        <f>K1888+IF(AND($B1889="B",$E1889&lt;&gt;""),IF($G1889="D",-I1889,+I1889),0)</f>
        <v>7293.7271932377116</v>
      </c>
      <c r="L1889" s="6" t="str">
        <f>IF(C1889="","",G1889&amp;" "&amp;VLOOKUP(C1889,$X$1:$Y$49,2))</f>
        <v>D 23</v>
      </c>
      <c r="M1889" s="10" t="e">
        <f>M1888+IF(AND(B1889="C",E1889&lt;&gt;""),IF(G1889="D",-#REF!,+#REF!),0)</f>
        <v>#REF!</v>
      </c>
      <c r="N1889">
        <f>IF(D1889,MONTH(D1889),"")</f>
        <v>3</v>
      </c>
      <c r="O1889">
        <f>IF(D1889,YEAR(D1889),"")</f>
        <v>2003</v>
      </c>
      <c r="P1889" s="12">
        <f>P1888+IF(AND($B1889="C",I1889&lt;&gt;""),IF($G1889="D",-I1889,+I1889),0)</f>
        <v>23.557580832280095</v>
      </c>
    </row>
    <row r="1890" spans="1:16" x14ac:dyDescent="0.2">
      <c r="A1890" s="6">
        <v>985</v>
      </c>
      <c r="B1890" s="6" t="s">
        <v>17</v>
      </c>
      <c r="C1890" t="s">
        <v>51</v>
      </c>
      <c r="D1890" s="8">
        <v>37690</v>
      </c>
      <c r="E1890" s="8">
        <v>37691</v>
      </c>
      <c r="F1890" t="s">
        <v>284</v>
      </c>
      <c r="G1890" s="6" t="s">
        <v>23</v>
      </c>
      <c r="H1890" s="6">
        <v>8083203</v>
      </c>
      <c r="I1890" s="12">
        <v>31.24</v>
      </c>
      <c r="J1890" s="12">
        <f>J1889+IF(AND($B1890="B",$G1890="D"),-I1890,IF($B1890="B",+I1890,0))</f>
        <v>7262.4871932377118</v>
      </c>
      <c r="K1890" s="12">
        <f>K1889+IF(AND($B1890="B",$E1890&lt;&gt;""),IF($G1890="D",-I1890,+I1890),0)</f>
        <v>7262.4871932377118</v>
      </c>
      <c r="L1890" s="6" t="str">
        <f>IF(C1890="","",G1890&amp;" "&amp;VLOOKUP(C1890,$X$1:$Y$49,2))</f>
        <v>D 21</v>
      </c>
      <c r="M1890" s="10" t="e">
        <f>M1889+IF(AND(B1890="C",E1890&lt;&gt;""),IF(G1890="D",-#REF!,+#REF!),0)</f>
        <v>#REF!</v>
      </c>
      <c r="N1890">
        <f>IF(D1890,MONTH(D1890),"")</f>
        <v>3</v>
      </c>
      <c r="O1890">
        <f>IF(D1890,YEAR(D1890),"")</f>
        <v>2003</v>
      </c>
      <c r="P1890" s="12">
        <f>P1889+IF(AND($B1890="C",I1890&lt;&gt;""),IF($G1890="D",-I1890,+I1890),0)</f>
        <v>23.557580832280095</v>
      </c>
    </row>
    <row r="1891" spans="1:16" x14ac:dyDescent="0.2">
      <c r="A1891" s="6">
        <v>998</v>
      </c>
      <c r="B1891" s="6" t="s">
        <v>17</v>
      </c>
      <c r="C1891" t="s">
        <v>22</v>
      </c>
      <c r="D1891" s="8">
        <v>37691</v>
      </c>
      <c r="E1891" s="8">
        <v>37692</v>
      </c>
      <c r="F1891" t="s">
        <v>284</v>
      </c>
      <c r="G1891" s="6" t="s">
        <v>23</v>
      </c>
      <c r="H1891" s="6"/>
      <c r="I1891" s="12">
        <v>610</v>
      </c>
      <c r="J1891" s="12">
        <f>J1890+IF(AND($B1891="B",$G1891="D"),-I1891,IF($B1891="B",+I1891,0))</f>
        <v>6652.4871932377118</v>
      </c>
      <c r="K1891" s="12">
        <f>K1890+IF(AND($B1891="B",$E1891&lt;&gt;""),IF($G1891="D",-I1891,+I1891),0)</f>
        <v>6652.4871932377118</v>
      </c>
      <c r="L1891" s="6" t="str">
        <f>IF(C1891="","",G1891&amp;" "&amp;VLOOKUP(C1891,$X$1:$Y$49,2))</f>
        <v>D 19</v>
      </c>
      <c r="M1891" s="10" t="e">
        <f>M1890+IF(AND(B1891="C",E1891&lt;&gt;""),IF(G1891="D",-#REF!,+#REF!),0)</f>
        <v>#REF!</v>
      </c>
      <c r="N1891">
        <f>IF(D1891,MONTH(D1891),"")</f>
        <v>3</v>
      </c>
      <c r="O1891">
        <f>IF(D1891,YEAR(D1891),"")</f>
        <v>2003</v>
      </c>
      <c r="P1891" s="12">
        <f>P1890+IF(AND($B1891="C",I1891&lt;&gt;""),IF($G1891="D",-I1891,+I1891),0)</f>
        <v>23.557580832280095</v>
      </c>
    </row>
    <row r="1892" spans="1:16" x14ac:dyDescent="0.2">
      <c r="A1892" s="6">
        <v>998</v>
      </c>
      <c r="B1892" s="6" t="s">
        <v>17</v>
      </c>
      <c r="C1892" t="s">
        <v>26</v>
      </c>
      <c r="D1892" s="8">
        <v>37691</v>
      </c>
      <c r="E1892" s="8">
        <v>37692</v>
      </c>
      <c r="F1892" t="s">
        <v>284</v>
      </c>
      <c r="G1892" s="6" t="s">
        <v>23</v>
      </c>
      <c r="H1892" s="6">
        <v>8083204</v>
      </c>
      <c r="I1892" s="12">
        <v>119.56</v>
      </c>
      <c r="J1892" s="12">
        <f>J1891+IF(AND($B1892="B",$G1892="D"),-I1892,IF($B1892="B",+I1892,0))</f>
        <v>6532.9271932377114</v>
      </c>
      <c r="K1892" s="12">
        <f>K1891+IF(AND($B1892="B",$E1892&lt;&gt;""),IF($G1892="D",-I1892,+I1892),0)</f>
        <v>6532.9271932377114</v>
      </c>
      <c r="L1892" s="6" t="str">
        <f>IF(C1892="","",G1892&amp;" "&amp;VLOOKUP(C1892,$X$1:$Y$49,2))</f>
        <v>D 6</v>
      </c>
      <c r="M1892" s="10" t="e">
        <f>M1891+IF(AND(B1892="C",E1892&lt;&gt;""),IF(G1892="D",-#REF!,+#REF!),0)</f>
        <v>#REF!</v>
      </c>
      <c r="N1892">
        <f>IF(D1892,MONTH(D1892),"")</f>
        <v>3</v>
      </c>
      <c r="O1892">
        <f>IF(D1892,YEAR(D1892),"")</f>
        <v>2003</v>
      </c>
      <c r="P1892" s="12">
        <f>P1891+IF(AND($B1892="C",I1892&lt;&gt;""),IF($G1892="D",-I1892,+I1892),0)</f>
        <v>23.557580832280095</v>
      </c>
    </row>
    <row r="1893" spans="1:16" x14ac:dyDescent="0.2">
      <c r="A1893" s="6">
        <v>1009</v>
      </c>
      <c r="B1893" s="6" t="s">
        <v>17</v>
      </c>
      <c r="C1893" t="s">
        <v>28</v>
      </c>
      <c r="D1893" s="8">
        <v>37691</v>
      </c>
      <c r="E1893" s="8">
        <v>37698</v>
      </c>
      <c r="F1893" t="s">
        <v>284</v>
      </c>
      <c r="G1893" s="6" t="s">
        <v>23</v>
      </c>
      <c r="H1893" s="6">
        <v>8083205</v>
      </c>
      <c r="I1893" s="12">
        <v>63.8</v>
      </c>
      <c r="J1893" s="12">
        <f>J1892+IF(AND($B1893="B",$G1893="D"),-I1893,IF($B1893="B",+I1893,0))</f>
        <v>6469.1271932377113</v>
      </c>
      <c r="K1893" s="12">
        <f>K1892+IF(AND($B1893="B",$E1893&lt;&gt;""),IF($G1893="D",-I1893,+I1893),0)</f>
        <v>6469.1271932377113</v>
      </c>
      <c r="L1893" s="6" t="str">
        <f>IF(C1893="","",G1893&amp;" "&amp;VLOOKUP(C1893,$X$1:$Y$49,2))</f>
        <v>D 25</v>
      </c>
      <c r="M1893" s="10" t="e">
        <f>M1892+IF(AND(B1893="C",E1893&lt;&gt;""),IF(G1893="D",-#REF!,+#REF!),0)</f>
        <v>#REF!</v>
      </c>
      <c r="N1893">
        <f>IF(D1893,MONTH(D1893),"")</f>
        <v>3</v>
      </c>
      <c r="O1893">
        <f>IF(D1893,YEAR(D1893),"")</f>
        <v>2003</v>
      </c>
      <c r="P1893" s="12">
        <f>P1892+IF(AND($B1893="C",I1893&lt;&gt;""),IF($G1893="D",-I1893,+I1893),0)</f>
        <v>23.557580832280095</v>
      </c>
    </row>
    <row r="1894" spans="1:16" x14ac:dyDescent="0.2">
      <c r="A1894" s="6">
        <v>1009</v>
      </c>
      <c r="B1894" s="6" t="s">
        <v>17</v>
      </c>
      <c r="C1894" t="s">
        <v>26</v>
      </c>
      <c r="D1894" s="8">
        <v>37691</v>
      </c>
      <c r="E1894" s="8">
        <v>37698</v>
      </c>
      <c r="F1894" t="s">
        <v>284</v>
      </c>
      <c r="G1894" s="6" t="s">
        <v>23</v>
      </c>
      <c r="H1894" s="6"/>
      <c r="I1894" s="12">
        <v>3.51</v>
      </c>
      <c r="J1894" s="12">
        <f>J1893+IF(AND($B1894="B",$G1894="D"),-I1894,IF($B1894="B",+I1894,0))</f>
        <v>6465.617193237711</v>
      </c>
      <c r="K1894" s="12">
        <f>K1893+IF(AND($B1894="B",$E1894&lt;&gt;""),IF($G1894="D",-I1894,+I1894),0)</f>
        <v>6465.617193237711</v>
      </c>
      <c r="L1894" s="6" t="str">
        <f>IF(C1894="","",G1894&amp;" "&amp;VLOOKUP(C1894,$X$1:$Y$49,2))</f>
        <v>D 6</v>
      </c>
      <c r="M1894" s="10" t="e">
        <f>M1893+IF(AND(B1894="C",E1894&lt;&gt;""),IF(G1894="D",-#REF!,+#REF!),0)</f>
        <v>#REF!</v>
      </c>
      <c r="N1894">
        <f>IF(D1894,MONTH(D1894),"")</f>
        <v>3</v>
      </c>
      <c r="O1894">
        <f>IF(D1894,YEAR(D1894),"")</f>
        <v>2003</v>
      </c>
      <c r="P1894" s="12">
        <f>P1893+IF(AND($B1894="C",I1894&lt;&gt;""),IF($G1894="D",-I1894,+I1894),0)</f>
        <v>23.557580832280095</v>
      </c>
    </row>
    <row r="1895" spans="1:16" x14ac:dyDescent="0.2">
      <c r="A1895" s="6">
        <v>1025</v>
      </c>
      <c r="B1895" s="6" t="s">
        <v>17</v>
      </c>
      <c r="C1895" t="s">
        <v>58</v>
      </c>
      <c r="D1895" s="8">
        <v>37691</v>
      </c>
      <c r="E1895" s="8">
        <v>37699</v>
      </c>
      <c r="F1895" t="s">
        <v>284</v>
      </c>
      <c r="G1895" s="6" t="s">
        <v>23</v>
      </c>
      <c r="H1895" s="14" t="s">
        <v>270</v>
      </c>
      <c r="I1895" s="12">
        <v>1500</v>
      </c>
      <c r="J1895" s="12">
        <f>J1894+IF(AND($B1895="B",$G1895="D"),-I1895,IF($B1895="B",+I1895,0))</f>
        <v>4965.617193237711</v>
      </c>
      <c r="K1895" s="12">
        <f>K1894+IF(AND($B1895="B",$E1895&lt;&gt;""),IF($G1895="D",-I1895,+I1895),0)</f>
        <v>4965.617193237711</v>
      </c>
      <c r="L1895" s="6" t="str">
        <f>IF(C1895="","",G1895&amp;" "&amp;VLOOKUP(C1895,$X$1:$Y$49,2))</f>
        <v>D 4</v>
      </c>
      <c r="M1895" s="10" t="e">
        <f>M1894+IF(AND(B1895="C",E1895&lt;&gt;""),IF(G1895="D",-#REF!,+#REF!),0)</f>
        <v>#REF!</v>
      </c>
      <c r="N1895">
        <f>IF(D1895,MONTH(D1895),"")</f>
        <v>3</v>
      </c>
      <c r="O1895">
        <f>IF(D1895,YEAR(D1895),"")</f>
        <v>2003</v>
      </c>
      <c r="P1895" s="12">
        <f>P1894+IF(AND($B1895="C",I1895&lt;&gt;""),IF($G1895="D",-I1895,+I1895),0)</f>
        <v>23.557580832280095</v>
      </c>
    </row>
    <row r="1896" spans="1:16" x14ac:dyDescent="0.2">
      <c r="A1896" s="6">
        <v>1099</v>
      </c>
      <c r="B1896" s="6" t="s">
        <v>40</v>
      </c>
      <c r="C1896" t="s">
        <v>28</v>
      </c>
      <c r="D1896" s="8">
        <v>37691</v>
      </c>
      <c r="E1896" s="8">
        <v>37691</v>
      </c>
      <c r="F1896" t="s">
        <v>284</v>
      </c>
      <c r="G1896" s="6" t="s">
        <v>23</v>
      </c>
      <c r="I1896" s="12">
        <v>1.38</v>
      </c>
      <c r="J1896" s="12">
        <f>J1895+IF(AND($B1896="B",$G1896="D"),-I1896,IF($B1896="B",+I1896,0))</f>
        <v>4965.617193237711</v>
      </c>
      <c r="K1896" s="12">
        <f>K1895+IF(AND($B1896="B",$E1896&lt;&gt;""),IF($G1896="D",-I1896,+I1896),0)</f>
        <v>4965.617193237711</v>
      </c>
      <c r="L1896" s="6" t="str">
        <f>IF(C1896="","",G1896&amp;" "&amp;VLOOKUP(C1896,$X$1:$Y$49,2))</f>
        <v>D 25</v>
      </c>
      <c r="M1896" s="10" t="e">
        <f>M1895+IF(AND(B1896="C",E1896&lt;&gt;""),IF(G1896="D",-#REF!,+#REF!),0)</f>
        <v>#REF!</v>
      </c>
      <c r="N1896">
        <f>IF(D1896,MONTH(D1896),"")</f>
        <v>3</v>
      </c>
      <c r="O1896">
        <f>IF(D1896,YEAR(D1896),"")</f>
        <v>2003</v>
      </c>
      <c r="P1896" s="12">
        <f>P1895+IF(AND($B1896="C",I1896&lt;&gt;""),IF($G1896="D",-I1896,+I1896),0)</f>
        <v>22.177580832280096</v>
      </c>
    </row>
    <row r="1897" spans="1:16" x14ac:dyDescent="0.2">
      <c r="A1897" s="6">
        <v>1026</v>
      </c>
      <c r="B1897" s="6" t="s">
        <v>40</v>
      </c>
      <c r="C1897" t="s">
        <v>18</v>
      </c>
      <c r="D1897" s="8">
        <v>37692</v>
      </c>
      <c r="E1897" s="8">
        <v>37692</v>
      </c>
      <c r="F1897" t="s">
        <v>284</v>
      </c>
      <c r="G1897" s="6" t="s">
        <v>19</v>
      </c>
      <c r="H1897" s="6"/>
      <c r="I1897" s="12">
        <v>104.2</v>
      </c>
      <c r="J1897" s="12">
        <f>J1896+IF(AND($B1897="B",$G1897="D"),-I1897,IF($B1897="B",+I1897,0))</f>
        <v>4965.617193237711</v>
      </c>
      <c r="K1897" s="12">
        <f>K1896+IF(AND($B1897="B",$E1897&lt;&gt;""),IF($G1897="D",-I1897,+I1897),0)</f>
        <v>4965.617193237711</v>
      </c>
      <c r="L1897" s="6" t="str">
        <f>IF(C1897="","",G1897&amp;" "&amp;VLOOKUP(C1897,$X$1:$Y$49,2))</f>
        <v>R 8</v>
      </c>
      <c r="M1897" s="10" t="e">
        <f>M1896+IF(AND(B1897="C",E1897&lt;&gt;""),IF(G1897="D",-#REF!,+#REF!),0)</f>
        <v>#REF!</v>
      </c>
      <c r="N1897">
        <f>IF(D1897,MONTH(D1897),"")</f>
        <v>3</v>
      </c>
      <c r="O1897">
        <f>IF(D1897,YEAR(D1897),"")</f>
        <v>2003</v>
      </c>
      <c r="P1897" s="12">
        <f>P1896+IF(AND($B1897="C",I1897&lt;&gt;""),IF($G1897="D",-I1897,+I1897),0)</f>
        <v>126.3775808322801</v>
      </c>
    </row>
    <row r="1898" spans="1:16" x14ac:dyDescent="0.2">
      <c r="A1898" s="6">
        <v>1026</v>
      </c>
      <c r="B1898" s="6" t="s">
        <v>40</v>
      </c>
      <c r="C1898" t="s">
        <v>28</v>
      </c>
      <c r="D1898" s="8">
        <v>37692</v>
      </c>
      <c r="E1898" s="8">
        <v>37692</v>
      </c>
      <c r="F1898" t="s">
        <v>284</v>
      </c>
      <c r="G1898" s="6" t="s">
        <v>23</v>
      </c>
      <c r="H1898" s="14"/>
      <c r="I1898" s="12">
        <v>104.2</v>
      </c>
      <c r="J1898" s="12">
        <f>J1897+IF(AND($B1898="B",$G1898="D"),-I1898,IF($B1898="B",+I1898,0))</f>
        <v>4965.617193237711</v>
      </c>
      <c r="K1898" s="12">
        <f>K1897+IF(AND($B1898="B",$E1898&lt;&gt;""),IF($G1898="D",-I1898,+I1898),0)</f>
        <v>4965.617193237711</v>
      </c>
      <c r="L1898" s="6" t="str">
        <f>IF(C1898="","",G1898&amp;" "&amp;VLOOKUP(C1898,$X$1:$Y$49,2))</f>
        <v>D 25</v>
      </c>
      <c r="M1898" s="10" t="e">
        <f>M1897+IF(AND(B1898="C",E1898&lt;&gt;""),IF(G1898="D",-#REF!,+#REF!),0)</f>
        <v>#REF!</v>
      </c>
      <c r="N1898">
        <f>IF(D1898,MONTH(D1898),"")</f>
        <v>3</v>
      </c>
      <c r="O1898">
        <f>IF(D1898,YEAR(D1898),"")</f>
        <v>2003</v>
      </c>
      <c r="P1898" s="12">
        <f>P1897+IF(AND($B1898="C",I1898&lt;&gt;""),IF($G1898="D",-I1898,+I1898),0)</f>
        <v>22.1775808322801</v>
      </c>
    </row>
    <row r="1899" spans="1:16" x14ac:dyDescent="0.2">
      <c r="A1899" s="6">
        <v>1018</v>
      </c>
      <c r="B1899" s="6" t="s">
        <v>17</v>
      </c>
      <c r="C1899" t="s">
        <v>54</v>
      </c>
      <c r="D1899" s="8">
        <v>37694</v>
      </c>
      <c r="E1899" s="8">
        <v>37695</v>
      </c>
      <c r="F1899" t="s">
        <v>284</v>
      </c>
      <c r="G1899" s="6" t="s">
        <v>19</v>
      </c>
      <c r="H1899" s="6"/>
      <c r="I1899" s="12">
        <v>900</v>
      </c>
      <c r="J1899" s="12">
        <f>J1898+IF(AND($B1899="B",$G1899="D"),-I1899,IF($B1899="B",+I1899,0))</f>
        <v>5865.617193237711</v>
      </c>
      <c r="K1899" s="12">
        <f>K1898+IF(AND($B1899="B",$E1899&lt;&gt;""),IF($G1899="D",-I1899,+I1899),0)</f>
        <v>5865.617193237711</v>
      </c>
      <c r="L1899" s="6" t="str">
        <f>IF(C1899="","",G1899&amp;" "&amp;VLOOKUP(C1899,$X$1:$Y$49,2))</f>
        <v>R 6</v>
      </c>
      <c r="M1899" s="10" t="e">
        <f>M1898+IF(AND(B1899="C",E1899&lt;&gt;""),IF(G1899="D",-#REF!,+#REF!),0)</f>
        <v>#REF!</v>
      </c>
      <c r="N1899">
        <f>IF(D1899,MONTH(D1899),"")</f>
        <v>3</v>
      </c>
      <c r="O1899">
        <f>IF(D1899,YEAR(D1899),"")</f>
        <v>2003</v>
      </c>
      <c r="P1899" s="12">
        <f>P1898+IF(AND($B1899="C",I1899&lt;&gt;""),IF($G1899="D",-I1899,+I1899),0)</f>
        <v>22.1775808322801</v>
      </c>
    </row>
    <row r="1900" spans="1:16" x14ac:dyDescent="0.2">
      <c r="A1900" s="6">
        <v>1018</v>
      </c>
      <c r="B1900" s="6" t="s">
        <v>17</v>
      </c>
      <c r="C1900" t="s">
        <v>62</v>
      </c>
      <c r="D1900" s="8">
        <v>37694</v>
      </c>
      <c r="E1900" s="8">
        <v>37695</v>
      </c>
      <c r="F1900" t="s">
        <v>284</v>
      </c>
      <c r="G1900" s="6" t="s">
        <v>19</v>
      </c>
      <c r="H1900" s="6"/>
      <c r="I1900" s="12">
        <v>176.4</v>
      </c>
      <c r="J1900" s="12">
        <f>J1899+IF(AND($B1900="B",$G1900="D"),-I1900,IF($B1900="B",+I1900,0))</f>
        <v>6042.0171932377107</v>
      </c>
      <c r="K1900" s="12">
        <f>K1899+IF(AND($B1900="B",$E1900&lt;&gt;""),IF($G1900="D",-I1900,+I1900),0)</f>
        <v>6042.0171932377107</v>
      </c>
      <c r="L1900" s="6" t="str">
        <f>IF(C1900="","",G1900&amp;" "&amp;VLOOKUP(C1900,$X$1:$Y$49,2))</f>
        <v>R 5</v>
      </c>
      <c r="M1900" s="10" t="e">
        <f>M1899+IF(AND(B1900="C",E1900&lt;&gt;""),IF(G1900="D",-#REF!,+#REF!),0)</f>
        <v>#REF!</v>
      </c>
      <c r="N1900">
        <f>IF(D1900,MONTH(D1900),"")</f>
        <v>3</v>
      </c>
      <c r="O1900">
        <f>IF(D1900,YEAR(D1900),"")</f>
        <v>2003</v>
      </c>
      <c r="P1900" s="12">
        <f>P1899+IF(AND($B1900="C",I1900&lt;&gt;""),IF($G1900="D",-I1900,+I1900),0)</f>
        <v>22.1775808322801</v>
      </c>
    </row>
    <row r="1901" spans="1:16" x14ac:dyDescent="0.2">
      <c r="A1901" s="6">
        <v>1036</v>
      </c>
      <c r="B1901" s="6" t="s">
        <v>17</v>
      </c>
      <c r="C1901" t="s">
        <v>31</v>
      </c>
      <c r="D1901" s="8">
        <v>37695</v>
      </c>
      <c r="E1901" s="8">
        <v>37711</v>
      </c>
      <c r="F1901" t="s">
        <v>284</v>
      </c>
      <c r="G1901" s="6" t="s">
        <v>23</v>
      </c>
      <c r="H1901" s="6"/>
      <c r="I1901" s="12">
        <v>157.91999999999999</v>
      </c>
      <c r="J1901" s="12">
        <f>J1900+IF(AND($B1901="B",$G1901="D"),-I1901,IF($B1901="B",+I1901,0))</f>
        <v>5884.0971932377106</v>
      </c>
      <c r="K1901" s="12">
        <f>K1900+IF(AND($B1901="B",$E1901&lt;&gt;""),IF($G1901="D",-I1901,+I1901),0)</f>
        <v>5884.0971932377106</v>
      </c>
      <c r="L1901" s="6" t="str">
        <f>IF(C1901="","",G1901&amp;" "&amp;VLOOKUP(C1901,$X$1:$Y$49,2))</f>
        <v>D 22</v>
      </c>
      <c r="M1901" s="10" t="e">
        <f>M1900+IF(AND(B1901="C",E1901&lt;&gt;""),IF(G1901="D",-#REF!,+#REF!),0)</f>
        <v>#REF!</v>
      </c>
      <c r="N1901">
        <f>IF(D1901,MONTH(D1901),"")</f>
        <v>3</v>
      </c>
      <c r="O1901">
        <f>IF(D1901,YEAR(D1901),"")</f>
        <v>2003</v>
      </c>
      <c r="P1901" s="12">
        <f>P1900+IF(AND($B1901="C",I1901&lt;&gt;""),IF($G1901="D",-I1901,+I1901),0)</f>
        <v>22.1775808322801</v>
      </c>
    </row>
    <row r="1902" spans="1:16" x14ac:dyDescent="0.2">
      <c r="A1902" s="6">
        <v>1036</v>
      </c>
      <c r="B1902" s="6" t="s">
        <v>17</v>
      </c>
      <c r="C1902" t="s">
        <v>28</v>
      </c>
      <c r="D1902" s="8">
        <v>37695</v>
      </c>
      <c r="E1902" s="8">
        <v>37711</v>
      </c>
      <c r="F1902" t="s">
        <v>284</v>
      </c>
      <c r="G1902" s="6" t="s">
        <v>23</v>
      </c>
      <c r="H1902" s="6"/>
      <c r="I1902" s="12">
        <v>20.86</v>
      </c>
      <c r="J1902" s="12">
        <f>J1901+IF(AND($B1902="B",$G1902="D"),-I1902,IF($B1902="B",+I1902,0))</f>
        <v>5863.2371932377109</v>
      </c>
      <c r="K1902" s="12">
        <f>K1901+IF(AND($B1902="B",$E1902&lt;&gt;""),IF($G1902="D",-I1902,+I1902),0)</f>
        <v>5863.2371932377109</v>
      </c>
      <c r="L1902" s="6" t="str">
        <f>IF(C1902="","",G1902&amp;" "&amp;VLOOKUP(C1902,$X$1:$Y$49,2))</f>
        <v>D 25</v>
      </c>
      <c r="M1902" s="10" t="e">
        <f>M1901+IF(AND(B1902="C",E1902&lt;&gt;""),IF(G1902="D",-#REF!,+#REF!),0)</f>
        <v>#REF!</v>
      </c>
      <c r="N1902">
        <f>IF(D1902,MONTH(D1902),"")</f>
        <v>3</v>
      </c>
      <c r="O1902">
        <f>IF(D1902,YEAR(D1902),"")</f>
        <v>2003</v>
      </c>
      <c r="P1902" s="12">
        <f>P1901+IF(AND($B1902="C",I1902&lt;&gt;""),IF($G1902="D",-I1902,+I1902),0)</f>
        <v>22.1775808322801</v>
      </c>
    </row>
    <row r="1903" spans="1:16" x14ac:dyDescent="0.2">
      <c r="A1903" s="6">
        <v>1036</v>
      </c>
      <c r="B1903" s="6" t="s">
        <v>17</v>
      </c>
      <c r="C1903" t="s">
        <v>26</v>
      </c>
      <c r="D1903" s="8">
        <v>37695</v>
      </c>
      <c r="E1903" s="8">
        <v>37711</v>
      </c>
      <c r="F1903" t="s">
        <v>284</v>
      </c>
      <c r="G1903" s="6" t="s">
        <v>23</v>
      </c>
      <c r="H1903" s="6"/>
      <c r="I1903" s="12">
        <v>30.66</v>
      </c>
      <c r="J1903" s="12">
        <f>J1902+IF(AND($B1903="B",$G1903="D"),-I1903,IF($B1903="B",+I1903,0))</f>
        <v>5832.5771932377111</v>
      </c>
      <c r="K1903" s="12">
        <f>K1902+IF(AND($B1903="B",$E1903&lt;&gt;""),IF($G1903="D",-I1903,+I1903),0)</f>
        <v>5832.5771932377111</v>
      </c>
      <c r="L1903" s="6" t="str">
        <f>IF(C1903="","",G1903&amp;" "&amp;VLOOKUP(C1903,$X$1:$Y$49,2))</f>
        <v>D 6</v>
      </c>
      <c r="M1903" s="10" t="e">
        <f>M1902+IF(AND(B1903="C",E1903&lt;&gt;""),IF(G1903="D",-#REF!,+#REF!),0)</f>
        <v>#REF!</v>
      </c>
      <c r="N1903">
        <f>IF(D1903,MONTH(D1903),"")</f>
        <v>3</v>
      </c>
      <c r="O1903">
        <f>IF(D1903,YEAR(D1903),"")</f>
        <v>2003</v>
      </c>
      <c r="P1903" s="12">
        <f>P1902+IF(AND($B1903="C",I1903&lt;&gt;""),IF($G1903="D",-I1903,+I1903),0)</f>
        <v>22.1775808322801</v>
      </c>
    </row>
    <row r="1904" spans="1:16" x14ac:dyDescent="0.2">
      <c r="A1904" s="6">
        <v>1020</v>
      </c>
      <c r="B1904" s="6" t="s">
        <v>17</v>
      </c>
      <c r="C1904" t="s">
        <v>28</v>
      </c>
      <c r="D1904" s="8">
        <v>37696</v>
      </c>
      <c r="E1904" s="8">
        <v>37710</v>
      </c>
      <c r="F1904" t="s">
        <v>284</v>
      </c>
      <c r="G1904" s="6" t="s">
        <v>23</v>
      </c>
      <c r="H1904" s="6"/>
      <c r="I1904" s="12">
        <v>40.75</v>
      </c>
      <c r="J1904" s="12">
        <f>J1903+IF(AND($B1904="B",$G1904="D"),-I1904,IF($B1904="B",+I1904,0))</f>
        <v>5791.8271932377111</v>
      </c>
      <c r="K1904" s="12">
        <f>K1903+IF(AND($B1904="B",$E1904&lt;&gt;""),IF($G1904="D",-I1904,+I1904),0)</f>
        <v>5791.8271932377111</v>
      </c>
      <c r="L1904" s="6" t="str">
        <f>IF(C1904="","",G1904&amp;" "&amp;VLOOKUP(C1904,$X$1:$Y$49,2))</f>
        <v>D 25</v>
      </c>
      <c r="M1904" s="10" t="e">
        <f>M1903+IF(AND(B1904="C",E1904&lt;&gt;""),IF(G1904="D",-#REF!,+#REF!),0)</f>
        <v>#REF!</v>
      </c>
      <c r="N1904">
        <f>IF(D1904,MONTH(D1904),"")</f>
        <v>3</v>
      </c>
      <c r="O1904">
        <f>IF(D1904,YEAR(D1904),"")</f>
        <v>2003</v>
      </c>
      <c r="P1904" s="12">
        <f>P1903+IF(AND($B1904="C",I1904&lt;&gt;""),IF($G1904="D",-I1904,+I1904),0)</f>
        <v>22.1775808322801</v>
      </c>
    </row>
    <row r="1905" spans="1:16" x14ac:dyDescent="0.2">
      <c r="A1905" s="6">
        <v>1020</v>
      </c>
      <c r="B1905" s="6" t="s">
        <v>17</v>
      </c>
      <c r="C1905" t="s">
        <v>26</v>
      </c>
      <c r="D1905" s="8">
        <v>37696</v>
      </c>
      <c r="E1905" s="8">
        <v>37710</v>
      </c>
      <c r="F1905" t="s">
        <v>284</v>
      </c>
      <c r="G1905" s="6" t="s">
        <v>23</v>
      </c>
      <c r="H1905" s="6"/>
      <c r="I1905" s="12">
        <v>8</v>
      </c>
      <c r="J1905" s="12">
        <f>J1904+IF(AND($B1905="B",$G1905="D"),-I1905,IF($B1905="B",+I1905,0))</f>
        <v>5783.8271932377111</v>
      </c>
      <c r="K1905" s="12">
        <f>K1904+IF(AND($B1905="B",$E1905&lt;&gt;""),IF($G1905="D",-I1905,+I1905),0)</f>
        <v>5783.8271932377111</v>
      </c>
      <c r="L1905" s="6" t="str">
        <f>IF(C1905="","",G1905&amp;" "&amp;VLOOKUP(C1905,$X$1:$Y$49,2))</f>
        <v>D 6</v>
      </c>
      <c r="M1905" s="10" t="e">
        <f>M1904+IF(AND(B1905="C",E1905&lt;&gt;""),IF(G1905="D",-#REF!,+#REF!),0)</f>
        <v>#REF!</v>
      </c>
      <c r="N1905">
        <f>IF(D1905,MONTH(D1905),"")</f>
        <v>3</v>
      </c>
      <c r="O1905">
        <f>IF(D1905,YEAR(D1905),"")</f>
        <v>2003</v>
      </c>
      <c r="P1905" s="12">
        <f>P1904+IF(AND($B1905="C",I1905&lt;&gt;""),IF($G1905="D",-I1905,+I1905),0)</f>
        <v>22.1775808322801</v>
      </c>
    </row>
    <row r="1906" spans="1:16" x14ac:dyDescent="0.2">
      <c r="A1906" s="6">
        <v>1019</v>
      </c>
      <c r="B1906" s="6" t="s">
        <v>17</v>
      </c>
      <c r="C1906" t="s">
        <v>54</v>
      </c>
      <c r="D1906" s="8">
        <v>37697</v>
      </c>
      <c r="E1906" s="8">
        <v>37698</v>
      </c>
      <c r="F1906" t="s">
        <v>284</v>
      </c>
      <c r="G1906" s="6" t="s">
        <v>19</v>
      </c>
      <c r="H1906" s="6"/>
      <c r="I1906" s="12">
        <v>366</v>
      </c>
      <c r="J1906" s="12">
        <f>J1905+IF(AND($B1906="B",$G1906="D"),-I1906,IF($B1906="B",+I1906,0))</f>
        <v>6149.8271932377111</v>
      </c>
      <c r="K1906" s="12">
        <f>K1905+IF(AND($B1906="B",$E1906&lt;&gt;""),IF($G1906="D",-I1906,+I1906),0)</f>
        <v>6149.8271932377111</v>
      </c>
      <c r="L1906" s="6" t="str">
        <f>IF(C1906="","",G1906&amp;" "&amp;VLOOKUP(C1906,$X$1:$Y$49,2))</f>
        <v>R 6</v>
      </c>
      <c r="M1906" s="10" t="e">
        <f>M1905+IF(AND(B1906="C",E1906&lt;&gt;""),IF(G1906="D",-#REF!,+#REF!),0)</f>
        <v>#REF!</v>
      </c>
      <c r="N1906">
        <f>IF(D1906,MONTH(D1906),"")</f>
        <v>3</v>
      </c>
      <c r="O1906">
        <f>IF(D1906,YEAR(D1906),"")</f>
        <v>2003</v>
      </c>
      <c r="P1906" s="12">
        <f>P1905+IF(AND($B1906="C",I1906&lt;&gt;""),IF($G1906="D",-I1906,+I1906),0)</f>
        <v>22.1775808322801</v>
      </c>
    </row>
    <row r="1907" spans="1:16" x14ac:dyDescent="0.2">
      <c r="A1907" s="6">
        <v>1019</v>
      </c>
      <c r="B1907" s="6" t="s">
        <v>17</v>
      </c>
      <c r="C1907" t="s">
        <v>62</v>
      </c>
      <c r="D1907" s="8">
        <v>37697</v>
      </c>
      <c r="E1907" s="8">
        <v>37698</v>
      </c>
      <c r="F1907" t="s">
        <v>284</v>
      </c>
      <c r="G1907" s="6" t="s">
        <v>19</v>
      </c>
      <c r="H1907" s="6"/>
      <c r="I1907" s="12">
        <v>71.739999999999995</v>
      </c>
      <c r="J1907" s="12">
        <f>J1906+IF(AND($B1907="B",$G1907="D"),-I1907,IF($B1907="B",+I1907,0))</f>
        <v>6221.5671932377109</v>
      </c>
      <c r="K1907" s="12">
        <f>K1906+IF(AND($B1907="B",$E1907&lt;&gt;""),IF($G1907="D",-I1907,+I1907),0)</f>
        <v>6221.5671932377109</v>
      </c>
      <c r="L1907" s="6" t="str">
        <f>IF(C1907="","",G1907&amp;" "&amp;VLOOKUP(C1907,$X$1:$Y$49,2))</f>
        <v>R 5</v>
      </c>
      <c r="M1907" s="10" t="e">
        <f>M1906+IF(AND(B1907="C",E1907&lt;&gt;""),IF(G1907="D",-#REF!,+#REF!),0)</f>
        <v>#REF!</v>
      </c>
      <c r="N1907">
        <f>IF(D1907,MONTH(D1907),"")</f>
        <v>3</v>
      </c>
      <c r="O1907">
        <f>IF(D1907,YEAR(D1907),"")</f>
        <v>2003</v>
      </c>
      <c r="P1907" s="12">
        <f>P1906+IF(AND($B1907="C",I1907&lt;&gt;""),IF($G1907="D",-I1907,+I1907),0)</f>
        <v>22.1775808322801</v>
      </c>
    </row>
    <row r="1908" spans="1:16" x14ac:dyDescent="0.2">
      <c r="A1908" s="6">
        <v>1022</v>
      </c>
      <c r="B1908" s="6" t="s">
        <v>17</v>
      </c>
      <c r="C1908" t="s">
        <v>28</v>
      </c>
      <c r="D1908" s="8">
        <v>37697</v>
      </c>
      <c r="E1908" s="8">
        <v>37697</v>
      </c>
      <c r="F1908" t="s">
        <v>284</v>
      </c>
      <c r="G1908" s="6" t="s">
        <v>23</v>
      </c>
      <c r="H1908" s="6"/>
      <c r="I1908" s="12">
        <v>37.979999999999997</v>
      </c>
      <c r="J1908" s="12">
        <f>J1907+IF(AND($B1908="B",$G1908="D"),-I1908,IF($B1908="B",+I1908,0))</f>
        <v>6183.5871932377113</v>
      </c>
      <c r="K1908" s="12">
        <f>K1907+IF(AND($B1908="B",$E1908&lt;&gt;""),IF($G1908="D",-I1908,+I1908),0)</f>
        <v>6183.5871932377113</v>
      </c>
      <c r="L1908" s="6" t="str">
        <f>IF(C1908="","",G1908&amp;" "&amp;VLOOKUP(C1908,$X$1:$Y$49,2))</f>
        <v>D 25</v>
      </c>
      <c r="M1908" s="10" t="e">
        <f>M1907+IF(AND(B1908="C",E1908&lt;&gt;""),IF(G1908="D",-#REF!,+#REF!),0)</f>
        <v>#REF!</v>
      </c>
      <c r="N1908">
        <f>IF(D1908,MONTH(D1908),"")</f>
        <v>3</v>
      </c>
      <c r="O1908">
        <f>IF(D1908,YEAR(D1908),"")</f>
        <v>2003</v>
      </c>
      <c r="P1908" s="12">
        <f>P1907+IF(AND($B1908="C",I1908&lt;&gt;""),IF($G1908="D",-I1908,+I1908),0)</f>
        <v>22.1775808322801</v>
      </c>
    </row>
    <row r="1909" spans="1:16" x14ac:dyDescent="0.2">
      <c r="A1909" s="6">
        <v>1022</v>
      </c>
      <c r="B1909" s="6" t="s">
        <v>17</v>
      </c>
      <c r="C1909" t="s">
        <v>26</v>
      </c>
      <c r="D1909" s="8">
        <v>37697</v>
      </c>
      <c r="E1909" s="8">
        <v>37697</v>
      </c>
      <c r="F1909" t="s">
        <v>284</v>
      </c>
      <c r="G1909" s="6" t="s">
        <v>23</v>
      </c>
      <c r="H1909" s="6"/>
      <c r="I1909" s="12">
        <v>7.44</v>
      </c>
      <c r="J1909" s="12">
        <f>J1908+IF(AND($B1909="B",$G1909="D"),-I1909,IF($B1909="B",+I1909,0))</f>
        <v>6176.1471932377117</v>
      </c>
      <c r="K1909" s="12">
        <f>K1908+IF(AND($B1909="B",$E1909&lt;&gt;""),IF($G1909="D",-I1909,+I1909),0)</f>
        <v>6176.1471932377117</v>
      </c>
      <c r="L1909" s="6" t="str">
        <f>IF(C1909="","",G1909&amp;" "&amp;VLOOKUP(C1909,$X$1:$Y$49,2))</f>
        <v>D 6</v>
      </c>
      <c r="M1909" s="10" t="e">
        <f>M1908+IF(AND(B1909="C",E1909&lt;&gt;""),IF(G1909="D",-#REF!,+#REF!),0)</f>
        <v>#REF!</v>
      </c>
      <c r="N1909">
        <f>IF(D1909,MONTH(D1909),"")</f>
        <v>3</v>
      </c>
      <c r="O1909">
        <f>IF(D1909,YEAR(D1909),"")</f>
        <v>2003</v>
      </c>
      <c r="P1909" s="12">
        <f>P1908+IF(AND($B1909="C",I1909&lt;&gt;""),IF($G1909="D",-I1909,+I1909),0)</f>
        <v>22.1775808322801</v>
      </c>
    </row>
    <row r="1910" spans="1:16" x14ac:dyDescent="0.2">
      <c r="A1910" s="6">
        <v>968</v>
      </c>
      <c r="B1910" s="6" t="s">
        <v>17</v>
      </c>
      <c r="C1910" t="s">
        <v>33</v>
      </c>
      <c r="D1910" s="8">
        <v>37700</v>
      </c>
      <c r="E1910" s="8">
        <v>37699</v>
      </c>
      <c r="F1910" t="s">
        <v>284</v>
      </c>
      <c r="G1910" s="6" t="s">
        <v>23</v>
      </c>
      <c r="H1910" s="6"/>
      <c r="I1910" s="12">
        <v>348</v>
      </c>
      <c r="J1910" s="12">
        <f>J1909+IF(AND($B1910="B",$G1910="D"),-I1910,IF($B1910="B",+I1910,0))</f>
        <v>5828.1471932377117</v>
      </c>
      <c r="K1910" s="12">
        <f>K1909+IF(AND($B1910="B",$E1910&lt;&gt;""),IF($G1910="D",-I1910,+I1910),0)</f>
        <v>5828.1471932377117</v>
      </c>
      <c r="L1910" s="6" t="str">
        <f>IF(C1910="","",G1910&amp;" "&amp;VLOOKUP(C1910,$X$1:$Y$49,2))</f>
        <v>D 23</v>
      </c>
      <c r="M1910" s="10" t="e">
        <f>M1909+IF(AND(B1910="C",E1910&lt;&gt;""),IF(G1910="D",-#REF!,+#REF!),0)</f>
        <v>#REF!</v>
      </c>
      <c r="N1910">
        <f>IF(D1910,MONTH(D1910),"")</f>
        <v>3</v>
      </c>
      <c r="O1910">
        <f>IF(D1910,YEAR(D1910),"")</f>
        <v>2003</v>
      </c>
      <c r="P1910" s="12">
        <f>P1909+IF(AND($B1910="C",I1910&lt;&gt;""),IF($G1910="D",-I1910,+I1910),0)</f>
        <v>22.1775808322801</v>
      </c>
    </row>
    <row r="1911" spans="1:16" x14ac:dyDescent="0.2">
      <c r="A1911" s="6">
        <v>1024</v>
      </c>
      <c r="B1911" s="6" t="s">
        <v>17</v>
      </c>
      <c r="C1911" t="s">
        <v>54</v>
      </c>
      <c r="D1911" s="8">
        <v>37700</v>
      </c>
      <c r="E1911" s="8">
        <v>37705</v>
      </c>
      <c r="F1911" t="s">
        <v>284</v>
      </c>
      <c r="G1911" s="6" t="s">
        <v>19</v>
      </c>
      <c r="H1911" s="6"/>
      <c r="I1911" s="12">
        <v>670</v>
      </c>
      <c r="J1911" s="12">
        <f>J1910+IF(AND($B1911="B",$G1911="D"),-I1911,IF($B1911="B",+I1911,0))</f>
        <v>6498.1471932377117</v>
      </c>
      <c r="K1911" s="12">
        <f>K1910+IF(AND($B1911="B",$E1911&lt;&gt;""),IF($G1911="D",-I1911,+I1911),0)</f>
        <v>6498.1471932377117</v>
      </c>
      <c r="L1911" s="6" t="str">
        <f>IF(C1911="","",G1911&amp;" "&amp;VLOOKUP(C1911,$X$1:$Y$49,2))</f>
        <v>R 6</v>
      </c>
      <c r="M1911" s="10" t="e">
        <f>M1910+IF(AND(B1911="C",E1911&lt;&gt;""),IF(G1911="D",-#REF!,+#REF!),0)</f>
        <v>#REF!</v>
      </c>
      <c r="N1911">
        <f>IF(D1911,MONTH(D1911),"")</f>
        <v>3</v>
      </c>
      <c r="O1911">
        <f>IF(D1911,YEAR(D1911),"")</f>
        <v>2003</v>
      </c>
      <c r="P1911" s="12">
        <f>P1910+IF(AND($B1911="C",I1911&lt;&gt;""),IF($G1911="D",-I1911,+I1911),0)</f>
        <v>22.1775808322801</v>
      </c>
    </row>
    <row r="1912" spans="1:16" x14ac:dyDescent="0.2">
      <c r="A1912" s="6">
        <v>1024</v>
      </c>
      <c r="B1912" s="6" t="s">
        <v>17</v>
      </c>
      <c r="C1912" t="s">
        <v>62</v>
      </c>
      <c r="D1912" s="8">
        <v>37700</v>
      </c>
      <c r="E1912" s="8">
        <v>37705</v>
      </c>
      <c r="F1912" t="s">
        <v>284</v>
      </c>
      <c r="G1912" s="6" t="s">
        <v>19</v>
      </c>
      <c r="H1912" s="6"/>
      <c r="I1912" s="12">
        <v>131.32</v>
      </c>
      <c r="J1912" s="12">
        <f>J1911+IF(AND($B1912="B",$G1912="D"),-I1912,IF($B1912="B",+I1912,0))</f>
        <v>6629.4671932377114</v>
      </c>
      <c r="K1912" s="12">
        <f>K1911+IF(AND($B1912="B",$E1912&lt;&gt;""),IF($G1912="D",-I1912,+I1912),0)</f>
        <v>6629.4671932377114</v>
      </c>
      <c r="L1912" s="6" t="str">
        <f>IF(C1912="","",G1912&amp;" "&amp;VLOOKUP(C1912,$X$1:$Y$49,2))</f>
        <v>R 5</v>
      </c>
      <c r="M1912" s="10" t="e">
        <f>M1911+IF(AND(B1912="C",E1912&lt;&gt;""),IF(G1912="D",-#REF!,+#REF!),0)</f>
        <v>#REF!</v>
      </c>
      <c r="N1912">
        <f>IF(D1912,MONTH(D1912),"")</f>
        <v>3</v>
      </c>
      <c r="O1912">
        <f>IF(D1912,YEAR(D1912),"")</f>
        <v>2003</v>
      </c>
      <c r="P1912" s="12">
        <f>P1911+IF(AND($B1912="C",I1912&lt;&gt;""),IF($G1912="D",-I1912,+I1912),0)</f>
        <v>22.1775808322801</v>
      </c>
    </row>
    <row r="1913" spans="1:16" x14ac:dyDescent="0.2">
      <c r="A1913" s="6">
        <v>1016</v>
      </c>
      <c r="B1913" s="6" t="s">
        <v>17</v>
      </c>
      <c r="C1913" t="s">
        <v>58</v>
      </c>
      <c r="D1913" s="8">
        <v>37701</v>
      </c>
      <c r="E1913" s="8">
        <v>37699</v>
      </c>
      <c r="F1913" t="s">
        <v>284</v>
      </c>
      <c r="G1913" s="6" t="s">
        <v>23</v>
      </c>
      <c r="H1913" s="6"/>
      <c r="I1913" s="12">
        <v>4250</v>
      </c>
      <c r="J1913" s="12">
        <f>J1912+IF(AND($B1913="B",$G1913="D"),-I1913,IF($B1913="B",+I1913,0))</f>
        <v>2379.4671932377114</v>
      </c>
      <c r="K1913" s="12">
        <f>K1912+IF(AND($B1913="B",$E1913&lt;&gt;""),IF($G1913="D",-I1913,+I1913),0)</f>
        <v>2379.4671932377114</v>
      </c>
      <c r="L1913" s="6" t="str">
        <f>IF(C1913="","",G1913&amp;" "&amp;VLOOKUP(C1913,$X$1:$Y$49,2))</f>
        <v>D 4</v>
      </c>
      <c r="M1913" s="10" t="e">
        <f>M1912+IF(AND(B1913="C",E1913&lt;&gt;""),IF(G1913="D",-#REF!,+#REF!),0)</f>
        <v>#REF!</v>
      </c>
      <c r="N1913">
        <f>IF(D1913,MONTH(D1913),"")</f>
        <v>3</v>
      </c>
      <c r="O1913">
        <f>IF(D1913,YEAR(D1913),"")</f>
        <v>2003</v>
      </c>
      <c r="P1913" s="12">
        <f>P1912+IF(AND($B1913="C",I1913&lt;&gt;""),IF($G1913="D",-I1913,+I1913),0)</f>
        <v>22.1775808322801</v>
      </c>
    </row>
    <row r="1914" spans="1:16" x14ac:dyDescent="0.2">
      <c r="A1914" s="6">
        <v>986</v>
      </c>
      <c r="B1914" s="6" t="s">
        <v>17</v>
      </c>
      <c r="C1914" t="s">
        <v>33</v>
      </c>
      <c r="D1914" s="8">
        <v>37705</v>
      </c>
      <c r="E1914" s="8">
        <v>37704</v>
      </c>
      <c r="F1914" s="20" t="s">
        <v>284</v>
      </c>
      <c r="G1914" s="6" t="s">
        <v>23</v>
      </c>
      <c r="I1914" s="12">
        <v>1062.5</v>
      </c>
      <c r="J1914" s="12">
        <f>J1913+IF(AND($B1914="B",$G1914="D"),-I1914,IF($B1914="B",+I1914,0))</f>
        <v>1316.9671932377114</v>
      </c>
      <c r="K1914" s="12">
        <f>K1913+IF(AND($B1914="B",$E1914&lt;&gt;""),IF($G1914="D",-I1914,+I1914),0)</f>
        <v>1316.9671932377114</v>
      </c>
      <c r="L1914" s="6" t="str">
        <f>IF(C1914="","",G1914&amp;" "&amp;VLOOKUP(C1914,$X$1:$Y$49,2))</f>
        <v>D 23</v>
      </c>
      <c r="M1914" s="10" t="e">
        <f>M1913+IF(AND(B1914="C",E1914&lt;&gt;""),IF(G1914="D",-#REF!,+#REF!),0)</f>
        <v>#REF!</v>
      </c>
      <c r="N1914">
        <f>IF(D1914,MONTH(D1914),"")</f>
        <v>3</v>
      </c>
      <c r="O1914">
        <f>IF(D1914,YEAR(D1914),"")</f>
        <v>2003</v>
      </c>
      <c r="P1914" s="12">
        <f>P1913+IF(AND($B1914="C",I1914&lt;&gt;""),IF($G1914="D",-I1914,+I1914),0)</f>
        <v>22.1775808322801</v>
      </c>
    </row>
    <row r="1915" spans="1:16" x14ac:dyDescent="0.2">
      <c r="A1915" s="6">
        <v>1021</v>
      </c>
      <c r="B1915" s="6" t="s">
        <v>17</v>
      </c>
      <c r="C1915" t="s">
        <v>54</v>
      </c>
      <c r="D1915" s="8">
        <v>37708</v>
      </c>
      <c r="E1915" s="8">
        <v>37714</v>
      </c>
      <c r="F1915" t="s">
        <v>284</v>
      </c>
      <c r="G1915" s="6" t="s">
        <v>19</v>
      </c>
      <c r="H1915" s="6"/>
      <c r="I1915" s="12">
        <v>167.7</v>
      </c>
      <c r="J1915" s="12">
        <f>J1914+IF(AND($B1915="B",$G1915="D"),-I1915,IF($B1915="B",+I1915,0))</f>
        <v>1484.6671932377114</v>
      </c>
      <c r="K1915" s="12">
        <f>K1914+IF(AND($B1915="B",$E1915&lt;&gt;""),IF($G1915="D",-I1915,+I1915),0)</f>
        <v>1484.6671932377114</v>
      </c>
      <c r="L1915" s="6" t="str">
        <f>IF(C1915="","",G1915&amp;" "&amp;VLOOKUP(C1915,$X$1:$Y$49,2))</f>
        <v>R 6</v>
      </c>
      <c r="M1915" s="10" t="e">
        <f>M1914+IF(AND(B1915="C",E1915&lt;&gt;""),IF(G1915="D",-#REF!,+#REF!),0)</f>
        <v>#REF!</v>
      </c>
      <c r="N1915">
        <f>IF(D1915,MONTH(D1915),"")</f>
        <v>3</v>
      </c>
      <c r="O1915">
        <f>IF(D1915,YEAR(D1915),"")</f>
        <v>2003</v>
      </c>
      <c r="P1915" s="12">
        <f>P1914+IF(AND($B1915="C",I1915&lt;&gt;""),IF($G1915="D",-I1915,+I1915),0)</f>
        <v>22.1775808322801</v>
      </c>
    </row>
    <row r="1916" spans="1:16" x14ac:dyDescent="0.2">
      <c r="A1916" s="6">
        <v>1021</v>
      </c>
      <c r="B1916" s="6" t="s">
        <v>17</v>
      </c>
      <c r="C1916" t="s">
        <v>62</v>
      </c>
      <c r="D1916" s="8">
        <v>37708</v>
      </c>
      <c r="E1916" s="8">
        <v>37714</v>
      </c>
      <c r="F1916" t="s">
        <v>284</v>
      </c>
      <c r="G1916" s="6" t="s">
        <v>19</v>
      </c>
      <c r="H1916" s="6"/>
      <c r="I1916" s="12">
        <v>32.869999999999997</v>
      </c>
      <c r="J1916" s="12">
        <f>J1915+IF(AND($B1916="B",$G1916="D"),-I1916,IF($B1916="B",+I1916,0))</f>
        <v>1517.5371932377113</v>
      </c>
      <c r="K1916" s="12">
        <f>K1915+IF(AND($B1916="B",$E1916&lt;&gt;""),IF($G1916="D",-I1916,+I1916),0)</f>
        <v>1517.5371932377113</v>
      </c>
      <c r="L1916" s="6" t="str">
        <f>IF(C1916="","",G1916&amp;" "&amp;VLOOKUP(C1916,$X$1:$Y$49,2))</f>
        <v>R 5</v>
      </c>
      <c r="M1916" s="10" t="e">
        <f>M1915+IF(AND(B1916="C",E1916&lt;&gt;""),IF(G1916="D",-#REF!,+#REF!),0)</f>
        <v>#REF!</v>
      </c>
      <c r="N1916">
        <f>IF(D1916,MONTH(D1916),"")</f>
        <v>3</v>
      </c>
      <c r="O1916">
        <f>IF(D1916,YEAR(D1916),"")</f>
        <v>2003</v>
      </c>
      <c r="P1916" s="12">
        <f>P1915+IF(AND($B1916="C",I1916&lt;&gt;""),IF($G1916="D",-I1916,+I1916),0)</f>
        <v>22.1775808322801</v>
      </c>
    </row>
    <row r="1917" spans="1:16" x14ac:dyDescent="0.2">
      <c r="A1917" s="6">
        <v>1014</v>
      </c>
      <c r="B1917" s="6" t="s">
        <v>17</v>
      </c>
      <c r="C1917" t="s">
        <v>28</v>
      </c>
      <c r="D1917" s="8">
        <v>37710</v>
      </c>
      <c r="E1917" s="8">
        <v>37710</v>
      </c>
      <c r="F1917" t="s">
        <v>284</v>
      </c>
      <c r="G1917" s="6" t="s">
        <v>23</v>
      </c>
      <c r="H1917" s="6"/>
      <c r="I1917" s="12">
        <v>188.8</v>
      </c>
      <c r="J1917" s="12">
        <f>J1916+IF(AND($B1917="B",$G1917="D"),-I1917,IF($B1917="B",+I1917,0))</f>
        <v>1328.7371932377114</v>
      </c>
      <c r="K1917" s="12">
        <f>K1916+IF(AND($B1917="B",$E1917&lt;&gt;""),IF($G1917="D",-I1917,+I1917),0)</f>
        <v>1328.7371932377114</v>
      </c>
      <c r="L1917" s="6" t="str">
        <f>IF(C1917="","",G1917&amp;" "&amp;VLOOKUP(C1917,$X$1:$Y$49,2))</f>
        <v>D 25</v>
      </c>
      <c r="M1917" s="10" t="e">
        <f>M1916+IF(AND(B1917="C",E1917&lt;&gt;""),IF(G1917="D",-#REF!,+#REF!),0)</f>
        <v>#REF!</v>
      </c>
      <c r="N1917">
        <f>IF(D1917,MONTH(D1917),"")</f>
        <v>3</v>
      </c>
      <c r="O1917">
        <f>IF(D1917,YEAR(D1917),"")</f>
        <v>2003</v>
      </c>
      <c r="P1917" s="12">
        <f>P1916+IF(AND($B1917="C",I1917&lt;&gt;""),IF($G1917="D",-I1917,+I1917),0)</f>
        <v>22.1775808322801</v>
      </c>
    </row>
    <row r="1918" spans="1:16" x14ac:dyDescent="0.2">
      <c r="A1918" s="6">
        <v>1014</v>
      </c>
      <c r="B1918" s="6" t="s">
        <v>17</v>
      </c>
      <c r="C1918" t="s">
        <v>26</v>
      </c>
      <c r="D1918" s="8">
        <v>37710</v>
      </c>
      <c r="E1918" s="8">
        <v>37710</v>
      </c>
      <c r="F1918" t="s">
        <v>284</v>
      </c>
      <c r="G1918" s="6" t="s">
        <v>23</v>
      </c>
      <c r="H1918" s="6"/>
      <c r="I1918" s="12">
        <v>10.38</v>
      </c>
      <c r="J1918" s="12">
        <f>J1917+IF(AND($B1918="B",$G1918="D"),-I1918,IF($B1918="B",+I1918,0))</f>
        <v>1318.3571932377113</v>
      </c>
      <c r="K1918" s="12">
        <f>K1917+IF(AND($B1918="B",$E1918&lt;&gt;""),IF($G1918="D",-I1918,+I1918),0)</f>
        <v>1318.3571932377113</v>
      </c>
      <c r="L1918" s="6" t="str">
        <f>IF(C1918="","",G1918&amp;" "&amp;VLOOKUP(C1918,$X$1:$Y$49,2))</f>
        <v>D 6</v>
      </c>
      <c r="M1918" s="10" t="e">
        <f>M1917+IF(AND(B1918="C",E1918&lt;&gt;""),IF(G1918="D",-#REF!,+#REF!),0)</f>
        <v>#REF!</v>
      </c>
      <c r="N1918">
        <f>IF(D1918,MONTH(D1918),"")</f>
        <v>3</v>
      </c>
      <c r="O1918">
        <f>IF(D1918,YEAR(D1918),"")</f>
        <v>2003</v>
      </c>
      <c r="P1918" s="12">
        <f>P1917+IF(AND($B1918="C",I1918&lt;&gt;""),IF($G1918="D",-I1918,+I1918),0)</f>
        <v>22.1775808322801</v>
      </c>
    </row>
    <row r="1919" spans="1:16" x14ac:dyDescent="0.2">
      <c r="A1919" s="6">
        <v>1035</v>
      </c>
      <c r="B1919" s="6" t="s">
        <v>17</v>
      </c>
      <c r="C1919" t="s">
        <v>53</v>
      </c>
      <c r="D1919" s="8">
        <v>37711</v>
      </c>
      <c r="E1919" s="8">
        <v>37711</v>
      </c>
      <c r="F1919" t="s">
        <v>284</v>
      </c>
      <c r="G1919" s="6" t="s">
        <v>23</v>
      </c>
      <c r="H1919" s="6"/>
      <c r="I1919" s="12">
        <v>22</v>
      </c>
      <c r="J1919" s="12">
        <f>J1918+IF(AND($B1919="B",$G1919="D"),-I1919,IF($B1919="B",+I1919,0))</f>
        <v>1296.3571932377113</v>
      </c>
      <c r="K1919" s="12">
        <f>K1918+IF(AND($B1919="B",$E1919&lt;&gt;""),IF($G1919="D",-I1919,+I1919),0)</f>
        <v>1296.3571932377113</v>
      </c>
      <c r="L1919" s="6" t="str">
        <f>IF(C1919="","",G1919&amp;" "&amp;VLOOKUP(C1919,$X$1:$Y$49,2))</f>
        <v>D 29</v>
      </c>
      <c r="M1919" s="10" t="e">
        <f>M1918+IF(AND(B1919="C",E1919&lt;&gt;""),IF(G1919="D",-#REF!,+#REF!),0)</f>
        <v>#REF!</v>
      </c>
      <c r="N1919">
        <f>IF(D1919,MONTH(D1919),"")</f>
        <v>3</v>
      </c>
      <c r="O1919">
        <f>IF(D1919,YEAR(D1919),"")</f>
        <v>2003</v>
      </c>
      <c r="P1919" s="12">
        <f>P1918+IF(AND($B1919="C",I1919&lt;&gt;""),IF($G1919="D",-I1919,+I1919),0)</f>
        <v>22.1775808322801</v>
      </c>
    </row>
    <row r="1920" spans="1:16" x14ac:dyDescent="0.2">
      <c r="A1920" s="6">
        <v>1035</v>
      </c>
      <c r="B1920" s="6" t="s">
        <v>17</v>
      </c>
      <c r="C1920" t="s">
        <v>26</v>
      </c>
      <c r="D1920" s="8">
        <v>37711</v>
      </c>
      <c r="E1920" s="8">
        <v>37711</v>
      </c>
      <c r="F1920" t="s">
        <v>284</v>
      </c>
      <c r="G1920" s="6" t="s">
        <v>23</v>
      </c>
      <c r="H1920" s="6"/>
      <c r="I1920" s="12">
        <v>2.1800000000000002</v>
      </c>
      <c r="J1920" s="12">
        <f>J1919+IF(AND($B1920="B",$G1920="D"),-I1920,IF($B1920="B",+I1920,0))</f>
        <v>1294.1771932377112</v>
      </c>
      <c r="K1920" s="12">
        <f>K1919+IF(AND($B1920="B",$E1920&lt;&gt;""),IF($G1920="D",-I1920,+I1920),0)</f>
        <v>1294.1771932377112</v>
      </c>
      <c r="L1920" s="6" t="str">
        <f>IF(C1920="","",G1920&amp;" "&amp;VLOOKUP(C1920,$X$1:$Y$49,2))</f>
        <v>D 6</v>
      </c>
      <c r="M1920" s="10" t="e">
        <f>M1919+IF(AND(B1920="C",E1920&lt;&gt;""),IF(G1920="D",-#REF!,+#REF!),0)</f>
        <v>#REF!</v>
      </c>
      <c r="N1920">
        <f>IF(D1920,MONTH(D1920),"")</f>
        <v>3</v>
      </c>
      <c r="O1920">
        <f>IF(D1920,YEAR(D1920),"")</f>
        <v>2003</v>
      </c>
      <c r="P1920" s="12">
        <f>P1919+IF(AND($B1920="C",I1920&lt;&gt;""),IF($G1920="D",-I1920,+I1920),0)</f>
        <v>22.1775808322801</v>
      </c>
    </row>
    <row r="1921" spans="1:16" x14ac:dyDescent="0.2">
      <c r="A1921" s="6">
        <v>1035</v>
      </c>
      <c r="B1921" s="6" t="s">
        <v>17</v>
      </c>
      <c r="C1921" t="s">
        <v>53</v>
      </c>
      <c r="D1921" s="8">
        <v>37712</v>
      </c>
      <c r="E1921" s="8">
        <v>37712</v>
      </c>
      <c r="F1921" t="s">
        <v>284</v>
      </c>
      <c r="G1921" s="6" t="s">
        <v>23</v>
      </c>
      <c r="H1921" s="6"/>
      <c r="I1921" s="12">
        <v>10.23</v>
      </c>
      <c r="J1921" s="12">
        <f>J1920+IF(AND($B1921="B",$G1921="D"),-I1921,IF($B1921="B",+I1921,0))</f>
        <v>1283.9471932377112</v>
      </c>
      <c r="K1921" s="12">
        <f>K1920+IF(AND($B1921="B",$E1921&lt;&gt;""),IF($G1921="D",-I1921,+I1921),0)</f>
        <v>1283.9471932377112</v>
      </c>
      <c r="L1921" s="6" t="str">
        <f>IF(C1921="","",G1921&amp;" "&amp;VLOOKUP(C1921,$X$1:$Y$49,2))</f>
        <v>D 29</v>
      </c>
      <c r="M1921" s="10" t="e">
        <f>M1920+IF(AND(B1921="C",E1921&lt;&gt;""),IF(G1921="D",-#REF!,+#REF!),0)</f>
        <v>#REF!</v>
      </c>
      <c r="N1921">
        <f>IF(D1921,MONTH(D1921),"")</f>
        <v>4</v>
      </c>
      <c r="O1921">
        <f>IF(D1921,YEAR(D1921),"")</f>
        <v>2003</v>
      </c>
      <c r="P1921" s="12">
        <f>P1920+IF(AND($B1921="C",I1921&lt;&gt;""),IF($G1921="D",-I1921,+I1921),0)</f>
        <v>22.1775808322801</v>
      </c>
    </row>
    <row r="1922" spans="1:16" x14ac:dyDescent="0.2">
      <c r="A1922" s="6">
        <v>1035</v>
      </c>
      <c r="B1922" s="6" t="s">
        <v>17</v>
      </c>
      <c r="C1922" t="s">
        <v>26</v>
      </c>
      <c r="D1922" s="8">
        <v>37712</v>
      </c>
      <c r="E1922" s="8">
        <v>37712</v>
      </c>
      <c r="F1922" t="s">
        <v>284</v>
      </c>
      <c r="G1922" s="6" t="s">
        <v>23</v>
      </c>
      <c r="H1922" s="6"/>
      <c r="I1922" s="12">
        <v>2.0099999999999998</v>
      </c>
      <c r="J1922" s="12">
        <f>J1921+IF(AND($B1922="B",$G1922="D"),-I1922,IF($B1922="B",+I1922,0))</f>
        <v>1281.9371932377112</v>
      </c>
      <c r="K1922" s="12">
        <f>K1921+IF(AND($B1922="B",$E1922&lt;&gt;""),IF($G1922="D",-I1922,+I1922),0)</f>
        <v>1281.9371932377112</v>
      </c>
      <c r="L1922" s="6" t="str">
        <f>IF(C1922="","",G1922&amp;" "&amp;VLOOKUP(C1922,$X$1:$Y$49,2))</f>
        <v>D 6</v>
      </c>
      <c r="M1922" s="10" t="e">
        <f>M1921+IF(AND(B1922="C",E1922&lt;&gt;""),IF(G1922="D",-#REF!,+#REF!),0)</f>
        <v>#REF!</v>
      </c>
      <c r="N1922">
        <f>IF(D1922,MONTH(D1922),"")</f>
        <v>4</v>
      </c>
      <c r="O1922">
        <f>IF(D1922,YEAR(D1922),"")</f>
        <v>2003</v>
      </c>
      <c r="P1922" s="12">
        <f>P1921+IF(AND($B1922="C",I1922&lt;&gt;""),IF($G1922="D",-I1922,+I1922),0)</f>
        <v>22.1775808322801</v>
      </c>
    </row>
    <row r="1923" spans="1:16" x14ac:dyDescent="0.2">
      <c r="A1923" s="6">
        <v>1034</v>
      </c>
      <c r="B1923" s="6" t="s">
        <v>17</v>
      </c>
      <c r="C1923" t="s">
        <v>53</v>
      </c>
      <c r="D1923" s="8">
        <v>37713</v>
      </c>
      <c r="E1923" s="8">
        <v>37712</v>
      </c>
      <c r="F1923" t="s">
        <v>284</v>
      </c>
      <c r="G1923" s="6" t="s">
        <v>23</v>
      </c>
      <c r="H1923" s="6"/>
      <c r="I1923" s="12">
        <v>51.88</v>
      </c>
      <c r="J1923" s="12">
        <f>J1922+IF(AND($B1923="B",$G1923="D"),-I1923,IF($B1923="B",+I1923,0))</f>
        <v>1230.0571932377111</v>
      </c>
      <c r="K1923" s="12">
        <f>K1922+IF(AND($B1923="B",$E1923&lt;&gt;""),IF($G1923="D",-I1923,+I1923),0)</f>
        <v>1230.0571932377111</v>
      </c>
      <c r="L1923" s="6" t="str">
        <f>IF(C1923="","",G1923&amp;" "&amp;VLOOKUP(C1923,$X$1:$Y$49,2))</f>
        <v>D 29</v>
      </c>
      <c r="M1923" s="10" t="e">
        <f>M1922+IF(AND(B1923="C",E1923&lt;&gt;""),IF(G1923="D",-#REF!,+#REF!),0)</f>
        <v>#REF!</v>
      </c>
      <c r="N1923">
        <f>IF(D1923,MONTH(D1923),"")</f>
        <v>4</v>
      </c>
      <c r="O1923">
        <f>IF(D1923,YEAR(D1923),"")</f>
        <v>2003</v>
      </c>
      <c r="P1923" s="12">
        <f>P1922+IF(AND($B1923="C",I1923&lt;&gt;""),IF($G1923="D",-I1923,+I1923),0)</f>
        <v>22.1775808322801</v>
      </c>
    </row>
    <row r="1924" spans="1:16" x14ac:dyDescent="0.2">
      <c r="A1924" s="6">
        <v>1034</v>
      </c>
      <c r="B1924" s="6" t="s">
        <v>17</v>
      </c>
      <c r="C1924" t="s">
        <v>26</v>
      </c>
      <c r="D1924" s="8">
        <v>37713</v>
      </c>
      <c r="E1924" s="8">
        <v>37712</v>
      </c>
      <c r="F1924" t="s">
        <v>284</v>
      </c>
      <c r="G1924" s="6" t="s">
        <v>23</v>
      </c>
      <c r="H1924" s="6"/>
      <c r="I1924" s="12">
        <v>9.99</v>
      </c>
      <c r="J1924" s="12">
        <f>J1923+IF(AND($B1924="B",$G1924="D"),-I1924,IF($B1924="B",+I1924,0))</f>
        <v>1220.0671932377111</v>
      </c>
      <c r="K1924" s="12">
        <f>K1923+IF(AND($B1924="B",$E1924&lt;&gt;""),IF($G1924="D",-I1924,+I1924),0)</f>
        <v>1220.0671932377111</v>
      </c>
      <c r="L1924" s="6" t="str">
        <f>IF(C1924="","",G1924&amp;" "&amp;VLOOKUP(C1924,$X$1:$Y$49,2))</f>
        <v>D 6</v>
      </c>
      <c r="M1924" s="10" t="e">
        <f>M1923+IF(AND(B1924="C",E1924&lt;&gt;""),IF(G1924="D",-#REF!,+#REF!),0)</f>
        <v>#REF!</v>
      </c>
      <c r="N1924">
        <f>IF(D1924,MONTH(D1924),"")</f>
        <v>4</v>
      </c>
      <c r="O1924">
        <f>IF(D1924,YEAR(D1924),"")</f>
        <v>2003</v>
      </c>
      <c r="P1924" s="12">
        <f>P1923+IF(AND($B1924="C",I1924&lt;&gt;""),IF($G1924="D",-I1924,+I1924),0)</f>
        <v>22.1775808322801</v>
      </c>
    </row>
    <row r="1925" spans="1:16" x14ac:dyDescent="0.2">
      <c r="A1925" s="6">
        <v>1017</v>
      </c>
      <c r="B1925" s="6" t="s">
        <v>17</v>
      </c>
      <c r="C1925" s="7" t="s">
        <v>56</v>
      </c>
      <c r="D1925" s="8">
        <v>37714</v>
      </c>
      <c r="E1925" s="19">
        <v>37717</v>
      </c>
      <c r="F1925" t="s">
        <v>284</v>
      </c>
      <c r="G1925" s="6" t="s">
        <v>23</v>
      </c>
      <c r="H1925" s="6"/>
      <c r="I1925" s="12">
        <v>230.32</v>
      </c>
      <c r="J1925" s="12">
        <f>J1924+IF(AND($B1925="B",$G1925="D"),-I1925,IF($B1925="B",+I1925,0))</f>
        <v>989.74719323771114</v>
      </c>
      <c r="K1925" s="12">
        <f>K1924+IF(AND($B1925="B",$E1925&lt;&gt;""),IF($G1925="D",-I1925,+I1925),0)</f>
        <v>989.74719323771114</v>
      </c>
      <c r="L1925" s="6" t="str">
        <f>IF(C1925="","",G1925&amp;" "&amp;VLOOKUP(C1925,$X$1:$Y$49,2))</f>
        <v>D 14</v>
      </c>
      <c r="M1925" s="10" t="e">
        <f>M1924+IF(AND(B1925="C",E1925&lt;&gt;""),IF(G1925="D",-#REF!,+#REF!),0)</f>
        <v>#REF!</v>
      </c>
      <c r="N1925">
        <f>IF(D1925,MONTH(D1925),"")</f>
        <v>4</v>
      </c>
      <c r="O1925">
        <f>IF(D1925,YEAR(D1925),"")</f>
        <v>2003</v>
      </c>
      <c r="P1925" s="12">
        <f>P1924+IF(AND($B1925="C",I1925&lt;&gt;""),IF($G1925="D",-I1925,+I1925),0)</f>
        <v>22.1775808322801</v>
      </c>
    </row>
    <row r="1926" spans="1:16" x14ac:dyDescent="0.2">
      <c r="A1926" s="6">
        <v>1017</v>
      </c>
      <c r="B1926" s="6" t="s">
        <v>17</v>
      </c>
      <c r="C1926" s="7" t="s">
        <v>26</v>
      </c>
      <c r="D1926" s="8">
        <v>37714</v>
      </c>
      <c r="E1926" s="19">
        <v>37717</v>
      </c>
      <c r="F1926" t="s">
        <v>284</v>
      </c>
      <c r="G1926" s="6" t="s">
        <v>23</v>
      </c>
      <c r="H1926" s="6"/>
      <c r="I1926" s="12">
        <v>53.09</v>
      </c>
      <c r="J1926" s="12">
        <f>J1925+IF(AND($B1926="B",$G1926="D"),-I1926,IF($B1926="B",+I1926,0))</f>
        <v>936.65719323771111</v>
      </c>
      <c r="K1926" s="12">
        <f>K1925+IF(AND($B1926="B",$E1926&lt;&gt;""),IF($G1926="D",-I1926,+I1926),0)</f>
        <v>936.65719323771111</v>
      </c>
      <c r="L1926" s="6" t="str">
        <f>IF(C1926="","",G1926&amp;" "&amp;VLOOKUP(C1926,$X$1:$Y$49,2))</f>
        <v>D 6</v>
      </c>
      <c r="M1926" s="10" t="e">
        <f>M1925+IF(AND(B1926="C",E1926&lt;&gt;""),IF(G1926="D",-#REF!,+#REF!),0)</f>
        <v>#REF!</v>
      </c>
      <c r="N1926">
        <f>IF(D1926,MONTH(D1926),"")</f>
        <v>4</v>
      </c>
      <c r="O1926">
        <f>IF(D1926,YEAR(D1926),"")</f>
        <v>2003</v>
      </c>
      <c r="P1926" s="12">
        <f>P1925+IF(AND($B1926="C",I1926&lt;&gt;""),IF($G1926="D",-I1926,+I1926),0)</f>
        <v>22.1775808322801</v>
      </c>
    </row>
    <row r="1927" spans="1:16" x14ac:dyDescent="0.2">
      <c r="A1927" s="6">
        <v>1017</v>
      </c>
      <c r="B1927" s="6" t="s">
        <v>17</v>
      </c>
      <c r="C1927" s="7" t="s">
        <v>51</v>
      </c>
      <c r="D1927" s="8">
        <v>37714</v>
      </c>
      <c r="E1927" s="19">
        <v>37717</v>
      </c>
      <c r="F1927" t="s">
        <v>284</v>
      </c>
      <c r="G1927" s="6" t="s">
        <v>23</v>
      </c>
      <c r="H1927" s="6"/>
      <c r="I1927" s="12">
        <v>40.54</v>
      </c>
      <c r="J1927" s="12">
        <f>J1926+IF(AND($B1927="B",$G1927="D"),-I1927,IF($B1927="B",+I1927,0))</f>
        <v>896.11719323771115</v>
      </c>
      <c r="K1927" s="12">
        <f>K1926+IF(AND($B1927="B",$E1927&lt;&gt;""),IF($G1927="D",-I1927,+I1927),0)</f>
        <v>896.11719323771115</v>
      </c>
      <c r="L1927" s="6" t="str">
        <f>IF(C1927="","",G1927&amp;" "&amp;VLOOKUP(C1927,$X$1:$Y$49,2))</f>
        <v>D 21</v>
      </c>
      <c r="M1927" s="10" t="e">
        <f>M1926+IF(AND(B1927="C",E1927&lt;&gt;""),IF(G1927="D",-#REF!,+#REF!),0)</f>
        <v>#REF!</v>
      </c>
      <c r="N1927">
        <f>IF(D1927,MONTH(D1927),"")</f>
        <v>4</v>
      </c>
      <c r="O1927">
        <f>IF(D1927,YEAR(D1927),"")</f>
        <v>2003</v>
      </c>
      <c r="P1927" s="12">
        <f>P1926+IF(AND($B1927="C",I1927&lt;&gt;""),IF($G1927="D",-I1927,+I1927),0)</f>
        <v>22.1775808322801</v>
      </c>
    </row>
    <row r="1928" spans="1:16" x14ac:dyDescent="0.2">
      <c r="A1928" s="6">
        <v>1017</v>
      </c>
      <c r="B1928" s="6" t="s">
        <v>17</v>
      </c>
      <c r="C1928" s="7" t="s">
        <v>51</v>
      </c>
      <c r="D1928" s="8">
        <v>37714</v>
      </c>
      <c r="E1928" s="19">
        <v>37717</v>
      </c>
      <c r="F1928" t="s">
        <v>284</v>
      </c>
      <c r="G1928" s="6" t="s">
        <v>23</v>
      </c>
      <c r="H1928" s="6"/>
      <c r="I1928" s="12">
        <v>7.48</v>
      </c>
      <c r="J1928" s="12">
        <f>J1927+IF(AND($B1928="B",$G1928="D"),-I1928,IF($B1928="B",+I1928,0))</f>
        <v>888.63719323771113</v>
      </c>
      <c r="K1928" s="12">
        <f>K1927+IF(AND($B1928="B",$E1928&lt;&gt;""),IF($G1928="D",-I1928,+I1928),0)</f>
        <v>888.63719323771113</v>
      </c>
      <c r="L1928" s="6" t="str">
        <f>IF(C1928="","",G1928&amp;" "&amp;VLOOKUP(C1928,$X$1:$Y$49,2))</f>
        <v>D 21</v>
      </c>
      <c r="M1928" s="10" t="e">
        <f>M1927+IF(AND(B1928="C",E1928&lt;&gt;""),IF(G1928="D",-#REF!,+#REF!),0)</f>
        <v>#REF!</v>
      </c>
      <c r="N1928">
        <f>IF(D1928,MONTH(D1928),"")</f>
        <v>4</v>
      </c>
      <c r="O1928">
        <f>IF(D1928,YEAR(D1928),"")</f>
        <v>2003</v>
      </c>
      <c r="P1928" s="12">
        <f>P1927+IF(AND($B1928="C",I1928&lt;&gt;""),IF($G1928="D",-I1928,+I1928),0)</f>
        <v>22.1775808322801</v>
      </c>
    </row>
    <row r="1929" spans="1:16" x14ac:dyDescent="0.2">
      <c r="A1929" s="6">
        <v>1033</v>
      </c>
      <c r="B1929" s="6" t="s">
        <v>17</v>
      </c>
      <c r="C1929" t="s">
        <v>28</v>
      </c>
      <c r="D1929" s="8">
        <v>37716</v>
      </c>
      <c r="E1929" s="8">
        <v>37733</v>
      </c>
      <c r="F1929" t="s">
        <v>284</v>
      </c>
      <c r="G1929" s="6" t="s">
        <v>23</v>
      </c>
      <c r="H1929" s="6"/>
      <c r="I1929" s="12">
        <v>37.979999999999997</v>
      </c>
      <c r="J1929" s="12">
        <f>J1928+IF(AND($B1929="B",$G1929="D"),-I1929,IF($B1929="B",+I1929,0))</f>
        <v>850.65719323771111</v>
      </c>
      <c r="K1929" s="12">
        <f>K1928+IF(AND($B1929="B",$E1929&lt;&gt;""),IF($G1929="D",-I1929,+I1929),0)</f>
        <v>850.65719323771111</v>
      </c>
      <c r="L1929" s="6" t="str">
        <f>IF(C1929="","",G1929&amp;" "&amp;VLOOKUP(C1929,$X$1:$Y$49,2))</f>
        <v>D 25</v>
      </c>
      <c r="M1929" s="10" t="e">
        <f>M1928+IF(AND(B1929="C",E1929&lt;&gt;""),IF(G1929="D",-#REF!,+#REF!),0)</f>
        <v>#REF!</v>
      </c>
      <c r="N1929">
        <f>IF(D1929,MONTH(D1929),"")</f>
        <v>4</v>
      </c>
      <c r="O1929">
        <f>IF(D1929,YEAR(D1929),"")</f>
        <v>2003</v>
      </c>
      <c r="P1929" s="12">
        <f>P1928+IF(AND($B1929="C",I1929&lt;&gt;""),IF($G1929="D",-I1929,+I1929),0)</f>
        <v>22.1775808322801</v>
      </c>
    </row>
    <row r="1930" spans="1:16" x14ac:dyDescent="0.2">
      <c r="A1930" s="6">
        <v>1033</v>
      </c>
      <c r="B1930" s="6" t="s">
        <v>17</v>
      </c>
      <c r="C1930" t="s">
        <v>26</v>
      </c>
      <c r="D1930" s="8">
        <v>37716</v>
      </c>
      <c r="E1930" s="8">
        <v>37733</v>
      </c>
      <c r="F1930" t="s">
        <v>284</v>
      </c>
      <c r="G1930" s="6" t="s">
        <v>23</v>
      </c>
      <c r="H1930" s="6"/>
      <c r="I1930" s="12">
        <v>7.44</v>
      </c>
      <c r="J1930" s="12">
        <f>J1929+IF(AND($B1930="B",$G1930="D"),-I1930,IF($B1930="B",+I1930,0))</f>
        <v>843.21719323771106</v>
      </c>
      <c r="K1930" s="12">
        <f>K1929+IF(AND($B1930="B",$E1930&lt;&gt;""),IF($G1930="D",-I1930,+I1930),0)</f>
        <v>843.21719323771106</v>
      </c>
      <c r="L1930" s="6" t="str">
        <f>IF(C1930="","",G1930&amp;" "&amp;VLOOKUP(C1930,$X$1:$Y$49,2))</f>
        <v>D 6</v>
      </c>
      <c r="M1930" s="10" t="e">
        <f>M1929+IF(AND(B1930="C",E1930&lt;&gt;""),IF(G1930="D",-#REF!,+#REF!),0)</f>
        <v>#REF!</v>
      </c>
      <c r="N1930">
        <f>IF(D1930,MONTH(D1930),"")</f>
        <v>4</v>
      </c>
      <c r="O1930">
        <f>IF(D1930,YEAR(D1930),"")</f>
        <v>2003</v>
      </c>
      <c r="P1930" s="12">
        <f>P1929+IF(AND($B1930="C",I1930&lt;&gt;""),IF($G1930="D",-I1930,+I1930),0)</f>
        <v>22.1775808322801</v>
      </c>
    </row>
    <row r="1931" spans="1:16" x14ac:dyDescent="0.2">
      <c r="A1931" s="6">
        <v>999</v>
      </c>
      <c r="B1931" s="6" t="s">
        <v>17</v>
      </c>
      <c r="C1931" t="s">
        <v>33</v>
      </c>
      <c r="D1931" s="8">
        <v>37718</v>
      </c>
      <c r="E1931" s="8">
        <v>37718</v>
      </c>
      <c r="F1931" t="s">
        <v>284</v>
      </c>
      <c r="G1931" s="6" t="s">
        <v>23</v>
      </c>
      <c r="H1931" s="6"/>
      <c r="I1931" s="12">
        <v>120</v>
      </c>
      <c r="J1931" s="12">
        <f>J1930+IF(AND($B1931="B",$G1931="D"),-I1931,IF($B1931="B",+I1931,0))</f>
        <v>723.21719323771106</v>
      </c>
      <c r="K1931" s="12">
        <f>K1930+IF(AND($B1931="B",$E1931&lt;&gt;""),IF($G1931="D",-I1931,+I1931),0)</f>
        <v>723.21719323771106</v>
      </c>
      <c r="L1931" s="6" t="str">
        <f>IF(C1931="","",G1931&amp;" "&amp;VLOOKUP(C1931,$X$1:$Y$49,2))</f>
        <v>D 23</v>
      </c>
      <c r="M1931" s="10" t="e">
        <f>M1930+IF(AND(B1931="C",E1931&lt;&gt;""),IF(G1931="D",-#REF!,+#REF!),0)</f>
        <v>#REF!</v>
      </c>
      <c r="N1931">
        <f>IF(D1931,MONTH(D1931),"")</f>
        <v>4</v>
      </c>
      <c r="O1931">
        <f>IF(D1931,YEAR(D1931),"")</f>
        <v>2003</v>
      </c>
      <c r="P1931" s="12">
        <f>P1930+IF(AND($B1931="C",I1931&lt;&gt;""),IF($G1931="D",-I1931,+I1931),0)</f>
        <v>22.1775808322801</v>
      </c>
    </row>
    <row r="1932" spans="1:16" x14ac:dyDescent="0.2">
      <c r="A1932" s="6">
        <v>1028</v>
      </c>
      <c r="B1932" s="6" t="s">
        <v>17</v>
      </c>
      <c r="C1932" t="s">
        <v>54</v>
      </c>
      <c r="D1932" s="8">
        <v>37718</v>
      </c>
      <c r="E1932" s="8">
        <v>37722</v>
      </c>
      <c r="F1932" t="s">
        <v>284</v>
      </c>
      <c r="G1932" s="6" t="s">
        <v>19</v>
      </c>
      <c r="I1932" s="12">
        <v>3150</v>
      </c>
      <c r="J1932" s="12">
        <f>J1931+IF(AND($B1932="B",$G1932="D"),-I1932,IF($B1932="B",+I1932,0))</f>
        <v>3873.2171932377109</v>
      </c>
      <c r="K1932" s="12">
        <f>K1931+IF(AND($B1932="B",$E1932&lt;&gt;""),IF($G1932="D",-I1932,+I1932),0)</f>
        <v>3873.2171932377109</v>
      </c>
      <c r="L1932" s="6" t="str">
        <f>IF(C1932="","",G1932&amp;" "&amp;VLOOKUP(C1932,$X$1:$Y$49,2))</f>
        <v>R 6</v>
      </c>
      <c r="M1932" s="10" t="e">
        <f>M1931+IF(AND(B1932="C",E1932&lt;&gt;""),IF(G1932="D",-#REF!,+#REF!),0)</f>
        <v>#REF!</v>
      </c>
      <c r="N1932">
        <f>IF(D1932,MONTH(D1932),"")</f>
        <v>4</v>
      </c>
      <c r="O1932">
        <f>IF(D1932,YEAR(D1932),"")</f>
        <v>2003</v>
      </c>
      <c r="P1932" s="12">
        <f>P1931+IF(AND($B1932="C",I1932&lt;&gt;""),IF($G1932="D",-I1932,+I1932),0)</f>
        <v>22.1775808322801</v>
      </c>
    </row>
    <row r="1933" spans="1:16" x14ac:dyDescent="0.2">
      <c r="A1933" s="6">
        <v>1028</v>
      </c>
      <c r="B1933" s="6" t="s">
        <v>17</v>
      </c>
      <c r="C1933" t="s">
        <v>62</v>
      </c>
      <c r="D1933" s="8">
        <v>37718</v>
      </c>
      <c r="E1933" s="8">
        <v>37722</v>
      </c>
      <c r="F1933" t="s">
        <v>284</v>
      </c>
      <c r="G1933" s="6" t="s">
        <v>19</v>
      </c>
      <c r="H1933" s="6"/>
      <c r="I1933" s="12">
        <v>617.4</v>
      </c>
      <c r="J1933" s="12">
        <f>J1932+IF(AND($B1933="B",$G1933="D"),-I1933,IF($B1933="B",+I1933,0))</f>
        <v>4490.617193237711</v>
      </c>
      <c r="K1933" s="12">
        <f>K1932+IF(AND($B1933="B",$E1933&lt;&gt;""),IF($G1933="D",-I1933,+I1933),0)</f>
        <v>4490.617193237711</v>
      </c>
      <c r="L1933" s="6" t="str">
        <f>IF(C1933="","",G1933&amp;" "&amp;VLOOKUP(C1933,$X$1:$Y$49,2))</f>
        <v>R 5</v>
      </c>
      <c r="M1933" s="10" t="e">
        <f>M1932+IF(AND(B1933="C",E1933&lt;&gt;""),IF(G1933="D",-#REF!,+#REF!),0)</f>
        <v>#REF!</v>
      </c>
      <c r="N1933">
        <f>IF(D1933,MONTH(D1933),"")</f>
        <v>4</v>
      </c>
      <c r="O1933">
        <f>IF(D1933,YEAR(D1933),"")</f>
        <v>2003</v>
      </c>
      <c r="P1933" s="12">
        <f>P1932+IF(AND($B1933="C",I1933&lt;&gt;""),IF($G1933="D",-I1933,+I1933),0)</f>
        <v>22.1775808322801</v>
      </c>
    </row>
    <row r="1934" spans="1:16" x14ac:dyDescent="0.2">
      <c r="A1934" s="6">
        <v>920</v>
      </c>
      <c r="B1934" s="6" t="s">
        <v>17</v>
      </c>
      <c r="C1934" t="s">
        <v>33</v>
      </c>
      <c r="D1934" s="8">
        <v>37721</v>
      </c>
      <c r="E1934" s="8">
        <v>37720</v>
      </c>
      <c r="F1934" t="s">
        <v>284</v>
      </c>
      <c r="G1934" s="6" t="s">
        <v>23</v>
      </c>
      <c r="H1934" s="6"/>
      <c r="I1934" s="12">
        <v>301.47000000000003</v>
      </c>
      <c r="J1934" s="12">
        <f>J1933+IF(AND($B1934="B",$G1934="D"),-I1934,IF($B1934="B",+I1934,0))</f>
        <v>4189.1471932377108</v>
      </c>
      <c r="K1934" s="12">
        <f>K1933+IF(AND($B1934="B",$E1934&lt;&gt;""),IF($G1934="D",-I1934,+I1934),0)</f>
        <v>4189.1471932377108</v>
      </c>
      <c r="L1934" s="6" t="str">
        <f>IF(C1934="","",G1934&amp;" "&amp;VLOOKUP(C1934,$X$1:$Y$49,2))</f>
        <v>D 23</v>
      </c>
      <c r="M1934" s="10" t="e">
        <f>M1933+IF(AND(B1934="C",E1934&lt;&gt;""),IF(G1934="D",-#REF!,+#REF!),0)</f>
        <v>#REF!</v>
      </c>
      <c r="N1934">
        <f>IF(D1934,MONTH(D1934),"")</f>
        <v>4</v>
      </c>
      <c r="O1934">
        <f>IF(D1934,YEAR(D1934),"")</f>
        <v>2003</v>
      </c>
      <c r="P1934" s="12">
        <f>P1933+IF(AND($B1934="C",I1934&lt;&gt;""),IF($G1934="D",-I1934,+I1934),0)</f>
        <v>22.1775808322801</v>
      </c>
    </row>
    <row r="1935" spans="1:16" x14ac:dyDescent="0.2">
      <c r="A1935" s="6">
        <v>929</v>
      </c>
      <c r="B1935" s="6" t="s">
        <v>17</v>
      </c>
      <c r="C1935" t="s">
        <v>33</v>
      </c>
      <c r="D1935" s="8">
        <v>37721</v>
      </c>
      <c r="E1935" s="8">
        <v>37720</v>
      </c>
      <c r="F1935" t="s">
        <v>284</v>
      </c>
      <c r="G1935" s="6" t="s">
        <v>23</v>
      </c>
      <c r="H1935" s="6"/>
      <c r="I1935" s="12">
        <v>209.58</v>
      </c>
      <c r="J1935" s="12">
        <f>J1934+IF(AND($B1935="B",$G1935="D"),-I1935,IF($B1935="B",+I1935,0))</f>
        <v>3979.5671932377109</v>
      </c>
      <c r="K1935" s="12">
        <f>K1934+IF(AND($B1935="B",$E1935&lt;&gt;""),IF($G1935="D",-I1935,+I1935),0)</f>
        <v>3979.5671932377109</v>
      </c>
      <c r="L1935" s="6" t="str">
        <f>IF(C1935="","",G1935&amp;" "&amp;VLOOKUP(C1935,$X$1:$Y$49,2))</f>
        <v>D 23</v>
      </c>
      <c r="M1935" s="10" t="e">
        <f>M1934+IF(AND(B1935="C",E1935&lt;&gt;""),IF(G1935="D",-#REF!,+#REF!),0)</f>
        <v>#REF!</v>
      </c>
      <c r="N1935">
        <f>IF(D1935,MONTH(D1935),"")</f>
        <v>4</v>
      </c>
      <c r="O1935">
        <f>IF(D1935,YEAR(D1935),"")</f>
        <v>2003</v>
      </c>
      <c r="P1935" s="12">
        <f>P1934+IF(AND($B1935="C",I1935&lt;&gt;""),IF($G1935="D",-I1935,+I1935),0)</f>
        <v>22.1775808322801</v>
      </c>
    </row>
    <row r="1936" spans="1:16" x14ac:dyDescent="0.2">
      <c r="A1936" s="6">
        <v>1027</v>
      </c>
      <c r="B1936" s="6" t="s">
        <v>17</v>
      </c>
      <c r="C1936" t="s">
        <v>51</v>
      </c>
      <c r="D1936" s="8">
        <v>37721</v>
      </c>
      <c r="E1936" s="8">
        <v>37725</v>
      </c>
      <c r="F1936" t="s">
        <v>284</v>
      </c>
      <c r="G1936" s="6" t="s">
        <v>23</v>
      </c>
      <c r="H1936" s="14" t="s">
        <v>271</v>
      </c>
      <c r="I1936" s="12">
        <v>291.85000000000002</v>
      </c>
      <c r="J1936" s="12">
        <f>J1935+IF(AND($B1936="B",$G1936="D"),-I1936,IF($B1936="B",+I1936,0))</f>
        <v>3687.7171932377109</v>
      </c>
      <c r="K1936" s="12">
        <f>K1935+IF(AND($B1936="B",$E1936&lt;&gt;""),IF($G1936="D",-I1936,+I1936),0)</f>
        <v>3687.7171932377109</v>
      </c>
      <c r="L1936" s="6" t="str">
        <f>IF(C1936="","",G1936&amp;" "&amp;VLOOKUP(C1936,$X$1:$Y$49,2))</f>
        <v>D 21</v>
      </c>
      <c r="M1936" s="10" t="e">
        <f>M1935+IF(AND(B1936="C",E1936&lt;&gt;""),IF(G1936="D",-#REF!,+#REF!),0)</f>
        <v>#REF!</v>
      </c>
      <c r="N1936">
        <f>IF(D1936,MONTH(D1936),"")</f>
        <v>4</v>
      </c>
      <c r="O1936">
        <f>IF(D1936,YEAR(D1936),"")</f>
        <v>2003</v>
      </c>
      <c r="P1936" s="12">
        <f>P1935+IF(AND($B1936="C",I1936&lt;&gt;""),IF($G1936="D",-I1936,+I1936),0)</f>
        <v>22.1775808322801</v>
      </c>
    </row>
    <row r="1937" spans="1:18" x14ac:dyDescent="0.2">
      <c r="A1937" s="6">
        <v>1029</v>
      </c>
      <c r="B1937" s="6" t="s">
        <v>17</v>
      </c>
      <c r="C1937" t="s">
        <v>67</v>
      </c>
      <c r="D1937" s="8">
        <v>37726</v>
      </c>
      <c r="E1937" s="8">
        <v>37731</v>
      </c>
      <c r="F1937" t="s">
        <v>284</v>
      </c>
      <c r="G1937" s="6" t="s">
        <v>23</v>
      </c>
      <c r="H1937" s="14" t="s">
        <v>272</v>
      </c>
      <c r="I1937" s="12">
        <v>2613</v>
      </c>
      <c r="J1937" s="12">
        <f>J1936+IF(AND($B1937="B",$G1937="D"),-I1937,IF($B1937="B",+I1937,0))</f>
        <v>1074.7171932377109</v>
      </c>
      <c r="K1937" s="12">
        <f>K1936+IF(AND($B1937="B",$E1937&lt;&gt;""),IF($G1937="D",-I1937,+I1937),0)</f>
        <v>1074.7171932377109</v>
      </c>
      <c r="L1937" s="6" t="str">
        <f>IF(C1937="","",G1937&amp;" "&amp;VLOOKUP(C1937,$X$1:$Y$49,2))</f>
        <v>D 11</v>
      </c>
      <c r="M1937" s="10" t="e">
        <f>M1936+IF(AND(B1937="C",E1937&lt;&gt;""),IF(G1937="D",-#REF!,+#REF!),0)</f>
        <v>#REF!</v>
      </c>
      <c r="N1937">
        <f>IF(D1937,MONTH(D1937),"")</f>
        <v>4</v>
      </c>
      <c r="O1937">
        <f>IF(D1937,YEAR(D1937),"")</f>
        <v>2003</v>
      </c>
      <c r="P1937" s="12">
        <f>P1936+IF(AND($B1937="C",I1937&lt;&gt;""),IF($G1937="D",-I1937,+I1937),0)</f>
        <v>22.1775808322801</v>
      </c>
    </row>
    <row r="1938" spans="1:18" x14ac:dyDescent="0.2">
      <c r="A1938" s="6">
        <v>1031</v>
      </c>
      <c r="B1938" s="6" t="s">
        <v>40</v>
      </c>
      <c r="C1938" t="s">
        <v>18</v>
      </c>
      <c r="D1938" s="8">
        <v>37727</v>
      </c>
      <c r="E1938" s="8">
        <v>37727</v>
      </c>
      <c r="F1938" t="s">
        <v>284</v>
      </c>
      <c r="G1938" s="6" t="s">
        <v>19</v>
      </c>
      <c r="H1938" s="6"/>
      <c r="I1938" s="12">
        <v>74.7</v>
      </c>
      <c r="J1938" s="12">
        <f>J1937+IF(AND($B1938="B",$G1938="D"),-I1938,IF($B1938="B",+I1938,0))</f>
        <v>1074.7171932377109</v>
      </c>
      <c r="K1938" s="12">
        <f>K1937+IF(AND($B1938="B",$E1938&lt;&gt;""),IF($G1938="D",-I1938,+I1938),0)</f>
        <v>1074.7171932377109</v>
      </c>
      <c r="L1938" s="6" t="str">
        <f>IF(C1938="","",G1938&amp;" "&amp;VLOOKUP(C1938,$X$1:$Y$49,2))</f>
        <v>R 8</v>
      </c>
      <c r="M1938" s="10" t="e">
        <f>M1937+IF(AND(B1938="C",E1938&lt;&gt;""),IF(G1938="D",-#REF!,+#REF!),0)</f>
        <v>#REF!</v>
      </c>
      <c r="N1938">
        <f>IF(D1938,MONTH(D1938),"")</f>
        <v>4</v>
      </c>
      <c r="O1938">
        <f>IF(D1938,YEAR(D1938),"")</f>
        <v>2003</v>
      </c>
      <c r="P1938" s="12">
        <f>P1937+IF(AND($B1938="C",I1938&lt;&gt;""),IF($G1938="D",-I1938,+I1938),0)</f>
        <v>96.877580832280103</v>
      </c>
    </row>
    <row r="1939" spans="1:18" x14ac:dyDescent="0.2">
      <c r="A1939" s="6">
        <v>1031</v>
      </c>
      <c r="B1939" s="6" t="s">
        <v>40</v>
      </c>
      <c r="C1939" t="s">
        <v>49</v>
      </c>
      <c r="D1939" s="8">
        <v>37727</v>
      </c>
      <c r="E1939" s="8">
        <v>37727</v>
      </c>
      <c r="F1939" t="s">
        <v>284</v>
      </c>
      <c r="G1939" s="6" t="s">
        <v>23</v>
      </c>
      <c r="H1939" s="6"/>
      <c r="I1939" s="12">
        <v>74.7</v>
      </c>
      <c r="J1939" s="12">
        <f>J1938+IF(AND($B1939="B",$G1939="D"),-I1939,IF($B1939="B",+I1939,0))</f>
        <v>1074.7171932377109</v>
      </c>
      <c r="K1939" s="12">
        <f>K1938+IF(AND($B1939="B",$E1939&lt;&gt;""),IF($G1939="D",-I1939,+I1939),0)</f>
        <v>1074.7171932377109</v>
      </c>
      <c r="L1939" s="6" t="str">
        <f>IF(C1939="","",G1939&amp;" "&amp;VLOOKUP(C1939,$X$1:$Y$49,2))</f>
        <v>D 24</v>
      </c>
      <c r="M1939" s="10" t="e">
        <f>M1938+IF(AND(B1939="C",E1939&lt;&gt;""),IF(G1939="D",-#REF!,+#REF!),0)</f>
        <v>#REF!</v>
      </c>
      <c r="N1939">
        <f>IF(D1939,MONTH(D1939),"")</f>
        <v>4</v>
      </c>
      <c r="O1939">
        <f>IF(D1939,YEAR(D1939),"")</f>
        <v>2003</v>
      </c>
      <c r="P1939" s="12">
        <f>P1938+IF(AND($B1939="C",I1939&lt;&gt;""),IF($G1939="D",-I1939,+I1939),0)</f>
        <v>22.1775808322801</v>
      </c>
    </row>
    <row r="1940" spans="1:18" x14ac:dyDescent="0.2">
      <c r="A1940" s="6">
        <v>1032</v>
      </c>
      <c r="B1940" s="6" t="s">
        <v>40</v>
      </c>
      <c r="C1940" t="s">
        <v>28</v>
      </c>
      <c r="D1940" s="8">
        <v>37727</v>
      </c>
      <c r="E1940" s="8">
        <v>37727</v>
      </c>
      <c r="F1940" t="s">
        <v>284</v>
      </c>
      <c r="G1940" s="6" t="s">
        <v>23</v>
      </c>
      <c r="H1940" s="6"/>
      <c r="I1940" s="12">
        <v>5.79</v>
      </c>
      <c r="J1940" s="12">
        <f>J1939+IF(AND($B1940="B",$G1940="D"),-I1940,IF($B1940="B",+I1940,0))</f>
        <v>1074.7171932377109</v>
      </c>
      <c r="K1940" s="12">
        <f>K1939+IF(AND($B1940="B",$E1940&lt;&gt;""),IF($G1940="D",-I1940,+I1940),0)</f>
        <v>1074.7171932377109</v>
      </c>
      <c r="L1940" s="6" t="str">
        <f>IF(C1940="","",G1940&amp;" "&amp;VLOOKUP(C1940,$X$1:$Y$49,2))</f>
        <v>D 25</v>
      </c>
      <c r="M1940" s="10" t="e">
        <f>M1939+IF(AND(B1940="C",E1940&lt;&gt;""),IF(G1940="D",-#REF!,+#REF!),0)</f>
        <v>#REF!</v>
      </c>
      <c r="N1940">
        <f>IF(D1940,MONTH(D1940),"")</f>
        <v>4</v>
      </c>
      <c r="O1940">
        <f>IF(D1940,YEAR(D1940),"")</f>
        <v>2003</v>
      </c>
      <c r="P1940" s="12">
        <f>P1939+IF(AND($B1940="C",I1940&lt;&gt;""),IF($G1940="D",-I1940,+I1940),0)</f>
        <v>16.387580832280101</v>
      </c>
    </row>
    <row r="1941" spans="1:18" x14ac:dyDescent="0.2">
      <c r="A1941" s="6">
        <v>1041</v>
      </c>
      <c r="B1941" s="6" t="s">
        <v>17</v>
      </c>
      <c r="C1941" t="s">
        <v>28</v>
      </c>
      <c r="D1941" s="8">
        <v>37727</v>
      </c>
      <c r="E1941" s="8">
        <v>37742</v>
      </c>
      <c r="F1941" t="s">
        <v>284</v>
      </c>
      <c r="G1941" s="6" t="s">
        <v>23</v>
      </c>
      <c r="H1941" s="6"/>
      <c r="I1941" s="12">
        <v>26.2</v>
      </c>
      <c r="J1941" s="12">
        <f>J1940+IF(AND($B1941="B",$G1941="D"),-I1941,IF($B1941="B",+I1941,0))</f>
        <v>1048.5171932377109</v>
      </c>
      <c r="K1941" s="12">
        <f>K1940+IF(AND($B1941="B",$E1941&lt;&gt;""),IF($G1941="D",-I1941,+I1941),0)</f>
        <v>1048.5171932377109</v>
      </c>
      <c r="L1941" s="6" t="str">
        <f>IF(C1941="","",G1941&amp;" "&amp;VLOOKUP(C1941,$X$1:$Y$49,2))</f>
        <v>D 25</v>
      </c>
      <c r="M1941" s="10" t="e">
        <f>M1940+IF(AND(B1941="C",E1941&lt;&gt;""),IF(G1941="D",-#REF!,+#REF!),0)</f>
        <v>#REF!</v>
      </c>
      <c r="N1941">
        <f>IF(D1941,MONTH(D1941),"")</f>
        <v>4</v>
      </c>
      <c r="O1941">
        <f>IF(D1941,YEAR(D1941),"")</f>
        <v>2003</v>
      </c>
      <c r="P1941" s="12">
        <f>P1940+IF(AND($B1941="C",I1941&lt;&gt;""),IF($G1941="D",-I1941,+I1941),0)</f>
        <v>16.387580832280101</v>
      </c>
      <c r="R1941" s="17"/>
    </row>
    <row r="1942" spans="1:18" x14ac:dyDescent="0.2">
      <c r="A1942" s="6">
        <v>1041</v>
      </c>
      <c r="B1942" s="6" t="s">
        <v>17</v>
      </c>
      <c r="C1942" t="s">
        <v>26</v>
      </c>
      <c r="D1942" s="8">
        <v>37727</v>
      </c>
      <c r="E1942" s="8">
        <v>37742</v>
      </c>
      <c r="F1942" t="s">
        <v>284</v>
      </c>
      <c r="G1942" s="6" t="s">
        <v>23</v>
      </c>
      <c r="H1942" s="6"/>
      <c r="I1942" s="12">
        <v>5.14</v>
      </c>
      <c r="J1942" s="12">
        <f>J1941+IF(AND($B1942="B",$G1942="D"),-I1942,IF($B1942="B",+I1942,0))</f>
        <v>1043.3771932377108</v>
      </c>
      <c r="K1942" s="12">
        <f>K1941+IF(AND($B1942="B",$E1942&lt;&gt;""),IF($G1942="D",-I1942,+I1942),0)</f>
        <v>1043.3771932377108</v>
      </c>
      <c r="L1942" s="6" t="str">
        <f>IF(C1942="","",G1942&amp;" "&amp;VLOOKUP(C1942,$X$1:$Y$49,2))</f>
        <v>D 6</v>
      </c>
      <c r="M1942" s="10" t="e">
        <f>M1941+IF(AND(B1942="C",E1942&lt;&gt;""),IF(G1942="D",-#REF!,+#REF!),0)</f>
        <v>#REF!</v>
      </c>
      <c r="N1942">
        <f>IF(D1942,MONTH(D1942),"")</f>
        <v>4</v>
      </c>
      <c r="O1942">
        <f>IF(D1942,YEAR(D1942),"")</f>
        <v>2003</v>
      </c>
      <c r="P1942" s="12">
        <f>P1941+IF(AND($B1942="C",I1942&lt;&gt;""),IF($G1942="D",-I1942,+I1942),0)</f>
        <v>16.387580832280101</v>
      </c>
    </row>
    <row r="1943" spans="1:18" x14ac:dyDescent="0.2">
      <c r="A1943" s="6">
        <v>1047</v>
      </c>
      <c r="B1943" s="6" t="s">
        <v>17</v>
      </c>
      <c r="C1943" t="s">
        <v>28</v>
      </c>
      <c r="D1943" s="8">
        <v>37727</v>
      </c>
      <c r="E1943" s="8">
        <v>37742</v>
      </c>
      <c r="F1943" t="s">
        <v>284</v>
      </c>
      <c r="G1943" s="6" t="s">
        <v>23</v>
      </c>
      <c r="H1943" s="6"/>
      <c r="I1943" s="12">
        <v>40.200000000000003</v>
      </c>
      <c r="J1943" s="12">
        <f>J1942+IF(AND($B1943="B",$G1943="D"),-I1943,IF($B1943="B",+I1943,0))</f>
        <v>1003.1771932377108</v>
      </c>
      <c r="K1943" s="12">
        <f>K1942+IF(AND($B1943="B",$E1943&lt;&gt;""),IF($G1943="D",-I1943,+I1943),0)</f>
        <v>1003.1771932377108</v>
      </c>
      <c r="L1943" s="6" t="str">
        <f>IF(C1943="","",G1943&amp;" "&amp;VLOOKUP(C1943,$X$1:$Y$49,2))</f>
        <v>D 25</v>
      </c>
      <c r="M1943" s="10" t="e">
        <f>M1942+IF(AND(B1943="C",E1943&lt;&gt;""),IF(G1943="D",-#REF!,+#REF!),0)</f>
        <v>#REF!</v>
      </c>
      <c r="N1943">
        <f>IF(D1943,MONTH(D1943),"")</f>
        <v>4</v>
      </c>
      <c r="O1943">
        <f>IF(D1943,YEAR(D1943),"")</f>
        <v>2003</v>
      </c>
      <c r="P1943" s="12">
        <f>P1942+IF(AND($B1943="C",I1943&lt;&gt;""),IF($G1943="D",-I1943,+I1943),0)</f>
        <v>16.387580832280101</v>
      </c>
    </row>
    <row r="1944" spans="1:18" x14ac:dyDescent="0.2">
      <c r="A1944" s="6">
        <v>1047</v>
      </c>
      <c r="B1944" s="6" t="s">
        <v>17</v>
      </c>
      <c r="C1944" t="s">
        <v>26</v>
      </c>
      <c r="D1944" s="8">
        <v>37727</v>
      </c>
      <c r="E1944" s="8">
        <v>37742</v>
      </c>
      <c r="F1944" t="s">
        <v>284</v>
      </c>
      <c r="G1944" s="6" t="s">
        <v>23</v>
      </c>
      <c r="H1944" s="6"/>
      <c r="I1944" s="12">
        <v>7.88</v>
      </c>
      <c r="J1944" s="12">
        <f>J1943+IF(AND($B1944="B",$G1944="D"),-I1944,IF($B1944="B",+I1944,0))</f>
        <v>995.29719323771076</v>
      </c>
      <c r="K1944" s="12">
        <f>K1943+IF(AND($B1944="B",$E1944&lt;&gt;""),IF($G1944="D",-I1944,+I1944),0)</f>
        <v>995.29719323771076</v>
      </c>
      <c r="L1944" s="6" t="str">
        <f>IF(C1944="","",G1944&amp;" "&amp;VLOOKUP(C1944,$X$1:$Y$49,2))</f>
        <v>D 6</v>
      </c>
      <c r="M1944" s="10" t="e">
        <f>M1943+IF(AND(B1944="C",E1944&lt;&gt;""),IF(G1944="D",-#REF!,+#REF!),0)</f>
        <v>#REF!</v>
      </c>
      <c r="N1944">
        <f>IF(D1944,MONTH(D1944),"")</f>
        <v>4</v>
      </c>
      <c r="O1944">
        <f>IF(D1944,YEAR(D1944),"")</f>
        <v>2003</v>
      </c>
      <c r="P1944" s="12">
        <f>P1943+IF(AND($B1944="C",I1944&lt;&gt;""),IF($G1944="D",-I1944,+I1944),0)</f>
        <v>16.387580832280101</v>
      </c>
    </row>
    <row r="1945" spans="1:18" x14ac:dyDescent="0.2">
      <c r="A1945" s="6">
        <v>1048</v>
      </c>
      <c r="B1945" s="6" t="s">
        <v>17</v>
      </c>
      <c r="C1945" t="s">
        <v>58</v>
      </c>
      <c r="D1945" s="8">
        <v>37727</v>
      </c>
      <c r="E1945" s="8">
        <v>37726</v>
      </c>
      <c r="F1945" t="s">
        <v>284</v>
      </c>
      <c r="G1945" s="6" t="s">
        <v>23</v>
      </c>
      <c r="H1945" s="6"/>
      <c r="I1945" s="12">
        <v>1100</v>
      </c>
      <c r="J1945" s="12">
        <f>J1944+IF(AND($B1945="B",$G1945="D"),-I1945,IF($B1945="B",+I1945,0))</f>
        <v>-104.70280676228924</v>
      </c>
      <c r="K1945" s="12">
        <f>K1944+IF(AND($B1945="B",$E1945&lt;&gt;""),IF($G1945="D",-I1945,+I1945),0)</f>
        <v>-104.70280676228924</v>
      </c>
      <c r="L1945" s="6" t="str">
        <f>IF(C1945="","",G1945&amp;" "&amp;VLOOKUP(C1945,$X$1:$Y$49,2))</f>
        <v>D 4</v>
      </c>
      <c r="M1945" s="10" t="e">
        <f>M1944+IF(AND(B1945="C",E1945&lt;&gt;""),IF(G1945="D",-#REF!,+#REF!),0)</f>
        <v>#REF!</v>
      </c>
      <c r="N1945">
        <f>IF(D1945,MONTH(D1945),"")</f>
        <v>4</v>
      </c>
      <c r="O1945">
        <f>IF(D1945,YEAR(D1945),"")</f>
        <v>2003</v>
      </c>
      <c r="P1945" s="12">
        <f>P1944+IF(AND($B1945="C",I1945&lt;&gt;""),IF($G1945="D",-I1945,+I1945),0)</f>
        <v>16.387580832280101</v>
      </c>
    </row>
    <row r="1946" spans="1:18" x14ac:dyDescent="0.2">
      <c r="A1946" s="6">
        <v>1030</v>
      </c>
      <c r="B1946" s="6" t="s">
        <v>17</v>
      </c>
      <c r="C1946" t="s">
        <v>54</v>
      </c>
      <c r="D1946" s="8">
        <v>37728</v>
      </c>
      <c r="E1946" s="8">
        <v>37734</v>
      </c>
      <c r="F1946" t="s">
        <v>284</v>
      </c>
      <c r="G1946" s="6" t="s">
        <v>19</v>
      </c>
      <c r="H1946" s="6"/>
      <c r="I1946" s="12">
        <v>780</v>
      </c>
      <c r="J1946" s="12">
        <f>J1945+IF(AND($B1946="B",$G1946="D"),-I1946,IF($B1946="B",+I1946,0))</f>
        <v>675.29719323771076</v>
      </c>
      <c r="K1946" s="12">
        <f>K1945+IF(AND($B1946="B",$E1946&lt;&gt;""),IF($G1946="D",-I1946,+I1946),0)</f>
        <v>675.29719323771076</v>
      </c>
      <c r="L1946" s="6" t="str">
        <f>IF(C1946="","",G1946&amp;" "&amp;VLOOKUP(C1946,$X$1:$Y$49,2))</f>
        <v>R 6</v>
      </c>
      <c r="M1946" s="10" t="e">
        <f>M1945+IF(AND(B1946="C",E1946&lt;&gt;""),IF(G1946="D",-#REF!,+#REF!),0)</f>
        <v>#REF!</v>
      </c>
      <c r="N1946">
        <f>IF(D1946,MONTH(D1946),"")</f>
        <v>4</v>
      </c>
      <c r="O1946">
        <f>IF(D1946,YEAR(D1946),"")</f>
        <v>2003</v>
      </c>
      <c r="P1946" s="12">
        <f>P1945+IF(AND($B1946="C",I1946&lt;&gt;""),IF($G1946="D",-I1946,+I1946),0)</f>
        <v>16.387580832280101</v>
      </c>
    </row>
    <row r="1947" spans="1:18" x14ac:dyDescent="0.2">
      <c r="A1947" s="6">
        <v>1030</v>
      </c>
      <c r="B1947" s="6" t="s">
        <v>17</v>
      </c>
      <c r="C1947" t="s">
        <v>62</v>
      </c>
      <c r="D1947" s="8">
        <v>37728</v>
      </c>
      <c r="E1947" s="8">
        <v>37734</v>
      </c>
      <c r="F1947" t="s">
        <v>284</v>
      </c>
      <c r="G1947" s="6" t="s">
        <v>19</v>
      </c>
      <c r="H1947" s="6"/>
      <c r="I1947" s="12">
        <v>152.88</v>
      </c>
      <c r="J1947" s="12">
        <f>J1946+IF(AND($B1947="B",$G1947="D"),-I1947,IF($B1947="B",+I1947,0))</f>
        <v>828.17719323771075</v>
      </c>
      <c r="K1947" s="12">
        <f>K1946+IF(AND($B1947="B",$E1947&lt;&gt;""),IF($G1947="D",-I1947,+I1947),0)</f>
        <v>828.17719323771075</v>
      </c>
      <c r="L1947" s="6" t="str">
        <f>IF(C1947="","",G1947&amp;" "&amp;VLOOKUP(C1947,$X$1:$Y$49,2))</f>
        <v>R 5</v>
      </c>
      <c r="M1947" s="10" t="e">
        <f>M1946+IF(AND(B1947="C",E1947&lt;&gt;""),IF(G1947="D",-#REF!,+#REF!),0)</f>
        <v>#REF!</v>
      </c>
      <c r="N1947">
        <f>IF(D1947,MONTH(D1947),"")</f>
        <v>4</v>
      </c>
      <c r="O1947">
        <f>IF(D1947,YEAR(D1947),"")</f>
        <v>2003</v>
      </c>
      <c r="P1947" s="12">
        <f>P1946+IF(AND($B1947="C",I1947&lt;&gt;""),IF($G1947="D",-I1947,+I1947),0)</f>
        <v>16.387580832280101</v>
      </c>
    </row>
    <row r="1948" spans="1:18" x14ac:dyDescent="0.2">
      <c r="A1948" s="6">
        <v>1030</v>
      </c>
      <c r="B1948" s="6" t="s">
        <v>17</v>
      </c>
      <c r="C1948" t="s">
        <v>54</v>
      </c>
      <c r="D1948" s="8">
        <v>37728</v>
      </c>
      <c r="E1948" s="8">
        <v>37734</v>
      </c>
      <c r="F1948" t="s">
        <v>284</v>
      </c>
      <c r="G1948" s="6" t="s">
        <v>19</v>
      </c>
      <c r="H1948" s="6"/>
      <c r="I1948" s="12">
        <v>1005</v>
      </c>
      <c r="J1948" s="12">
        <f>J1947+IF(AND($B1948="B",$G1948="D"),-I1948,IF($B1948="B",+I1948,0))</f>
        <v>1833.1771932377108</v>
      </c>
      <c r="K1948" s="12">
        <f>K1947+IF(AND($B1948="B",$E1948&lt;&gt;""),IF($G1948="D",-I1948,+I1948),0)</f>
        <v>1833.1771932377108</v>
      </c>
      <c r="L1948" s="6" t="str">
        <f>IF(C1948="","",G1948&amp;" "&amp;VLOOKUP(C1948,$X$1:$Y$49,2))</f>
        <v>R 6</v>
      </c>
      <c r="M1948" s="10" t="e">
        <f>M1947+IF(AND(B1948="C",E1948&lt;&gt;""),IF(G1948="D",-#REF!,+#REF!),0)</f>
        <v>#REF!</v>
      </c>
      <c r="N1948">
        <f>IF(D1948,MONTH(D1948),"")</f>
        <v>4</v>
      </c>
      <c r="O1948">
        <f>IF(D1948,YEAR(D1948),"")</f>
        <v>2003</v>
      </c>
      <c r="P1948" s="12">
        <f>P1947+IF(AND($B1948="C",I1948&lt;&gt;""),IF($G1948="D",-I1948,+I1948),0)</f>
        <v>16.387580832280101</v>
      </c>
    </row>
    <row r="1949" spans="1:18" x14ac:dyDescent="0.2">
      <c r="A1949" s="6">
        <v>1030</v>
      </c>
      <c r="B1949" s="6" t="s">
        <v>17</v>
      </c>
      <c r="C1949" t="s">
        <v>62</v>
      </c>
      <c r="D1949" s="8">
        <v>37728</v>
      </c>
      <c r="E1949" s="8">
        <v>37734</v>
      </c>
      <c r="F1949" t="s">
        <v>284</v>
      </c>
      <c r="G1949" s="6" t="s">
        <v>19</v>
      </c>
      <c r="H1949" s="6"/>
      <c r="I1949" s="12">
        <v>196.98</v>
      </c>
      <c r="J1949" s="12">
        <f>J1948+IF(AND($B1949="B",$G1949="D"),-I1949,IF($B1949="B",+I1949,0))</f>
        <v>2030.1571932377108</v>
      </c>
      <c r="K1949" s="12">
        <f>K1948+IF(AND($B1949="B",$E1949&lt;&gt;""),IF($G1949="D",-I1949,+I1949),0)</f>
        <v>2030.1571932377108</v>
      </c>
      <c r="L1949" s="6" t="str">
        <f>IF(C1949="","",G1949&amp;" "&amp;VLOOKUP(C1949,$X$1:$Y$49,2))</f>
        <v>R 5</v>
      </c>
      <c r="M1949" s="10" t="e">
        <f>M1948+IF(AND(B1949="C",E1949&lt;&gt;""),IF(G1949="D",-#REF!,+#REF!),0)</f>
        <v>#REF!</v>
      </c>
      <c r="N1949">
        <f>IF(D1949,MONTH(D1949),"")</f>
        <v>4</v>
      </c>
      <c r="O1949">
        <f>IF(D1949,YEAR(D1949),"")</f>
        <v>2003</v>
      </c>
      <c r="P1949" s="12">
        <f>P1948+IF(AND($B1949="C",I1949&lt;&gt;""),IF($G1949="D",-I1949,+I1949),0)</f>
        <v>16.387580832280101</v>
      </c>
    </row>
    <row r="1950" spans="1:18" x14ac:dyDescent="0.2">
      <c r="A1950" s="6">
        <v>1048</v>
      </c>
      <c r="B1950" s="6" t="s">
        <v>17</v>
      </c>
      <c r="C1950" t="s">
        <v>58</v>
      </c>
      <c r="D1950" s="8">
        <v>37728</v>
      </c>
      <c r="E1950" s="8">
        <v>37727</v>
      </c>
      <c r="F1950" t="s">
        <v>284</v>
      </c>
      <c r="G1950" s="6" t="s">
        <v>23</v>
      </c>
      <c r="H1950" s="6"/>
      <c r="I1950" s="12">
        <v>250</v>
      </c>
      <c r="J1950" s="12">
        <f>J1949+IF(AND($B1950="B",$G1950="D"),-I1950,IF($B1950="B",+I1950,0))</f>
        <v>1780.1571932377108</v>
      </c>
      <c r="K1950" s="12">
        <f>K1949+IF(AND($B1950="B",$E1950&lt;&gt;""),IF($G1950="D",-I1950,+I1950),0)</f>
        <v>1780.1571932377108</v>
      </c>
      <c r="L1950" s="6" t="str">
        <f>IF(C1950="","",G1950&amp;" "&amp;VLOOKUP(C1950,$X$1:$Y$49,2))</f>
        <v>D 4</v>
      </c>
      <c r="M1950" s="10" t="e">
        <f>M1949+IF(AND(B1950="C",E1950&lt;&gt;""),IF(G1950="D",-#REF!,+#REF!),0)</f>
        <v>#REF!</v>
      </c>
      <c r="N1950">
        <f>IF(D1950,MONTH(D1950),"")</f>
        <v>4</v>
      </c>
      <c r="O1950">
        <f>IF(D1950,YEAR(D1950),"")</f>
        <v>2003</v>
      </c>
      <c r="P1950" s="12">
        <f>P1949+IF(AND($B1950="C",I1950&lt;&gt;""),IF($G1950="D",-I1950,+I1950),0)</f>
        <v>16.387580832280101</v>
      </c>
    </row>
    <row r="1951" spans="1:18" x14ac:dyDescent="0.2">
      <c r="A1951" s="6">
        <v>968</v>
      </c>
      <c r="B1951" s="6" t="s">
        <v>17</v>
      </c>
      <c r="C1951" t="s">
        <v>33</v>
      </c>
      <c r="D1951" s="8">
        <v>37731</v>
      </c>
      <c r="E1951" s="8">
        <v>37733</v>
      </c>
      <c r="F1951" t="s">
        <v>284</v>
      </c>
      <c r="G1951" s="6" t="s">
        <v>23</v>
      </c>
      <c r="H1951" s="6"/>
      <c r="I1951" s="12">
        <v>348</v>
      </c>
      <c r="J1951" s="12">
        <f>J1950+IF(AND($B1951="B",$G1951="D"),-I1951,IF($B1951="B",+I1951,0))</f>
        <v>1432.1571932377108</v>
      </c>
      <c r="K1951" s="12">
        <f>K1950+IF(AND($B1951="B",$E1951&lt;&gt;""),IF($G1951="D",-I1951,+I1951),0)</f>
        <v>1432.1571932377108</v>
      </c>
      <c r="L1951" s="6" t="str">
        <f>IF(C1951="","",G1951&amp;" "&amp;VLOOKUP(C1951,$X$1:$Y$49,2))</f>
        <v>D 23</v>
      </c>
      <c r="M1951" s="10" t="e">
        <f>M1950+IF(AND(B1951="C",E1951&lt;&gt;""),IF(G1951="D",-#REF!,+#REF!),0)</f>
        <v>#REF!</v>
      </c>
      <c r="N1951">
        <f>IF(D1951,MONTH(D1951),"")</f>
        <v>4</v>
      </c>
      <c r="O1951">
        <f>IF(D1951,YEAR(D1951),"")</f>
        <v>2003</v>
      </c>
      <c r="P1951" s="12">
        <f>P1950+IF(AND($B1951="C",I1951&lt;&gt;""),IF($G1951="D",-I1951,+I1951),0)</f>
        <v>16.387580832280101</v>
      </c>
    </row>
    <row r="1952" spans="1:18" x14ac:dyDescent="0.2">
      <c r="A1952" s="6">
        <v>1046</v>
      </c>
      <c r="B1952" s="6" t="s">
        <v>17</v>
      </c>
      <c r="C1952" s="7" t="s">
        <v>58</v>
      </c>
      <c r="D1952" s="8">
        <v>37735</v>
      </c>
      <c r="E1952" s="8">
        <v>37734</v>
      </c>
      <c r="F1952" t="s">
        <v>284</v>
      </c>
      <c r="G1952" s="6" t="s">
        <v>23</v>
      </c>
      <c r="H1952" s="6"/>
      <c r="I1952" s="12">
        <v>650</v>
      </c>
      <c r="J1952" s="12">
        <f>J1951+IF(AND($B1952="B",$G1952="D"),-I1952,IF($B1952="B",+I1952,0))</f>
        <v>782.15719323771077</v>
      </c>
      <c r="K1952" s="12">
        <f>K1951+IF(AND($B1952="B",$E1952&lt;&gt;""),IF($G1952="D",-I1952,+I1952),0)</f>
        <v>782.15719323771077</v>
      </c>
      <c r="L1952" s="6" t="str">
        <f>IF(C1952="","",G1952&amp;" "&amp;VLOOKUP(C1952,$X$1:$Y$49,2))</f>
        <v>D 4</v>
      </c>
      <c r="M1952" s="10" t="e">
        <f>M1951+IF(AND(B1952="C",E1952&lt;&gt;""),IF(G1952="D",-#REF!,+#REF!),0)</f>
        <v>#REF!</v>
      </c>
      <c r="N1952">
        <f>IF(D1952,MONTH(D1952),"")</f>
        <v>4</v>
      </c>
      <c r="O1952">
        <f>IF(D1952,YEAR(D1952),"")</f>
        <v>2003</v>
      </c>
      <c r="P1952" s="12">
        <f>P1951+IF(AND($B1952="C",I1952&lt;&gt;""),IF($G1952="D",-I1952,+I1952),0)</f>
        <v>16.387580832280101</v>
      </c>
    </row>
    <row r="1953" spans="1:16" x14ac:dyDescent="0.2">
      <c r="A1953" s="6">
        <v>1046</v>
      </c>
      <c r="B1953" s="6" t="s">
        <v>17</v>
      </c>
      <c r="C1953" s="7" t="s">
        <v>58</v>
      </c>
      <c r="D1953" s="8">
        <v>37735</v>
      </c>
      <c r="E1953" s="8">
        <v>37734</v>
      </c>
      <c r="F1953" t="s">
        <v>284</v>
      </c>
      <c r="G1953" s="6" t="s">
        <v>23</v>
      </c>
      <c r="H1953" s="6"/>
      <c r="I1953" s="12">
        <v>250</v>
      </c>
      <c r="J1953" s="12">
        <f>J1952+IF(AND($B1953="B",$G1953="D"),-I1953,IF($B1953="B",+I1953,0))</f>
        <v>532.15719323771077</v>
      </c>
      <c r="K1953" s="12">
        <f>K1952+IF(AND($B1953="B",$E1953&lt;&gt;""),IF($G1953="D",-I1953,+I1953),0)</f>
        <v>532.15719323771077</v>
      </c>
      <c r="L1953" s="6" t="str">
        <f>IF(C1953="","",G1953&amp;" "&amp;VLOOKUP(C1953,$X$1:$Y$49,2))</f>
        <v>D 4</v>
      </c>
      <c r="M1953" s="10" t="e">
        <f>M1952+IF(AND(B1953="C",E1953&lt;&gt;""),IF(G1953="D",-#REF!,+#REF!),0)</f>
        <v>#REF!</v>
      </c>
      <c r="N1953">
        <f>IF(D1953,MONTH(D1953),"")</f>
        <v>4</v>
      </c>
      <c r="O1953">
        <f>IF(D1953,YEAR(D1953),"")</f>
        <v>2003</v>
      </c>
      <c r="P1953" s="12">
        <f>P1952+IF(AND($B1953="C",I1953&lt;&gt;""),IF($G1953="D",-I1953,+I1953),0)</f>
        <v>16.387580832280101</v>
      </c>
    </row>
    <row r="1954" spans="1:16" x14ac:dyDescent="0.2">
      <c r="A1954" s="6">
        <v>1050</v>
      </c>
      <c r="B1954" s="6" t="s">
        <v>17</v>
      </c>
      <c r="C1954" t="s">
        <v>28</v>
      </c>
      <c r="D1954" s="8">
        <v>37741</v>
      </c>
      <c r="E1954" s="8">
        <v>37741</v>
      </c>
      <c r="F1954" t="s">
        <v>284</v>
      </c>
      <c r="G1954" s="6" t="s">
        <v>23</v>
      </c>
      <c r="H1954" s="6"/>
      <c r="I1954" s="12">
        <v>214.81</v>
      </c>
      <c r="J1954" s="12">
        <f>J1953+IF(AND($B1954="B",$G1954="D"),-I1954,IF($B1954="B",+I1954,0))</f>
        <v>317.34719323771077</v>
      </c>
      <c r="K1954" s="12">
        <f>K1953+IF(AND($B1954="B",$E1954&lt;&gt;""),IF($G1954="D",-I1954,+I1954),0)</f>
        <v>317.34719323771077</v>
      </c>
      <c r="L1954" s="6" t="str">
        <f>IF(C1954="","",G1954&amp;" "&amp;VLOOKUP(C1954,$X$1:$Y$49,2))</f>
        <v>D 25</v>
      </c>
      <c r="M1954" s="10" t="e">
        <f>M1953+IF(AND(B1954="C",E1954&lt;&gt;""),IF(G1954="D",-#REF!,+#REF!),0)</f>
        <v>#REF!</v>
      </c>
      <c r="N1954">
        <f>IF(D1954,MONTH(D1954),"")</f>
        <v>4</v>
      </c>
      <c r="O1954">
        <f>IF(D1954,YEAR(D1954),"")</f>
        <v>2003</v>
      </c>
      <c r="P1954" s="12">
        <f>P1953+IF(AND($B1954="C",I1954&lt;&gt;""),IF($G1954="D",-I1954,+I1954),0)</f>
        <v>16.387580832280101</v>
      </c>
    </row>
    <row r="1955" spans="1:16" x14ac:dyDescent="0.2">
      <c r="A1955" s="6">
        <v>1050</v>
      </c>
      <c r="B1955" s="6" t="s">
        <v>17</v>
      </c>
      <c r="C1955" t="s">
        <v>31</v>
      </c>
      <c r="D1955" s="8">
        <v>37741</v>
      </c>
      <c r="E1955" s="8">
        <v>37741</v>
      </c>
      <c r="F1955" t="s">
        <v>284</v>
      </c>
      <c r="G1955" s="6" t="s">
        <v>23</v>
      </c>
      <c r="H1955" s="6"/>
      <c r="I1955" s="12">
        <v>173.28</v>
      </c>
      <c r="J1955" s="12">
        <f>J1954+IF(AND($B1955="B",$G1955="D"),-I1955,IF($B1955="B",+I1955,0))</f>
        <v>144.06719323771077</v>
      </c>
      <c r="K1955" s="12">
        <f>K1954+IF(AND($B1955="B",$E1955&lt;&gt;""),IF($G1955="D",-I1955,+I1955),0)</f>
        <v>144.06719323771077</v>
      </c>
      <c r="L1955" s="6" t="str">
        <f>IF(C1955="","",G1955&amp;" "&amp;VLOOKUP(C1955,$X$1:$Y$49,2))</f>
        <v>D 22</v>
      </c>
      <c r="M1955" s="10" t="e">
        <f>M1954+IF(AND(B1955="C",E1955&lt;&gt;""),IF(G1955="D",-#REF!,+#REF!),0)</f>
        <v>#REF!</v>
      </c>
      <c r="N1955">
        <f>IF(D1955,MONTH(D1955),"")</f>
        <v>4</v>
      </c>
      <c r="O1955">
        <f>IF(D1955,YEAR(D1955),"")</f>
        <v>2003</v>
      </c>
      <c r="P1955" s="12">
        <f>P1954+IF(AND($B1955="C",I1955&lt;&gt;""),IF($G1955="D",-I1955,+I1955),0)</f>
        <v>16.387580832280101</v>
      </c>
    </row>
    <row r="1956" spans="1:16" x14ac:dyDescent="0.2">
      <c r="A1956" s="6">
        <v>1050</v>
      </c>
      <c r="B1956" s="6" t="s">
        <v>17</v>
      </c>
      <c r="C1956" t="s">
        <v>49</v>
      </c>
      <c r="D1956" s="8">
        <v>37741</v>
      </c>
      <c r="E1956" s="8">
        <v>37741</v>
      </c>
      <c r="F1956" t="s">
        <v>284</v>
      </c>
      <c r="G1956" s="6" t="s">
        <v>23</v>
      </c>
      <c r="H1956" s="6"/>
      <c r="I1956" s="12">
        <v>19.420000000000002</v>
      </c>
      <c r="J1956" s="12">
        <f>J1955+IF(AND($B1956="B",$G1956="D"),-I1956,IF($B1956="B",+I1956,0))</f>
        <v>124.64719323771077</v>
      </c>
      <c r="K1956" s="12">
        <f>K1955+IF(AND($B1956="B",$E1956&lt;&gt;""),IF($G1956="D",-I1956,+I1956),0)</f>
        <v>124.64719323771077</v>
      </c>
      <c r="L1956" s="6" t="str">
        <f>IF(C1956="","",G1956&amp;" "&amp;VLOOKUP(C1956,$X$1:$Y$49,2))</f>
        <v>D 24</v>
      </c>
      <c r="M1956" s="10" t="e">
        <f>M1955+IF(AND(B1956="C",E1956&lt;&gt;""),IF(G1956="D",-#REF!,+#REF!),0)</f>
        <v>#REF!</v>
      </c>
      <c r="N1956">
        <f>IF(D1956,MONTH(D1956),"")</f>
        <v>4</v>
      </c>
      <c r="O1956">
        <f>IF(D1956,YEAR(D1956),"")</f>
        <v>2003</v>
      </c>
      <c r="P1956" s="12">
        <f>P1955+IF(AND($B1956="C",I1956&lt;&gt;""),IF($G1956="D",-I1956,+I1956),0)</f>
        <v>16.387580832280101</v>
      </c>
    </row>
    <row r="1957" spans="1:16" x14ac:dyDescent="0.2">
      <c r="A1957" s="6">
        <v>1050</v>
      </c>
      <c r="B1957" s="6" t="s">
        <v>17</v>
      </c>
      <c r="C1957" t="s">
        <v>26</v>
      </c>
      <c r="D1957" s="8">
        <v>37741</v>
      </c>
      <c r="E1957" s="8">
        <v>37741</v>
      </c>
      <c r="F1957" t="s">
        <v>284</v>
      </c>
      <c r="G1957" s="6" t="s">
        <v>23</v>
      </c>
      <c r="H1957" s="6"/>
      <c r="I1957" s="12">
        <v>46.9</v>
      </c>
      <c r="J1957" s="12">
        <f>J1956+IF(AND($B1957="B",$G1957="D"),-I1957,IF($B1957="B",+I1957,0))</f>
        <v>77.747193237710775</v>
      </c>
      <c r="K1957" s="12">
        <f>K1956+IF(AND($B1957="B",$E1957&lt;&gt;""),IF($G1957="D",-I1957,+I1957),0)</f>
        <v>77.747193237710775</v>
      </c>
      <c r="L1957" s="6" t="str">
        <f>IF(C1957="","",G1957&amp;" "&amp;VLOOKUP(C1957,$X$1:$Y$49,2))</f>
        <v>D 6</v>
      </c>
      <c r="M1957" s="10" t="e">
        <f>M1956+IF(AND(B1957="C",E1957&lt;&gt;""),IF(G1957="D",-#REF!,+#REF!),0)</f>
        <v>#REF!</v>
      </c>
      <c r="N1957">
        <f>IF(D1957,MONTH(D1957),"")</f>
        <v>4</v>
      </c>
      <c r="O1957">
        <f>IF(D1957,YEAR(D1957),"")</f>
        <v>2003</v>
      </c>
      <c r="P1957" s="12">
        <f>P1956+IF(AND($B1957="C",I1957&lt;&gt;""),IF($G1957="D",-I1957,+I1957),0)</f>
        <v>16.387580832280101</v>
      </c>
    </row>
    <row r="1958" spans="1:16" x14ac:dyDescent="0.2">
      <c r="A1958" s="6">
        <v>1045</v>
      </c>
      <c r="B1958" s="6" t="s">
        <v>17</v>
      </c>
      <c r="C1958" s="7" t="s">
        <v>56</v>
      </c>
      <c r="D1958" s="8">
        <v>37744</v>
      </c>
      <c r="E1958" s="19">
        <v>37746</v>
      </c>
      <c r="F1958" t="s">
        <v>284</v>
      </c>
      <c r="G1958" s="6" t="s">
        <v>23</v>
      </c>
      <c r="H1958" s="6"/>
      <c r="I1958" s="12">
        <v>230.32</v>
      </c>
      <c r="J1958" s="12">
        <f>J1957+IF(AND($B1958="B",$G1958="D"),-I1958,IF($B1958="B",+I1958,0))</f>
        <v>-152.57280676228922</v>
      </c>
      <c r="K1958" s="12">
        <f>K1957+IF(AND($B1958="B",$E1958&lt;&gt;""),IF($G1958="D",-I1958,+I1958),0)</f>
        <v>-152.57280676228922</v>
      </c>
      <c r="L1958" s="6" t="str">
        <f>IF(C1958="","",G1958&amp;" "&amp;VLOOKUP(C1958,$X$1:$Y$49,2))</f>
        <v>D 14</v>
      </c>
      <c r="M1958" s="10" t="e">
        <f>M1957+IF(AND(B1958="C",E1958&lt;&gt;""),IF(G1958="D",-#REF!,+#REF!),0)</f>
        <v>#REF!</v>
      </c>
      <c r="N1958">
        <f>IF(D1958,MONTH(D1958),"")</f>
        <v>5</v>
      </c>
      <c r="O1958">
        <f>IF(D1958,YEAR(D1958),"")</f>
        <v>2003</v>
      </c>
      <c r="P1958" s="12">
        <f>P1957+IF(AND($B1958="C",I1958&lt;&gt;""),IF($G1958="D",-I1958,+I1958),0)</f>
        <v>16.387580832280101</v>
      </c>
    </row>
    <row r="1959" spans="1:16" x14ac:dyDescent="0.2">
      <c r="A1959" s="6">
        <v>1045</v>
      </c>
      <c r="B1959" s="6" t="s">
        <v>17</v>
      </c>
      <c r="C1959" s="7" t="s">
        <v>26</v>
      </c>
      <c r="D1959" s="8">
        <v>37744</v>
      </c>
      <c r="E1959" s="19">
        <v>37746</v>
      </c>
      <c r="F1959" t="s">
        <v>284</v>
      </c>
      <c r="G1959" s="6" t="s">
        <v>23</v>
      </c>
      <c r="H1959" s="6"/>
      <c r="I1959" s="12">
        <v>53.09</v>
      </c>
      <c r="J1959" s="12">
        <f>J1958+IF(AND($B1959="B",$G1959="D"),-I1959,IF($B1959="B",+I1959,0))</f>
        <v>-205.66280676228922</v>
      </c>
      <c r="K1959" s="12">
        <f>K1958+IF(AND($B1959="B",$E1959&lt;&gt;""),IF($G1959="D",-I1959,+I1959),0)</f>
        <v>-205.66280676228922</v>
      </c>
      <c r="L1959" s="6" t="str">
        <f>IF(C1959="","",G1959&amp;" "&amp;VLOOKUP(C1959,$X$1:$Y$49,2))</f>
        <v>D 6</v>
      </c>
      <c r="M1959" s="10" t="e">
        <f>M1958+IF(AND(B1959="C",E1959&lt;&gt;""),IF(G1959="D",-#REF!,+#REF!),0)</f>
        <v>#REF!</v>
      </c>
      <c r="N1959">
        <f>IF(D1959,MONTH(D1959),"")</f>
        <v>5</v>
      </c>
      <c r="O1959">
        <f>IF(D1959,YEAR(D1959),"")</f>
        <v>2003</v>
      </c>
      <c r="P1959" s="12">
        <f>P1958+IF(AND($B1959="C",I1959&lt;&gt;""),IF($G1959="D",-I1959,+I1959),0)</f>
        <v>16.387580832280101</v>
      </c>
    </row>
    <row r="1960" spans="1:16" x14ac:dyDescent="0.2">
      <c r="A1960" s="6">
        <v>1045</v>
      </c>
      <c r="B1960" s="6" t="s">
        <v>17</v>
      </c>
      <c r="C1960" s="7" t="s">
        <v>51</v>
      </c>
      <c r="D1960" s="8">
        <v>37744</v>
      </c>
      <c r="E1960" s="19">
        <v>37746</v>
      </c>
      <c r="F1960" t="s">
        <v>284</v>
      </c>
      <c r="G1960" s="6" t="s">
        <v>23</v>
      </c>
      <c r="H1960" s="6"/>
      <c r="I1960" s="12">
        <v>40.54</v>
      </c>
      <c r="J1960" s="12">
        <f>J1959+IF(AND($B1960="B",$G1960="D"),-I1960,IF($B1960="B",+I1960,0))</f>
        <v>-246.20280676228921</v>
      </c>
      <c r="K1960" s="12">
        <f>K1959+IF(AND($B1960="B",$E1960&lt;&gt;""),IF($G1960="D",-I1960,+I1960),0)</f>
        <v>-246.20280676228921</v>
      </c>
      <c r="L1960" s="6" t="str">
        <f>IF(C1960="","",G1960&amp;" "&amp;VLOOKUP(C1960,$X$1:$Y$49,2))</f>
        <v>D 21</v>
      </c>
      <c r="M1960" s="10" t="e">
        <f>M1959+IF(AND(B1960="C",E1960&lt;&gt;""),IF(G1960="D",-#REF!,+#REF!),0)</f>
        <v>#REF!</v>
      </c>
      <c r="N1960">
        <f>IF(D1960,MONTH(D1960),"")</f>
        <v>5</v>
      </c>
      <c r="O1960">
        <f>IF(D1960,YEAR(D1960),"")</f>
        <v>2003</v>
      </c>
      <c r="P1960" s="12">
        <f>P1959+IF(AND($B1960="C",I1960&lt;&gt;""),IF($G1960="D",-I1960,+I1960),0)</f>
        <v>16.387580832280101</v>
      </c>
    </row>
    <row r="1961" spans="1:16" x14ac:dyDescent="0.2">
      <c r="A1961" s="6">
        <v>1045</v>
      </c>
      <c r="B1961" s="6" t="s">
        <v>17</v>
      </c>
      <c r="C1961" s="7" t="s">
        <v>51</v>
      </c>
      <c r="D1961" s="8">
        <v>37744</v>
      </c>
      <c r="E1961" s="19">
        <v>37746</v>
      </c>
      <c r="F1961" t="s">
        <v>284</v>
      </c>
      <c r="G1961" s="6" t="s">
        <v>23</v>
      </c>
      <c r="H1961" s="6"/>
      <c r="I1961" s="12">
        <v>7.48</v>
      </c>
      <c r="J1961" s="12">
        <f>J1960+IF(AND($B1961="B",$G1961="D"),-I1961,IF($B1961="B",+I1961,0))</f>
        <v>-253.6828067622892</v>
      </c>
      <c r="K1961" s="12">
        <f>K1960+IF(AND($B1961="B",$E1961&lt;&gt;""),IF($G1961="D",-I1961,+I1961),0)</f>
        <v>-253.6828067622892</v>
      </c>
      <c r="L1961" s="6" t="str">
        <f>IF(C1961="","",G1961&amp;" "&amp;VLOOKUP(C1961,$X$1:$Y$49,2))</f>
        <v>D 21</v>
      </c>
      <c r="M1961" s="10" t="e">
        <f>M1960+IF(AND(B1961="C",E1961&lt;&gt;""),IF(G1961="D",-#REF!,+#REF!),0)</f>
        <v>#REF!</v>
      </c>
      <c r="N1961">
        <f>IF(D1961,MONTH(D1961),"")</f>
        <v>5</v>
      </c>
      <c r="O1961">
        <f>IF(D1961,YEAR(D1961),"")</f>
        <v>2003</v>
      </c>
      <c r="P1961" s="12">
        <f>P1960+IF(AND($B1961="C",I1961&lt;&gt;""),IF($G1961="D",-I1961,+I1961),0)</f>
        <v>16.387580832280101</v>
      </c>
    </row>
    <row r="1962" spans="1:16" x14ac:dyDescent="0.2">
      <c r="A1962" s="6">
        <v>1042</v>
      </c>
      <c r="B1962" s="6" t="s">
        <v>17</v>
      </c>
      <c r="C1962" t="s">
        <v>28</v>
      </c>
      <c r="D1962" s="8">
        <v>37746</v>
      </c>
      <c r="E1962" s="8">
        <v>37756</v>
      </c>
      <c r="F1962" t="s">
        <v>284</v>
      </c>
      <c r="G1962" s="6" t="s">
        <v>23</v>
      </c>
      <c r="H1962" s="6"/>
      <c r="I1962" s="12">
        <v>37.979999999999997</v>
      </c>
      <c r="J1962" s="12">
        <f>J1961+IF(AND($B1962="B",$G1962="D"),-I1962,IF($B1962="B",+I1962,0))</f>
        <v>-291.66280676228922</v>
      </c>
      <c r="K1962" s="12">
        <f>K1961+IF(AND($B1962="B",$E1962&lt;&gt;""),IF($G1962="D",-I1962,+I1962),0)</f>
        <v>-291.66280676228922</v>
      </c>
      <c r="L1962" s="6" t="str">
        <f>IF(C1962="","",G1962&amp;" "&amp;VLOOKUP(C1962,$X$1:$Y$49,2))</f>
        <v>D 25</v>
      </c>
      <c r="M1962" s="10" t="e">
        <f>M1961+IF(AND(B1962="C",E1962&lt;&gt;""),IF(G1962="D",-#REF!,+#REF!),0)</f>
        <v>#REF!</v>
      </c>
      <c r="N1962">
        <f>IF(D1962,MONTH(D1962),"")</f>
        <v>5</v>
      </c>
      <c r="O1962">
        <f>IF(D1962,YEAR(D1962),"")</f>
        <v>2003</v>
      </c>
      <c r="P1962" s="12">
        <f>P1961+IF(AND($B1962="C",I1962&lt;&gt;""),IF($G1962="D",-I1962,+I1962),0)</f>
        <v>16.387580832280101</v>
      </c>
    </row>
    <row r="1963" spans="1:16" x14ac:dyDescent="0.2">
      <c r="A1963" s="6">
        <v>1042</v>
      </c>
      <c r="B1963" s="6" t="s">
        <v>17</v>
      </c>
      <c r="C1963" t="s">
        <v>26</v>
      </c>
      <c r="D1963" s="8">
        <v>37746</v>
      </c>
      <c r="E1963" s="8">
        <v>37756</v>
      </c>
      <c r="F1963" t="s">
        <v>284</v>
      </c>
      <c r="G1963" s="6" t="s">
        <v>23</v>
      </c>
      <c r="H1963" s="6"/>
      <c r="I1963" s="12">
        <v>7.44</v>
      </c>
      <c r="J1963" s="12">
        <f>J1962+IF(AND($B1963="B",$G1963="D"),-I1963,IF($B1963="B",+I1963,0))</f>
        <v>-299.10280676228922</v>
      </c>
      <c r="K1963" s="12">
        <f>K1962+IF(AND($B1963="B",$E1963&lt;&gt;""),IF($G1963="D",-I1963,+I1963),0)</f>
        <v>-299.10280676228922</v>
      </c>
      <c r="L1963" s="6" t="str">
        <f>IF(C1963="","",G1963&amp;" "&amp;VLOOKUP(C1963,$X$1:$Y$49,2))</f>
        <v>D 6</v>
      </c>
      <c r="M1963" s="10" t="e">
        <f>M1962+IF(AND(B1963="C",E1963&lt;&gt;""),IF(G1963="D",-#REF!,+#REF!),0)</f>
        <v>#REF!</v>
      </c>
      <c r="N1963">
        <f>IF(D1963,MONTH(D1963),"")</f>
        <v>5</v>
      </c>
      <c r="O1963">
        <f>IF(D1963,YEAR(D1963),"")</f>
        <v>2003</v>
      </c>
      <c r="P1963" s="12">
        <f>P1962+IF(AND($B1963="C",I1963&lt;&gt;""),IF($G1963="D",-I1963,+I1963),0)</f>
        <v>16.387580832280101</v>
      </c>
    </row>
    <row r="1964" spans="1:16" x14ac:dyDescent="0.2">
      <c r="A1964" s="6">
        <v>1044</v>
      </c>
      <c r="B1964" s="6" t="s">
        <v>17</v>
      </c>
      <c r="C1964" t="s">
        <v>54</v>
      </c>
      <c r="D1964" s="8">
        <v>37746</v>
      </c>
      <c r="E1964" s="8">
        <v>37747</v>
      </c>
      <c r="F1964" t="s">
        <v>284</v>
      </c>
      <c r="G1964" s="6" t="s">
        <v>19</v>
      </c>
      <c r="H1964" s="6"/>
      <c r="I1964" s="12">
        <v>104.58</v>
      </c>
      <c r="J1964" s="12">
        <f>J1963+IF(AND($B1964="B",$G1964="D"),-I1964,IF($B1964="B",+I1964,0))</f>
        <v>-194.52280676228924</v>
      </c>
      <c r="K1964" s="12">
        <f>K1963+IF(AND($B1964="B",$E1964&lt;&gt;""),IF($G1964="D",-I1964,+I1964),0)</f>
        <v>-194.52280676228924</v>
      </c>
      <c r="L1964" s="6" t="str">
        <f>IF(C1964="","",G1964&amp;" "&amp;VLOOKUP(C1964,$X$1:$Y$49,2))</f>
        <v>R 6</v>
      </c>
      <c r="M1964" s="10" t="e">
        <f>M1963+IF(AND(B1964="C",E1964&lt;&gt;""),IF(G1964="D",-#REF!,+#REF!),0)</f>
        <v>#REF!</v>
      </c>
      <c r="N1964">
        <f>IF(D1964,MONTH(D1964),"")</f>
        <v>5</v>
      </c>
      <c r="O1964">
        <f>IF(D1964,YEAR(D1964),"")</f>
        <v>2003</v>
      </c>
      <c r="P1964" s="12">
        <f>P1963+IF(AND($B1964="C",I1964&lt;&gt;""),IF($G1964="D",-I1964,+I1964),0)</f>
        <v>16.387580832280101</v>
      </c>
    </row>
    <row r="1965" spans="1:16" x14ac:dyDescent="0.2">
      <c r="A1965" s="6">
        <v>1044</v>
      </c>
      <c r="B1965" s="6" t="s">
        <v>17</v>
      </c>
      <c r="C1965" t="s">
        <v>62</v>
      </c>
      <c r="D1965" s="8">
        <v>37746</v>
      </c>
      <c r="E1965" s="8">
        <v>37747</v>
      </c>
      <c r="F1965" t="s">
        <v>284</v>
      </c>
      <c r="G1965" s="6" t="s">
        <v>19</v>
      </c>
      <c r="H1965" s="6"/>
      <c r="I1965" s="12">
        <v>20.5</v>
      </c>
      <c r="J1965" s="12">
        <f>J1964+IF(AND($B1965="B",$G1965="D"),-I1965,IF($B1965="B",+I1965,0))</f>
        <v>-174.02280676228924</v>
      </c>
      <c r="K1965" s="12">
        <f>K1964+IF(AND($B1965="B",$E1965&lt;&gt;""),IF($G1965="D",-I1965,+I1965),0)</f>
        <v>-174.02280676228924</v>
      </c>
      <c r="L1965" s="6" t="str">
        <f>IF(C1965="","",G1965&amp;" "&amp;VLOOKUP(C1965,$X$1:$Y$49,2))</f>
        <v>R 5</v>
      </c>
      <c r="M1965" s="10" t="e">
        <f>M1964+IF(AND(B1965="C",E1965&lt;&gt;""),IF(G1965="D",-#REF!,+#REF!),0)</f>
        <v>#REF!</v>
      </c>
      <c r="N1965">
        <f>IF(D1965,MONTH(D1965),"")</f>
        <v>5</v>
      </c>
      <c r="O1965">
        <f>IF(D1965,YEAR(D1965),"")</f>
        <v>2003</v>
      </c>
      <c r="P1965" s="12">
        <f>P1964+IF(AND($B1965="C",I1965&lt;&gt;""),IF($G1965="D",-I1965,+I1965),0)</f>
        <v>16.387580832280101</v>
      </c>
    </row>
    <row r="1966" spans="1:16" x14ac:dyDescent="0.2">
      <c r="A1966" s="6">
        <v>1049</v>
      </c>
      <c r="B1966" s="6" t="s">
        <v>17</v>
      </c>
      <c r="C1966" t="s">
        <v>53</v>
      </c>
      <c r="D1966" s="8">
        <v>37746</v>
      </c>
      <c r="E1966" s="8">
        <v>37747</v>
      </c>
      <c r="F1966" t="s">
        <v>284</v>
      </c>
      <c r="G1966" s="6" t="s">
        <v>23</v>
      </c>
      <c r="H1966" s="6"/>
      <c r="I1966" s="12">
        <v>10.23</v>
      </c>
      <c r="J1966" s="12">
        <f>J1965+IF(AND($B1966="B",$G1966="D"),-I1966,IF($B1966="B",+I1966,0))</f>
        <v>-184.25280676228923</v>
      </c>
      <c r="K1966" s="12">
        <f>K1965+IF(AND($B1966="B",$E1966&lt;&gt;""),IF($G1966="D",-I1966,+I1966),0)</f>
        <v>-184.25280676228923</v>
      </c>
      <c r="L1966" s="6" t="str">
        <f>IF(C1966="","",G1966&amp;" "&amp;VLOOKUP(C1966,$X$1:$Y$49,2))</f>
        <v>D 29</v>
      </c>
      <c r="M1966" s="10" t="e">
        <f>M1965+IF(AND(B1966="C",E1966&lt;&gt;""),IF(G1966="D",-#REF!,+#REF!),0)</f>
        <v>#REF!</v>
      </c>
      <c r="N1966">
        <f>IF(D1966,MONTH(D1966),"")</f>
        <v>5</v>
      </c>
      <c r="O1966">
        <f>IF(D1966,YEAR(D1966),"")</f>
        <v>2003</v>
      </c>
      <c r="P1966" s="12">
        <f>P1965+IF(AND($B1966="C",I1966&lt;&gt;""),IF($G1966="D",-I1966,+I1966),0)</f>
        <v>16.387580832280101</v>
      </c>
    </row>
    <row r="1967" spans="1:16" x14ac:dyDescent="0.2">
      <c r="A1967" s="6">
        <v>1049</v>
      </c>
      <c r="B1967" s="6" t="s">
        <v>17</v>
      </c>
      <c r="C1967" t="s">
        <v>26</v>
      </c>
      <c r="D1967" s="8">
        <v>37746</v>
      </c>
      <c r="E1967" s="8">
        <v>37747</v>
      </c>
      <c r="F1967" t="s">
        <v>284</v>
      </c>
      <c r="G1967" s="6" t="s">
        <v>23</v>
      </c>
      <c r="H1967" s="6"/>
      <c r="I1967" s="12">
        <v>2.0099999999999998</v>
      </c>
      <c r="J1967" s="12">
        <f>J1966+IF(AND($B1967="B",$G1967="D"),-I1967,IF($B1967="B",+I1967,0))</f>
        <v>-186.26280676228922</v>
      </c>
      <c r="K1967" s="12">
        <f>K1966+IF(AND($B1967="B",$E1967&lt;&gt;""),IF($G1967="D",-I1967,+I1967),0)</f>
        <v>-186.26280676228922</v>
      </c>
      <c r="L1967" s="6" t="str">
        <f>IF(C1967="","",G1967&amp;" "&amp;VLOOKUP(C1967,$X$1:$Y$49,2))</f>
        <v>D 6</v>
      </c>
      <c r="M1967" s="10" t="e">
        <f>M1966+IF(AND(B1967="C",E1967&lt;&gt;""),IF(G1967="D",-#REF!,+#REF!),0)</f>
        <v>#REF!</v>
      </c>
      <c r="N1967">
        <f>IF(D1967,MONTH(D1967),"")</f>
        <v>5</v>
      </c>
      <c r="O1967">
        <f>IF(D1967,YEAR(D1967),"")</f>
        <v>2003</v>
      </c>
      <c r="P1967" s="12">
        <f>P1966+IF(AND($B1967="C",I1967&lt;&gt;""),IF($G1967="D",-I1967,+I1967),0)</f>
        <v>16.387580832280101</v>
      </c>
    </row>
    <row r="1968" spans="1:16" x14ac:dyDescent="0.2">
      <c r="A1968" s="6">
        <v>1043</v>
      </c>
      <c r="B1968" s="6" t="s">
        <v>17</v>
      </c>
      <c r="C1968" t="s">
        <v>28</v>
      </c>
      <c r="D1968" s="8">
        <v>37747</v>
      </c>
      <c r="E1968" s="8">
        <v>37766</v>
      </c>
      <c r="F1968" t="s">
        <v>284</v>
      </c>
      <c r="G1968" s="6" t="s">
        <v>23</v>
      </c>
      <c r="H1968" s="8"/>
      <c r="I1968" s="12">
        <v>4.33</v>
      </c>
      <c r="J1968" s="12">
        <f>J1967+IF(AND($B1968="B",$G1968="D"),-I1968,IF($B1968="B",+I1968,0))</f>
        <v>-190.59280676228923</v>
      </c>
      <c r="K1968" s="12">
        <f>K1967+IF(AND($B1968="B",$E1968&lt;&gt;""),IF($G1968="D",-I1968,+I1968),0)</f>
        <v>-190.59280676228923</v>
      </c>
      <c r="L1968" s="6" t="str">
        <f>IF(C1968="","",G1968&amp;" "&amp;VLOOKUP(C1968,$X$1:$Y$49,2))</f>
        <v>D 25</v>
      </c>
      <c r="M1968" s="10" t="e">
        <f>M1967+IF(AND(B1968="C",E1968&lt;&gt;""),IF(G1968="D",-#REF!,+#REF!),0)</f>
        <v>#REF!</v>
      </c>
      <c r="N1968">
        <f>IF(D1968,MONTH(D1968),"")</f>
        <v>5</v>
      </c>
      <c r="O1968">
        <f>IF(D1968,YEAR(D1968),"")</f>
        <v>2003</v>
      </c>
      <c r="P1968" s="12">
        <f>P1967+IF(AND($B1968="C",I1968&lt;&gt;""),IF($G1968="D",-I1968,+I1968),0)</f>
        <v>16.387580832280101</v>
      </c>
    </row>
    <row r="1969" spans="1:16" x14ac:dyDescent="0.2">
      <c r="A1969" s="6">
        <v>1043</v>
      </c>
      <c r="B1969" s="6" t="s">
        <v>17</v>
      </c>
      <c r="C1969" t="s">
        <v>26</v>
      </c>
      <c r="D1969" s="8">
        <v>37747</v>
      </c>
      <c r="E1969" s="8">
        <v>37766</v>
      </c>
      <c r="F1969" t="s">
        <v>284</v>
      </c>
      <c r="G1969" s="6" t="s">
        <v>23</v>
      </c>
      <c r="H1969" s="8"/>
      <c r="I1969" s="12">
        <v>0.85</v>
      </c>
      <c r="J1969" s="12">
        <f>J1968+IF(AND($B1969="B",$G1969="D"),-I1969,IF($B1969="B",+I1969,0))</f>
        <v>-191.44280676228922</v>
      </c>
      <c r="K1969" s="12">
        <f>K1968+IF(AND($B1969="B",$E1969&lt;&gt;""),IF($G1969="D",-I1969,+I1969),0)</f>
        <v>-191.44280676228922</v>
      </c>
      <c r="L1969" s="6" t="str">
        <f>IF(C1969="","",G1969&amp;" "&amp;VLOOKUP(C1969,$X$1:$Y$49,2))</f>
        <v>D 6</v>
      </c>
      <c r="M1969" s="10" t="e">
        <f>M1968+IF(AND(B1969="C",E1969&lt;&gt;""),IF(G1969="D",-#REF!,+#REF!),0)</f>
        <v>#REF!</v>
      </c>
      <c r="N1969">
        <f>IF(D1969,MONTH(D1969),"")</f>
        <v>5</v>
      </c>
      <c r="O1969">
        <f>IF(D1969,YEAR(D1969),"")</f>
        <v>2003</v>
      </c>
      <c r="P1969" s="12">
        <f>P1968+IF(AND($B1969="C",I1969&lt;&gt;""),IF($G1969="D",-I1969,+I1969),0)</f>
        <v>16.387580832280101</v>
      </c>
    </row>
    <row r="1970" spans="1:16" x14ac:dyDescent="0.2">
      <c r="A1970" s="6">
        <v>999</v>
      </c>
      <c r="B1970" s="6" t="s">
        <v>17</v>
      </c>
      <c r="C1970" t="s">
        <v>33</v>
      </c>
      <c r="D1970" s="8">
        <v>37748</v>
      </c>
      <c r="E1970" s="8">
        <v>37746</v>
      </c>
      <c r="F1970" t="s">
        <v>284</v>
      </c>
      <c r="G1970" s="6" t="s">
        <v>23</v>
      </c>
      <c r="H1970" s="6"/>
      <c r="I1970" s="12">
        <v>120</v>
      </c>
      <c r="J1970" s="12">
        <f>J1969+IF(AND($B1970="B",$G1970="D"),-I1970,IF($B1970="B",+I1970,0))</f>
        <v>-311.44280676228925</v>
      </c>
      <c r="K1970" s="12">
        <f>K1969+IF(AND($B1970="B",$E1970&lt;&gt;""),IF($G1970="D",-I1970,+I1970),0)</f>
        <v>-311.44280676228925</v>
      </c>
      <c r="L1970" s="6" t="str">
        <f>IF(C1970="","",G1970&amp;" "&amp;VLOOKUP(C1970,$X$1:$Y$49,2))</f>
        <v>D 23</v>
      </c>
      <c r="M1970" s="10" t="e">
        <f>M1969+IF(AND(B1970="C",E1970&lt;&gt;""),IF(G1970="D",-#REF!,+#REF!),0)</f>
        <v>#REF!</v>
      </c>
      <c r="N1970">
        <f>IF(D1970,MONTH(D1970),"")</f>
        <v>5</v>
      </c>
      <c r="O1970">
        <f>IF(D1970,YEAR(D1970),"")</f>
        <v>2003</v>
      </c>
      <c r="P1970" s="12">
        <f>P1969+IF(AND($B1970="C",I1970&lt;&gt;""),IF($G1970="D",-I1970,+I1970),0)</f>
        <v>16.387580832280101</v>
      </c>
    </row>
    <row r="1971" spans="1:16" x14ac:dyDescent="0.2">
      <c r="A1971" s="6">
        <v>1040</v>
      </c>
      <c r="B1971" s="6" t="s">
        <v>17</v>
      </c>
      <c r="C1971" t="s">
        <v>54</v>
      </c>
      <c r="D1971" s="8">
        <v>37750</v>
      </c>
      <c r="E1971" s="8">
        <v>37748</v>
      </c>
      <c r="F1971" t="s">
        <v>284</v>
      </c>
      <c r="G1971" s="6" t="s">
        <v>19</v>
      </c>
      <c r="H1971" s="6"/>
      <c r="I1971" s="12">
        <v>313.72000000000003</v>
      </c>
      <c r="J1971" s="12">
        <f>J1970+IF(AND($B1971="B",$G1971="D"),-I1971,IF($B1971="B",+I1971,0))</f>
        <v>2.277193237710776</v>
      </c>
      <c r="K1971" s="12">
        <f>K1970+IF(AND($B1971="B",$E1971&lt;&gt;""),IF($G1971="D",-I1971,+I1971),0)</f>
        <v>2.277193237710776</v>
      </c>
      <c r="L1971" s="6" t="str">
        <f>IF(C1971="","",G1971&amp;" "&amp;VLOOKUP(C1971,$X$1:$Y$49,2))</f>
        <v>R 6</v>
      </c>
      <c r="M1971" s="10" t="e">
        <f>M1970+IF(AND(B1971="C",E1971&lt;&gt;""),IF(G1971="D",-#REF!,+#REF!),0)</f>
        <v>#REF!</v>
      </c>
      <c r="N1971">
        <f>IF(D1971,MONTH(D1971),"")</f>
        <v>5</v>
      </c>
      <c r="O1971">
        <f>IF(D1971,YEAR(D1971),"")</f>
        <v>2003</v>
      </c>
      <c r="P1971" s="12">
        <f>P1970+IF(AND($B1971="C",I1971&lt;&gt;""),IF($G1971="D",-I1971,+I1971),0)</f>
        <v>16.387580832280101</v>
      </c>
    </row>
    <row r="1972" spans="1:16" x14ac:dyDescent="0.2">
      <c r="A1972" s="6">
        <v>1040</v>
      </c>
      <c r="B1972" s="6" t="s">
        <v>17</v>
      </c>
      <c r="C1972" t="s">
        <v>62</v>
      </c>
      <c r="D1972" s="8">
        <v>37750</v>
      </c>
      <c r="E1972" s="8">
        <v>37748</v>
      </c>
      <c r="F1972" t="s">
        <v>284</v>
      </c>
      <c r="G1972" s="6" t="s">
        <v>19</v>
      </c>
      <c r="H1972" s="6"/>
      <c r="I1972" s="12">
        <v>61.49</v>
      </c>
      <c r="J1972" s="12">
        <f>J1971+IF(AND($B1972="B",$G1972="D"),-I1972,IF($B1972="B",+I1972,0))</f>
        <v>63.767193237710778</v>
      </c>
      <c r="K1972" s="12">
        <f>K1971+IF(AND($B1972="B",$E1972&lt;&gt;""),IF($G1972="D",-I1972,+I1972),0)</f>
        <v>63.767193237710778</v>
      </c>
      <c r="L1972" s="6" t="str">
        <f>IF(C1972="","",G1972&amp;" "&amp;VLOOKUP(C1972,$X$1:$Y$49,2))</f>
        <v>R 5</v>
      </c>
      <c r="M1972" s="10" t="e">
        <f>M1971+IF(AND(B1972="C",E1972&lt;&gt;""),IF(G1972="D",-#REF!,+#REF!),0)</f>
        <v>#REF!</v>
      </c>
      <c r="N1972">
        <f>IF(D1972,MONTH(D1972),"")</f>
        <v>5</v>
      </c>
      <c r="O1972">
        <f>IF(D1972,YEAR(D1972),"")</f>
        <v>2003</v>
      </c>
      <c r="P1972" s="12">
        <f>P1971+IF(AND($B1972="C",I1972&lt;&gt;""),IF($G1972="D",-I1972,+I1972),0)</f>
        <v>16.387580832280101</v>
      </c>
    </row>
    <row r="1973" spans="1:16" x14ac:dyDescent="0.2">
      <c r="A1973" s="6">
        <v>1057</v>
      </c>
      <c r="B1973" s="6" t="s">
        <v>17</v>
      </c>
      <c r="C1973" s="7" t="s">
        <v>58</v>
      </c>
      <c r="D1973" s="8">
        <v>37756</v>
      </c>
      <c r="E1973" s="8">
        <v>37758</v>
      </c>
      <c r="F1973" t="s">
        <v>284</v>
      </c>
      <c r="G1973" s="6" t="s">
        <v>23</v>
      </c>
      <c r="I1973" s="12">
        <v>1500</v>
      </c>
      <c r="J1973" s="12">
        <f>J1972+IF(AND($B1973="B",$G1973="D"),-I1973,IF($B1973="B",+I1973,0))</f>
        <v>-1436.2328067622893</v>
      </c>
      <c r="K1973" s="12">
        <f>K1972+IF(AND($B1973="B",$E1973&lt;&gt;""),IF($G1973="D",-I1973,+I1973),0)</f>
        <v>-1436.2328067622893</v>
      </c>
      <c r="L1973" s="6" t="str">
        <f>IF(C1973="","",G1973&amp;" "&amp;VLOOKUP(C1973,$X$1:$Y$49,2))</f>
        <v>D 4</v>
      </c>
      <c r="M1973" s="10" t="e">
        <f>M1972+IF(AND(B1973="C",E1973&lt;&gt;""),IF(G1973="D",-#REF!,+#REF!),0)</f>
        <v>#REF!</v>
      </c>
      <c r="N1973">
        <f>IF(D1973,MONTH(D1973),"")</f>
        <v>5</v>
      </c>
      <c r="O1973">
        <f>IF(D1973,YEAR(D1973),"")</f>
        <v>2003</v>
      </c>
      <c r="P1973" s="12">
        <f>P1972+IF(AND($B1973="C",I1973&lt;&gt;""),IF($G1973="D",-I1973,+I1973),0)</f>
        <v>16.387580832280101</v>
      </c>
    </row>
    <row r="1974" spans="1:16" x14ac:dyDescent="0.2">
      <c r="A1974" s="6">
        <v>1060</v>
      </c>
      <c r="B1974" s="6" t="s">
        <v>17</v>
      </c>
      <c r="C1974" t="s">
        <v>28</v>
      </c>
      <c r="D1974" s="8">
        <v>37756</v>
      </c>
      <c r="E1974" s="8">
        <v>37771</v>
      </c>
      <c r="F1974" t="s">
        <v>284</v>
      </c>
      <c r="G1974" s="6" t="s">
        <v>23</v>
      </c>
      <c r="I1974" s="12">
        <v>20.86</v>
      </c>
      <c r="J1974" s="12">
        <f>J1973+IF(AND($B1974="B",$G1974="D"),-I1974,IF($B1974="B",+I1974,0))</f>
        <v>-1457.0928067622892</v>
      </c>
      <c r="K1974" s="12">
        <f>K1973+IF(AND($B1974="B",$E1974&lt;&gt;""),IF($G1974="D",-I1974,+I1974),0)</f>
        <v>-1457.0928067622892</v>
      </c>
      <c r="L1974" s="6" t="str">
        <f>IF(C1974="","",G1974&amp;" "&amp;VLOOKUP(C1974,$X$1:$Y$49,2))</f>
        <v>D 25</v>
      </c>
      <c r="M1974" s="10" t="e">
        <f>M1973+IF(AND(B1974="C",E1974&lt;&gt;""),IF(G1974="D",-#REF!,+#REF!),0)</f>
        <v>#REF!</v>
      </c>
      <c r="N1974">
        <f>IF(D1974,MONTH(D1974),"")</f>
        <v>5</v>
      </c>
      <c r="O1974">
        <f>IF(D1974,YEAR(D1974),"")</f>
        <v>2003</v>
      </c>
      <c r="P1974" s="12">
        <f>P1973+IF(AND($B1974="C",I1974&lt;&gt;""),IF($G1974="D",-I1974,+I1974),0)</f>
        <v>16.387580832280101</v>
      </c>
    </row>
    <row r="1975" spans="1:16" x14ac:dyDescent="0.2">
      <c r="A1975" s="6">
        <v>1060</v>
      </c>
      <c r="B1975" s="6" t="s">
        <v>17</v>
      </c>
      <c r="C1975" t="s">
        <v>26</v>
      </c>
      <c r="D1975" s="8">
        <v>37756</v>
      </c>
      <c r="E1975" s="8">
        <v>37771</v>
      </c>
      <c r="F1975" t="s">
        <v>284</v>
      </c>
      <c r="G1975" s="6" t="s">
        <v>23</v>
      </c>
      <c r="I1975" s="12">
        <v>36.28</v>
      </c>
      <c r="J1975" s="12">
        <f>J1974+IF(AND($B1975="B",$G1975="D"),-I1975,IF($B1975="B",+I1975,0))</f>
        <v>-1493.3728067622892</v>
      </c>
      <c r="K1975" s="12">
        <f>K1974+IF(AND($B1975="B",$E1975&lt;&gt;""),IF($G1975="D",-I1975,+I1975),0)</f>
        <v>-1493.3728067622892</v>
      </c>
      <c r="L1975" s="6" t="str">
        <f>IF(C1975="","",G1975&amp;" "&amp;VLOOKUP(C1975,$X$1:$Y$49,2))</f>
        <v>D 6</v>
      </c>
      <c r="M1975" s="10" t="e">
        <f>M1974+IF(AND(B1975="C",E1975&lt;&gt;""),IF(G1975="D",-#REF!,+#REF!),0)</f>
        <v>#REF!</v>
      </c>
      <c r="N1975">
        <f>IF(D1975,MONTH(D1975),"")</f>
        <v>5</v>
      </c>
      <c r="O1975">
        <f>IF(D1975,YEAR(D1975),"")</f>
        <v>2003</v>
      </c>
      <c r="P1975" s="12">
        <f>P1974+IF(AND($B1975="C",I1975&lt;&gt;""),IF($G1975="D",-I1975,+I1975),0)</f>
        <v>16.387580832280101</v>
      </c>
    </row>
    <row r="1976" spans="1:16" x14ac:dyDescent="0.2">
      <c r="A1976" s="6">
        <v>1060</v>
      </c>
      <c r="B1976" s="6" t="s">
        <v>17</v>
      </c>
      <c r="C1976" t="s">
        <v>31</v>
      </c>
      <c r="D1976" s="8">
        <v>37756</v>
      </c>
      <c r="E1976" s="8">
        <v>37771</v>
      </c>
      <c r="F1976" t="s">
        <v>284</v>
      </c>
      <c r="G1976" s="6" t="s">
        <v>23</v>
      </c>
      <c r="I1976" s="12">
        <v>164.45</v>
      </c>
      <c r="J1976" s="12">
        <f>J1975+IF(AND($B1976="B",$G1976="D"),-I1976,IF($B1976="B",+I1976,0))</f>
        <v>-1657.8228067622892</v>
      </c>
      <c r="K1976" s="12">
        <f>K1975+IF(AND($B1976="B",$E1976&lt;&gt;""),IF($G1976="D",-I1976,+I1976),0)</f>
        <v>-1657.8228067622892</v>
      </c>
      <c r="L1976" s="6" t="str">
        <f>IF(C1976="","",G1976&amp;" "&amp;VLOOKUP(C1976,$X$1:$Y$49,2))</f>
        <v>D 22</v>
      </c>
      <c r="M1976" s="10" t="e">
        <f>M1975+IF(AND(B1976="C",E1976&lt;&gt;""),IF(G1976="D",-#REF!,+#REF!),0)</f>
        <v>#REF!</v>
      </c>
      <c r="N1976">
        <f>IF(D1976,MONTH(D1976),"")</f>
        <v>5</v>
      </c>
      <c r="O1976">
        <f>IF(D1976,YEAR(D1976),"")</f>
        <v>2003</v>
      </c>
      <c r="P1976" s="12">
        <f>P1975+IF(AND($B1976="C",I1976&lt;&gt;""),IF($G1976="D",-I1976,+I1976),0)</f>
        <v>16.387580832280101</v>
      </c>
    </row>
    <row r="1977" spans="1:16" x14ac:dyDescent="0.2">
      <c r="A1977" s="6">
        <v>1038</v>
      </c>
      <c r="B1977" s="6" t="s">
        <v>17</v>
      </c>
      <c r="C1977" t="s">
        <v>54</v>
      </c>
      <c r="D1977" s="8">
        <v>37757</v>
      </c>
      <c r="E1977" s="8">
        <v>37762</v>
      </c>
      <c r="F1977" t="s">
        <v>284</v>
      </c>
      <c r="G1977" s="6" t="s">
        <v>19</v>
      </c>
      <c r="H1977" s="6"/>
      <c r="I1977" s="12">
        <v>3815</v>
      </c>
      <c r="J1977" s="12">
        <f>J1976+IF(AND($B1977="B",$G1977="D"),-I1977,IF($B1977="B",+I1977,0))</f>
        <v>2157.1771932377105</v>
      </c>
      <c r="K1977" s="12">
        <f>K1976+IF(AND($B1977="B",$E1977&lt;&gt;""),IF($G1977="D",-I1977,+I1977),0)</f>
        <v>2157.1771932377105</v>
      </c>
      <c r="L1977" s="6" t="str">
        <f>IF(C1977="","",G1977&amp;" "&amp;VLOOKUP(C1977,$X$1:$Y$49,2))</f>
        <v>R 6</v>
      </c>
      <c r="M1977" s="10" t="e">
        <f>M1976+IF(AND(B1977="C",E1977&lt;&gt;""),IF(G1977="D",-#REF!,+#REF!),0)</f>
        <v>#REF!</v>
      </c>
      <c r="N1977">
        <f>IF(D1977,MONTH(D1977),"")</f>
        <v>5</v>
      </c>
      <c r="O1977">
        <f>IF(D1977,YEAR(D1977),"")</f>
        <v>2003</v>
      </c>
      <c r="P1977" s="12">
        <f>P1976+IF(AND($B1977="C",I1977&lt;&gt;""),IF($G1977="D",-I1977,+I1977),0)</f>
        <v>16.387580832280101</v>
      </c>
    </row>
    <row r="1978" spans="1:16" x14ac:dyDescent="0.2">
      <c r="A1978" s="6">
        <v>1038</v>
      </c>
      <c r="B1978" s="6" t="s">
        <v>17</v>
      </c>
      <c r="C1978" t="s">
        <v>62</v>
      </c>
      <c r="D1978" s="8">
        <v>37757</v>
      </c>
      <c r="E1978" s="8">
        <v>37762</v>
      </c>
      <c r="F1978" t="s">
        <v>284</v>
      </c>
      <c r="G1978" s="6" t="s">
        <v>19</v>
      </c>
      <c r="H1978" s="6"/>
      <c r="I1978" s="12">
        <v>747.74</v>
      </c>
      <c r="J1978" s="12">
        <f>J1977+IF(AND($B1978="B",$G1978="D"),-I1978,IF($B1978="B",+I1978,0))</f>
        <v>2904.9171932377103</v>
      </c>
      <c r="K1978" s="12">
        <f>K1977+IF(AND($B1978="B",$E1978&lt;&gt;""),IF($G1978="D",-I1978,+I1978),0)</f>
        <v>2904.9171932377103</v>
      </c>
      <c r="L1978" s="6" t="str">
        <f>IF(C1978="","",G1978&amp;" "&amp;VLOOKUP(C1978,$X$1:$Y$49,2))</f>
        <v>R 5</v>
      </c>
      <c r="M1978" s="10" t="e">
        <f>M1977+IF(AND(B1978="C",E1978&lt;&gt;""),IF(G1978="D",-#REF!,+#REF!),0)</f>
        <v>#REF!</v>
      </c>
      <c r="N1978">
        <f>IF(D1978,MONTH(D1978),"")</f>
        <v>5</v>
      </c>
      <c r="O1978">
        <f>IF(D1978,YEAR(D1978),"")</f>
        <v>2003</v>
      </c>
      <c r="P1978" s="12">
        <f>P1977+IF(AND($B1978="C",I1978&lt;&gt;""),IF($G1978="D",-I1978,+I1978),0)</f>
        <v>16.387580832280101</v>
      </c>
    </row>
    <row r="1979" spans="1:16" x14ac:dyDescent="0.2">
      <c r="A1979" s="6">
        <v>1039</v>
      </c>
      <c r="B1979" s="6" t="s">
        <v>17</v>
      </c>
      <c r="C1979" t="s">
        <v>54</v>
      </c>
      <c r="D1979" s="8">
        <v>37757</v>
      </c>
      <c r="E1979" s="8">
        <v>37761</v>
      </c>
      <c r="F1979" t="s">
        <v>284</v>
      </c>
      <c r="G1979" s="6" t="s">
        <v>19</v>
      </c>
      <c r="H1979" s="6"/>
      <c r="I1979" s="12">
        <v>1350</v>
      </c>
      <c r="J1979" s="12">
        <f>J1978+IF(AND($B1979="B",$G1979="D"),-I1979,IF($B1979="B",+I1979,0))</f>
        <v>4254.9171932377103</v>
      </c>
      <c r="K1979" s="12">
        <f>K1978+IF(AND($B1979="B",$E1979&lt;&gt;""),IF($G1979="D",-I1979,+I1979),0)</f>
        <v>4254.9171932377103</v>
      </c>
      <c r="L1979" s="6" t="str">
        <f>IF(C1979="","",G1979&amp;" "&amp;VLOOKUP(C1979,$X$1:$Y$49,2))</f>
        <v>R 6</v>
      </c>
      <c r="M1979" s="10" t="e">
        <f>M1978+IF(AND(B1979="C",E1979&lt;&gt;""),IF(G1979="D",-#REF!,+#REF!),0)</f>
        <v>#REF!</v>
      </c>
      <c r="N1979">
        <f>IF(D1979,MONTH(D1979),"")</f>
        <v>5</v>
      </c>
      <c r="O1979">
        <f>IF(D1979,YEAR(D1979),"")</f>
        <v>2003</v>
      </c>
      <c r="P1979" s="12">
        <f>P1978+IF(AND($B1979="C",I1979&lt;&gt;""),IF($G1979="D",-I1979,+I1979),0)</f>
        <v>16.387580832280101</v>
      </c>
    </row>
    <row r="1980" spans="1:16" x14ac:dyDescent="0.2">
      <c r="A1980" s="6">
        <v>1039</v>
      </c>
      <c r="B1980" s="6" t="s">
        <v>17</v>
      </c>
      <c r="C1980" t="s">
        <v>62</v>
      </c>
      <c r="D1980" s="8">
        <v>37757</v>
      </c>
      <c r="E1980" s="8">
        <v>37761</v>
      </c>
      <c r="F1980" t="s">
        <v>284</v>
      </c>
      <c r="G1980" s="6" t="s">
        <v>19</v>
      </c>
      <c r="H1980" s="6"/>
      <c r="I1980" s="12">
        <v>264.60000000000002</v>
      </c>
      <c r="J1980" s="12">
        <f>J1979+IF(AND($B1980="B",$G1980="D"),-I1980,IF($B1980="B",+I1980,0))</f>
        <v>4519.5171932377107</v>
      </c>
      <c r="K1980" s="12">
        <f>K1979+IF(AND($B1980="B",$E1980&lt;&gt;""),IF($G1980="D",-I1980,+I1980),0)</f>
        <v>4519.5171932377107</v>
      </c>
      <c r="L1980" s="6" t="str">
        <f>IF(C1980="","",G1980&amp;" "&amp;VLOOKUP(C1980,$X$1:$Y$49,2))</f>
        <v>R 5</v>
      </c>
      <c r="M1980" s="10" t="e">
        <f>M1979+IF(AND(B1980="C",E1980&lt;&gt;""),IF(G1980="D",-#REF!,+#REF!),0)</f>
        <v>#REF!</v>
      </c>
      <c r="N1980">
        <f>IF(D1980,MONTH(D1980),"")</f>
        <v>5</v>
      </c>
      <c r="O1980">
        <f>IF(D1980,YEAR(D1980),"")</f>
        <v>2003</v>
      </c>
      <c r="P1980" s="12">
        <f>P1979+IF(AND($B1980="C",I1980&lt;&gt;""),IF($G1980="D",-I1980,+I1980),0)</f>
        <v>16.387580832280101</v>
      </c>
    </row>
    <row r="1981" spans="1:16" x14ac:dyDescent="0.2">
      <c r="A1981" s="6">
        <v>1056</v>
      </c>
      <c r="B1981" s="6" t="s">
        <v>17</v>
      </c>
      <c r="C1981" t="s">
        <v>28</v>
      </c>
      <c r="D1981" s="8">
        <v>37757</v>
      </c>
      <c r="E1981" s="8">
        <v>37773</v>
      </c>
      <c r="F1981" t="s">
        <v>284</v>
      </c>
      <c r="G1981" s="6" t="s">
        <v>23</v>
      </c>
      <c r="I1981" s="12">
        <v>40.200000000000003</v>
      </c>
      <c r="J1981" s="12">
        <f>J1980+IF(AND($B1981="B",$G1981="D"),-I1981,IF($B1981="B",+I1981,0))</f>
        <v>4479.3171932377109</v>
      </c>
      <c r="K1981" s="12">
        <f>K1980+IF(AND($B1981="B",$E1981&lt;&gt;""),IF($G1981="D",-I1981,+I1981),0)</f>
        <v>4479.3171932377109</v>
      </c>
      <c r="L1981" s="6" t="str">
        <f>IF(C1981="","",G1981&amp;" "&amp;VLOOKUP(C1981,$X$1:$Y$49,2))</f>
        <v>D 25</v>
      </c>
      <c r="M1981" s="10" t="e">
        <f>M1980+IF(AND(B1981="C",E1981&lt;&gt;""),IF(G1981="D",-#REF!,+#REF!),0)</f>
        <v>#REF!</v>
      </c>
      <c r="N1981">
        <f>IF(D1981,MONTH(D1981),"")</f>
        <v>5</v>
      </c>
      <c r="O1981">
        <f>IF(D1981,YEAR(D1981),"")</f>
        <v>2003</v>
      </c>
      <c r="P1981" s="12">
        <f>P1980+IF(AND($B1981="C",I1981&lt;&gt;""),IF($G1981="D",-I1981,+I1981),0)</f>
        <v>16.387580832280101</v>
      </c>
    </row>
    <row r="1982" spans="1:16" x14ac:dyDescent="0.2">
      <c r="A1982" s="6">
        <v>1056</v>
      </c>
      <c r="B1982" s="6" t="s">
        <v>17</v>
      </c>
      <c r="C1982" t="s">
        <v>26</v>
      </c>
      <c r="D1982" s="8">
        <v>37757</v>
      </c>
      <c r="E1982" s="8">
        <v>37773</v>
      </c>
      <c r="F1982" t="s">
        <v>284</v>
      </c>
      <c r="G1982" s="6" t="s">
        <v>23</v>
      </c>
      <c r="I1982" s="12">
        <v>7.88</v>
      </c>
      <c r="J1982" s="12">
        <f>J1981+IF(AND($B1982="B",$G1982="D"),-I1982,IF($B1982="B",+I1982,0))</f>
        <v>4471.4371932377107</v>
      </c>
      <c r="K1982" s="12">
        <f>K1981+IF(AND($B1982="B",$E1982&lt;&gt;""),IF($G1982="D",-I1982,+I1982),0)</f>
        <v>4471.4371932377107</v>
      </c>
      <c r="L1982" s="6" t="str">
        <f>IF(C1982="","",G1982&amp;" "&amp;VLOOKUP(C1982,$X$1:$Y$49,2))</f>
        <v>D 6</v>
      </c>
      <c r="M1982" s="10" t="e">
        <f>M1981+IF(AND(B1982="C",E1982&lt;&gt;""),IF(G1982="D",-#REF!,+#REF!),0)</f>
        <v>#REF!</v>
      </c>
      <c r="N1982">
        <f>IF(D1982,MONTH(D1982),"")</f>
        <v>5</v>
      </c>
      <c r="O1982">
        <f>IF(D1982,YEAR(D1982),"")</f>
        <v>2003</v>
      </c>
      <c r="P1982" s="12">
        <f>P1981+IF(AND($B1982="C",I1982&lt;&gt;""),IF($G1982="D",-I1982,+I1982),0)</f>
        <v>16.387580832280101</v>
      </c>
    </row>
    <row r="1983" spans="1:16" x14ac:dyDescent="0.2">
      <c r="A1983" s="6">
        <v>968</v>
      </c>
      <c r="B1983" s="6" t="s">
        <v>17</v>
      </c>
      <c r="C1983" t="s">
        <v>33</v>
      </c>
      <c r="D1983" s="8">
        <v>37761</v>
      </c>
      <c r="E1983" s="8">
        <v>37760</v>
      </c>
      <c r="F1983" t="s">
        <v>284</v>
      </c>
      <c r="G1983" s="6" t="s">
        <v>23</v>
      </c>
      <c r="H1983" s="6"/>
      <c r="I1983" s="12">
        <v>348</v>
      </c>
      <c r="J1983" s="12">
        <f>J1982+IF(AND($B1983="B",$G1983="D"),-I1983,IF($B1983="B",+I1983,0))</f>
        <v>4123.4371932377107</v>
      </c>
      <c r="K1983" s="12">
        <f>K1982+IF(AND($B1983="B",$E1983&lt;&gt;""),IF($G1983="D",-I1983,+I1983),0)</f>
        <v>4123.4371932377107</v>
      </c>
      <c r="L1983" s="6" t="str">
        <f>IF(C1983="","",G1983&amp;" "&amp;VLOOKUP(C1983,$X$1:$Y$49,2))</f>
        <v>D 23</v>
      </c>
      <c r="M1983" s="10" t="e">
        <f>M1982+IF(AND(B1983="C",E1983&lt;&gt;""),IF(G1983="D",-#REF!,+#REF!),0)</f>
        <v>#REF!</v>
      </c>
      <c r="N1983">
        <f>IF(D1983,MONTH(D1983),"")</f>
        <v>5</v>
      </c>
      <c r="O1983">
        <f>IF(D1983,YEAR(D1983),"")</f>
        <v>2003</v>
      </c>
      <c r="P1983" s="12">
        <f>P1982+IF(AND($B1983="C",I1983&lt;&gt;""),IF($G1983="D",-I1983,+I1983),0)</f>
        <v>16.387580832280101</v>
      </c>
    </row>
    <row r="1984" spans="1:16" x14ac:dyDescent="0.2">
      <c r="A1984" s="6">
        <v>1037</v>
      </c>
      <c r="B1984" s="6" t="s">
        <v>17</v>
      </c>
      <c r="C1984" t="s">
        <v>54</v>
      </c>
      <c r="D1984" s="8">
        <v>37761</v>
      </c>
      <c r="E1984" s="8">
        <v>37762</v>
      </c>
      <c r="F1984" t="s">
        <v>284</v>
      </c>
      <c r="G1984" s="6" t="s">
        <v>19</v>
      </c>
      <c r="H1984" s="6"/>
      <c r="I1984" s="12">
        <v>679.72</v>
      </c>
      <c r="J1984" s="12">
        <f>J1983+IF(AND($B1984="B",$G1984="D"),-I1984,IF($B1984="B",+I1984,0))</f>
        <v>4803.157193237711</v>
      </c>
      <c r="K1984" s="12">
        <f>K1983+IF(AND($B1984="B",$E1984&lt;&gt;""),IF($G1984="D",-I1984,+I1984),0)</f>
        <v>4803.157193237711</v>
      </c>
      <c r="L1984" s="6" t="str">
        <f>IF(C1984="","",G1984&amp;" "&amp;VLOOKUP(C1984,$X$1:$Y$49,2))</f>
        <v>R 6</v>
      </c>
      <c r="M1984" s="10" t="e">
        <f>M1983+IF(AND(B1984="C",E1984&lt;&gt;""),IF(G1984="D",-#REF!,+#REF!),0)</f>
        <v>#REF!</v>
      </c>
      <c r="N1984">
        <f>IF(D1984,MONTH(D1984),"")</f>
        <v>5</v>
      </c>
      <c r="O1984">
        <f>IF(D1984,YEAR(D1984),"")</f>
        <v>2003</v>
      </c>
      <c r="P1984" s="12">
        <f>P1983+IF(AND($B1984="C",I1984&lt;&gt;""),IF($G1984="D",-I1984,+I1984),0)</f>
        <v>16.387580832280101</v>
      </c>
    </row>
    <row r="1985" spans="1:16" x14ac:dyDescent="0.2">
      <c r="A1985" s="6">
        <v>1037</v>
      </c>
      <c r="B1985" s="6" t="s">
        <v>17</v>
      </c>
      <c r="C1985" t="s">
        <v>62</v>
      </c>
      <c r="D1985" s="8">
        <v>37761</v>
      </c>
      <c r="E1985" s="8">
        <v>37762</v>
      </c>
      <c r="F1985" t="s">
        <v>284</v>
      </c>
      <c r="G1985" s="6" t="s">
        <v>19</v>
      </c>
      <c r="H1985" s="6"/>
      <c r="I1985" s="12">
        <v>133.22999999999999</v>
      </c>
      <c r="J1985" s="12">
        <f>J1984+IF(AND($B1985="B",$G1985="D"),-I1985,IF($B1985="B",+I1985,0))</f>
        <v>4936.3871932377106</v>
      </c>
      <c r="K1985" s="12">
        <f>K1984+IF(AND($B1985="B",$E1985&lt;&gt;""),IF($G1985="D",-I1985,+I1985),0)</f>
        <v>4936.3871932377106</v>
      </c>
      <c r="L1985" s="6" t="str">
        <f>IF(C1985="","",G1985&amp;" "&amp;VLOOKUP(C1985,$X$1:$Y$49,2))</f>
        <v>R 5</v>
      </c>
      <c r="M1985" s="10" t="e">
        <f>M1984+IF(AND(B1985="C",E1985&lt;&gt;""),IF(G1985="D",-#REF!,+#REF!),0)</f>
        <v>#REF!</v>
      </c>
      <c r="N1985">
        <f>IF(D1985,MONTH(D1985),"")</f>
        <v>5</v>
      </c>
      <c r="O1985">
        <f>IF(D1985,YEAR(D1985),"")</f>
        <v>2003</v>
      </c>
      <c r="P1985" s="12">
        <f>P1984+IF(AND($B1985="C",I1985&lt;&gt;""),IF($G1985="D",-I1985,+I1985),0)</f>
        <v>16.387580832280101</v>
      </c>
    </row>
    <row r="1986" spans="1:16" x14ac:dyDescent="0.2">
      <c r="A1986" s="6">
        <v>1058</v>
      </c>
      <c r="B1986" s="6" t="s">
        <v>17</v>
      </c>
      <c r="C1986" t="s">
        <v>54</v>
      </c>
      <c r="D1986" s="8">
        <v>37761</v>
      </c>
      <c r="E1986" s="8">
        <v>37762</v>
      </c>
      <c r="F1986" t="s">
        <v>284</v>
      </c>
      <c r="G1986" s="6" t="s">
        <v>19</v>
      </c>
      <c r="I1986" s="12">
        <v>366</v>
      </c>
      <c r="J1986" s="12">
        <f>J1985+IF(AND($B1986="B",$G1986="D"),-I1986,IF($B1986="B",+I1986,0))</f>
        <v>5302.3871932377106</v>
      </c>
      <c r="K1986" s="12">
        <f>K1985+IF(AND($B1986="B",$E1986&lt;&gt;""),IF($G1986="D",-I1986,+I1986),0)</f>
        <v>5302.3871932377106</v>
      </c>
      <c r="L1986" s="6" t="str">
        <f>IF(C1986="","",G1986&amp;" "&amp;VLOOKUP(C1986,$X$1:$Y$49,2))</f>
        <v>R 6</v>
      </c>
      <c r="M1986" s="10" t="e">
        <f>M1985+IF(AND(B1986="C",E1986&lt;&gt;""),IF(G1986="D",-#REF!,+#REF!),0)</f>
        <v>#REF!</v>
      </c>
      <c r="N1986">
        <f>IF(D1986,MONTH(D1986),"")</f>
        <v>5</v>
      </c>
      <c r="O1986">
        <f>IF(D1986,YEAR(D1986),"")</f>
        <v>2003</v>
      </c>
      <c r="P1986" s="12">
        <f>P1985+IF(AND($B1986="C",I1986&lt;&gt;""),IF($G1986="D",-I1986,+I1986),0)</f>
        <v>16.387580832280101</v>
      </c>
    </row>
    <row r="1987" spans="1:16" x14ac:dyDescent="0.2">
      <c r="A1987" s="6">
        <v>1058</v>
      </c>
      <c r="B1987" s="6" t="s">
        <v>17</v>
      </c>
      <c r="C1987" t="s">
        <v>62</v>
      </c>
      <c r="D1987" s="8">
        <v>37761</v>
      </c>
      <c r="E1987" s="8">
        <v>37762</v>
      </c>
      <c r="F1987" t="s">
        <v>284</v>
      </c>
      <c r="G1987" s="6" t="s">
        <v>19</v>
      </c>
      <c r="I1987" s="12">
        <v>71.739999999999995</v>
      </c>
      <c r="J1987" s="12">
        <f>J1986+IF(AND($B1987="B",$G1987="D"),-I1987,IF($B1987="B",+I1987,0))</f>
        <v>5374.1271932377103</v>
      </c>
      <c r="K1987" s="12">
        <f>K1986+IF(AND($B1987="B",$E1987&lt;&gt;""),IF($G1987="D",-I1987,+I1987),0)</f>
        <v>5374.1271932377103</v>
      </c>
      <c r="L1987" s="6" t="str">
        <f>IF(C1987="","",G1987&amp;" "&amp;VLOOKUP(C1987,$X$1:$Y$49,2))</f>
        <v>R 5</v>
      </c>
      <c r="M1987" s="10" t="e">
        <f>M1986+IF(AND(B1987="C",E1987&lt;&gt;""),IF(G1987="D",-#REF!,+#REF!),0)</f>
        <v>#REF!</v>
      </c>
      <c r="N1987">
        <f>IF(D1987,MONTH(D1987),"")</f>
        <v>5</v>
      </c>
      <c r="O1987">
        <f>IF(D1987,YEAR(D1987),"")</f>
        <v>2003</v>
      </c>
      <c r="P1987" s="12">
        <f>P1986+IF(AND($B1987="C",I1987&lt;&gt;""),IF($G1987="D",-I1987,+I1987),0)</f>
        <v>16.387580832280101</v>
      </c>
    </row>
    <row r="1988" spans="1:16" x14ac:dyDescent="0.2">
      <c r="A1988" s="6">
        <v>1052</v>
      </c>
      <c r="B1988" s="6" t="s">
        <v>17</v>
      </c>
      <c r="C1988" t="s">
        <v>58</v>
      </c>
      <c r="D1988" s="8">
        <v>37765</v>
      </c>
      <c r="E1988" s="8">
        <v>37764</v>
      </c>
      <c r="F1988" t="s">
        <v>284</v>
      </c>
      <c r="G1988" s="6" t="s">
        <v>23</v>
      </c>
      <c r="H1988" s="6"/>
      <c r="I1988" s="12">
        <v>3000</v>
      </c>
      <c r="J1988" s="12">
        <f>J1987+IF(AND($B1988="B",$G1988="D"),-I1988,IF($B1988="B",+I1988,0))</f>
        <v>2374.1271932377103</v>
      </c>
      <c r="K1988" s="12">
        <f>K1987+IF(AND($B1988="B",$E1988&lt;&gt;""),IF($G1988="D",-I1988,+I1988),0)</f>
        <v>2374.1271932377103</v>
      </c>
      <c r="L1988" s="6" t="str">
        <f>IF(C1988="","",G1988&amp;" "&amp;VLOOKUP(C1988,$X$1:$Y$49,2))</f>
        <v>D 4</v>
      </c>
      <c r="M1988" s="10" t="e">
        <f>M1987+IF(AND(B1988="C",E1988&lt;&gt;""),IF(G1988="D",-#REF!,+#REF!),0)</f>
        <v>#REF!</v>
      </c>
      <c r="N1988">
        <f>IF(D1988,MONTH(D1988),"")</f>
        <v>5</v>
      </c>
      <c r="O1988">
        <f>IF(D1988,YEAR(D1988),"")</f>
        <v>2003</v>
      </c>
      <c r="P1988" s="12">
        <f>P1987+IF(AND($B1988="C",I1988&lt;&gt;""),IF($G1988="D",-I1988,+I1988),0)</f>
        <v>16.387580832280101</v>
      </c>
    </row>
    <row r="1989" spans="1:16" x14ac:dyDescent="0.2">
      <c r="A1989" s="6">
        <v>1051</v>
      </c>
      <c r="B1989" s="6" t="s">
        <v>17</v>
      </c>
      <c r="C1989" t="s">
        <v>54</v>
      </c>
      <c r="D1989" s="8">
        <v>37768</v>
      </c>
      <c r="E1989" s="8">
        <v>37769</v>
      </c>
      <c r="F1989" t="s">
        <v>284</v>
      </c>
      <c r="G1989" s="6" t="s">
        <v>19</v>
      </c>
      <c r="H1989" s="6"/>
      <c r="I1989" s="12">
        <v>511.89</v>
      </c>
      <c r="J1989" s="12">
        <f>J1988+IF(AND($B1989="B",$G1989="D"),-I1989,IF($B1989="B",+I1989,0))</f>
        <v>2886.0171932377102</v>
      </c>
      <c r="K1989" s="12">
        <f>K1988+IF(AND($B1989="B",$E1989&lt;&gt;""),IF($G1989="D",-I1989,+I1989),0)</f>
        <v>2886.0171932377102</v>
      </c>
      <c r="L1989" s="6" t="str">
        <f>IF(C1989="","",G1989&amp;" "&amp;VLOOKUP(C1989,$X$1:$Y$49,2))</f>
        <v>R 6</v>
      </c>
      <c r="M1989" s="10" t="e">
        <f>M1988+IF(AND(B1989="C",E1989&lt;&gt;""),IF(G1989="D",-#REF!,+#REF!),0)</f>
        <v>#REF!</v>
      </c>
      <c r="N1989">
        <f>IF(D1989,MONTH(D1989),"")</f>
        <v>5</v>
      </c>
      <c r="O1989">
        <f>IF(D1989,YEAR(D1989),"")</f>
        <v>2003</v>
      </c>
      <c r="P1989" s="12">
        <f>P1988+IF(AND($B1989="C",I1989&lt;&gt;""),IF($G1989="D",-I1989,+I1989),0)</f>
        <v>16.387580832280101</v>
      </c>
    </row>
    <row r="1990" spans="1:16" x14ac:dyDescent="0.2">
      <c r="A1990" s="6">
        <v>1051</v>
      </c>
      <c r="B1990" s="6" t="s">
        <v>17</v>
      </c>
      <c r="C1990" t="s">
        <v>62</v>
      </c>
      <c r="D1990" s="8">
        <v>37768</v>
      </c>
      <c r="E1990" s="8">
        <v>37769</v>
      </c>
      <c r="F1990" t="s">
        <v>284</v>
      </c>
      <c r="G1990" s="6" t="s">
        <v>19</v>
      </c>
      <c r="H1990" s="6"/>
      <c r="I1990" s="12">
        <v>100.33</v>
      </c>
      <c r="J1990" s="12">
        <f>J1989+IF(AND($B1990="B",$G1990="D"),-I1990,IF($B1990="B",+I1990,0))</f>
        <v>2986.3471932377101</v>
      </c>
      <c r="K1990" s="12">
        <f>K1989+IF(AND($B1990="B",$E1990&lt;&gt;""),IF($G1990="D",-I1990,+I1990),0)</f>
        <v>2986.3471932377101</v>
      </c>
      <c r="L1990" s="6" t="str">
        <f>IF(C1990="","",G1990&amp;" "&amp;VLOOKUP(C1990,$X$1:$Y$49,2))</f>
        <v>R 5</v>
      </c>
      <c r="M1990" s="10" t="e">
        <f>M1989+IF(AND(B1990="C",E1990&lt;&gt;""),IF(G1990="D",-#REF!,+#REF!),0)</f>
        <v>#REF!</v>
      </c>
      <c r="N1990">
        <f>IF(D1990,MONTH(D1990),"")</f>
        <v>5</v>
      </c>
      <c r="O1990">
        <f>IF(D1990,YEAR(D1990),"")</f>
        <v>2003</v>
      </c>
      <c r="P1990" s="12">
        <f>P1989+IF(AND($B1990="C",I1990&lt;&gt;""),IF($G1990="D",-I1990,+I1990),0)</f>
        <v>16.387580832280101</v>
      </c>
    </row>
    <row r="1991" spans="1:16" x14ac:dyDescent="0.2">
      <c r="A1991" s="6">
        <v>1053</v>
      </c>
      <c r="B1991" s="6" t="s">
        <v>17</v>
      </c>
      <c r="C1991" t="s">
        <v>58</v>
      </c>
      <c r="D1991" s="8">
        <v>37768</v>
      </c>
      <c r="E1991" s="8">
        <v>37767</v>
      </c>
      <c r="F1991" t="s">
        <v>284</v>
      </c>
      <c r="G1991" s="6" t="s">
        <v>23</v>
      </c>
      <c r="I1991" s="12">
        <v>650</v>
      </c>
      <c r="J1991" s="12">
        <f>J1990+IF(AND($B1991="B",$G1991="D"),-I1991,IF($B1991="B",+I1991,0))</f>
        <v>2336.3471932377101</v>
      </c>
      <c r="K1991" s="12">
        <f>K1990+IF(AND($B1991="B",$E1991&lt;&gt;""),IF($G1991="D",-I1991,+I1991),0)</f>
        <v>2336.3471932377101</v>
      </c>
      <c r="L1991" s="6" t="str">
        <f>IF(C1991="","",G1991&amp;" "&amp;VLOOKUP(C1991,$X$1:$Y$49,2))</f>
        <v>D 4</v>
      </c>
      <c r="M1991" s="10" t="e">
        <f>M1990+IF(AND(B1991="C",E1991&lt;&gt;""),IF(G1991="D",-#REF!,+#REF!),0)</f>
        <v>#REF!</v>
      </c>
      <c r="N1991">
        <f>IF(D1991,MONTH(D1991),"")</f>
        <v>5</v>
      </c>
      <c r="O1991">
        <f>IF(D1991,YEAR(D1991),"")</f>
        <v>2003</v>
      </c>
      <c r="P1991" s="12">
        <f>P1990+IF(AND($B1991="C",I1991&lt;&gt;""),IF($G1991="D",-I1991,+I1991),0)</f>
        <v>16.387580832280101</v>
      </c>
    </row>
    <row r="1992" spans="1:16" x14ac:dyDescent="0.2">
      <c r="A1992" s="6">
        <v>1054</v>
      </c>
      <c r="B1992" s="6" t="s">
        <v>17</v>
      </c>
      <c r="C1992" t="s">
        <v>58</v>
      </c>
      <c r="D1992" s="8">
        <v>37774</v>
      </c>
      <c r="E1992" s="8">
        <v>37773</v>
      </c>
      <c r="F1992" t="s">
        <v>284</v>
      </c>
      <c r="G1992" s="6" t="s">
        <v>23</v>
      </c>
      <c r="I1992" s="12">
        <v>250</v>
      </c>
      <c r="J1992" s="12">
        <f>J1991+IF(AND($B1992="B",$G1992="D"),-I1992,IF($B1992="B",+I1992,0))</f>
        <v>2086.3471932377101</v>
      </c>
      <c r="K1992" s="12">
        <f>K1991+IF(AND($B1992="B",$E1992&lt;&gt;""),IF($G1992="D",-I1992,+I1992),0)</f>
        <v>2086.3471932377101</v>
      </c>
      <c r="L1992" s="6" t="str">
        <f>IF(C1992="","",G1992&amp;" "&amp;VLOOKUP(C1992,$X$1:$Y$49,2))</f>
        <v>D 4</v>
      </c>
      <c r="M1992" s="10" t="e">
        <f>M1991+IF(AND(B1992="C",E1992&lt;&gt;""),IF(G1992="D",-#REF!,+#REF!),0)</f>
        <v>#REF!</v>
      </c>
      <c r="N1992">
        <f>IF(D1992,MONTH(D1992),"")</f>
        <v>6</v>
      </c>
      <c r="O1992">
        <f>IF(D1992,YEAR(D1992),"")</f>
        <v>2003</v>
      </c>
      <c r="P1992" s="12">
        <f>P1991+IF(AND($B1992="C",I1992&lt;&gt;""),IF($G1992="D",-I1992,+I1992),0)</f>
        <v>16.387580832280101</v>
      </c>
    </row>
    <row r="1993" spans="1:16" x14ac:dyDescent="0.2">
      <c r="A1993" s="6">
        <v>1059</v>
      </c>
      <c r="B1993" s="6" t="s">
        <v>17</v>
      </c>
      <c r="C1993" t="s">
        <v>53</v>
      </c>
      <c r="D1993" s="8">
        <v>37774</v>
      </c>
      <c r="E1993" s="8">
        <v>37774</v>
      </c>
      <c r="F1993" t="s">
        <v>284</v>
      </c>
      <c r="G1993" s="6" t="s">
        <v>23</v>
      </c>
      <c r="I1993" s="12">
        <v>10.23</v>
      </c>
      <c r="J1993" s="12">
        <f>J1992+IF(AND($B1993="B",$G1993="D"),-I1993,IF($B1993="B",+I1993,0))</f>
        <v>2076.1171932377101</v>
      </c>
      <c r="K1993" s="12">
        <f>K1992+IF(AND($B1993="B",$E1993&lt;&gt;""),IF($G1993="D",-I1993,+I1993),0)</f>
        <v>2076.1171932377101</v>
      </c>
      <c r="L1993" s="6" t="str">
        <f>IF(C1993="","",G1993&amp;" "&amp;VLOOKUP(C1993,$X$1:$Y$49,2))</f>
        <v>D 29</v>
      </c>
      <c r="M1993" s="10" t="e">
        <f>M1992+IF(AND(B1993="C",E1993&lt;&gt;""),IF(G1993="D",-#REF!,+#REF!),0)</f>
        <v>#REF!</v>
      </c>
      <c r="N1993">
        <f>IF(D1993,MONTH(D1993),"")</f>
        <v>6</v>
      </c>
      <c r="O1993">
        <f>IF(D1993,YEAR(D1993),"")</f>
        <v>2003</v>
      </c>
      <c r="P1993" s="12">
        <f>P1992+IF(AND($B1993="C",I1993&lt;&gt;""),IF($G1993="D",-I1993,+I1993),0)</f>
        <v>16.387580832280101</v>
      </c>
    </row>
    <row r="1994" spans="1:16" x14ac:dyDescent="0.2">
      <c r="A1994" s="6">
        <v>1059</v>
      </c>
      <c r="B1994" s="6" t="s">
        <v>17</v>
      </c>
      <c r="C1994" t="s">
        <v>26</v>
      </c>
      <c r="D1994" s="8">
        <v>37774</v>
      </c>
      <c r="E1994" s="8">
        <v>37774</v>
      </c>
      <c r="F1994" t="s">
        <v>284</v>
      </c>
      <c r="G1994" s="6" t="s">
        <v>23</v>
      </c>
      <c r="I1994" s="12">
        <v>2.0099999999999998</v>
      </c>
      <c r="J1994" s="12">
        <f>J1993+IF(AND($B1994="B",$G1994="D"),-I1994,IF($B1994="B",+I1994,0))</f>
        <v>2074.1071932377099</v>
      </c>
      <c r="K1994" s="12">
        <f>K1993+IF(AND($B1994="B",$E1994&lt;&gt;""),IF($G1994="D",-I1994,+I1994),0)</f>
        <v>2074.1071932377099</v>
      </c>
      <c r="L1994" s="6" t="str">
        <f>IF(C1994="","",G1994&amp;" "&amp;VLOOKUP(C1994,$X$1:$Y$49,2))</f>
        <v>D 6</v>
      </c>
      <c r="M1994" s="10" t="e">
        <f>M1993+IF(AND(B1994="C",E1994&lt;&gt;""),IF(G1994="D",-#REF!,+#REF!),0)</f>
        <v>#REF!</v>
      </c>
      <c r="N1994">
        <f>IF(D1994,MONTH(D1994),"")</f>
        <v>6</v>
      </c>
      <c r="O1994">
        <f>IF(D1994,YEAR(D1994),"")</f>
        <v>2003</v>
      </c>
      <c r="P1994" s="12">
        <f>P1993+IF(AND($B1994="C",I1994&lt;&gt;""),IF($G1994="D",-I1994,+I1994),0)</f>
        <v>16.387580832280101</v>
      </c>
    </row>
    <row r="1995" spans="1:16" x14ac:dyDescent="0.2">
      <c r="A1995" s="6">
        <v>1055</v>
      </c>
      <c r="B1995" s="6" t="s">
        <v>17</v>
      </c>
      <c r="C1995" s="7" t="s">
        <v>56</v>
      </c>
      <c r="D1995" s="8">
        <v>37775</v>
      </c>
      <c r="E1995" s="19">
        <v>37776</v>
      </c>
      <c r="F1995" t="s">
        <v>284</v>
      </c>
      <c r="G1995" s="6" t="s">
        <v>23</v>
      </c>
      <c r="H1995" s="6"/>
      <c r="I1995" s="12">
        <v>230.32</v>
      </c>
      <c r="J1995" s="12">
        <f>J1994+IF(AND($B1995="B",$G1995="D"),-I1995,IF($B1995="B",+I1995,0))</f>
        <v>1843.78719323771</v>
      </c>
      <c r="K1995" s="12">
        <f>K1994+IF(AND($B1995="B",$E1995&lt;&gt;""),IF($G1995="D",-I1995,+I1995),0)</f>
        <v>1843.78719323771</v>
      </c>
      <c r="L1995" s="6" t="str">
        <f>IF(C1995="","",G1995&amp;" "&amp;VLOOKUP(C1995,$X$1:$Y$49,2))</f>
        <v>D 14</v>
      </c>
      <c r="M1995" s="10" t="e">
        <f>M1994+IF(AND(B1995="C",E1995&lt;&gt;""),IF(G1995="D",-#REF!,+#REF!),0)</f>
        <v>#REF!</v>
      </c>
      <c r="N1995">
        <f>IF(D1995,MONTH(D1995),"")</f>
        <v>6</v>
      </c>
      <c r="O1995">
        <f>IF(D1995,YEAR(D1995),"")</f>
        <v>2003</v>
      </c>
      <c r="P1995" s="12">
        <f>P1994+IF(AND($B1995="C",I1995&lt;&gt;""),IF($G1995="D",-I1995,+I1995),0)</f>
        <v>16.387580832280101</v>
      </c>
    </row>
    <row r="1996" spans="1:16" x14ac:dyDescent="0.2">
      <c r="A1996" s="6">
        <v>1055</v>
      </c>
      <c r="B1996" s="6" t="s">
        <v>17</v>
      </c>
      <c r="C1996" s="7" t="s">
        <v>26</v>
      </c>
      <c r="D1996" s="8">
        <v>37775</v>
      </c>
      <c r="E1996" s="19">
        <v>37776</v>
      </c>
      <c r="F1996" t="s">
        <v>284</v>
      </c>
      <c r="G1996" s="6" t="s">
        <v>23</v>
      </c>
      <c r="H1996" s="6"/>
      <c r="I1996" s="12">
        <v>53.09</v>
      </c>
      <c r="J1996" s="12">
        <f>J1995+IF(AND($B1996="B",$G1996="D"),-I1996,IF($B1996="B",+I1996,0))</f>
        <v>1790.6971932377101</v>
      </c>
      <c r="K1996" s="12">
        <f>K1995+IF(AND($B1996="B",$E1996&lt;&gt;""),IF($G1996="D",-I1996,+I1996),0)</f>
        <v>1790.6971932377101</v>
      </c>
      <c r="L1996" s="6" t="str">
        <f>IF(C1996="","",G1996&amp;" "&amp;VLOOKUP(C1996,$X$1:$Y$49,2))</f>
        <v>D 6</v>
      </c>
      <c r="M1996" s="10" t="e">
        <f>M1995+IF(AND(B1996="C",E1996&lt;&gt;""),IF(G1996="D",-#REF!,+#REF!),0)</f>
        <v>#REF!</v>
      </c>
      <c r="N1996">
        <f>IF(D1996,MONTH(D1996),"")</f>
        <v>6</v>
      </c>
      <c r="O1996">
        <f>IF(D1996,YEAR(D1996),"")</f>
        <v>2003</v>
      </c>
      <c r="P1996" s="12">
        <f>P1995+IF(AND($B1996="C",I1996&lt;&gt;""),IF($G1996="D",-I1996,+I1996),0)</f>
        <v>16.387580832280101</v>
      </c>
    </row>
    <row r="1997" spans="1:16" x14ac:dyDescent="0.2">
      <c r="A1997" s="6">
        <v>1055</v>
      </c>
      <c r="B1997" s="6" t="s">
        <v>17</v>
      </c>
      <c r="C1997" s="7" t="s">
        <v>51</v>
      </c>
      <c r="D1997" s="8">
        <v>37775</v>
      </c>
      <c r="E1997" s="19">
        <v>37776</v>
      </c>
      <c r="F1997" t="s">
        <v>284</v>
      </c>
      <c r="G1997" s="6" t="s">
        <v>23</v>
      </c>
      <c r="H1997" s="6"/>
      <c r="I1997" s="12">
        <v>40.54</v>
      </c>
      <c r="J1997" s="12">
        <f>J1996+IF(AND($B1997="B",$G1997="D"),-I1997,IF($B1997="B",+I1997,0))</f>
        <v>1750.1571932377101</v>
      </c>
      <c r="K1997" s="12">
        <f>K1996+IF(AND($B1997="B",$E1997&lt;&gt;""),IF($G1997="D",-I1997,+I1997),0)</f>
        <v>1750.1571932377101</v>
      </c>
      <c r="L1997" s="6" t="str">
        <f>IF(C1997="","",G1997&amp;" "&amp;VLOOKUP(C1997,$X$1:$Y$49,2))</f>
        <v>D 21</v>
      </c>
      <c r="M1997" s="10" t="e">
        <f>M1996+IF(AND(B1997="C",E1997&lt;&gt;""),IF(G1997="D",-#REF!,+#REF!),0)</f>
        <v>#REF!</v>
      </c>
      <c r="N1997">
        <f>IF(D1997,MONTH(D1997),"")</f>
        <v>6</v>
      </c>
      <c r="O1997">
        <f>IF(D1997,YEAR(D1997),"")</f>
        <v>2003</v>
      </c>
      <c r="P1997" s="12">
        <f>P1996+IF(AND($B1997="C",I1997&lt;&gt;""),IF($G1997="D",-I1997,+I1997),0)</f>
        <v>16.387580832280101</v>
      </c>
    </row>
    <row r="1998" spans="1:16" x14ac:dyDescent="0.2">
      <c r="A1998" s="6">
        <v>1055</v>
      </c>
      <c r="B1998" s="6" t="s">
        <v>17</v>
      </c>
      <c r="C1998" s="7" t="s">
        <v>51</v>
      </c>
      <c r="D1998" s="8">
        <v>37775</v>
      </c>
      <c r="E1998" s="19">
        <v>37776</v>
      </c>
      <c r="F1998" t="s">
        <v>284</v>
      </c>
      <c r="G1998" s="6" t="s">
        <v>23</v>
      </c>
      <c r="H1998" s="6"/>
      <c r="I1998" s="12">
        <v>7.48</v>
      </c>
      <c r="J1998" s="12">
        <f>J1997+IF(AND($B1998="B",$G1998="D"),-I1998,IF($B1998="B",+I1998,0))</f>
        <v>1742.6771932377101</v>
      </c>
      <c r="K1998" s="12">
        <f>K1997+IF(AND($B1998="B",$E1998&lt;&gt;""),IF($G1998="D",-I1998,+I1998),0)</f>
        <v>1742.6771932377101</v>
      </c>
      <c r="L1998" s="6" t="str">
        <f>IF(C1998="","",G1998&amp;" "&amp;VLOOKUP(C1998,$X$1:$Y$49,2))</f>
        <v>D 21</v>
      </c>
      <c r="M1998" s="10" t="e">
        <f>M1997+IF(AND(B1998="C",E1998&lt;&gt;""),IF(G1998="D",-#REF!,+#REF!),0)</f>
        <v>#REF!</v>
      </c>
      <c r="N1998">
        <f>IF(D1998,MONTH(D1998),"")</f>
        <v>6</v>
      </c>
      <c r="O1998">
        <f>IF(D1998,YEAR(D1998),"")</f>
        <v>2003</v>
      </c>
      <c r="P1998" s="12">
        <f>P1997+IF(AND($B1998="C",I1998&lt;&gt;""),IF($G1998="D",-I1998,+I1998),0)</f>
        <v>16.387580832280101</v>
      </c>
    </row>
    <row r="1999" spans="1:16" x14ac:dyDescent="0.2">
      <c r="A1999" s="6">
        <v>1100</v>
      </c>
      <c r="B1999" s="6" t="s">
        <v>40</v>
      </c>
      <c r="C1999" t="s">
        <v>28</v>
      </c>
      <c r="D1999" s="8">
        <v>37777</v>
      </c>
      <c r="E1999" s="8">
        <v>37777</v>
      </c>
      <c r="F1999" t="s">
        <v>284</v>
      </c>
      <c r="G1999" s="6" t="s">
        <v>23</v>
      </c>
      <c r="I1999" s="12">
        <v>22.85</v>
      </c>
      <c r="J1999" s="12">
        <f>J1998+IF(AND($B1999="B",$G1999="D"),-I1999,IF($B1999="B",+I1999,0))</f>
        <v>1742.6771932377101</v>
      </c>
      <c r="K1999" s="12">
        <f>K1998+IF(AND($B1999="B",$E1999&lt;&gt;""),IF($G1999="D",-I1999,+I1999),0)</f>
        <v>1742.6771932377101</v>
      </c>
      <c r="L1999" s="6" t="str">
        <f>IF(C1999="","",G1999&amp;" "&amp;VLOOKUP(C1999,$X$1:$Y$49,2))</f>
        <v>D 25</v>
      </c>
      <c r="M1999" s="10" t="e">
        <f>M1998+IF(AND(B1999="C",E1999&lt;&gt;""),IF(G1999="D",-#REF!,+#REF!),0)</f>
        <v>#REF!</v>
      </c>
      <c r="N1999">
        <f>IF(D1999,MONTH(D1999),"")</f>
        <v>6</v>
      </c>
      <c r="O1999">
        <f>IF(D1999,YEAR(D1999),"")</f>
        <v>2003</v>
      </c>
      <c r="P1999" s="12">
        <f>P1998+IF(AND($B1999="C",I1999&lt;&gt;""),IF($G1999="D",-I1999,+I1999),0)</f>
        <v>-6.4624191677199008</v>
      </c>
    </row>
    <row r="2000" spans="1:16" x14ac:dyDescent="0.2">
      <c r="A2000" s="6">
        <v>999</v>
      </c>
      <c r="B2000" s="6" t="s">
        <v>17</v>
      </c>
      <c r="C2000" t="s">
        <v>33</v>
      </c>
      <c r="D2000" s="8">
        <v>37779</v>
      </c>
      <c r="E2000" s="8">
        <v>37778</v>
      </c>
      <c r="F2000" t="s">
        <v>284</v>
      </c>
      <c r="G2000" s="6" t="s">
        <v>23</v>
      </c>
      <c r="H2000" s="6"/>
      <c r="I2000" s="12">
        <v>120</v>
      </c>
      <c r="J2000" s="12">
        <f>J1999+IF(AND($B2000="B",$G2000="D"),-I2000,IF($B2000="B",+I2000,0))</f>
        <v>1622.6771932377101</v>
      </c>
      <c r="K2000" s="12">
        <f>K1999+IF(AND($B2000="B",$E2000&lt;&gt;""),IF($G2000="D",-I2000,+I2000),0)</f>
        <v>1622.6771932377101</v>
      </c>
      <c r="L2000" s="6" t="str">
        <f>IF(C2000="","",G2000&amp;" "&amp;VLOOKUP(C2000,$X$1:$Y$49,2))</f>
        <v>D 23</v>
      </c>
      <c r="M2000" s="10" t="e">
        <f>M1999+IF(AND(B2000="C",E2000&lt;&gt;""),IF(G2000="D",-#REF!,+#REF!),0)</f>
        <v>#REF!</v>
      </c>
      <c r="N2000">
        <f>IF(D2000,MONTH(D2000),"")</f>
        <v>6</v>
      </c>
      <c r="O2000">
        <f>IF(D2000,YEAR(D2000),"")</f>
        <v>2003</v>
      </c>
      <c r="P2000" s="12">
        <f>P1999+IF(AND($B2000="C",I2000&lt;&gt;""),IF($G2000="D",-I2000,+I2000),0)</f>
        <v>-6.4624191677199008</v>
      </c>
    </row>
    <row r="2001" spans="1:16" x14ac:dyDescent="0.2">
      <c r="A2001" s="6">
        <v>1061</v>
      </c>
      <c r="B2001" s="6" t="s">
        <v>17</v>
      </c>
      <c r="C2001" t="s">
        <v>54</v>
      </c>
      <c r="D2001" s="8">
        <v>37782</v>
      </c>
      <c r="E2001" s="8">
        <v>37783</v>
      </c>
      <c r="F2001" t="s">
        <v>284</v>
      </c>
      <c r="G2001" s="6" t="s">
        <v>19</v>
      </c>
      <c r="I2001" s="12">
        <v>853.14</v>
      </c>
      <c r="J2001" s="12">
        <f>J2000+IF(AND($B2001="B",$G2001="D"),-I2001,IF($B2001="B",+I2001,0))</f>
        <v>2475.8171932377099</v>
      </c>
      <c r="K2001" s="12">
        <f>K2000+IF(AND($B2001="B",$E2001&lt;&gt;""),IF($G2001="D",-I2001,+I2001),0)</f>
        <v>2475.8171932377099</v>
      </c>
      <c r="L2001" s="6" t="str">
        <f>IF(C2001="","",G2001&amp;" "&amp;VLOOKUP(C2001,$X$1:$Y$49,2))</f>
        <v>R 6</v>
      </c>
      <c r="M2001" s="10" t="e">
        <f>M2000+IF(AND(B2001="C",E2001&lt;&gt;""),IF(G2001="D",-#REF!,+#REF!),0)</f>
        <v>#REF!</v>
      </c>
      <c r="N2001">
        <f>IF(D2001,MONTH(D2001),"")</f>
        <v>6</v>
      </c>
      <c r="O2001">
        <f>IF(D2001,YEAR(D2001),"")</f>
        <v>2003</v>
      </c>
      <c r="P2001" s="12">
        <f>P2000+IF(AND($B2001="C",I2001&lt;&gt;""),IF($G2001="D",-I2001,+I2001),0)</f>
        <v>-6.4624191677199008</v>
      </c>
    </row>
    <row r="2002" spans="1:16" x14ac:dyDescent="0.2">
      <c r="A2002" s="6">
        <v>1061</v>
      </c>
      <c r="B2002" s="6" t="s">
        <v>17</v>
      </c>
      <c r="C2002" t="s">
        <v>62</v>
      </c>
      <c r="D2002" s="8">
        <v>37782</v>
      </c>
      <c r="E2002" s="8">
        <v>37783</v>
      </c>
      <c r="F2002" t="s">
        <v>284</v>
      </c>
      <c r="G2002" s="6" t="s">
        <v>19</v>
      </c>
      <c r="I2002" s="12">
        <v>167.22</v>
      </c>
      <c r="J2002" s="12">
        <f>J2001+IF(AND($B2002="B",$G2002="D"),-I2002,IF($B2002="B",+I2002,0))</f>
        <v>2643.0371932377097</v>
      </c>
      <c r="K2002" s="12">
        <f>K2001+IF(AND($B2002="B",$E2002&lt;&gt;""),IF($G2002="D",-I2002,+I2002),0)</f>
        <v>2643.0371932377097</v>
      </c>
      <c r="L2002" s="6" t="str">
        <f>IF(C2002="","",G2002&amp;" "&amp;VLOOKUP(C2002,$X$1:$Y$49,2))</f>
        <v>R 5</v>
      </c>
      <c r="M2002" s="10" t="e">
        <f>M2001+IF(AND(B2002="C",E2002&lt;&gt;""),IF(G2002="D",-#REF!,+#REF!),0)</f>
        <v>#REF!</v>
      </c>
      <c r="N2002">
        <f>IF(D2002,MONTH(D2002),"")</f>
        <v>6</v>
      </c>
      <c r="O2002">
        <f>IF(D2002,YEAR(D2002),"")</f>
        <v>2003</v>
      </c>
      <c r="P2002" s="12">
        <f>P2001+IF(AND($B2002="C",I2002&lt;&gt;""),IF($G2002="D",-I2002,+I2002),0)</f>
        <v>-6.4624191677199008</v>
      </c>
    </row>
    <row r="2003" spans="1:16" x14ac:dyDescent="0.2">
      <c r="A2003" s="6">
        <v>1067</v>
      </c>
      <c r="B2003" s="6" t="s">
        <v>17</v>
      </c>
      <c r="C2003" t="s">
        <v>58</v>
      </c>
      <c r="D2003" s="8">
        <v>37784</v>
      </c>
      <c r="E2003" s="8">
        <v>37784</v>
      </c>
      <c r="F2003" t="s">
        <v>284</v>
      </c>
      <c r="G2003" s="6" t="s">
        <v>23</v>
      </c>
      <c r="I2003" s="12">
        <v>1900</v>
      </c>
      <c r="J2003" s="12">
        <f>J2002+IF(AND($B2003="B",$G2003="D"),-I2003,IF($B2003="B",+I2003,0))</f>
        <v>743.03719323770974</v>
      </c>
      <c r="K2003" s="12">
        <f>K2002+IF(AND($B2003="B",$E2003&lt;&gt;""),IF($G2003="D",-I2003,+I2003),0)</f>
        <v>743.03719323770974</v>
      </c>
      <c r="L2003" s="6" t="str">
        <f>IF(C2003="","",G2003&amp;" "&amp;VLOOKUP(C2003,$X$1:$Y$49,2))</f>
        <v>D 4</v>
      </c>
      <c r="M2003" s="10" t="e">
        <f>M2002+IF(AND(B2003="C",E2003&lt;&gt;""),IF(G2003="D",-#REF!,+#REF!),0)</f>
        <v>#REF!</v>
      </c>
      <c r="N2003">
        <f>IF(D2003,MONTH(D2003),"")</f>
        <v>6</v>
      </c>
      <c r="O2003">
        <f>IF(D2003,YEAR(D2003),"")</f>
        <v>2003</v>
      </c>
      <c r="P2003" s="12">
        <f>P2002+IF(AND($B2003="C",I2003&lt;&gt;""),IF($G2003="D",-I2003,+I2003),0)</f>
        <v>-6.4624191677199008</v>
      </c>
    </row>
    <row r="2004" spans="1:16" x14ac:dyDescent="0.2">
      <c r="A2004" s="6">
        <v>1068</v>
      </c>
      <c r="B2004" s="6" t="s">
        <v>17</v>
      </c>
      <c r="C2004" t="s">
        <v>58</v>
      </c>
      <c r="D2004" s="8">
        <v>37784</v>
      </c>
      <c r="E2004" s="8">
        <v>37784</v>
      </c>
      <c r="F2004" t="s">
        <v>284</v>
      </c>
      <c r="G2004" s="6" t="s">
        <v>23</v>
      </c>
      <c r="I2004" s="12">
        <v>250</v>
      </c>
      <c r="J2004" s="12">
        <f>J2003+IF(AND($B2004="B",$G2004="D"),-I2004,IF($B2004="B",+I2004,0))</f>
        <v>493.03719323770974</v>
      </c>
      <c r="K2004" s="12">
        <f>K2003+IF(AND($B2004="B",$E2004&lt;&gt;""),IF($G2004="D",-I2004,+I2004),0)</f>
        <v>493.03719323770974</v>
      </c>
      <c r="L2004" s="6" t="str">
        <f>IF(C2004="","",G2004&amp;" "&amp;VLOOKUP(C2004,$X$1:$Y$49,2))</f>
        <v>D 4</v>
      </c>
      <c r="M2004" s="10" t="e">
        <f>M2003+IF(AND(B2004="C",E2004&lt;&gt;""),IF(G2004="D",-#REF!,+#REF!),0)</f>
        <v>#REF!</v>
      </c>
      <c r="N2004">
        <f>IF(D2004,MONTH(D2004),"")</f>
        <v>6</v>
      </c>
      <c r="O2004">
        <f>IF(D2004,YEAR(D2004),"")</f>
        <v>2003</v>
      </c>
      <c r="P2004" s="12">
        <f>P2003+IF(AND($B2004="C",I2004&lt;&gt;""),IF($G2004="D",-I2004,+I2004),0)</f>
        <v>-6.4624191677199008</v>
      </c>
    </row>
    <row r="2005" spans="1:16" x14ac:dyDescent="0.2">
      <c r="A2005" s="6">
        <v>1071</v>
      </c>
      <c r="B2005" s="6" t="s">
        <v>17</v>
      </c>
      <c r="C2005" t="s">
        <v>28</v>
      </c>
      <c r="D2005" s="8">
        <v>37785</v>
      </c>
      <c r="E2005" s="8">
        <v>37784</v>
      </c>
      <c r="F2005" t="s">
        <v>284</v>
      </c>
      <c r="G2005" s="6" t="s">
        <v>23</v>
      </c>
      <c r="I2005" s="12">
        <v>37.979999999999997</v>
      </c>
      <c r="J2005" s="12">
        <f>J2004+IF(AND($B2005="B",$G2005="D"),-I2005,IF($B2005="B",+I2005,0))</f>
        <v>455.05719323770973</v>
      </c>
      <c r="K2005" s="12">
        <f>K2004+IF(AND($B2005="B",$E2005&lt;&gt;""),IF($G2005="D",-I2005,+I2005),0)</f>
        <v>455.05719323770973</v>
      </c>
      <c r="L2005" s="6" t="str">
        <f>IF(C2005="","",G2005&amp;" "&amp;VLOOKUP(C2005,$X$1:$Y$49,2))</f>
        <v>D 25</v>
      </c>
      <c r="M2005" s="10" t="e">
        <f>M2004+IF(AND(B2005="C",E2005&lt;&gt;""),IF(G2005="D",-#REF!,+#REF!),0)</f>
        <v>#REF!</v>
      </c>
      <c r="N2005">
        <f>IF(D2005,MONTH(D2005),"")</f>
        <v>6</v>
      </c>
      <c r="O2005">
        <f>IF(D2005,YEAR(D2005),"")</f>
        <v>2003</v>
      </c>
      <c r="P2005" s="12">
        <f>P2004+IF(AND($B2005="C",I2005&lt;&gt;""),IF($G2005="D",-I2005,+I2005),0)</f>
        <v>-6.4624191677199008</v>
      </c>
    </row>
    <row r="2006" spans="1:16" x14ac:dyDescent="0.2">
      <c r="A2006" s="6">
        <v>1071</v>
      </c>
      <c r="B2006" s="6" t="s">
        <v>17</v>
      </c>
      <c r="C2006" t="s">
        <v>26</v>
      </c>
      <c r="D2006" s="8">
        <v>37785</v>
      </c>
      <c r="E2006" s="8">
        <v>37784</v>
      </c>
      <c r="F2006" t="s">
        <v>284</v>
      </c>
      <c r="G2006" s="6" t="s">
        <v>23</v>
      </c>
      <c r="I2006" s="12">
        <v>7.44</v>
      </c>
      <c r="J2006" s="12">
        <f>J2005+IF(AND($B2006="B",$G2006="D"),-I2006,IF($B2006="B",+I2006,0))</f>
        <v>447.61719323770973</v>
      </c>
      <c r="K2006" s="12">
        <f>K2005+IF(AND($B2006="B",$E2006&lt;&gt;""),IF($G2006="D",-I2006,+I2006),0)</f>
        <v>447.61719323770973</v>
      </c>
      <c r="L2006" s="6" t="str">
        <f>IF(C2006="","",G2006&amp;" "&amp;VLOOKUP(C2006,$X$1:$Y$49,2))</f>
        <v>D 6</v>
      </c>
      <c r="M2006" s="10" t="e">
        <f>M2005+IF(AND(B2006="C",E2006&lt;&gt;""),IF(G2006="D",-#REF!,+#REF!),0)</f>
        <v>#REF!</v>
      </c>
      <c r="N2006">
        <f>IF(D2006,MONTH(D2006),"")</f>
        <v>6</v>
      </c>
      <c r="O2006">
        <f>IF(D2006,YEAR(D2006),"")</f>
        <v>2003</v>
      </c>
      <c r="P2006" s="12">
        <f>P2005+IF(AND($B2006="C",I2006&lt;&gt;""),IF($G2006="D",-I2006,+I2006),0)</f>
        <v>-6.4624191677199008</v>
      </c>
    </row>
    <row r="2007" spans="1:16" x14ac:dyDescent="0.2">
      <c r="A2007" s="6">
        <v>1080</v>
      </c>
      <c r="B2007" s="6" t="s">
        <v>17</v>
      </c>
      <c r="C2007" t="s">
        <v>31</v>
      </c>
      <c r="D2007" s="8">
        <v>37787</v>
      </c>
      <c r="E2007" s="8">
        <v>37802</v>
      </c>
      <c r="F2007" t="s">
        <v>284</v>
      </c>
      <c r="G2007" s="6" t="s">
        <v>23</v>
      </c>
      <c r="I2007" s="12">
        <v>86.07</v>
      </c>
      <c r="J2007" s="12">
        <f>J2006+IF(AND($B2007="B",$G2007="D"),-I2007,IF($B2007="B",+I2007,0))</f>
        <v>361.54719323770973</v>
      </c>
      <c r="K2007" s="12">
        <f>K2006+IF(AND($B2007="B",$E2007&lt;&gt;""),IF($G2007="D",-I2007,+I2007),0)</f>
        <v>361.54719323770973</v>
      </c>
      <c r="L2007" s="6" t="str">
        <f>IF(C2007="","",G2007&amp;" "&amp;VLOOKUP(C2007,$X$1:$Y$49,2))</f>
        <v>D 22</v>
      </c>
      <c r="M2007" s="10" t="e">
        <f>M2006+IF(AND(B2007="C",E2007&lt;&gt;""),IF(G2007="D",-#REF!,+#REF!),0)</f>
        <v>#REF!</v>
      </c>
      <c r="N2007">
        <f>IF(D2007,MONTH(D2007),"")</f>
        <v>6</v>
      </c>
      <c r="O2007">
        <f>IF(D2007,YEAR(D2007),"")</f>
        <v>2003</v>
      </c>
      <c r="P2007" s="12">
        <f>P2006+IF(AND($B2007="C",I2007&lt;&gt;""),IF($G2007="D",-I2007,+I2007),0)</f>
        <v>-6.4624191677199008</v>
      </c>
    </row>
    <row r="2008" spans="1:16" x14ac:dyDescent="0.2">
      <c r="A2008" s="6">
        <v>1080</v>
      </c>
      <c r="B2008" s="6" t="s">
        <v>17</v>
      </c>
      <c r="C2008" t="s">
        <v>28</v>
      </c>
      <c r="D2008" s="8">
        <v>37787</v>
      </c>
      <c r="E2008" s="8">
        <v>37802</v>
      </c>
      <c r="F2008" t="s">
        <v>284</v>
      </c>
      <c r="G2008" s="6" t="s">
        <v>23</v>
      </c>
      <c r="I2008" s="12">
        <v>20.86</v>
      </c>
      <c r="J2008" s="12">
        <f>J2007+IF(AND($B2008="B",$G2008="D"),-I2008,IF($B2008="B",+I2008,0))</f>
        <v>340.68719323770972</v>
      </c>
      <c r="K2008" s="12">
        <f>K2007+IF(AND($B2008="B",$E2008&lt;&gt;""),IF($G2008="D",-I2008,+I2008),0)</f>
        <v>340.68719323770972</v>
      </c>
      <c r="L2008" s="6" t="str">
        <f>IF(C2008="","",G2008&amp;" "&amp;VLOOKUP(C2008,$X$1:$Y$49,2))</f>
        <v>D 25</v>
      </c>
      <c r="M2008" s="10" t="e">
        <f>M2007+IF(AND(B2008="C",E2008&lt;&gt;""),IF(G2008="D",-#REF!,+#REF!),0)</f>
        <v>#REF!</v>
      </c>
      <c r="N2008">
        <f>IF(D2008,MONTH(D2008),"")</f>
        <v>6</v>
      </c>
      <c r="O2008">
        <f>IF(D2008,YEAR(D2008),"")</f>
        <v>2003</v>
      </c>
      <c r="P2008" s="12">
        <f>P2007+IF(AND($B2008="C",I2008&lt;&gt;""),IF($G2008="D",-I2008,+I2008),0)</f>
        <v>-6.4624191677199008</v>
      </c>
    </row>
    <row r="2009" spans="1:16" x14ac:dyDescent="0.2">
      <c r="A2009" s="6">
        <v>1080</v>
      </c>
      <c r="B2009" s="6" t="s">
        <v>17</v>
      </c>
      <c r="C2009" t="s">
        <v>26</v>
      </c>
      <c r="D2009" s="8">
        <v>37787</v>
      </c>
      <c r="E2009" s="8">
        <v>37802</v>
      </c>
      <c r="F2009" t="s">
        <v>284</v>
      </c>
      <c r="G2009" s="6" t="s">
        <v>23</v>
      </c>
      <c r="I2009" s="12">
        <v>20.76</v>
      </c>
      <c r="J2009" s="12">
        <f>J2008+IF(AND($B2009="B",$G2009="D"),-I2009,IF($B2009="B",+I2009,0))</f>
        <v>319.92719323770973</v>
      </c>
      <c r="K2009" s="12">
        <f>K2008+IF(AND($B2009="B",$E2009&lt;&gt;""),IF($G2009="D",-I2009,+I2009),0)</f>
        <v>319.92719323770973</v>
      </c>
      <c r="L2009" s="6" t="str">
        <f>IF(C2009="","",G2009&amp;" "&amp;VLOOKUP(C2009,$X$1:$Y$49,2))</f>
        <v>D 6</v>
      </c>
      <c r="M2009" s="10" t="e">
        <f>M2008+IF(AND(B2009="C",E2009&lt;&gt;""),IF(G2009="D",-#REF!,+#REF!),0)</f>
        <v>#REF!</v>
      </c>
      <c r="N2009">
        <f>IF(D2009,MONTH(D2009),"")</f>
        <v>6</v>
      </c>
      <c r="O2009">
        <f>IF(D2009,YEAR(D2009),"")</f>
        <v>2003</v>
      </c>
      <c r="P2009" s="12">
        <f>P2008+IF(AND($B2009="C",I2009&lt;&gt;""),IF($G2009="D",-I2009,+I2009),0)</f>
        <v>-6.4624191677199008</v>
      </c>
    </row>
    <row r="2010" spans="1:16" x14ac:dyDescent="0.2">
      <c r="A2010" s="6">
        <v>1070</v>
      </c>
      <c r="B2010" s="6" t="s">
        <v>17</v>
      </c>
      <c r="C2010" t="s">
        <v>28</v>
      </c>
      <c r="D2010" s="8">
        <v>37789</v>
      </c>
      <c r="E2010" s="8">
        <v>37803</v>
      </c>
      <c r="F2010" t="s">
        <v>284</v>
      </c>
      <c r="G2010" s="6" t="s">
        <v>23</v>
      </c>
      <c r="I2010" s="12">
        <v>26.2</v>
      </c>
      <c r="J2010" s="12">
        <f>J2009+IF(AND($B2010="B",$G2010="D"),-I2010,IF($B2010="B",+I2010,0))</f>
        <v>293.72719323770974</v>
      </c>
      <c r="K2010" s="12">
        <f>K2009+IF(AND($B2010="B",$E2010&lt;&gt;""),IF($G2010="D",-I2010,+I2010),0)</f>
        <v>293.72719323770974</v>
      </c>
      <c r="L2010" s="6" t="str">
        <f>IF(C2010="","",G2010&amp;" "&amp;VLOOKUP(C2010,$X$1:$Y$49,2))</f>
        <v>D 25</v>
      </c>
      <c r="M2010" s="10" t="e">
        <f>M2009+IF(AND(B2010="C",E2010&lt;&gt;""),IF(G2010="D",-#REF!,+#REF!),0)</f>
        <v>#REF!</v>
      </c>
      <c r="N2010">
        <f>IF(D2010,MONTH(D2010),"")</f>
        <v>6</v>
      </c>
      <c r="O2010">
        <f>IF(D2010,YEAR(D2010),"")</f>
        <v>2003</v>
      </c>
      <c r="P2010" s="12">
        <f>P2009+IF(AND($B2010="C",I2010&lt;&gt;""),IF($G2010="D",-I2010,+I2010),0)</f>
        <v>-6.4624191677199008</v>
      </c>
    </row>
    <row r="2011" spans="1:16" x14ac:dyDescent="0.2">
      <c r="A2011" s="6">
        <v>1070</v>
      </c>
      <c r="B2011" s="6" t="s">
        <v>17</v>
      </c>
      <c r="C2011" t="s">
        <v>26</v>
      </c>
      <c r="D2011" s="8">
        <v>37789</v>
      </c>
      <c r="E2011" s="8">
        <v>37803</v>
      </c>
      <c r="F2011" t="s">
        <v>284</v>
      </c>
      <c r="G2011" s="6" t="s">
        <v>23</v>
      </c>
      <c r="I2011" s="12">
        <v>5.14</v>
      </c>
      <c r="J2011" s="12">
        <f>J2010+IF(AND($B2011="B",$G2011="D"),-I2011,IF($B2011="B",+I2011,0))</f>
        <v>288.58719323770976</v>
      </c>
      <c r="K2011" s="12">
        <f>K2010+IF(AND($B2011="B",$E2011&lt;&gt;""),IF($G2011="D",-I2011,+I2011),0)</f>
        <v>288.58719323770976</v>
      </c>
      <c r="L2011" s="6" t="str">
        <f>IF(C2011="","",G2011&amp;" "&amp;VLOOKUP(C2011,$X$1:$Y$49,2))</f>
        <v>D 6</v>
      </c>
      <c r="M2011" s="10" t="e">
        <f>M2010+IF(AND(B2011="C",E2011&lt;&gt;""),IF(G2011="D",-#REF!,+#REF!),0)</f>
        <v>#REF!</v>
      </c>
      <c r="N2011">
        <f>IF(D2011,MONTH(D2011),"")</f>
        <v>6</v>
      </c>
      <c r="O2011">
        <f>IF(D2011,YEAR(D2011),"")</f>
        <v>2003</v>
      </c>
      <c r="P2011" s="12">
        <f>P2010+IF(AND($B2011="C",I2011&lt;&gt;""),IF($G2011="D",-I2011,+I2011),0)</f>
        <v>-6.4624191677199008</v>
      </c>
    </row>
    <row r="2012" spans="1:16" x14ac:dyDescent="0.2">
      <c r="A2012" s="6">
        <v>968</v>
      </c>
      <c r="B2012" s="6" t="s">
        <v>17</v>
      </c>
      <c r="C2012" t="s">
        <v>33</v>
      </c>
      <c r="D2012" s="8">
        <v>37792</v>
      </c>
      <c r="E2012" s="8">
        <v>37791</v>
      </c>
      <c r="F2012" t="s">
        <v>284</v>
      </c>
      <c r="G2012" s="6" t="s">
        <v>23</v>
      </c>
      <c r="H2012" s="6"/>
      <c r="I2012" s="12">
        <v>348</v>
      </c>
      <c r="J2012" s="12">
        <f>J2011+IF(AND($B2012="B",$G2012="D"),-I2012,IF($B2012="B",+I2012,0))</f>
        <v>-59.412806762290245</v>
      </c>
      <c r="K2012" s="12">
        <f>K2011+IF(AND($B2012="B",$E2012&lt;&gt;""),IF($G2012="D",-I2012,+I2012),0)</f>
        <v>-59.412806762290245</v>
      </c>
      <c r="L2012" s="6" t="str">
        <f>IF(C2012="","",G2012&amp;" "&amp;VLOOKUP(C2012,$X$1:$Y$49,2))</f>
        <v>D 23</v>
      </c>
      <c r="M2012" s="10" t="e">
        <f>M2011+IF(AND(B2012="C",E2012&lt;&gt;""),IF(G2012="D",-#REF!,+#REF!),0)</f>
        <v>#REF!</v>
      </c>
      <c r="N2012">
        <f>IF(D2012,MONTH(D2012),"")</f>
        <v>6</v>
      </c>
      <c r="O2012">
        <f>IF(D2012,YEAR(D2012),"")</f>
        <v>2003</v>
      </c>
      <c r="P2012" s="12">
        <f>P2011+IF(AND($B2012="C",I2012&lt;&gt;""),IF($G2012="D",-I2012,+I2012),0)</f>
        <v>-6.4624191677199008</v>
      </c>
    </row>
    <row r="2013" spans="1:16" x14ac:dyDescent="0.2">
      <c r="A2013" s="6">
        <v>1063</v>
      </c>
      <c r="B2013" s="6" t="s">
        <v>17</v>
      </c>
      <c r="C2013" t="s">
        <v>54</v>
      </c>
      <c r="D2013" s="8">
        <v>37795</v>
      </c>
      <c r="E2013" s="8">
        <v>37796</v>
      </c>
      <c r="F2013" t="s">
        <v>284</v>
      </c>
      <c r="G2013" s="6" t="s">
        <v>19</v>
      </c>
      <c r="I2013" s="12">
        <v>1098</v>
      </c>
      <c r="J2013" s="12">
        <f>J2012+IF(AND($B2013="B",$G2013="D"),-I2013,IF($B2013="B",+I2013,0))</f>
        <v>1038.5871932377097</v>
      </c>
      <c r="K2013" s="12">
        <f>K2012+IF(AND($B2013="B",$E2013&lt;&gt;""),IF($G2013="D",-I2013,+I2013),0)</f>
        <v>1038.5871932377097</v>
      </c>
      <c r="L2013" s="6" t="str">
        <f>IF(C2013="","",G2013&amp;" "&amp;VLOOKUP(C2013,$X$1:$Y$49,2))</f>
        <v>R 6</v>
      </c>
      <c r="M2013" s="10" t="e">
        <f>M2012+IF(AND(B2013="C",E2013&lt;&gt;""),IF(G2013="D",-#REF!,+#REF!),0)</f>
        <v>#REF!</v>
      </c>
      <c r="N2013">
        <f>IF(D2013,MONTH(D2013),"")</f>
        <v>6</v>
      </c>
      <c r="O2013">
        <f>IF(D2013,YEAR(D2013),"")</f>
        <v>2003</v>
      </c>
      <c r="P2013" s="12">
        <f>P2012+IF(AND($B2013="C",I2013&lt;&gt;""),IF($G2013="D",-I2013,+I2013),0)</f>
        <v>-6.4624191677199008</v>
      </c>
    </row>
    <row r="2014" spans="1:16" x14ac:dyDescent="0.2">
      <c r="A2014" s="6">
        <v>1063</v>
      </c>
      <c r="B2014" s="6" t="s">
        <v>17</v>
      </c>
      <c r="C2014" t="s">
        <v>62</v>
      </c>
      <c r="D2014" s="8">
        <v>37795</v>
      </c>
      <c r="E2014" s="8">
        <v>37796</v>
      </c>
      <c r="F2014" t="s">
        <v>284</v>
      </c>
      <c r="G2014" s="6" t="s">
        <v>19</v>
      </c>
      <c r="I2014" s="12">
        <v>215.21</v>
      </c>
      <c r="J2014" s="12">
        <f>J2013+IF(AND($B2014="B",$G2014="D"),-I2014,IF($B2014="B",+I2014,0))</f>
        <v>1253.7971932377097</v>
      </c>
      <c r="K2014" s="12">
        <f>K2013+IF(AND($B2014="B",$E2014&lt;&gt;""),IF($G2014="D",-I2014,+I2014),0)</f>
        <v>1253.7971932377097</v>
      </c>
      <c r="L2014" s="6" t="str">
        <f>IF(C2014="","",G2014&amp;" "&amp;VLOOKUP(C2014,$X$1:$Y$49,2))</f>
        <v>R 5</v>
      </c>
      <c r="M2014" s="10" t="e">
        <f>M2013+IF(AND(B2014="C",E2014&lt;&gt;""),IF(G2014="D",-#REF!,+#REF!),0)</f>
        <v>#REF!</v>
      </c>
      <c r="N2014">
        <f>IF(D2014,MONTH(D2014),"")</f>
        <v>6</v>
      </c>
      <c r="O2014">
        <f>IF(D2014,YEAR(D2014),"")</f>
        <v>2003</v>
      </c>
      <c r="P2014" s="12">
        <f>P2013+IF(AND($B2014="C",I2014&lt;&gt;""),IF($G2014="D",-I2014,+I2014),0)</f>
        <v>-6.4624191677199008</v>
      </c>
    </row>
    <row r="2015" spans="1:16" x14ac:dyDescent="0.2">
      <c r="A2015" s="6">
        <v>1064</v>
      </c>
      <c r="B2015" s="6" t="s">
        <v>17</v>
      </c>
      <c r="C2015" t="s">
        <v>28</v>
      </c>
      <c r="D2015" s="8">
        <v>37795</v>
      </c>
      <c r="E2015" s="8">
        <v>37795</v>
      </c>
      <c r="F2015" t="s">
        <v>284</v>
      </c>
      <c r="G2015" s="6" t="s">
        <v>23</v>
      </c>
      <c r="I2015" s="12">
        <v>92.1</v>
      </c>
      <c r="J2015" s="12">
        <f>J2014+IF(AND($B2015="B",$G2015="D"),-I2015,IF($B2015="B",+I2015,0))</f>
        <v>1161.6971932377098</v>
      </c>
      <c r="K2015" s="12">
        <f>K2014+IF(AND($B2015="B",$E2015&lt;&gt;""),IF($G2015="D",-I2015,+I2015),0)</f>
        <v>1161.6971932377098</v>
      </c>
      <c r="L2015" s="6" t="str">
        <f>IF(C2015="","",G2015&amp;" "&amp;VLOOKUP(C2015,$X$1:$Y$49,2))</f>
        <v>D 25</v>
      </c>
      <c r="M2015" s="10" t="e">
        <f>M2014+IF(AND(B2015="C",E2015&lt;&gt;""),IF(G2015="D",-#REF!,+#REF!),0)</f>
        <v>#REF!</v>
      </c>
      <c r="N2015">
        <f>IF(D2015,MONTH(D2015),"")</f>
        <v>6</v>
      </c>
      <c r="O2015">
        <f>IF(D2015,YEAR(D2015),"")</f>
        <v>2003</v>
      </c>
      <c r="P2015" s="12">
        <f>P2014+IF(AND($B2015="C",I2015&lt;&gt;""),IF($G2015="D",-I2015,+I2015),0)</f>
        <v>-6.4624191677199008</v>
      </c>
    </row>
    <row r="2016" spans="1:16" x14ac:dyDescent="0.2">
      <c r="A2016" s="6">
        <v>1064</v>
      </c>
      <c r="B2016" s="6" t="s">
        <v>17</v>
      </c>
      <c r="C2016" t="s">
        <v>26</v>
      </c>
      <c r="D2016" s="8">
        <v>37795</v>
      </c>
      <c r="E2016" s="8">
        <v>37795</v>
      </c>
      <c r="F2016" t="s">
        <v>284</v>
      </c>
      <c r="G2016" s="6" t="s">
        <v>23</v>
      </c>
      <c r="I2016" s="12">
        <v>5.07</v>
      </c>
      <c r="J2016" s="12">
        <f>J2015+IF(AND($B2016="B",$G2016="D"),-I2016,IF($B2016="B",+I2016,0))</f>
        <v>1156.6271932377099</v>
      </c>
      <c r="K2016" s="12">
        <f>K2015+IF(AND($B2016="B",$E2016&lt;&gt;""),IF($G2016="D",-I2016,+I2016),0)</f>
        <v>1156.6271932377099</v>
      </c>
      <c r="L2016" s="6" t="str">
        <f>IF(C2016="","",G2016&amp;" "&amp;VLOOKUP(C2016,$X$1:$Y$49,2))</f>
        <v>D 6</v>
      </c>
      <c r="M2016" s="10" t="e">
        <f>M2015+IF(AND(B2016="C",E2016&lt;&gt;""),IF(G2016="D",-#REF!,+#REF!),0)</f>
        <v>#REF!</v>
      </c>
      <c r="N2016">
        <f>IF(D2016,MONTH(D2016),"")</f>
        <v>6</v>
      </c>
      <c r="O2016">
        <f>IF(D2016,YEAR(D2016),"")</f>
        <v>2003</v>
      </c>
      <c r="P2016" s="12">
        <f>P2015+IF(AND($B2016="C",I2016&lt;&gt;""),IF($G2016="D",-I2016,+I2016),0)</f>
        <v>-6.4624191677199008</v>
      </c>
    </row>
    <row r="2017" spans="1:16" x14ac:dyDescent="0.2">
      <c r="A2017" s="6">
        <v>1065</v>
      </c>
      <c r="B2017" s="6" t="s">
        <v>17</v>
      </c>
      <c r="C2017" t="s">
        <v>58</v>
      </c>
      <c r="D2017" s="8">
        <v>37795</v>
      </c>
      <c r="E2017" s="8">
        <v>37794</v>
      </c>
      <c r="F2017" t="s">
        <v>284</v>
      </c>
      <c r="G2017" s="6" t="s">
        <v>23</v>
      </c>
      <c r="I2017" s="12">
        <v>100</v>
      </c>
      <c r="J2017" s="12">
        <f>J2016+IF(AND($B2017="B",$G2017="D"),-I2017,IF($B2017="B",+I2017,0))</f>
        <v>1056.6271932377099</v>
      </c>
      <c r="K2017" s="12">
        <f>K2016+IF(AND($B2017="B",$E2017&lt;&gt;""),IF($G2017="D",-I2017,+I2017),0)</f>
        <v>1056.6271932377099</v>
      </c>
      <c r="L2017" s="6" t="str">
        <f>IF(C2017="","",G2017&amp;" "&amp;VLOOKUP(C2017,$X$1:$Y$49,2))</f>
        <v>D 4</v>
      </c>
      <c r="M2017" s="10" t="e">
        <f>M2016+IF(AND(B2017="C",E2017&lt;&gt;""),IF(G2017="D",-#REF!,+#REF!),0)</f>
        <v>#REF!</v>
      </c>
      <c r="N2017">
        <f>IF(D2017,MONTH(D2017),"")</f>
        <v>6</v>
      </c>
      <c r="O2017">
        <f>IF(D2017,YEAR(D2017),"")</f>
        <v>2003</v>
      </c>
      <c r="P2017" s="12">
        <f>P2016+IF(AND($B2017="C",I2017&lt;&gt;""),IF($G2017="D",-I2017,+I2017),0)</f>
        <v>-6.4624191677199008</v>
      </c>
    </row>
    <row r="2018" spans="1:16" x14ac:dyDescent="0.2">
      <c r="A2018" s="6">
        <v>986</v>
      </c>
      <c r="B2018" s="6" t="s">
        <v>17</v>
      </c>
      <c r="C2018" t="s">
        <v>33</v>
      </c>
      <c r="D2018" s="8">
        <v>37797</v>
      </c>
      <c r="E2018" s="8">
        <v>37796</v>
      </c>
      <c r="F2018" s="20" t="s">
        <v>284</v>
      </c>
      <c r="G2018" s="6" t="s">
        <v>23</v>
      </c>
      <c r="H2018" s="6"/>
      <c r="I2018" s="12">
        <v>1062.5</v>
      </c>
      <c r="J2018" s="12">
        <f>J2017+IF(AND($B2018="B",$G2018="D"),-I2018,IF($B2018="B",+I2018,0))</f>
        <v>-5.8728067622901108</v>
      </c>
      <c r="K2018" s="12">
        <f>K2017+IF(AND($B2018="B",$E2018&lt;&gt;""),IF($G2018="D",-I2018,+I2018),0)</f>
        <v>-5.8728067622901108</v>
      </c>
      <c r="L2018" s="6" t="str">
        <f>IF(C2018="","",G2018&amp;" "&amp;VLOOKUP(C2018,$X$1:$Y$49,2))</f>
        <v>D 23</v>
      </c>
      <c r="M2018" s="10" t="e">
        <f>M2017+IF(AND(B2018="C",E2018&lt;&gt;""),IF(G2018="D",-#REF!,+#REF!),0)</f>
        <v>#REF!</v>
      </c>
      <c r="N2018">
        <f>IF(D2018,MONTH(D2018),"")</f>
        <v>6</v>
      </c>
      <c r="O2018">
        <f>IF(D2018,YEAR(D2018),"")</f>
        <v>2003</v>
      </c>
      <c r="P2018" s="12">
        <f>P2017+IF(AND($B2018="C",I2018&lt;&gt;""),IF($G2018="D",-I2018,+I2018),0)</f>
        <v>-6.4624191677199008</v>
      </c>
    </row>
    <row r="2019" spans="1:16" x14ac:dyDescent="0.2">
      <c r="A2019" s="6">
        <v>1066</v>
      </c>
      <c r="B2019" s="6" t="s">
        <v>17</v>
      </c>
      <c r="C2019" t="s">
        <v>33</v>
      </c>
      <c r="D2019" s="8">
        <v>37799</v>
      </c>
      <c r="E2019" s="8">
        <v>37809</v>
      </c>
      <c r="F2019" t="s">
        <v>284</v>
      </c>
      <c r="G2019" s="6" t="s">
        <v>23</v>
      </c>
      <c r="H2019">
        <v>5507292</v>
      </c>
      <c r="I2019" s="12">
        <v>1183</v>
      </c>
      <c r="J2019" s="12">
        <f>J2018+IF(AND($B2019="B",$G2019="D"),-I2019,IF($B2019="B",+I2019,0))</f>
        <v>-1188.8728067622901</v>
      </c>
      <c r="K2019" s="12">
        <f>K2018+IF(AND($B2019="B",$E2019&lt;&gt;""),IF($G2019="D",-I2019,+I2019),0)</f>
        <v>-1188.8728067622901</v>
      </c>
      <c r="L2019" s="6" t="str">
        <f>IF(C2019="","",G2019&amp;" "&amp;VLOOKUP(C2019,$X$1:$Y$49,2))</f>
        <v>D 23</v>
      </c>
      <c r="M2019" s="10" t="e">
        <f>M2018+IF(AND(B2019="C",E2019&lt;&gt;""),IF(G2019="D",-#REF!,+#REF!),0)</f>
        <v>#REF!</v>
      </c>
      <c r="N2019">
        <f>IF(D2019,MONTH(D2019),"")</f>
        <v>6</v>
      </c>
      <c r="O2019">
        <f>IF(D2019,YEAR(D2019),"")</f>
        <v>2003</v>
      </c>
      <c r="P2019" s="12">
        <f>P2018+IF(AND($B2019="C",I2019&lt;&gt;""),IF($G2019="D",-I2019,+I2019),0)</f>
        <v>-6.4624191677199008</v>
      </c>
    </row>
    <row r="2020" spans="1:16" x14ac:dyDescent="0.2">
      <c r="A2020" s="6">
        <v>1069</v>
      </c>
      <c r="B2020" s="6" t="s">
        <v>17</v>
      </c>
      <c r="C2020" t="s">
        <v>28</v>
      </c>
      <c r="D2020" s="8">
        <v>37803</v>
      </c>
      <c r="E2020" s="8">
        <v>37802</v>
      </c>
      <c r="F2020" t="s">
        <v>284</v>
      </c>
      <c r="G2020" s="6" t="s">
        <v>23</v>
      </c>
      <c r="I2020" s="12">
        <v>46.29</v>
      </c>
      <c r="J2020" s="12">
        <f>J2019+IF(AND($B2020="B",$G2020="D"),-I2020,IF($B2020="B",+I2020,0))</f>
        <v>-1235.1628067622901</v>
      </c>
      <c r="K2020" s="12">
        <f>K2019+IF(AND($B2020="B",$E2020&lt;&gt;""),IF($G2020="D",-I2020,+I2020),0)</f>
        <v>-1235.1628067622901</v>
      </c>
      <c r="L2020" s="6" t="str">
        <f>IF(C2020="","",G2020&amp;" "&amp;VLOOKUP(C2020,$X$1:$Y$49,2))</f>
        <v>D 25</v>
      </c>
      <c r="M2020" s="10" t="e">
        <f>M2019+IF(AND(B2020="C",E2020&lt;&gt;""),IF(G2020="D",-#REF!,+#REF!),0)</f>
        <v>#REF!</v>
      </c>
      <c r="N2020">
        <f>IF(D2020,MONTH(D2020),"")</f>
        <v>7</v>
      </c>
      <c r="O2020">
        <f>IF(D2020,YEAR(D2020),"")</f>
        <v>2003</v>
      </c>
      <c r="P2020" s="12">
        <f>P2019+IF(AND($B2020="C",I2020&lt;&gt;""),IF($G2020="D",-I2020,+I2020),0)</f>
        <v>-6.4624191677199008</v>
      </c>
    </row>
    <row r="2021" spans="1:16" x14ac:dyDescent="0.2">
      <c r="A2021" s="6">
        <v>1069</v>
      </c>
      <c r="B2021" s="6" t="s">
        <v>17</v>
      </c>
      <c r="C2021" t="s">
        <v>26</v>
      </c>
      <c r="D2021" s="8">
        <v>37803</v>
      </c>
      <c r="E2021" s="8">
        <v>37802</v>
      </c>
      <c r="F2021" t="s">
        <v>284</v>
      </c>
      <c r="G2021" s="6" t="s">
        <v>23</v>
      </c>
      <c r="I2021" s="12">
        <v>9.08</v>
      </c>
      <c r="J2021" s="12">
        <f>J2020+IF(AND($B2021="B",$G2021="D"),-I2021,IF($B2021="B",+I2021,0))</f>
        <v>-1244.24280676229</v>
      </c>
      <c r="K2021" s="12">
        <f>K2020+IF(AND($B2021="B",$E2021&lt;&gt;""),IF($G2021="D",-I2021,+I2021),0)</f>
        <v>-1244.24280676229</v>
      </c>
      <c r="L2021" s="6" t="str">
        <f>IF(C2021="","",G2021&amp;" "&amp;VLOOKUP(C2021,$X$1:$Y$49,2))</f>
        <v>D 6</v>
      </c>
      <c r="M2021" s="10" t="e">
        <f>M2020+IF(AND(B2021="C",E2021&lt;&gt;""),IF(G2021="D",-#REF!,+#REF!),0)</f>
        <v>#REF!</v>
      </c>
      <c r="N2021">
        <f>IF(D2021,MONTH(D2021),"")</f>
        <v>7</v>
      </c>
      <c r="O2021">
        <f>IF(D2021,YEAR(D2021),"")</f>
        <v>2003</v>
      </c>
      <c r="P2021" s="12">
        <f>P2020+IF(AND($B2021="C",I2021&lt;&gt;""),IF($G2021="D",-I2021,+I2021),0)</f>
        <v>-6.4624191677199008</v>
      </c>
    </row>
    <row r="2022" spans="1:16" x14ac:dyDescent="0.2">
      <c r="A2022" s="6">
        <v>1078</v>
      </c>
      <c r="B2022" s="6" t="s">
        <v>17</v>
      </c>
      <c r="C2022" t="s">
        <v>53</v>
      </c>
      <c r="D2022" s="8">
        <v>37803</v>
      </c>
      <c r="E2022" s="8">
        <v>37803</v>
      </c>
      <c r="F2022" t="s">
        <v>284</v>
      </c>
      <c r="G2022" s="6" t="s">
        <v>23</v>
      </c>
      <c r="H2022" s="6"/>
      <c r="I2022" s="12">
        <v>22</v>
      </c>
      <c r="J2022" s="12">
        <f>J2021+IF(AND($B2022="B",$G2022="D"),-I2022,IF($B2022="B",+I2022,0))</f>
        <v>-1266.24280676229</v>
      </c>
      <c r="K2022" s="12">
        <f>K2021+IF(AND($B2022="B",$E2022&lt;&gt;""),IF($G2022="D",-I2022,+I2022),0)</f>
        <v>-1266.24280676229</v>
      </c>
      <c r="L2022" s="6" t="str">
        <f>IF(C2022="","",G2022&amp;" "&amp;VLOOKUP(C2022,$X$1:$Y$49,2))</f>
        <v>D 29</v>
      </c>
      <c r="M2022" s="10" t="e">
        <f>M2021+IF(AND(B2022="C",E2022&lt;&gt;""),IF(G2022="D",-#REF!,+#REF!),0)</f>
        <v>#REF!</v>
      </c>
      <c r="N2022">
        <f>IF(D2022,MONTH(D2022),"")</f>
        <v>7</v>
      </c>
      <c r="O2022">
        <f>IF(D2022,YEAR(D2022),"")</f>
        <v>2003</v>
      </c>
      <c r="P2022" s="12">
        <f>P2021+IF(AND($B2022="C",I2022&lt;&gt;""),IF($G2022="D",-I2022,+I2022),0)</f>
        <v>-6.4624191677199008</v>
      </c>
    </row>
    <row r="2023" spans="1:16" x14ac:dyDescent="0.2">
      <c r="A2023" s="6">
        <v>1078</v>
      </c>
      <c r="B2023" s="6" t="s">
        <v>17</v>
      </c>
      <c r="C2023" t="s">
        <v>26</v>
      </c>
      <c r="D2023" s="8">
        <v>37803</v>
      </c>
      <c r="E2023" s="8">
        <v>37803</v>
      </c>
      <c r="F2023" t="s">
        <v>284</v>
      </c>
      <c r="G2023" s="6" t="s">
        <v>23</v>
      </c>
      <c r="H2023" s="6"/>
      <c r="I2023" s="12">
        <v>2.1800000000000002</v>
      </c>
      <c r="J2023" s="12">
        <f>J2022+IF(AND($B2023="B",$G2023="D"),-I2023,IF($B2023="B",+I2023,0))</f>
        <v>-1268.4228067622901</v>
      </c>
      <c r="K2023" s="12">
        <f>K2022+IF(AND($B2023="B",$E2023&lt;&gt;""),IF($G2023="D",-I2023,+I2023),0)</f>
        <v>-1268.4228067622901</v>
      </c>
      <c r="L2023" s="6" t="str">
        <f>IF(C2023="","",G2023&amp;" "&amp;VLOOKUP(C2023,$X$1:$Y$49,2))</f>
        <v>D 6</v>
      </c>
      <c r="M2023" s="10" t="e">
        <f>M2022+IF(AND(B2023="C",E2023&lt;&gt;""),IF(G2023="D",-#REF!,+#REF!),0)</f>
        <v>#REF!</v>
      </c>
      <c r="N2023">
        <f>IF(D2023,MONTH(D2023),"")</f>
        <v>7</v>
      </c>
      <c r="O2023">
        <f>IF(D2023,YEAR(D2023),"")</f>
        <v>2003</v>
      </c>
      <c r="P2023" s="12">
        <f>P2022+IF(AND($B2023="C",I2023&lt;&gt;""),IF($G2023="D",-I2023,+I2023),0)</f>
        <v>-6.4624191677199008</v>
      </c>
    </row>
    <row r="2024" spans="1:16" x14ac:dyDescent="0.2">
      <c r="A2024" s="6">
        <v>1079</v>
      </c>
      <c r="B2024" s="6" t="s">
        <v>17</v>
      </c>
      <c r="C2024" t="s">
        <v>53</v>
      </c>
      <c r="D2024" s="8">
        <v>37803</v>
      </c>
      <c r="E2024" s="8">
        <v>37803</v>
      </c>
      <c r="F2024" t="s">
        <v>284</v>
      </c>
      <c r="G2024" s="6" t="s">
        <v>23</v>
      </c>
      <c r="H2024" s="6"/>
      <c r="I2024" s="12">
        <v>10.23</v>
      </c>
      <c r="J2024" s="12">
        <f>J2023+IF(AND($B2024="B",$G2024="D"),-I2024,IF($B2024="B",+I2024,0))</f>
        <v>-1278.6528067622901</v>
      </c>
      <c r="K2024" s="12">
        <f>K2023+IF(AND($B2024="B",$E2024&lt;&gt;""),IF($G2024="D",-I2024,+I2024),0)</f>
        <v>-1278.6528067622901</v>
      </c>
      <c r="L2024" s="6" t="str">
        <f>IF(C2024="","",G2024&amp;" "&amp;VLOOKUP(C2024,$X$1:$Y$49,2))</f>
        <v>D 29</v>
      </c>
      <c r="M2024" s="10" t="e">
        <f>M2023+IF(AND(B2024="C",E2024&lt;&gt;""),IF(G2024="D",-#REF!,+#REF!),0)</f>
        <v>#REF!</v>
      </c>
      <c r="N2024">
        <f>IF(D2024,MONTH(D2024),"")</f>
        <v>7</v>
      </c>
      <c r="O2024">
        <f>IF(D2024,YEAR(D2024),"")</f>
        <v>2003</v>
      </c>
      <c r="P2024" s="12">
        <f>P2023+IF(AND($B2024="C",I2024&lt;&gt;""),IF($G2024="D",-I2024,+I2024),0)</f>
        <v>-6.4624191677199008</v>
      </c>
    </row>
    <row r="2025" spans="1:16" x14ac:dyDescent="0.2">
      <c r="A2025" s="6">
        <v>1079</v>
      </c>
      <c r="B2025" s="6" t="s">
        <v>17</v>
      </c>
      <c r="C2025" t="s">
        <v>26</v>
      </c>
      <c r="D2025" s="8">
        <v>37803</v>
      </c>
      <c r="E2025" s="8">
        <v>37803</v>
      </c>
      <c r="F2025" t="s">
        <v>284</v>
      </c>
      <c r="G2025" s="6" t="s">
        <v>23</v>
      </c>
      <c r="H2025" s="6"/>
      <c r="I2025" s="12">
        <v>2.0099999999999998</v>
      </c>
      <c r="J2025" s="12">
        <f>J2024+IF(AND($B2025="B",$G2025="D"),-I2025,IF($B2025="B",+I2025,0))</f>
        <v>-1280.6628067622901</v>
      </c>
      <c r="K2025" s="12">
        <f>K2024+IF(AND($B2025="B",$E2025&lt;&gt;""),IF($G2025="D",-I2025,+I2025),0)</f>
        <v>-1280.6628067622901</v>
      </c>
      <c r="L2025" s="6" t="str">
        <f>IF(C2025="","",G2025&amp;" "&amp;VLOOKUP(C2025,$X$1:$Y$49,2))</f>
        <v>D 6</v>
      </c>
      <c r="M2025" s="10" t="e">
        <f>M2024+IF(AND(B2025="C",E2025&lt;&gt;""),IF(G2025="D",-#REF!,+#REF!),0)</f>
        <v>#REF!</v>
      </c>
      <c r="N2025">
        <f>IF(D2025,MONTH(D2025),"")</f>
        <v>7</v>
      </c>
      <c r="O2025">
        <f>IF(D2025,YEAR(D2025),"")</f>
        <v>2003</v>
      </c>
      <c r="P2025" s="12">
        <f>P2024+IF(AND($B2025="C",I2025&lt;&gt;""),IF($G2025="D",-I2025,+I2025),0)</f>
        <v>-6.4624191677199008</v>
      </c>
    </row>
    <row r="2026" spans="1:16" x14ac:dyDescent="0.2">
      <c r="A2026" s="6">
        <v>1062</v>
      </c>
      <c r="B2026" s="6" t="s">
        <v>17</v>
      </c>
      <c r="C2026" t="s">
        <v>65</v>
      </c>
      <c r="D2026" s="8">
        <v>37804</v>
      </c>
      <c r="E2026" s="8">
        <v>37807</v>
      </c>
      <c r="F2026" t="s">
        <v>284</v>
      </c>
      <c r="G2026" s="6" t="s">
        <v>23</v>
      </c>
      <c r="H2026">
        <v>5507293</v>
      </c>
      <c r="I2026" s="12">
        <v>2798</v>
      </c>
      <c r="J2026" s="12">
        <f>J2025+IF(AND($B2026="B",$G2026="D"),-I2026,IF($B2026="B",+I2026,0))</f>
        <v>-4078.6628067622901</v>
      </c>
      <c r="K2026" s="12">
        <f>K2025+IF(AND($B2026="B",$E2026&lt;&gt;""),IF($G2026="D",-I2026,+I2026),0)</f>
        <v>-4078.6628067622901</v>
      </c>
      <c r="L2026" s="6" t="str">
        <f>IF(C2026="","",G2026&amp;" "&amp;VLOOKUP(C2026,$X$1:$Y$49,2))</f>
        <v>D 12</v>
      </c>
      <c r="M2026" s="10" t="e">
        <f>M2025+IF(AND(B2026="C",E2026&lt;&gt;""),IF(G2026="D",-#REF!,+#REF!),0)</f>
        <v>#REF!</v>
      </c>
      <c r="N2026">
        <f>IF(D2026,MONTH(D2026),"")</f>
        <v>7</v>
      </c>
      <c r="O2026">
        <f>IF(D2026,YEAR(D2026),"")</f>
        <v>2003</v>
      </c>
      <c r="P2026" s="12">
        <f>P2025+IF(AND($B2026="C",I2026&lt;&gt;""),IF($G2026="D",-I2026,+I2026),0)</f>
        <v>-6.4624191677199008</v>
      </c>
    </row>
    <row r="2027" spans="1:16" x14ac:dyDescent="0.2">
      <c r="A2027" s="6">
        <v>1062</v>
      </c>
      <c r="B2027" s="6" t="s">
        <v>17</v>
      </c>
      <c r="C2027" t="s">
        <v>47</v>
      </c>
      <c r="D2027" s="8">
        <v>37804</v>
      </c>
      <c r="E2027" s="8">
        <v>37807</v>
      </c>
      <c r="F2027" t="s">
        <v>284</v>
      </c>
      <c r="G2027" s="6" t="s">
        <v>23</v>
      </c>
      <c r="H2027">
        <v>5507293</v>
      </c>
      <c r="I2027" s="12">
        <v>371</v>
      </c>
      <c r="J2027" s="12">
        <f>J2026+IF(AND($B2027="B",$G2027="D"),-I2027,IF($B2027="B",+I2027,0))</f>
        <v>-4449.6628067622896</v>
      </c>
      <c r="K2027" s="12">
        <f>K2026+IF(AND($B2027="B",$E2027&lt;&gt;""),IF($G2027="D",-I2027,+I2027),0)</f>
        <v>-4449.6628067622896</v>
      </c>
      <c r="L2027" s="6" t="str">
        <f>IF(C2027="","",G2027&amp;" "&amp;VLOOKUP(C2027,$X$1:$Y$49,2))</f>
        <v>D 26</v>
      </c>
      <c r="M2027" s="10" t="e">
        <f>M2026+IF(AND(B2027="C",E2027&lt;&gt;""),IF(G2027="D",-#REF!,+#REF!),0)</f>
        <v>#REF!</v>
      </c>
      <c r="N2027">
        <f>IF(D2027,MONTH(D2027),"")</f>
        <v>7</v>
      </c>
      <c r="O2027">
        <f>IF(D2027,YEAR(D2027),"")</f>
        <v>2003</v>
      </c>
      <c r="P2027" s="12">
        <f>P2026+IF(AND($B2027="C",I2027&lt;&gt;""),IF($G2027="D",-I2027,+I2027),0)</f>
        <v>-6.4624191677199008</v>
      </c>
    </row>
    <row r="2028" spans="1:16" x14ac:dyDescent="0.2">
      <c r="A2028" s="6">
        <v>1072</v>
      </c>
      <c r="B2028" s="6" t="s">
        <v>17</v>
      </c>
      <c r="C2028" t="s">
        <v>54</v>
      </c>
      <c r="D2028" s="8">
        <v>37804</v>
      </c>
      <c r="E2028" s="8">
        <v>37812</v>
      </c>
      <c r="F2028" t="s">
        <v>284</v>
      </c>
      <c r="G2028" s="6" t="s">
        <v>19</v>
      </c>
      <c r="I2028" s="12">
        <v>1800</v>
      </c>
      <c r="J2028" s="12">
        <f>J2027+IF(AND($B2028="B",$G2028="D"),-I2028,IF($B2028="B",+I2028,0))</f>
        <v>-2649.6628067622896</v>
      </c>
      <c r="K2028" s="12">
        <f>K2027+IF(AND($B2028="B",$E2028&lt;&gt;""),IF($G2028="D",-I2028,+I2028),0)</f>
        <v>-2649.6628067622896</v>
      </c>
      <c r="L2028" s="6" t="str">
        <f>IF(C2028="","",G2028&amp;" "&amp;VLOOKUP(C2028,$X$1:$Y$49,2))</f>
        <v>R 6</v>
      </c>
      <c r="M2028" s="10" t="e">
        <f>M2027+IF(AND(B2028="C",E2028&lt;&gt;""),IF(G2028="D",-#REF!,+#REF!),0)</f>
        <v>#REF!</v>
      </c>
      <c r="N2028">
        <f>IF(D2028,MONTH(D2028),"")</f>
        <v>7</v>
      </c>
      <c r="O2028">
        <f>IF(D2028,YEAR(D2028),"")</f>
        <v>2003</v>
      </c>
      <c r="P2028" s="12">
        <f>P2027+IF(AND($B2028="C",I2028&lt;&gt;""),IF($G2028="D",-I2028,+I2028),0)</f>
        <v>-6.4624191677199008</v>
      </c>
    </row>
    <row r="2029" spans="1:16" x14ac:dyDescent="0.2">
      <c r="A2029" s="6">
        <v>1072</v>
      </c>
      <c r="B2029" s="6" t="s">
        <v>17</v>
      </c>
      <c r="C2029" t="s">
        <v>62</v>
      </c>
      <c r="D2029" s="8">
        <v>37804</v>
      </c>
      <c r="E2029" s="8">
        <v>37812</v>
      </c>
      <c r="F2029" t="s">
        <v>284</v>
      </c>
      <c r="G2029" s="6" t="s">
        <v>19</v>
      </c>
      <c r="I2029" s="12">
        <v>352.8</v>
      </c>
      <c r="J2029" s="12">
        <f>J2028+IF(AND($B2029="B",$G2029="D"),-I2029,IF($B2029="B",+I2029,0))</f>
        <v>-2296.8628067622894</v>
      </c>
      <c r="K2029" s="12">
        <f>K2028+IF(AND($B2029="B",$E2029&lt;&gt;""),IF($G2029="D",-I2029,+I2029),0)</f>
        <v>-2296.8628067622894</v>
      </c>
      <c r="L2029" s="6" t="str">
        <f>IF(C2029="","",G2029&amp;" "&amp;VLOOKUP(C2029,$X$1:$Y$49,2))</f>
        <v>R 5</v>
      </c>
      <c r="M2029" s="10" t="e">
        <f>M2028+IF(AND(B2029="C",E2029&lt;&gt;""),IF(G2029="D",-#REF!,+#REF!),0)</f>
        <v>#REF!</v>
      </c>
      <c r="N2029">
        <f>IF(D2029,MONTH(D2029),"")</f>
        <v>7</v>
      </c>
      <c r="O2029">
        <f>IF(D2029,YEAR(D2029),"")</f>
        <v>2003</v>
      </c>
      <c r="P2029" s="12">
        <f>P2028+IF(AND($B2029="C",I2029&lt;&gt;""),IF($G2029="D",-I2029,+I2029),0)</f>
        <v>-6.4624191677199008</v>
      </c>
    </row>
    <row r="2030" spans="1:16" x14ac:dyDescent="0.2">
      <c r="A2030" s="6">
        <v>1073</v>
      </c>
      <c r="B2030" s="6" t="s">
        <v>17</v>
      </c>
      <c r="C2030" t="s">
        <v>58</v>
      </c>
      <c r="D2030" s="8">
        <v>37804</v>
      </c>
      <c r="E2030" s="8">
        <v>37805</v>
      </c>
      <c r="F2030" t="s">
        <v>284</v>
      </c>
      <c r="G2030" s="6" t="s">
        <v>23</v>
      </c>
      <c r="H2030">
        <v>5507294</v>
      </c>
      <c r="I2030" s="12">
        <v>19.87</v>
      </c>
      <c r="J2030" s="12">
        <f>J2029+IF(AND($B2030="B",$G2030="D"),-I2030,IF($B2030="B",+I2030,0))</f>
        <v>-2316.7328067622893</v>
      </c>
      <c r="K2030" s="12">
        <f>K2029+IF(AND($B2030="B",$E2030&lt;&gt;""),IF($G2030="D",-I2030,+I2030),0)</f>
        <v>-2316.7328067622893</v>
      </c>
      <c r="L2030" s="6" t="str">
        <f>IF(C2030="","",G2030&amp;" "&amp;VLOOKUP(C2030,$X$1:$Y$49,2))</f>
        <v>D 4</v>
      </c>
      <c r="M2030" s="10" t="e">
        <f>M2029+IF(AND(B2030="C",E2030&lt;&gt;""),IF(G2030="D",-#REF!,+#REF!),0)</f>
        <v>#REF!</v>
      </c>
      <c r="N2030">
        <f>IF(D2030,MONTH(D2030),"")</f>
        <v>7</v>
      </c>
      <c r="O2030">
        <f>IF(D2030,YEAR(D2030),"")</f>
        <v>2003</v>
      </c>
      <c r="P2030" s="12">
        <f>P2029+IF(AND($B2030="C",I2030&lt;&gt;""),IF($G2030="D",-I2030,+I2030),0)</f>
        <v>-6.4624191677199008</v>
      </c>
    </row>
    <row r="2031" spans="1:16" x14ac:dyDescent="0.2">
      <c r="A2031" s="6">
        <v>1077</v>
      </c>
      <c r="B2031" s="6" t="s">
        <v>17</v>
      </c>
      <c r="C2031" t="s">
        <v>53</v>
      </c>
      <c r="D2031" s="8">
        <v>37804</v>
      </c>
      <c r="E2031" s="8">
        <v>37803</v>
      </c>
      <c r="F2031" t="s">
        <v>284</v>
      </c>
      <c r="G2031" s="6" t="s">
        <v>23</v>
      </c>
      <c r="H2031" s="6"/>
      <c r="I2031" s="12">
        <v>51.92</v>
      </c>
      <c r="J2031" s="12">
        <f>J2030+IF(AND($B2031="B",$G2031="D"),-I2031,IF($B2031="B",+I2031,0))</f>
        <v>-2368.6528067622894</v>
      </c>
      <c r="K2031" s="12">
        <f>K2030+IF(AND($B2031="B",$E2031&lt;&gt;""),IF($G2031="D",-I2031,+I2031),0)</f>
        <v>-2368.6528067622894</v>
      </c>
      <c r="L2031" s="6" t="str">
        <f>IF(C2031="","",G2031&amp;" "&amp;VLOOKUP(C2031,$X$1:$Y$49,2))</f>
        <v>D 29</v>
      </c>
      <c r="M2031" s="10" t="e">
        <f>M2030+IF(AND(B2031="C",E2031&lt;&gt;""),IF(G2031="D",-#REF!,+#REF!),0)</f>
        <v>#REF!</v>
      </c>
      <c r="N2031">
        <f>IF(D2031,MONTH(D2031),"")</f>
        <v>7</v>
      </c>
      <c r="O2031">
        <f>IF(D2031,YEAR(D2031),"")</f>
        <v>2003</v>
      </c>
      <c r="P2031" s="12">
        <f>P2030+IF(AND($B2031="C",I2031&lt;&gt;""),IF($G2031="D",-I2031,+I2031),0)</f>
        <v>-6.4624191677199008</v>
      </c>
    </row>
    <row r="2032" spans="1:16" x14ac:dyDescent="0.2">
      <c r="A2032" s="6">
        <v>1077</v>
      </c>
      <c r="B2032" s="6" t="s">
        <v>17</v>
      </c>
      <c r="C2032" t="s">
        <v>26</v>
      </c>
      <c r="D2032" s="8">
        <v>37804</v>
      </c>
      <c r="E2032" s="8">
        <v>37803</v>
      </c>
      <c r="F2032" t="s">
        <v>284</v>
      </c>
      <c r="G2032" s="6" t="s">
        <v>23</v>
      </c>
      <c r="H2032" s="6"/>
      <c r="I2032" s="12">
        <v>10.01</v>
      </c>
      <c r="J2032" s="12">
        <f>J2031+IF(AND($B2032="B",$G2032="D"),-I2032,IF($B2032="B",+I2032,0))</f>
        <v>-2378.6628067622896</v>
      </c>
      <c r="K2032" s="12">
        <f>K2031+IF(AND($B2032="B",$E2032&lt;&gt;""),IF($G2032="D",-I2032,+I2032),0)</f>
        <v>-2378.6628067622896</v>
      </c>
      <c r="L2032" s="6" t="str">
        <f>IF(C2032="","",G2032&amp;" "&amp;VLOOKUP(C2032,$X$1:$Y$49,2))</f>
        <v>D 6</v>
      </c>
      <c r="M2032" s="10" t="e">
        <f>M2031+IF(AND(B2032="C",E2032&lt;&gt;""),IF(G2032="D",-#REF!,+#REF!),0)</f>
        <v>#REF!</v>
      </c>
      <c r="N2032">
        <f>IF(D2032,MONTH(D2032),"")</f>
        <v>7</v>
      </c>
      <c r="O2032">
        <f>IF(D2032,YEAR(D2032),"")</f>
        <v>2003</v>
      </c>
      <c r="P2032" s="12">
        <f>P2031+IF(AND($B2032="C",I2032&lt;&gt;""),IF($G2032="D",-I2032,+I2032),0)</f>
        <v>-6.4624191677199008</v>
      </c>
    </row>
    <row r="2033" spans="1:16" x14ac:dyDescent="0.2">
      <c r="A2033" s="6">
        <v>1075</v>
      </c>
      <c r="B2033" s="6" t="s">
        <v>17</v>
      </c>
      <c r="C2033" s="7" t="s">
        <v>56</v>
      </c>
      <c r="D2033" s="8">
        <v>37805</v>
      </c>
      <c r="E2033" s="19">
        <v>37808</v>
      </c>
      <c r="F2033" t="s">
        <v>284</v>
      </c>
      <c r="G2033" s="6" t="s">
        <v>23</v>
      </c>
      <c r="I2033" s="12">
        <v>230.32</v>
      </c>
      <c r="J2033" s="12">
        <f>J2032+IF(AND($B2033="B",$G2033="D"),-I2033,IF($B2033="B",+I2033,0))</f>
        <v>-2608.9828067622898</v>
      </c>
      <c r="K2033" s="12">
        <f>K2032+IF(AND($B2033="B",$E2033&lt;&gt;""),IF($G2033="D",-I2033,+I2033),0)</f>
        <v>-2608.9828067622898</v>
      </c>
      <c r="L2033" s="6" t="str">
        <f>IF(C2033="","",G2033&amp;" "&amp;VLOOKUP(C2033,$X$1:$Y$49,2))</f>
        <v>D 14</v>
      </c>
      <c r="M2033" s="10" t="e">
        <f>M2032+IF(AND(B2033="C",E2033&lt;&gt;""),IF(G2033="D",-#REF!,+#REF!),0)</f>
        <v>#REF!</v>
      </c>
      <c r="N2033">
        <f>IF(D2033,MONTH(D2033),"")</f>
        <v>7</v>
      </c>
      <c r="O2033">
        <f>IF(D2033,YEAR(D2033),"")</f>
        <v>2003</v>
      </c>
      <c r="P2033" s="12">
        <f>P2032+IF(AND($B2033="C",I2033&lt;&gt;""),IF($G2033="D",-I2033,+I2033),0)</f>
        <v>-6.4624191677199008</v>
      </c>
    </row>
    <row r="2034" spans="1:16" x14ac:dyDescent="0.2">
      <c r="A2034" s="6">
        <v>1075</v>
      </c>
      <c r="B2034" s="6" t="s">
        <v>17</v>
      </c>
      <c r="C2034" s="7" t="s">
        <v>26</v>
      </c>
      <c r="D2034" s="8">
        <v>37805</v>
      </c>
      <c r="E2034" s="19">
        <v>37808</v>
      </c>
      <c r="F2034" t="s">
        <v>284</v>
      </c>
      <c r="G2034" s="6" t="s">
        <v>23</v>
      </c>
      <c r="I2034" s="12">
        <v>53.09</v>
      </c>
      <c r="J2034" s="12">
        <f>J2033+IF(AND($B2034="B",$G2034="D"),-I2034,IF($B2034="B",+I2034,0))</f>
        <v>-2662.0728067622899</v>
      </c>
      <c r="K2034" s="12">
        <f>K2033+IF(AND($B2034="B",$E2034&lt;&gt;""),IF($G2034="D",-I2034,+I2034),0)</f>
        <v>-2662.0728067622899</v>
      </c>
      <c r="L2034" s="6" t="str">
        <f>IF(C2034="","",G2034&amp;" "&amp;VLOOKUP(C2034,$X$1:$Y$49,2))</f>
        <v>D 6</v>
      </c>
      <c r="M2034" s="10" t="e">
        <f>M2033+IF(AND(B2034="C",E2034&lt;&gt;""),IF(G2034="D",-#REF!,+#REF!),0)</f>
        <v>#REF!</v>
      </c>
      <c r="N2034">
        <f>IF(D2034,MONTH(D2034),"")</f>
        <v>7</v>
      </c>
      <c r="O2034">
        <f>IF(D2034,YEAR(D2034),"")</f>
        <v>2003</v>
      </c>
      <c r="P2034" s="12">
        <f>P2033+IF(AND($B2034="C",I2034&lt;&gt;""),IF($G2034="D",-I2034,+I2034),0)</f>
        <v>-6.4624191677199008</v>
      </c>
    </row>
    <row r="2035" spans="1:16" x14ac:dyDescent="0.2">
      <c r="A2035" s="6">
        <v>1075</v>
      </c>
      <c r="B2035" s="6" t="s">
        <v>17</v>
      </c>
      <c r="C2035" s="7" t="s">
        <v>51</v>
      </c>
      <c r="D2035" s="8">
        <v>37805</v>
      </c>
      <c r="E2035" s="19">
        <v>37808</v>
      </c>
      <c r="F2035" t="s">
        <v>284</v>
      </c>
      <c r="G2035" s="6" t="s">
        <v>23</v>
      </c>
      <c r="I2035" s="12">
        <v>40.54</v>
      </c>
      <c r="J2035" s="12">
        <f>J2034+IF(AND($B2035="B",$G2035="D"),-I2035,IF($B2035="B",+I2035,0))</f>
        <v>-2702.6128067622899</v>
      </c>
      <c r="K2035" s="12">
        <f>K2034+IF(AND($B2035="B",$E2035&lt;&gt;""),IF($G2035="D",-I2035,+I2035),0)</f>
        <v>-2702.6128067622899</v>
      </c>
      <c r="L2035" s="6" t="str">
        <f>IF(C2035="","",G2035&amp;" "&amp;VLOOKUP(C2035,$X$1:$Y$49,2))</f>
        <v>D 21</v>
      </c>
      <c r="M2035" s="10" t="e">
        <f>M2034+IF(AND(B2035="C",E2035&lt;&gt;""),IF(G2035="D",-#REF!,+#REF!),0)</f>
        <v>#REF!</v>
      </c>
      <c r="N2035">
        <f>IF(D2035,MONTH(D2035),"")</f>
        <v>7</v>
      </c>
      <c r="O2035">
        <f>IF(D2035,YEAR(D2035),"")</f>
        <v>2003</v>
      </c>
      <c r="P2035" s="12">
        <f>P2034+IF(AND($B2035="C",I2035&lt;&gt;""),IF($G2035="D",-I2035,+I2035),0)</f>
        <v>-6.4624191677199008</v>
      </c>
    </row>
    <row r="2036" spans="1:16" x14ac:dyDescent="0.2">
      <c r="A2036" s="6">
        <v>1075</v>
      </c>
      <c r="B2036" s="6" t="s">
        <v>17</v>
      </c>
      <c r="C2036" s="7" t="s">
        <v>51</v>
      </c>
      <c r="D2036" s="8">
        <v>37805</v>
      </c>
      <c r="E2036" s="19">
        <v>37808</v>
      </c>
      <c r="F2036" t="s">
        <v>284</v>
      </c>
      <c r="G2036" s="6" t="s">
        <v>23</v>
      </c>
      <c r="I2036" s="12">
        <v>7.48</v>
      </c>
      <c r="J2036" s="12">
        <f>J2035+IF(AND($B2036="B",$G2036="D"),-I2036,IF($B2036="B",+I2036,0))</f>
        <v>-2710.0928067622899</v>
      </c>
      <c r="K2036" s="12">
        <f>K2035+IF(AND($B2036="B",$E2036&lt;&gt;""),IF($G2036="D",-I2036,+I2036),0)</f>
        <v>-2710.0928067622899</v>
      </c>
      <c r="L2036" s="6" t="str">
        <f>IF(C2036="","",G2036&amp;" "&amp;VLOOKUP(C2036,$X$1:$Y$49,2))</f>
        <v>D 21</v>
      </c>
      <c r="M2036" s="10" t="e">
        <f>M2035+IF(AND(B2036="C",E2036&lt;&gt;""),IF(G2036="D",-#REF!,+#REF!),0)</f>
        <v>#REF!</v>
      </c>
      <c r="N2036">
        <f>IF(D2036,MONTH(D2036),"")</f>
        <v>7</v>
      </c>
      <c r="O2036">
        <f>IF(D2036,YEAR(D2036),"")</f>
        <v>2003</v>
      </c>
      <c r="P2036" s="12">
        <f>P2035+IF(AND($B2036="C",I2036&lt;&gt;""),IF($G2036="D",-I2036,+I2036),0)</f>
        <v>-6.4624191677199008</v>
      </c>
    </row>
    <row r="2037" spans="1:16" x14ac:dyDescent="0.2">
      <c r="A2037" s="6">
        <v>999</v>
      </c>
      <c r="B2037" s="6" t="s">
        <v>17</v>
      </c>
      <c r="C2037" t="s">
        <v>33</v>
      </c>
      <c r="D2037" s="8">
        <v>37809</v>
      </c>
      <c r="E2037" s="8">
        <v>37808</v>
      </c>
      <c r="F2037" t="s">
        <v>284</v>
      </c>
      <c r="G2037" s="6" t="s">
        <v>23</v>
      </c>
      <c r="H2037" s="6"/>
      <c r="I2037" s="12">
        <v>120</v>
      </c>
      <c r="J2037" s="12">
        <f>J2036+IF(AND($B2037="B",$G2037="D"),-I2037,IF($B2037="B",+I2037,0))</f>
        <v>-2830.0928067622899</v>
      </c>
      <c r="K2037" s="12">
        <f>K2036+IF(AND($B2037="B",$E2037&lt;&gt;""),IF($G2037="D",-I2037,+I2037),0)</f>
        <v>-2830.0928067622899</v>
      </c>
      <c r="L2037" s="6" t="str">
        <f>IF(C2037="","",G2037&amp;" "&amp;VLOOKUP(C2037,$X$1:$Y$49,2))</f>
        <v>D 23</v>
      </c>
      <c r="M2037" s="10" t="e">
        <f>M2036+IF(AND(B2037="C",E2037&lt;&gt;""),IF(G2037="D",-#REF!,+#REF!),0)</f>
        <v>#REF!</v>
      </c>
      <c r="N2037">
        <f>IF(D2037,MONTH(D2037),"")</f>
        <v>7</v>
      </c>
      <c r="O2037">
        <f>IF(D2037,YEAR(D2037),"")</f>
        <v>2003</v>
      </c>
      <c r="P2037" s="12">
        <f>P2036+IF(AND($B2037="C",I2037&lt;&gt;""),IF($G2037="D",-I2037,+I2037),0)</f>
        <v>-6.4624191677199008</v>
      </c>
    </row>
    <row r="2038" spans="1:16" x14ac:dyDescent="0.2">
      <c r="A2038" s="6">
        <v>1074</v>
      </c>
      <c r="B2038" s="6" t="s">
        <v>17</v>
      </c>
      <c r="C2038" t="s">
        <v>54</v>
      </c>
      <c r="D2038" s="8">
        <v>37810</v>
      </c>
      <c r="E2038" s="8">
        <v>37811</v>
      </c>
      <c r="F2038" t="s">
        <v>284</v>
      </c>
      <c r="G2038" s="6" t="s">
        <v>19</v>
      </c>
      <c r="I2038" s="12">
        <v>1747.51</v>
      </c>
      <c r="J2038" s="12">
        <f>J2037+IF(AND($B2038="B",$G2038="D"),-I2038,IF($B2038="B",+I2038,0))</f>
        <v>-1082.5828067622899</v>
      </c>
      <c r="K2038" s="12">
        <f>K2037+IF(AND($B2038="B",$E2038&lt;&gt;""),IF($G2038="D",-I2038,+I2038),0)</f>
        <v>-1082.5828067622899</v>
      </c>
      <c r="L2038" s="6" t="str">
        <f>IF(C2038="","",G2038&amp;" "&amp;VLOOKUP(C2038,$X$1:$Y$49,2))</f>
        <v>R 6</v>
      </c>
      <c r="M2038" s="10" t="e">
        <f>M2037+IF(AND(B2038="C",E2038&lt;&gt;""),IF(G2038="D",-#REF!,+#REF!),0)</f>
        <v>#REF!</v>
      </c>
      <c r="N2038">
        <f>IF(D2038,MONTH(D2038),"")</f>
        <v>7</v>
      </c>
      <c r="O2038">
        <f>IF(D2038,YEAR(D2038),"")</f>
        <v>2003</v>
      </c>
      <c r="P2038" s="12">
        <f>P2037+IF(AND($B2038="C",I2038&lt;&gt;""),IF($G2038="D",-I2038,+I2038),0)</f>
        <v>-6.4624191677199008</v>
      </c>
    </row>
    <row r="2039" spans="1:16" x14ac:dyDescent="0.2">
      <c r="A2039" s="6">
        <v>1074</v>
      </c>
      <c r="B2039" s="6" t="s">
        <v>17</v>
      </c>
      <c r="C2039" t="s">
        <v>62</v>
      </c>
      <c r="D2039" s="8">
        <v>37810</v>
      </c>
      <c r="E2039" s="8">
        <v>37811</v>
      </c>
      <c r="F2039" t="s">
        <v>284</v>
      </c>
      <c r="G2039" s="6" t="s">
        <v>19</v>
      </c>
      <c r="I2039" s="12">
        <v>342.51</v>
      </c>
      <c r="J2039" s="12">
        <f>J2038+IF(AND($B2039="B",$G2039="D"),-I2039,IF($B2039="B",+I2039,0))</f>
        <v>-740.07280676228993</v>
      </c>
      <c r="K2039" s="12">
        <f>K2038+IF(AND($B2039="B",$E2039&lt;&gt;""),IF($G2039="D",-I2039,+I2039),0)</f>
        <v>-740.07280676228993</v>
      </c>
      <c r="L2039" s="6" t="str">
        <f>IF(C2039="","",G2039&amp;" "&amp;VLOOKUP(C2039,$X$1:$Y$49,2))</f>
        <v>R 5</v>
      </c>
      <c r="M2039" s="10" t="e">
        <f>M2038+IF(AND(B2039="C",E2039&lt;&gt;""),IF(G2039="D",-#REF!,+#REF!),0)</f>
        <v>#REF!</v>
      </c>
      <c r="N2039">
        <f>IF(D2039,MONTH(D2039),"")</f>
        <v>7</v>
      </c>
      <c r="O2039">
        <f>IF(D2039,YEAR(D2039),"")</f>
        <v>2003</v>
      </c>
      <c r="P2039" s="12">
        <f>P2038+IF(AND($B2039="C",I2039&lt;&gt;""),IF($G2039="D",-I2039,+I2039),0)</f>
        <v>-6.4624191677199008</v>
      </c>
    </row>
    <row r="2040" spans="1:16" x14ac:dyDescent="0.2">
      <c r="A2040" s="6">
        <v>1076</v>
      </c>
      <c r="B2040" s="6" t="s">
        <v>17</v>
      </c>
      <c r="C2040" t="s">
        <v>28</v>
      </c>
      <c r="D2040" s="8">
        <v>37810</v>
      </c>
      <c r="E2040" s="8">
        <v>37810</v>
      </c>
      <c r="F2040" t="s">
        <v>284</v>
      </c>
      <c r="G2040" s="6" t="s">
        <v>23</v>
      </c>
      <c r="I2040" s="12">
        <v>212.8</v>
      </c>
      <c r="J2040" s="12">
        <f>J2039+IF(AND($B2040="B",$G2040="D"),-I2040,IF($B2040="B",+I2040,0))</f>
        <v>-952.87280676228988</v>
      </c>
      <c r="K2040" s="12">
        <f>K2039+IF(AND($B2040="B",$E2040&lt;&gt;""),IF($G2040="D",-I2040,+I2040),0)</f>
        <v>-952.87280676228988</v>
      </c>
      <c r="L2040" s="6" t="str">
        <f>IF(C2040="","",G2040&amp;" "&amp;VLOOKUP(C2040,$X$1:$Y$49,2))</f>
        <v>D 25</v>
      </c>
      <c r="M2040" s="10" t="e">
        <f>M2039+IF(AND(B2040="C",E2040&lt;&gt;""),IF(G2040="D",-#REF!,+#REF!),0)</f>
        <v>#REF!</v>
      </c>
      <c r="N2040">
        <f>IF(D2040,MONTH(D2040),"")</f>
        <v>7</v>
      </c>
      <c r="O2040">
        <f>IF(D2040,YEAR(D2040),"")</f>
        <v>2003</v>
      </c>
      <c r="P2040" s="12">
        <f>P2039+IF(AND($B2040="C",I2040&lt;&gt;""),IF($G2040="D",-I2040,+I2040),0)</f>
        <v>-6.4624191677199008</v>
      </c>
    </row>
    <row r="2041" spans="1:16" x14ac:dyDescent="0.2">
      <c r="A2041" s="6">
        <v>1076</v>
      </c>
      <c r="B2041" s="6" t="s">
        <v>17</v>
      </c>
      <c r="C2041" t="s">
        <v>26</v>
      </c>
      <c r="D2041" s="8">
        <v>37810</v>
      </c>
      <c r="E2041" s="8">
        <v>37810</v>
      </c>
      <c r="F2041" t="s">
        <v>284</v>
      </c>
      <c r="G2041" s="6" t="s">
        <v>23</v>
      </c>
      <c r="I2041" s="12">
        <v>11.71</v>
      </c>
      <c r="J2041" s="12">
        <f>J2040+IF(AND($B2041="B",$G2041="D"),-I2041,IF($B2041="B",+I2041,0))</f>
        <v>-964.58280676228992</v>
      </c>
      <c r="K2041" s="12">
        <f>K2040+IF(AND($B2041="B",$E2041&lt;&gt;""),IF($G2041="D",-I2041,+I2041),0)</f>
        <v>-964.58280676228992</v>
      </c>
      <c r="L2041" s="6" t="str">
        <f>IF(C2041="","",G2041&amp;" "&amp;VLOOKUP(C2041,$X$1:$Y$49,2))</f>
        <v>D 6</v>
      </c>
      <c r="M2041" s="10" t="e">
        <f>M2040+IF(AND(B2041="C",E2041&lt;&gt;""),IF(G2041="D",-#REF!,+#REF!),0)</f>
        <v>#REF!</v>
      </c>
      <c r="N2041">
        <f>IF(D2041,MONTH(D2041),"")</f>
        <v>7</v>
      </c>
      <c r="O2041">
        <f>IF(D2041,YEAR(D2041),"")</f>
        <v>2003</v>
      </c>
      <c r="P2041" s="12">
        <f>P2040+IF(AND($B2041="C",I2041&lt;&gt;""),IF($G2041="D",-I2041,+I2041),0)</f>
        <v>-6.4624191677199008</v>
      </c>
    </row>
    <row r="2042" spans="1:16" x14ac:dyDescent="0.2">
      <c r="A2042" s="6">
        <v>1083</v>
      </c>
      <c r="B2042" s="6" t="s">
        <v>17</v>
      </c>
      <c r="C2042" t="s">
        <v>54</v>
      </c>
      <c r="D2042" s="8">
        <v>37810</v>
      </c>
      <c r="E2042" s="8">
        <v>37812</v>
      </c>
      <c r="F2042" t="s">
        <v>284</v>
      </c>
      <c r="G2042" s="6" t="s">
        <v>19</v>
      </c>
      <c r="I2042" s="12">
        <v>3355</v>
      </c>
      <c r="J2042" s="12">
        <f>J2041+IF(AND($B2042="B",$G2042="D"),-I2042,IF($B2042="B",+I2042,0))</f>
        <v>2390.4171932377103</v>
      </c>
      <c r="K2042" s="12">
        <f>K2041+IF(AND($B2042="B",$E2042&lt;&gt;""),IF($G2042="D",-I2042,+I2042),0)</f>
        <v>2390.4171932377103</v>
      </c>
      <c r="L2042" s="6" t="str">
        <f>IF(C2042="","",G2042&amp;" "&amp;VLOOKUP(C2042,$X$1:$Y$49,2))</f>
        <v>R 6</v>
      </c>
      <c r="M2042" s="10" t="e">
        <f>M2041+IF(AND(B2042="C",E2042&lt;&gt;""),IF(G2042="D",-#REF!,+#REF!),0)</f>
        <v>#REF!</v>
      </c>
      <c r="N2042">
        <f>IF(D2042,MONTH(D2042),"")</f>
        <v>7</v>
      </c>
      <c r="O2042">
        <f>IF(D2042,YEAR(D2042),"")</f>
        <v>2003</v>
      </c>
      <c r="P2042" s="12">
        <f>P2041+IF(AND($B2042="C",I2042&lt;&gt;""),IF($G2042="D",-I2042,+I2042),0)</f>
        <v>-6.4624191677199008</v>
      </c>
    </row>
    <row r="2043" spans="1:16" x14ac:dyDescent="0.2">
      <c r="A2043" s="6">
        <v>1083</v>
      </c>
      <c r="B2043" s="6" t="s">
        <v>17</v>
      </c>
      <c r="C2043" t="s">
        <v>62</v>
      </c>
      <c r="D2043" s="8">
        <v>37810</v>
      </c>
      <c r="E2043" s="8">
        <v>37812</v>
      </c>
      <c r="F2043" t="s">
        <v>284</v>
      </c>
      <c r="G2043" s="6" t="s">
        <v>19</v>
      </c>
      <c r="I2043" s="12">
        <v>657.58</v>
      </c>
      <c r="J2043" s="12">
        <f>J2042+IF(AND($B2043="B",$G2043="D"),-I2043,IF($B2043="B",+I2043,0))</f>
        <v>3047.9971932377102</v>
      </c>
      <c r="K2043" s="12">
        <f>K2042+IF(AND($B2043="B",$E2043&lt;&gt;""),IF($G2043="D",-I2043,+I2043),0)</f>
        <v>3047.9971932377102</v>
      </c>
      <c r="L2043" s="6" t="str">
        <f>IF(C2043="","",G2043&amp;" "&amp;VLOOKUP(C2043,$X$1:$Y$49,2))</f>
        <v>R 5</v>
      </c>
      <c r="M2043" s="10" t="e">
        <f>M2042+IF(AND(B2043="C",E2043&lt;&gt;""),IF(G2043="D",-#REF!,+#REF!),0)</f>
        <v>#REF!</v>
      </c>
      <c r="N2043">
        <f>IF(D2043,MONTH(D2043),"")</f>
        <v>7</v>
      </c>
      <c r="O2043">
        <f>IF(D2043,YEAR(D2043),"")</f>
        <v>2003</v>
      </c>
      <c r="P2043" s="12">
        <f>P2042+IF(AND($B2043="C",I2043&lt;&gt;""),IF($G2043="D",-I2043,+I2043),0)</f>
        <v>-6.4624191677199008</v>
      </c>
    </row>
    <row r="2044" spans="1:16" x14ac:dyDescent="0.2">
      <c r="A2044" s="6">
        <v>1085</v>
      </c>
      <c r="B2044" s="6" t="s">
        <v>17</v>
      </c>
      <c r="C2044" t="s">
        <v>58</v>
      </c>
      <c r="D2044" s="8">
        <v>37811</v>
      </c>
      <c r="E2044" s="8">
        <v>37810</v>
      </c>
      <c r="F2044" t="s">
        <v>284</v>
      </c>
      <c r="G2044" s="6" t="s">
        <v>23</v>
      </c>
      <c r="I2044" s="12">
        <v>200</v>
      </c>
      <c r="J2044" s="12">
        <f>J2043+IF(AND($B2044="B",$G2044="D"),-I2044,IF($B2044="B",+I2044,0))</f>
        <v>2847.9971932377102</v>
      </c>
      <c r="K2044" s="12">
        <f>K2043+IF(AND($B2044="B",$E2044&lt;&gt;""),IF($G2044="D",-I2044,+I2044),0)</f>
        <v>2847.9971932377102</v>
      </c>
      <c r="L2044" s="6" t="str">
        <f>IF(C2044="","",G2044&amp;" "&amp;VLOOKUP(C2044,$X$1:$Y$49,2))</f>
        <v>D 4</v>
      </c>
      <c r="M2044" s="10" t="e">
        <f>M2043+IF(AND(B2044="C",E2044&lt;&gt;""),IF(G2044="D",-#REF!,+#REF!),0)</f>
        <v>#REF!</v>
      </c>
      <c r="N2044">
        <f>IF(D2044,MONTH(D2044),"")</f>
        <v>7</v>
      </c>
      <c r="O2044">
        <f>IF(D2044,YEAR(D2044),"")</f>
        <v>2003</v>
      </c>
      <c r="P2044" s="12">
        <f>P2043+IF(AND($B2044="C",I2044&lt;&gt;""),IF($G2044="D",-I2044,+I2044),0)</f>
        <v>-6.4624191677199008</v>
      </c>
    </row>
    <row r="2045" spans="1:16" x14ac:dyDescent="0.2">
      <c r="A2045" s="6">
        <v>920</v>
      </c>
      <c r="B2045" s="6" t="s">
        <v>17</v>
      </c>
      <c r="C2045" t="s">
        <v>33</v>
      </c>
      <c r="D2045" s="8">
        <v>37812</v>
      </c>
      <c r="E2045" s="8">
        <v>37811</v>
      </c>
      <c r="F2045" t="s">
        <v>284</v>
      </c>
      <c r="G2045" s="6" t="s">
        <v>23</v>
      </c>
      <c r="H2045" s="6"/>
      <c r="I2045" s="12">
        <v>301.47000000000003</v>
      </c>
      <c r="J2045" s="12">
        <f>J2044+IF(AND($B2045="B",$G2045="D"),-I2045,IF($B2045="B",+I2045,0))</f>
        <v>2546.52719323771</v>
      </c>
      <c r="K2045" s="12">
        <f>K2044+IF(AND($B2045="B",$E2045&lt;&gt;""),IF($G2045="D",-I2045,+I2045),0)</f>
        <v>2546.52719323771</v>
      </c>
      <c r="L2045" s="6" t="str">
        <f>IF(C2045="","",G2045&amp;" "&amp;VLOOKUP(C2045,$X$1:$Y$49,2))</f>
        <v>D 23</v>
      </c>
      <c r="M2045" s="10" t="e">
        <f>M2044+IF(AND(B2045="C",E2045&lt;&gt;""),IF(G2045="D",-#REF!,+#REF!),0)</f>
        <v>#REF!</v>
      </c>
      <c r="N2045">
        <f>IF(D2045,MONTH(D2045),"")</f>
        <v>7</v>
      </c>
      <c r="O2045">
        <f>IF(D2045,YEAR(D2045),"")</f>
        <v>2003</v>
      </c>
      <c r="P2045" s="12">
        <f>P2044+IF(AND($B2045="C",I2045&lt;&gt;""),IF($G2045="D",-I2045,+I2045),0)</f>
        <v>-6.4624191677199008</v>
      </c>
    </row>
    <row r="2046" spans="1:16" x14ac:dyDescent="0.2">
      <c r="A2046" s="6">
        <v>929</v>
      </c>
      <c r="B2046" s="6" t="s">
        <v>17</v>
      </c>
      <c r="C2046" t="s">
        <v>33</v>
      </c>
      <c r="D2046" s="8">
        <v>37812</v>
      </c>
      <c r="E2046" s="8">
        <v>37811</v>
      </c>
      <c r="F2046" t="s">
        <v>284</v>
      </c>
      <c r="G2046" s="6" t="s">
        <v>23</v>
      </c>
      <c r="H2046" s="6"/>
      <c r="I2046" s="12">
        <v>209.58</v>
      </c>
      <c r="J2046" s="12">
        <f>J2045+IF(AND($B2046="B",$G2046="D"),-I2046,IF($B2046="B",+I2046,0))</f>
        <v>2336.9471932377101</v>
      </c>
      <c r="K2046" s="12">
        <f>K2045+IF(AND($B2046="B",$E2046&lt;&gt;""),IF($G2046="D",-I2046,+I2046),0)</f>
        <v>2336.9471932377101</v>
      </c>
      <c r="L2046" s="6" t="str">
        <f>IF(C2046="","",G2046&amp;" "&amp;VLOOKUP(C2046,$X$1:$Y$49,2))</f>
        <v>D 23</v>
      </c>
      <c r="M2046" s="10" t="e">
        <f>M2045+IF(AND(B2046="C",E2046&lt;&gt;""),IF(G2046="D",-#REF!,+#REF!),0)</f>
        <v>#REF!</v>
      </c>
      <c r="N2046">
        <f>IF(D2046,MONTH(D2046),"")</f>
        <v>7</v>
      </c>
      <c r="O2046">
        <f>IF(D2046,YEAR(D2046),"")</f>
        <v>2003</v>
      </c>
      <c r="P2046" s="12">
        <f>P2045+IF(AND($B2046="C",I2046&lt;&gt;""),IF($G2046="D",-I2046,+I2046),0)</f>
        <v>-6.4624191677199008</v>
      </c>
    </row>
    <row r="2047" spans="1:16" x14ac:dyDescent="0.2">
      <c r="A2047" s="6">
        <v>1081</v>
      </c>
      <c r="B2047" s="6" t="s">
        <v>17</v>
      </c>
      <c r="C2047" t="s">
        <v>67</v>
      </c>
      <c r="D2047" s="8">
        <v>37812</v>
      </c>
      <c r="E2047" s="8">
        <v>37816</v>
      </c>
      <c r="F2047" t="s">
        <v>284</v>
      </c>
      <c r="G2047" s="6" t="s">
        <v>23</v>
      </c>
      <c r="H2047">
        <v>5507295</v>
      </c>
      <c r="I2047" s="12">
        <v>2416</v>
      </c>
      <c r="J2047" s="12">
        <f>J2046+IF(AND($B2047="B",$G2047="D"),-I2047,IF($B2047="B",+I2047,0))</f>
        <v>-79.052806762289947</v>
      </c>
      <c r="K2047" s="12">
        <f>K2046+IF(AND($B2047="B",$E2047&lt;&gt;""),IF($G2047="D",-I2047,+I2047),0)</f>
        <v>-79.052806762289947</v>
      </c>
      <c r="L2047" s="6" t="str">
        <f>IF(C2047="","",G2047&amp;" "&amp;VLOOKUP(C2047,$X$1:$Y$49,2))</f>
        <v>D 11</v>
      </c>
      <c r="M2047" s="10" t="e">
        <f>M2046+IF(AND(B2047="C",E2047&lt;&gt;""),IF(G2047="D",-#REF!,+#REF!),0)</f>
        <v>#REF!</v>
      </c>
      <c r="N2047">
        <f>IF(D2047,MONTH(D2047),"")</f>
        <v>7</v>
      </c>
      <c r="O2047">
        <f>IF(D2047,YEAR(D2047),"")</f>
        <v>2003</v>
      </c>
      <c r="P2047" s="12">
        <f>P2046+IF(AND($B2047="C",I2047&lt;&gt;""),IF($G2047="D",-I2047,+I2047),0)</f>
        <v>-6.4624191677199008</v>
      </c>
    </row>
    <row r="2048" spans="1:16" x14ac:dyDescent="0.2">
      <c r="A2048" s="6">
        <v>1082</v>
      </c>
      <c r="B2048" s="6" t="s">
        <v>17</v>
      </c>
      <c r="C2048" t="s">
        <v>54</v>
      </c>
      <c r="D2048" s="8">
        <v>37812</v>
      </c>
      <c r="E2048" s="8">
        <v>37818</v>
      </c>
      <c r="F2048" t="s">
        <v>284</v>
      </c>
      <c r="G2048" s="6" t="s">
        <v>19</v>
      </c>
      <c r="I2048" s="12">
        <v>680</v>
      </c>
      <c r="J2048" s="12">
        <f>J2047+IF(AND($B2048="B",$G2048="D"),-I2048,IF($B2048="B",+I2048,0))</f>
        <v>600.94719323771005</v>
      </c>
      <c r="K2048" s="12">
        <f>K2047+IF(AND($B2048="B",$E2048&lt;&gt;""),IF($G2048="D",-I2048,+I2048),0)</f>
        <v>600.94719323771005</v>
      </c>
      <c r="L2048" s="6" t="str">
        <f>IF(C2048="","",G2048&amp;" "&amp;VLOOKUP(C2048,$X$1:$Y$49,2))</f>
        <v>R 6</v>
      </c>
      <c r="M2048" s="10" t="e">
        <f>M2047+IF(AND(B2048="C",E2048&lt;&gt;""),IF(G2048="D",-#REF!,+#REF!),0)</f>
        <v>#REF!</v>
      </c>
      <c r="N2048">
        <f>IF(D2048,MONTH(D2048),"")</f>
        <v>7</v>
      </c>
      <c r="O2048">
        <f>IF(D2048,YEAR(D2048),"")</f>
        <v>2003</v>
      </c>
      <c r="P2048" s="12">
        <f>P2047+IF(AND($B2048="C",I2048&lt;&gt;""),IF($G2048="D",-I2048,+I2048),0)</f>
        <v>-6.4624191677199008</v>
      </c>
    </row>
    <row r="2049" spans="1:16" x14ac:dyDescent="0.2">
      <c r="A2049" s="6">
        <v>1082</v>
      </c>
      <c r="B2049" s="6" t="s">
        <v>17</v>
      </c>
      <c r="C2049" t="s">
        <v>62</v>
      </c>
      <c r="D2049" s="8">
        <v>37812</v>
      </c>
      <c r="E2049" s="8">
        <v>37818</v>
      </c>
      <c r="F2049" t="s">
        <v>284</v>
      </c>
      <c r="G2049" s="6" t="s">
        <v>19</v>
      </c>
      <c r="I2049" s="12">
        <v>133.28</v>
      </c>
      <c r="J2049" s="12">
        <f>J2048+IF(AND($B2049="B",$G2049="D"),-I2049,IF($B2049="B",+I2049,0))</f>
        <v>734.22719323771003</v>
      </c>
      <c r="K2049" s="12">
        <f>K2048+IF(AND($B2049="B",$E2049&lt;&gt;""),IF($G2049="D",-I2049,+I2049),0)</f>
        <v>734.22719323771003</v>
      </c>
      <c r="L2049" s="6" t="str">
        <f>IF(C2049="","",G2049&amp;" "&amp;VLOOKUP(C2049,$X$1:$Y$49,2))</f>
        <v>R 5</v>
      </c>
      <c r="M2049" s="10" t="e">
        <f>M2048+IF(AND(B2049="C",E2049&lt;&gt;""),IF(G2049="D",-#REF!,+#REF!),0)</f>
        <v>#REF!</v>
      </c>
      <c r="N2049">
        <f>IF(D2049,MONTH(D2049),"")</f>
        <v>7</v>
      </c>
      <c r="O2049">
        <f>IF(D2049,YEAR(D2049),"")</f>
        <v>2003</v>
      </c>
      <c r="P2049" s="12">
        <f>P2048+IF(AND($B2049="C",I2049&lt;&gt;""),IF($G2049="D",-I2049,+I2049),0)</f>
        <v>-6.4624191677199008</v>
      </c>
    </row>
    <row r="2050" spans="1:16" x14ac:dyDescent="0.2">
      <c r="A2050" s="6">
        <v>1084</v>
      </c>
      <c r="B2050" s="6" t="s">
        <v>17</v>
      </c>
      <c r="C2050" t="s">
        <v>54</v>
      </c>
      <c r="D2050" s="8">
        <v>37812</v>
      </c>
      <c r="E2050" s="8">
        <v>37814</v>
      </c>
      <c r="F2050" t="s">
        <v>284</v>
      </c>
      <c r="G2050" s="6" t="s">
        <v>19</v>
      </c>
      <c r="I2050" s="12">
        <v>4500</v>
      </c>
      <c r="J2050" s="12">
        <f>J2049+IF(AND($B2050="B",$G2050="D"),-I2050,IF($B2050="B",+I2050,0))</f>
        <v>5234.2271932377098</v>
      </c>
      <c r="K2050" s="12">
        <f>K2049+IF(AND($B2050="B",$E2050&lt;&gt;""),IF($G2050="D",-I2050,+I2050),0)</f>
        <v>5234.2271932377098</v>
      </c>
      <c r="L2050" s="6" t="str">
        <f>IF(C2050="","",G2050&amp;" "&amp;VLOOKUP(C2050,$X$1:$Y$49,2))</f>
        <v>R 6</v>
      </c>
      <c r="M2050" s="10" t="e">
        <f>M2049+IF(AND(B2050="C",E2050&lt;&gt;""),IF(G2050="D",-#REF!,+#REF!),0)</f>
        <v>#REF!</v>
      </c>
      <c r="N2050">
        <f>IF(D2050,MONTH(D2050),"")</f>
        <v>7</v>
      </c>
      <c r="O2050">
        <f>IF(D2050,YEAR(D2050),"")</f>
        <v>2003</v>
      </c>
      <c r="P2050" s="12">
        <f>P2049+IF(AND($B2050="C",I2050&lt;&gt;""),IF($G2050="D",-I2050,+I2050),0)</f>
        <v>-6.4624191677199008</v>
      </c>
    </row>
    <row r="2051" spans="1:16" x14ac:dyDescent="0.2">
      <c r="A2051" s="6">
        <v>1084</v>
      </c>
      <c r="B2051" s="6" t="s">
        <v>17</v>
      </c>
      <c r="C2051" t="s">
        <v>62</v>
      </c>
      <c r="D2051" s="8">
        <v>37812</v>
      </c>
      <c r="E2051" s="8">
        <v>37814</v>
      </c>
      <c r="F2051" t="s">
        <v>284</v>
      </c>
      <c r="G2051" s="6" t="s">
        <v>19</v>
      </c>
      <c r="I2051" s="12">
        <v>882</v>
      </c>
      <c r="J2051" s="12">
        <f>J2050+IF(AND($B2051="B",$G2051="D"),-I2051,IF($B2051="B",+I2051,0))</f>
        <v>6116.2271932377098</v>
      </c>
      <c r="K2051" s="12">
        <f>K2050+IF(AND($B2051="B",$E2051&lt;&gt;""),IF($G2051="D",-I2051,+I2051),0)</f>
        <v>6116.2271932377098</v>
      </c>
      <c r="L2051" s="6" t="str">
        <f>IF(C2051="","",G2051&amp;" "&amp;VLOOKUP(C2051,$X$1:$Y$49,2))</f>
        <v>R 5</v>
      </c>
      <c r="M2051" s="10" t="e">
        <f>M2050+IF(AND(B2051="C",E2051&lt;&gt;""),IF(G2051="D",-#REF!,+#REF!),0)</f>
        <v>#REF!</v>
      </c>
      <c r="N2051">
        <f>IF(D2051,MONTH(D2051),"")</f>
        <v>7</v>
      </c>
      <c r="O2051">
        <f>IF(D2051,YEAR(D2051),"")</f>
        <v>2003</v>
      </c>
      <c r="P2051" s="12">
        <f>P2050+IF(AND($B2051="C",I2051&lt;&gt;""),IF($G2051="D",-I2051,+I2051),0)</f>
        <v>-6.4624191677199008</v>
      </c>
    </row>
    <row r="2052" spans="1:16" x14ac:dyDescent="0.2">
      <c r="A2052" s="6">
        <v>1085</v>
      </c>
      <c r="B2052" s="6" t="s">
        <v>17</v>
      </c>
      <c r="C2052" t="s">
        <v>58</v>
      </c>
      <c r="D2052" s="8">
        <v>37812</v>
      </c>
      <c r="E2052" s="8">
        <v>37811</v>
      </c>
      <c r="F2052" t="s">
        <v>284</v>
      </c>
      <c r="G2052" s="6" t="s">
        <v>23</v>
      </c>
      <c r="I2052" s="12">
        <v>2000</v>
      </c>
      <c r="J2052" s="12">
        <f>J2051+IF(AND($B2052="B",$G2052="D"),-I2052,IF($B2052="B",+I2052,0))</f>
        <v>4116.2271932377098</v>
      </c>
      <c r="K2052" s="12">
        <f>K2051+IF(AND($B2052="B",$E2052&lt;&gt;""),IF($G2052="D",-I2052,+I2052),0)</f>
        <v>4116.2271932377098</v>
      </c>
      <c r="L2052" s="6" t="str">
        <f>IF(C2052="","",G2052&amp;" "&amp;VLOOKUP(C2052,$X$1:$Y$49,2))</f>
        <v>D 4</v>
      </c>
      <c r="M2052" s="10" t="e">
        <f>M2051+IF(AND(B2052="C",E2052&lt;&gt;""),IF(G2052="D",-#REF!,+#REF!),0)</f>
        <v>#REF!</v>
      </c>
      <c r="N2052">
        <f>IF(D2052,MONTH(D2052),"")</f>
        <v>7</v>
      </c>
      <c r="O2052">
        <f>IF(D2052,YEAR(D2052),"")</f>
        <v>2003</v>
      </c>
      <c r="P2052" s="12">
        <f>P2051+IF(AND($B2052="C",I2052&lt;&gt;""),IF($G2052="D",-I2052,+I2052),0)</f>
        <v>-6.4624191677199008</v>
      </c>
    </row>
    <row r="2053" spans="1:16" x14ac:dyDescent="0.2">
      <c r="A2053" s="6">
        <v>1086</v>
      </c>
      <c r="B2053" s="6" t="s">
        <v>17</v>
      </c>
      <c r="C2053" t="s">
        <v>58</v>
      </c>
      <c r="D2053" s="8">
        <v>37812</v>
      </c>
      <c r="E2053" s="8">
        <v>37811</v>
      </c>
      <c r="F2053" t="s">
        <v>284</v>
      </c>
      <c r="G2053" s="6" t="s">
        <v>23</v>
      </c>
      <c r="I2053" s="12">
        <v>250</v>
      </c>
      <c r="J2053" s="12">
        <f>J2052+IF(AND($B2053="B",$G2053="D"),-I2053,IF($B2053="B",+I2053,0))</f>
        <v>3866.2271932377098</v>
      </c>
      <c r="K2053" s="12">
        <f>K2052+IF(AND($B2053="B",$E2053&lt;&gt;""),IF($G2053="D",-I2053,+I2053),0)</f>
        <v>3866.2271932377098</v>
      </c>
      <c r="L2053" s="6" t="str">
        <f>IF(C2053="","",G2053&amp;" "&amp;VLOOKUP(C2053,$X$1:$Y$49,2))</f>
        <v>D 4</v>
      </c>
      <c r="M2053" s="10" t="e">
        <f>M2052+IF(AND(B2053="C",E2053&lt;&gt;""),IF(G2053="D",-#REF!,+#REF!),0)</f>
        <v>#REF!</v>
      </c>
      <c r="N2053">
        <f>IF(D2053,MONTH(D2053),"")</f>
        <v>7</v>
      </c>
      <c r="O2053">
        <f>IF(D2053,YEAR(D2053),"")</f>
        <v>2003</v>
      </c>
      <c r="P2053" s="12">
        <f>P2052+IF(AND($B2053="C",I2053&lt;&gt;""),IF($G2053="D",-I2053,+I2053),0)</f>
        <v>-6.4624191677199008</v>
      </c>
    </row>
    <row r="2054" spans="1:16" x14ac:dyDescent="0.2">
      <c r="A2054" s="6">
        <v>1087</v>
      </c>
      <c r="B2054" s="6" t="s">
        <v>17</v>
      </c>
      <c r="C2054" t="s">
        <v>58</v>
      </c>
      <c r="D2054" s="8">
        <v>37812</v>
      </c>
      <c r="E2054" s="8">
        <v>37811</v>
      </c>
      <c r="F2054" t="s">
        <v>284</v>
      </c>
      <c r="G2054" s="6" t="s">
        <v>23</v>
      </c>
      <c r="I2054" s="12">
        <v>250</v>
      </c>
      <c r="J2054" s="12">
        <f>J2053+IF(AND($B2054="B",$G2054="D"),-I2054,IF($B2054="B",+I2054,0))</f>
        <v>3616.2271932377098</v>
      </c>
      <c r="K2054" s="12">
        <f>K2053+IF(AND($B2054="B",$E2054&lt;&gt;""),IF($G2054="D",-I2054,+I2054),0)</f>
        <v>3616.2271932377098</v>
      </c>
      <c r="L2054" s="6" t="str">
        <f>IF(C2054="","",G2054&amp;" "&amp;VLOOKUP(C2054,$X$1:$Y$49,2))</f>
        <v>D 4</v>
      </c>
      <c r="M2054" s="10" t="e">
        <f>M2053+IF(AND(B2054="C",E2054&lt;&gt;""),IF(G2054="D",-#REF!,+#REF!),0)</f>
        <v>#REF!</v>
      </c>
      <c r="N2054">
        <f>IF(D2054,MONTH(D2054),"")</f>
        <v>7</v>
      </c>
      <c r="O2054">
        <f>IF(D2054,YEAR(D2054),"")</f>
        <v>2003</v>
      </c>
      <c r="P2054" s="12">
        <f>P2053+IF(AND($B2054="C",I2054&lt;&gt;""),IF($G2054="D",-I2054,+I2054),0)</f>
        <v>-6.4624191677199008</v>
      </c>
    </row>
    <row r="2055" spans="1:16" x14ac:dyDescent="0.2">
      <c r="A2055" s="6">
        <v>1089</v>
      </c>
      <c r="B2055" s="6" t="s">
        <v>17</v>
      </c>
      <c r="C2055" t="s">
        <v>28</v>
      </c>
      <c r="D2055" s="8">
        <v>37812</v>
      </c>
      <c r="E2055" s="8">
        <v>37818</v>
      </c>
      <c r="F2055" t="s">
        <v>284</v>
      </c>
      <c r="G2055" s="6" t="s">
        <v>23</v>
      </c>
      <c r="I2055" s="12">
        <v>48.6</v>
      </c>
      <c r="J2055" s="12">
        <f>J2054+IF(AND($B2055="B",$G2055="D"),-I2055,IF($B2055="B",+I2055,0))</f>
        <v>3567.6271932377099</v>
      </c>
      <c r="K2055" s="12">
        <f>K2054+IF(AND($B2055="B",$E2055&lt;&gt;""),IF($G2055="D",-I2055,+I2055),0)</f>
        <v>3567.6271932377099</v>
      </c>
      <c r="L2055" s="6" t="str">
        <f>IF(C2055="","",G2055&amp;" "&amp;VLOOKUP(C2055,$X$1:$Y$49,2))</f>
        <v>D 25</v>
      </c>
      <c r="M2055" s="10" t="e">
        <f>M2054+IF(AND(B2055="C",E2055&lt;&gt;""),IF(G2055="D",-#REF!,+#REF!),0)</f>
        <v>#REF!</v>
      </c>
      <c r="N2055">
        <f>IF(D2055,MONTH(D2055),"")</f>
        <v>7</v>
      </c>
      <c r="O2055">
        <f>IF(D2055,YEAR(D2055),"")</f>
        <v>2003</v>
      </c>
      <c r="P2055" s="12">
        <f>P2054+IF(AND($B2055="C",I2055&lt;&gt;""),IF($G2055="D",-I2055,+I2055),0)</f>
        <v>-6.4624191677199008</v>
      </c>
    </row>
    <row r="2056" spans="1:16" x14ac:dyDescent="0.2">
      <c r="A2056" s="6">
        <v>1089</v>
      </c>
      <c r="B2056" s="6" t="s">
        <v>17</v>
      </c>
      <c r="C2056" t="s">
        <v>26</v>
      </c>
      <c r="D2056" s="8">
        <v>37812</v>
      </c>
      <c r="E2056" s="8">
        <v>37818</v>
      </c>
      <c r="F2056" t="s">
        <v>284</v>
      </c>
      <c r="G2056" s="6" t="s">
        <v>23</v>
      </c>
      <c r="I2056" s="12">
        <v>2.67</v>
      </c>
      <c r="J2056" s="12">
        <f>J2055+IF(AND($B2056="B",$G2056="D"),-I2056,IF($B2056="B",+I2056,0))</f>
        <v>3564.9571932377098</v>
      </c>
      <c r="K2056" s="12">
        <f>K2055+IF(AND($B2056="B",$E2056&lt;&gt;""),IF($G2056="D",-I2056,+I2056),0)</f>
        <v>3564.9571932377098</v>
      </c>
      <c r="L2056" s="6" t="str">
        <f>IF(C2056="","",G2056&amp;" "&amp;VLOOKUP(C2056,$X$1:$Y$49,2))</f>
        <v>D 6</v>
      </c>
      <c r="M2056" s="10" t="e">
        <f>M2055+IF(AND(B2056="C",E2056&lt;&gt;""),IF(G2056="D",-#REF!,+#REF!),0)</f>
        <v>#REF!</v>
      </c>
      <c r="N2056">
        <f>IF(D2056,MONTH(D2056),"")</f>
        <v>7</v>
      </c>
      <c r="O2056">
        <f>IF(D2056,YEAR(D2056),"")</f>
        <v>2003</v>
      </c>
      <c r="P2056" s="12">
        <f>P2055+IF(AND($B2056="C",I2056&lt;&gt;""),IF($G2056="D",-I2056,+I2056),0)</f>
        <v>-6.4624191677199008</v>
      </c>
    </row>
    <row r="2057" spans="1:16" x14ac:dyDescent="0.2">
      <c r="A2057" s="6">
        <v>1088</v>
      </c>
      <c r="B2057" s="6" t="s">
        <v>17</v>
      </c>
      <c r="C2057" t="s">
        <v>58</v>
      </c>
      <c r="D2057" s="8">
        <v>37813</v>
      </c>
      <c r="E2057" s="8">
        <v>37812</v>
      </c>
      <c r="F2057" t="s">
        <v>284</v>
      </c>
      <c r="G2057" s="6" t="s">
        <v>23</v>
      </c>
      <c r="I2057" s="12">
        <v>650</v>
      </c>
      <c r="J2057" s="12">
        <f>J2056+IF(AND($B2057="B",$G2057="D"),-I2057,IF($B2057="B",+I2057,0))</f>
        <v>2914.9571932377098</v>
      </c>
      <c r="K2057" s="12">
        <f>K2056+IF(AND($B2057="B",$E2057&lt;&gt;""),IF($G2057="D",-I2057,+I2057),0)</f>
        <v>2914.9571932377098</v>
      </c>
      <c r="L2057" s="6" t="str">
        <f>IF(C2057="","",G2057&amp;" "&amp;VLOOKUP(C2057,$X$1:$Y$49,2))</f>
        <v>D 4</v>
      </c>
      <c r="M2057" s="10" t="e">
        <f>M2056+IF(AND(B2057="C",E2057&lt;&gt;""),IF(G2057="D",-#REF!,+#REF!),0)</f>
        <v>#REF!</v>
      </c>
      <c r="N2057">
        <f>IF(D2057,MONTH(D2057),"")</f>
        <v>7</v>
      </c>
      <c r="O2057">
        <f>IF(D2057,YEAR(D2057),"")</f>
        <v>2003</v>
      </c>
      <c r="P2057" s="12">
        <f>P2056+IF(AND($B2057="C",I2057&lt;&gt;""),IF($G2057="D",-I2057,+I2057),0)</f>
        <v>-6.4624191677199008</v>
      </c>
    </row>
    <row r="2058" spans="1:16" x14ac:dyDescent="0.2">
      <c r="A2058" s="6">
        <v>1091</v>
      </c>
      <c r="B2058" s="6" t="s">
        <v>17</v>
      </c>
      <c r="C2058" t="s">
        <v>28</v>
      </c>
      <c r="D2058" s="8">
        <v>37816</v>
      </c>
      <c r="E2058" s="8">
        <v>37816</v>
      </c>
      <c r="F2058" t="s">
        <v>284</v>
      </c>
      <c r="G2058" s="6" t="s">
        <v>23</v>
      </c>
      <c r="I2058" s="12">
        <v>37.979999999999997</v>
      </c>
      <c r="J2058" s="12">
        <f>J2057+IF(AND($B2058="B",$G2058="D"),-I2058,IF($B2058="B",+I2058,0))</f>
        <v>2876.9771932377098</v>
      </c>
      <c r="K2058" s="12">
        <f>K2057+IF(AND($B2058="B",$E2058&lt;&gt;""),IF($G2058="D",-I2058,+I2058),0)</f>
        <v>2876.9771932377098</v>
      </c>
      <c r="L2058" s="6" t="str">
        <f>IF(C2058="","",G2058&amp;" "&amp;VLOOKUP(C2058,$X$1:$Y$49,2))</f>
        <v>D 25</v>
      </c>
      <c r="M2058" s="10" t="e">
        <f>M2057+IF(AND(B2058="C",E2058&lt;&gt;""),IF(G2058="D",-#REF!,+#REF!),0)</f>
        <v>#REF!</v>
      </c>
      <c r="N2058">
        <f>IF(D2058,MONTH(D2058),"")</f>
        <v>7</v>
      </c>
      <c r="O2058">
        <f>IF(D2058,YEAR(D2058),"")</f>
        <v>2003</v>
      </c>
      <c r="P2058" s="12">
        <f>P2057+IF(AND($B2058="C",I2058&lt;&gt;""),IF($G2058="D",-I2058,+I2058),0)</f>
        <v>-6.4624191677199008</v>
      </c>
    </row>
    <row r="2059" spans="1:16" x14ac:dyDescent="0.2">
      <c r="A2059" s="6">
        <v>1091</v>
      </c>
      <c r="B2059" s="6" t="s">
        <v>17</v>
      </c>
      <c r="C2059" t="s">
        <v>26</v>
      </c>
      <c r="D2059" s="8">
        <v>37816</v>
      </c>
      <c r="E2059" s="8">
        <v>37816</v>
      </c>
      <c r="F2059" t="s">
        <v>284</v>
      </c>
      <c r="G2059" s="6" t="s">
        <v>23</v>
      </c>
      <c r="I2059" s="12">
        <v>7.44</v>
      </c>
      <c r="J2059" s="12">
        <f>J2058+IF(AND($B2059="B",$G2059="D"),-I2059,IF($B2059="B",+I2059,0))</f>
        <v>2869.5371932377097</v>
      </c>
      <c r="K2059" s="12">
        <f>K2058+IF(AND($B2059="B",$E2059&lt;&gt;""),IF($G2059="D",-I2059,+I2059),0)</f>
        <v>2869.5371932377097</v>
      </c>
      <c r="L2059" s="6" t="str">
        <f>IF(C2059="","",G2059&amp;" "&amp;VLOOKUP(C2059,$X$1:$Y$49,2))</f>
        <v>D 6</v>
      </c>
      <c r="M2059" s="10" t="e">
        <f>M2058+IF(AND(B2059="C",E2059&lt;&gt;""),IF(G2059="D",-#REF!,+#REF!),0)</f>
        <v>#REF!</v>
      </c>
      <c r="N2059">
        <f>IF(D2059,MONTH(D2059),"")</f>
        <v>7</v>
      </c>
      <c r="O2059">
        <f>IF(D2059,YEAR(D2059),"")</f>
        <v>2003</v>
      </c>
      <c r="P2059" s="12">
        <f>P2058+IF(AND($B2059="C",I2059&lt;&gt;""),IF($G2059="D",-I2059,+I2059),0)</f>
        <v>-6.4624191677199008</v>
      </c>
    </row>
    <row r="2060" spans="1:16" x14ac:dyDescent="0.2">
      <c r="A2060" s="6">
        <v>1106</v>
      </c>
      <c r="B2060" s="6" t="s">
        <v>17</v>
      </c>
      <c r="C2060" t="s">
        <v>28</v>
      </c>
      <c r="D2060" s="8">
        <v>37817</v>
      </c>
      <c r="E2060" s="8">
        <v>37833</v>
      </c>
      <c r="F2060" t="s">
        <v>284</v>
      </c>
      <c r="G2060" s="6" t="s">
        <v>23</v>
      </c>
      <c r="I2060" s="12">
        <v>20.86</v>
      </c>
      <c r="J2060" s="12">
        <f>J2059+IF(AND($B2060="B",$G2060="D"),-I2060,IF($B2060="B",+I2060,0))</f>
        <v>2848.6771932377096</v>
      </c>
      <c r="K2060" s="12">
        <f>K2059+IF(AND($B2060="B",$E2060&lt;&gt;""),IF($G2060="D",-I2060,+I2060),0)</f>
        <v>2848.6771932377096</v>
      </c>
      <c r="L2060" s="6" t="str">
        <f>IF(C2060="","",G2060&amp;" "&amp;VLOOKUP(C2060,$X$1:$Y$49,2))</f>
        <v>D 25</v>
      </c>
      <c r="M2060" s="10" t="e">
        <f>M2059+IF(AND(B2060="C",E2060&lt;&gt;""),IF(G2060="D",-#REF!,+#REF!),0)</f>
        <v>#REF!</v>
      </c>
      <c r="N2060">
        <f>IF(D2060,MONTH(D2060),"")</f>
        <v>7</v>
      </c>
      <c r="O2060">
        <f>IF(D2060,YEAR(D2060),"")</f>
        <v>2003</v>
      </c>
      <c r="P2060" s="12">
        <f>P2059+IF(AND($B2060="C",I2060&lt;&gt;""),IF($G2060="D",-I2060,+I2060),0)</f>
        <v>-6.4624191677199008</v>
      </c>
    </row>
    <row r="2061" spans="1:16" x14ac:dyDescent="0.2">
      <c r="A2061" s="6">
        <v>1106</v>
      </c>
      <c r="B2061" s="6" t="s">
        <v>17</v>
      </c>
      <c r="C2061" t="s">
        <v>31</v>
      </c>
      <c r="D2061" s="8">
        <v>37817</v>
      </c>
      <c r="E2061" s="8">
        <v>37833</v>
      </c>
      <c r="F2061" t="s">
        <v>284</v>
      </c>
      <c r="G2061" s="6" t="s">
        <v>23</v>
      </c>
      <c r="I2061" s="12">
        <v>309.10000000000002</v>
      </c>
      <c r="J2061" s="12">
        <f>J2060+IF(AND($B2061="B",$G2061="D"),-I2061,IF($B2061="B",+I2061,0))</f>
        <v>2539.5771932377097</v>
      </c>
      <c r="K2061" s="12">
        <f>K2060+IF(AND($B2061="B",$E2061&lt;&gt;""),IF($G2061="D",-I2061,+I2061),0)</f>
        <v>2539.5771932377097</v>
      </c>
      <c r="L2061" s="6" t="str">
        <f>IF(C2061="","",G2061&amp;" "&amp;VLOOKUP(C2061,$X$1:$Y$49,2))</f>
        <v>D 22</v>
      </c>
      <c r="M2061" s="10" t="e">
        <f>M2060+IF(AND(B2061="C",E2061&lt;&gt;""),IF(G2061="D",-#REF!,+#REF!),0)</f>
        <v>#REF!</v>
      </c>
      <c r="N2061">
        <f>IF(D2061,MONTH(D2061),"")</f>
        <v>7</v>
      </c>
      <c r="O2061">
        <f>IF(D2061,YEAR(D2061),"")</f>
        <v>2003</v>
      </c>
      <c r="P2061" s="12">
        <f>P2060+IF(AND($B2061="C",I2061&lt;&gt;""),IF($G2061="D",-I2061,+I2061),0)</f>
        <v>-6.4624191677199008</v>
      </c>
    </row>
    <row r="2062" spans="1:16" x14ac:dyDescent="0.2">
      <c r="A2062" s="6">
        <v>1106</v>
      </c>
      <c r="B2062" s="6" t="s">
        <v>17</v>
      </c>
      <c r="C2062" t="s">
        <v>58</v>
      </c>
      <c r="D2062" s="8">
        <v>37817</v>
      </c>
      <c r="E2062" s="8">
        <v>37833</v>
      </c>
      <c r="F2062" t="s">
        <v>284</v>
      </c>
      <c r="G2062" s="6" t="s">
        <v>23</v>
      </c>
      <c r="I2062" s="12">
        <v>11.97</v>
      </c>
      <c r="J2062" s="12">
        <f>J2061+IF(AND($B2062="B",$G2062="D"),-I2062,IF($B2062="B",+I2062,0))</f>
        <v>2527.6071932377099</v>
      </c>
      <c r="K2062" s="12">
        <f>K2061+IF(AND($B2062="B",$E2062&lt;&gt;""),IF($G2062="D",-I2062,+I2062),0)</f>
        <v>2527.6071932377099</v>
      </c>
      <c r="L2062" s="6" t="str">
        <f>IF(C2062="","",G2062&amp;" "&amp;VLOOKUP(C2062,$X$1:$Y$49,2))</f>
        <v>D 4</v>
      </c>
      <c r="M2062" s="10" t="e">
        <f>M2061+IF(AND(B2062="C",E2062&lt;&gt;""),IF(G2062="D",-#REF!,+#REF!),0)</f>
        <v>#REF!</v>
      </c>
      <c r="N2062">
        <f>IF(D2062,MONTH(D2062),"")</f>
        <v>7</v>
      </c>
      <c r="O2062">
        <f>IF(D2062,YEAR(D2062),"")</f>
        <v>2003</v>
      </c>
      <c r="P2062" s="12">
        <f>P2061+IF(AND($B2062="C",I2062&lt;&gt;""),IF($G2062="D",-I2062,+I2062),0)</f>
        <v>-6.4624191677199008</v>
      </c>
    </row>
    <row r="2063" spans="1:16" x14ac:dyDescent="0.2">
      <c r="A2063" s="6">
        <v>1106</v>
      </c>
      <c r="B2063" s="6" t="s">
        <v>17</v>
      </c>
      <c r="C2063" t="s">
        <v>26</v>
      </c>
      <c r="D2063" s="8">
        <v>37817</v>
      </c>
      <c r="E2063" s="8">
        <v>37833</v>
      </c>
      <c r="F2063" t="s">
        <v>284</v>
      </c>
      <c r="G2063" s="6" t="s">
        <v>23</v>
      </c>
      <c r="I2063" s="12">
        <v>34.479999999999997</v>
      </c>
      <c r="J2063" s="12">
        <f>J2062+IF(AND($B2063="B",$G2063="D"),-I2063,IF($B2063="B",+I2063,0))</f>
        <v>2493.1271932377099</v>
      </c>
      <c r="K2063" s="12">
        <f>K2062+IF(AND($B2063="B",$E2063&lt;&gt;""),IF($G2063="D",-I2063,+I2063),0)</f>
        <v>2493.1271932377099</v>
      </c>
      <c r="L2063" s="6" t="str">
        <f>IF(C2063="","",G2063&amp;" "&amp;VLOOKUP(C2063,$X$1:$Y$49,2))</f>
        <v>D 6</v>
      </c>
      <c r="M2063" s="10" t="e">
        <f>M2062+IF(AND(B2063="C",E2063&lt;&gt;""),IF(G2063="D",-#REF!,+#REF!),0)</f>
        <v>#REF!</v>
      </c>
      <c r="N2063">
        <f>IF(D2063,MONTH(D2063),"")</f>
        <v>7</v>
      </c>
      <c r="O2063">
        <f>IF(D2063,YEAR(D2063),"")</f>
        <v>2003</v>
      </c>
      <c r="P2063" s="12">
        <f>P2062+IF(AND($B2063="C",I2063&lt;&gt;""),IF($G2063="D",-I2063,+I2063),0)</f>
        <v>-6.4624191677199008</v>
      </c>
    </row>
    <row r="2064" spans="1:16" x14ac:dyDescent="0.2">
      <c r="A2064" s="6">
        <v>1103</v>
      </c>
      <c r="B2064" s="6" t="s">
        <v>17</v>
      </c>
      <c r="C2064" t="s">
        <v>28</v>
      </c>
      <c r="D2064" s="8">
        <v>37818</v>
      </c>
      <c r="E2064" s="8">
        <v>37832</v>
      </c>
      <c r="F2064" t="s">
        <v>284</v>
      </c>
      <c r="G2064" s="6" t="s">
        <v>23</v>
      </c>
      <c r="I2064" s="12">
        <v>40.93</v>
      </c>
      <c r="J2064" s="12">
        <f>J2063+IF(AND($B2064="B",$G2064="D"),-I2064,IF($B2064="B",+I2064,0))</f>
        <v>2452.1971932377101</v>
      </c>
      <c r="K2064" s="12">
        <f>K2063+IF(AND($B2064="B",$E2064&lt;&gt;""),IF($G2064="D",-I2064,+I2064),0)</f>
        <v>2452.1971932377101</v>
      </c>
      <c r="L2064" s="6" t="str">
        <f>IF(C2064="","",G2064&amp;" "&amp;VLOOKUP(C2064,$X$1:$Y$49,2))</f>
        <v>D 25</v>
      </c>
      <c r="M2064" s="10" t="e">
        <f>M2063+IF(AND(B2064="C",E2064&lt;&gt;""),IF(G2064="D",-#REF!,+#REF!),0)</f>
        <v>#REF!</v>
      </c>
      <c r="N2064">
        <f>IF(D2064,MONTH(D2064),"")</f>
        <v>7</v>
      </c>
      <c r="O2064">
        <f>IF(D2064,YEAR(D2064),"")</f>
        <v>2003</v>
      </c>
      <c r="P2064" s="12">
        <f>P2063+IF(AND($B2064="C",I2064&lt;&gt;""),IF($G2064="D",-I2064,+I2064),0)</f>
        <v>-6.4624191677199008</v>
      </c>
    </row>
    <row r="2065" spans="1:16" x14ac:dyDescent="0.2">
      <c r="A2065" s="6">
        <v>1103</v>
      </c>
      <c r="B2065" s="6" t="s">
        <v>17</v>
      </c>
      <c r="C2065" t="s">
        <v>26</v>
      </c>
      <c r="D2065" s="8">
        <v>37818</v>
      </c>
      <c r="E2065" s="8">
        <v>37832</v>
      </c>
      <c r="F2065" t="s">
        <v>284</v>
      </c>
      <c r="G2065" s="6" t="s">
        <v>23</v>
      </c>
      <c r="I2065" s="12">
        <v>8.02</v>
      </c>
      <c r="J2065" s="12">
        <f>J2064+IF(AND($B2065="B",$G2065="D"),-I2065,IF($B2065="B",+I2065,0))</f>
        <v>2444.1771932377101</v>
      </c>
      <c r="K2065" s="12">
        <f>K2064+IF(AND($B2065="B",$E2065&lt;&gt;""),IF($G2065="D",-I2065,+I2065),0)</f>
        <v>2444.1771932377101</v>
      </c>
      <c r="L2065" s="6" t="str">
        <f>IF(C2065="","",G2065&amp;" "&amp;VLOOKUP(C2065,$X$1:$Y$49,2))</f>
        <v>D 6</v>
      </c>
      <c r="M2065" s="10" t="e">
        <f>M2064+IF(AND(B2065="C",E2065&lt;&gt;""),IF(G2065="D",-#REF!,+#REF!),0)</f>
        <v>#REF!</v>
      </c>
      <c r="N2065">
        <f>IF(D2065,MONTH(D2065),"")</f>
        <v>7</v>
      </c>
      <c r="O2065">
        <f>IF(D2065,YEAR(D2065),"")</f>
        <v>2003</v>
      </c>
      <c r="P2065" s="12">
        <f>P2064+IF(AND($B2065="C",I2065&lt;&gt;""),IF($G2065="D",-I2065,+I2065),0)</f>
        <v>-6.4624191677199008</v>
      </c>
    </row>
    <row r="2066" spans="1:16" x14ac:dyDescent="0.2">
      <c r="A2066" s="6">
        <v>1090</v>
      </c>
      <c r="B2066" s="6" t="s">
        <v>17</v>
      </c>
      <c r="C2066" t="s">
        <v>58</v>
      </c>
      <c r="D2066" s="8">
        <v>37819</v>
      </c>
      <c r="E2066" s="8">
        <v>37818</v>
      </c>
      <c r="F2066" t="s">
        <v>284</v>
      </c>
      <c r="G2066" s="6" t="s">
        <v>23</v>
      </c>
      <c r="I2066" s="12">
        <v>1000</v>
      </c>
      <c r="J2066" s="12">
        <f>J2065+IF(AND($B2066="B",$G2066="D"),-I2066,IF($B2066="B",+I2066,0))</f>
        <v>1444.1771932377101</v>
      </c>
      <c r="K2066" s="12">
        <f>K2065+IF(AND($B2066="B",$E2066&lt;&gt;""),IF($G2066="D",-I2066,+I2066),0)</f>
        <v>1444.1771932377101</v>
      </c>
      <c r="L2066" s="6" t="str">
        <f>IF(C2066="","",G2066&amp;" "&amp;VLOOKUP(C2066,$X$1:$Y$49,2))</f>
        <v>D 4</v>
      </c>
      <c r="M2066" s="10" t="e">
        <f>M2065+IF(AND(B2066="C",E2066&lt;&gt;""),IF(G2066="D",-#REF!,+#REF!),0)</f>
        <v>#REF!</v>
      </c>
      <c r="N2066">
        <f>IF(D2066,MONTH(D2066),"")</f>
        <v>7</v>
      </c>
      <c r="O2066">
        <f>IF(D2066,YEAR(D2066),"")</f>
        <v>2003</v>
      </c>
      <c r="P2066" s="12">
        <f>P2065+IF(AND($B2066="C",I2066&lt;&gt;""),IF($G2066="D",-I2066,+I2066),0)</f>
        <v>-6.4624191677199008</v>
      </c>
    </row>
    <row r="2067" spans="1:16" x14ac:dyDescent="0.2">
      <c r="A2067" s="6">
        <v>968</v>
      </c>
      <c r="B2067" s="6" t="s">
        <v>17</v>
      </c>
      <c r="C2067" t="s">
        <v>33</v>
      </c>
      <c r="D2067" s="8">
        <v>37822</v>
      </c>
      <c r="E2067" s="8">
        <v>37822</v>
      </c>
      <c r="F2067" t="s">
        <v>284</v>
      </c>
      <c r="G2067" s="6" t="s">
        <v>23</v>
      </c>
      <c r="H2067" s="6"/>
      <c r="I2067" s="12">
        <v>348</v>
      </c>
      <c r="J2067" s="12">
        <f>J2066+IF(AND($B2067="B",$G2067="D"),-I2067,IF($B2067="B",+I2067,0))</f>
        <v>1096.1771932377101</v>
      </c>
      <c r="K2067" s="12">
        <f>K2066+IF(AND($B2067="B",$E2067&lt;&gt;""),IF($G2067="D",-I2067,+I2067),0)</f>
        <v>1096.1771932377101</v>
      </c>
      <c r="L2067" s="6" t="str">
        <f>IF(C2067="","",G2067&amp;" "&amp;VLOOKUP(C2067,$X$1:$Y$49,2))</f>
        <v>D 23</v>
      </c>
      <c r="M2067" s="10" t="e">
        <f>M2066+IF(AND(B2067="C",E2067&lt;&gt;""),IF(G2067="D",-#REF!,+#REF!),0)</f>
        <v>#REF!</v>
      </c>
      <c r="N2067">
        <f>IF(D2067,MONTH(D2067),"")</f>
        <v>7</v>
      </c>
      <c r="O2067">
        <f>IF(D2067,YEAR(D2067),"")</f>
        <v>2003</v>
      </c>
      <c r="P2067" s="12">
        <f>P2066+IF(AND($B2067="C",I2067&lt;&gt;""),IF($G2067="D",-I2067,+I2067),0)</f>
        <v>-6.4624191677199008</v>
      </c>
    </row>
    <row r="2068" spans="1:16" x14ac:dyDescent="0.2">
      <c r="A2068" s="6">
        <v>1092</v>
      </c>
      <c r="B2068" s="6" t="s">
        <v>40</v>
      </c>
      <c r="C2068" t="s">
        <v>31</v>
      </c>
      <c r="D2068" s="8">
        <v>37826</v>
      </c>
      <c r="E2068" s="8">
        <v>37826</v>
      </c>
      <c r="F2068" t="s">
        <v>284</v>
      </c>
      <c r="G2068" s="6" t="s">
        <v>23</v>
      </c>
      <c r="I2068" s="12">
        <v>14.72</v>
      </c>
      <c r="J2068" s="12">
        <f>J2067+IF(AND($B2068="B",$G2068="D"),-I2068,IF($B2068="B",+I2068,0))</f>
        <v>1096.1771932377101</v>
      </c>
      <c r="K2068" s="12">
        <f>K2067+IF(AND($B2068="B",$E2068&lt;&gt;""),IF($G2068="D",-I2068,+I2068),0)</f>
        <v>1096.1771932377101</v>
      </c>
      <c r="L2068" s="6" t="str">
        <f>IF(C2068="","",G2068&amp;" "&amp;VLOOKUP(C2068,$X$1:$Y$49,2))</f>
        <v>D 22</v>
      </c>
      <c r="M2068" s="10" t="e">
        <f>M2067+IF(AND(B2068="C",E2068&lt;&gt;""),IF(G2068="D",-#REF!,+#REF!),0)</f>
        <v>#REF!</v>
      </c>
      <c r="N2068">
        <f>IF(D2068,MONTH(D2068),"")</f>
        <v>7</v>
      </c>
      <c r="O2068">
        <f>IF(D2068,YEAR(D2068),"")</f>
        <v>2003</v>
      </c>
      <c r="P2068" s="12">
        <f>P2067+IF(AND($B2068="C",I2068&lt;&gt;""),IF($G2068="D",-I2068,+I2068),0)</f>
        <v>-21.1824191677199</v>
      </c>
    </row>
    <row r="2069" spans="1:16" x14ac:dyDescent="0.2">
      <c r="A2069" s="6">
        <v>1092</v>
      </c>
      <c r="B2069" s="6" t="s">
        <v>40</v>
      </c>
      <c r="C2069" t="s">
        <v>26</v>
      </c>
      <c r="D2069" s="8">
        <v>37826</v>
      </c>
      <c r="E2069" s="8">
        <v>37826</v>
      </c>
      <c r="F2069" t="s">
        <v>284</v>
      </c>
      <c r="G2069" s="6" t="s">
        <v>23</v>
      </c>
      <c r="I2069" s="12">
        <v>2.88</v>
      </c>
      <c r="J2069" s="12">
        <f>J2068+IF(AND($B2069="B",$G2069="D"),-I2069,IF($B2069="B",+I2069,0))</f>
        <v>1096.1771932377101</v>
      </c>
      <c r="K2069" s="12">
        <f>K2068+IF(AND($B2069="B",$E2069&lt;&gt;""),IF($G2069="D",-I2069,+I2069),0)</f>
        <v>1096.1771932377101</v>
      </c>
      <c r="L2069" s="6" t="str">
        <f>IF(C2069="","",G2069&amp;" "&amp;VLOOKUP(C2069,$X$1:$Y$49,2))</f>
        <v>D 6</v>
      </c>
      <c r="M2069" s="10" t="e">
        <f>M2068+IF(AND(B2069="C",E2069&lt;&gt;""),IF(G2069="D",-#REF!,+#REF!),0)</f>
        <v>#REF!</v>
      </c>
      <c r="N2069">
        <f>IF(D2069,MONTH(D2069),"")</f>
        <v>7</v>
      </c>
      <c r="O2069">
        <f>IF(D2069,YEAR(D2069),"")</f>
        <v>2003</v>
      </c>
      <c r="P2069" s="12">
        <f>P2068+IF(AND($B2069="C",I2069&lt;&gt;""),IF($G2069="D",-I2069,+I2069),0)</f>
        <v>-24.062419167719899</v>
      </c>
    </row>
    <row r="2070" spans="1:16" x14ac:dyDescent="0.2">
      <c r="A2070" s="6">
        <v>1093</v>
      </c>
      <c r="B2070" s="6" t="s">
        <v>17</v>
      </c>
      <c r="C2070" t="s">
        <v>44</v>
      </c>
      <c r="D2070" s="8">
        <v>37826</v>
      </c>
      <c r="E2070" s="8">
        <v>37825</v>
      </c>
      <c r="F2070" t="s">
        <v>284</v>
      </c>
      <c r="G2070" s="6" t="s">
        <v>23</v>
      </c>
      <c r="I2070" s="12">
        <v>40</v>
      </c>
      <c r="J2070" s="12">
        <f>J2069+IF(AND($B2070="B",$G2070="D"),-I2070,IF($B2070="B",+I2070,0))</f>
        <v>1056.1771932377101</v>
      </c>
      <c r="K2070" s="12">
        <f>K2069+IF(AND($B2070="B",$E2070&lt;&gt;""),IF($G2070="D",-I2070,+I2070),0)</f>
        <v>1056.1771932377101</v>
      </c>
      <c r="L2070" s="6" t="str">
        <f>IF(C2070="","",G2070&amp;" "&amp;VLOOKUP(C2070,$X$1:$Y$49,2))</f>
        <v>D 5</v>
      </c>
      <c r="M2070" s="10" t="e">
        <f>M2069+IF(AND(B2070="C",E2070&lt;&gt;""),IF(G2070="D",-#REF!,+#REF!),0)</f>
        <v>#REF!</v>
      </c>
      <c r="N2070">
        <f>IF(D2070,MONTH(D2070),"")</f>
        <v>7</v>
      </c>
      <c r="O2070">
        <f>IF(D2070,YEAR(D2070),"")</f>
        <v>2003</v>
      </c>
      <c r="P2070" s="12">
        <f>P2069+IF(AND($B2070="C",I2070&lt;&gt;""),IF($G2070="D",-I2070,+I2070),0)</f>
        <v>-24.062419167719899</v>
      </c>
    </row>
    <row r="2071" spans="1:16" x14ac:dyDescent="0.2">
      <c r="A2071" s="6">
        <v>1093</v>
      </c>
      <c r="B2071" s="6" t="s">
        <v>40</v>
      </c>
      <c r="C2071" t="s">
        <v>41</v>
      </c>
      <c r="D2071" s="8">
        <v>37826</v>
      </c>
      <c r="E2071" s="8">
        <v>37826</v>
      </c>
      <c r="F2071" t="s">
        <v>284</v>
      </c>
      <c r="G2071" s="6" t="s">
        <v>19</v>
      </c>
      <c r="I2071" s="12">
        <v>40</v>
      </c>
      <c r="J2071" s="12">
        <f>J2070+IF(AND($B2071="B",$G2071="D"),-I2071,IF($B2071="B",+I2071,0))</f>
        <v>1056.1771932377101</v>
      </c>
      <c r="K2071" s="12">
        <f>K2070+IF(AND($B2071="B",$E2071&lt;&gt;""),IF($G2071="D",-I2071,+I2071),0)</f>
        <v>1056.1771932377101</v>
      </c>
      <c r="L2071" s="6" t="str">
        <f>IF(C2071="","",G2071&amp;" "&amp;VLOOKUP(C2071,$X$1:$Y$49,2))</f>
        <v>R 4</v>
      </c>
      <c r="M2071" s="10" t="e">
        <f>M2070+IF(AND(B2071="C",E2071&lt;&gt;""),IF(G2071="D",-#REF!,+#REF!),0)</f>
        <v>#REF!</v>
      </c>
      <c r="N2071">
        <f>IF(D2071,MONTH(D2071),"")</f>
        <v>7</v>
      </c>
      <c r="O2071">
        <f>IF(D2071,YEAR(D2071),"")</f>
        <v>2003</v>
      </c>
      <c r="P2071" s="12">
        <f>P2070+IF(AND($B2071="C",I2071&lt;&gt;""),IF($G2071="D",-I2071,+I2071),0)</f>
        <v>15.937580832280101</v>
      </c>
    </row>
    <row r="2072" spans="1:16" x14ac:dyDescent="0.2">
      <c r="A2072" s="6">
        <v>1105</v>
      </c>
      <c r="B2072" s="6" t="s">
        <v>17</v>
      </c>
      <c r="C2072" t="s">
        <v>53</v>
      </c>
      <c r="D2072" s="8">
        <v>37834</v>
      </c>
      <c r="E2072" s="8">
        <v>37834</v>
      </c>
      <c r="F2072" t="s">
        <v>284</v>
      </c>
      <c r="G2072" s="6" t="s">
        <v>23</v>
      </c>
      <c r="I2072" s="12">
        <v>10.23</v>
      </c>
      <c r="J2072" s="12">
        <f>J2071+IF(AND($B2072="B",$G2072="D"),-I2072,IF($B2072="B",+I2072,0))</f>
        <v>1045.9471932377101</v>
      </c>
      <c r="K2072" s="12">
        <f>K2071+IF(AND($B2072="B",$E2072&lt;&gt;""),IF($G2072="D",-I2072,+I2072),0)</f>
        <v>1045.9471932377101</v>
      </c>
      <c r="L2072" s="6" t="str">
        <f>IF(C2072="","",G2072&amp;" "&amp;VLOOKUP(C2072,$X$1:$Y$49,2))</f>
        <v>D 29</v>
      </c>
      <c r="M2072" s="10" t="e">
        <f>M2071+IF(AND(B2072="C",E2072&lt;&gt;""),IF(G2072="D",-#REF!,+#REF!),0)</f>
        <v>#REF!</v>
      </c>
      <c r="N2072">
        <f>IF(D2072,MONTH(D2072),"")</f>
        <v>8</v>
      </c>
      <c r="O2072">
        <f>IF(D2072,YEAR(D2072),"")</f>
        <v>2003</v>
      </c>
      <c r="P2072" s="12">
        <f>P2071+IF(AND($B2072="C",I2072&lt;&gt;""),IF($G2072="D",-I2072,+I2072),0)</f>
        <v>15.937580832280101</v>
      </c>
    </row>
    <row r="2073" spans="1:16" x14ac:dyDescent="0.2">
      <c r="A2073" s="6">
        <v>1105</v>
      </c>
      <c r="B2073" s="6" t="s">
        <v>17</v>
      </c>
      <c r="C2073" t="s">
        <v>26</v>
      </c>
      <c r="D2073" s="8">
        <v>37834</v>
      </c>
      <c r="E2073" s="8">
        <v>37834</v>
      </c>
      <c r="F2073" t="s">
        <v>284</v>
      </c>
      <c r="G2073" s="6" t="s">
        <v>23</v>
      </c>
      <c r="I2073" s="12">
        <v>2.0099999999999998</v>
      </c>
      <c r="J2073" s="12">
        <f>J2072+IF(AND($B2073="B",$G2073="D"),-I2073,IF($B2073="B",+I2073,0))</f>
        <v>1043.9371932377101</v>
      </c>
      <c r="K2073" s="12">
        <f>K2072+IF(AND($B2073="B",$E2073&lt;&gt;""),IF($G2073="D",-I2073,+I2073),0)</f>
        <v>1043.9371932377101</v>
      </c>
      <c r="L2073" s="6" t="str">
        <f>IF(C2073="","",G2073&amp;" "&amp;VLOOKUP(C2073,$X$1:$Y$49,2))</f>
        <v>D 6</v>
      </c>
      <c r="M2073" s="10" t="e">
        <f>M2072+IF(AND(B2073="C",E2073&lt;&gt;""),IF(G2073="D",-#REF!,+#REF!),0)</f>
        <v>#REF!</v>
      </c>
      <c r="N2073">
        <f>IF(D2073,MONTH(D2073),"")</f>
        <v>8</v>
      </c>
      <c r="O2073">
        <f>IF(D2073,YEAR(D2073),"")</f>
        <v>2003</v>
      </c>
      <c r="P2073" s="12">
        <f>P2072+IF(AND($B2073="C",I2073&lt;&gt;""),IF($G2073="D",-I2073,+I2073),0)</f>
        <v>15.937580832280101</v>
      </c>
    </row>
    <row r="2074" spans="1:16" x14ac:dyDescent="0.2">
      <c r="A2074" s="6">
        <v>1104</v>
      </c>
      <c r="B2074" s="6" t="s">
        <v>17</v>
      </c>
      <c r="C2074" s="7" t="s">
        <v>56</v>
      </c>
      <c r="D2074" s="8">
        <v>37836</v>
      </c>
      <c r="E2074" s="19">
        <v>37837</v>
      </c>
      <c r="F2074" t="s">
        <v>284</v>
      </c>
      <c r="G2074" s="6" t="s">
        <v>23</v>
      </c>
      <c r="I2074" s="12">
        <v>230.32</v>
      </c>
      <c r="J2074" s="12">
        <f>J2073+IF(AND($B2074="B",$G2074="D"),-I2074,IF($B2074="B",+I2074,0))</f>
        <v>813.61719323771013</v>
      </c>
      <c r="K2074" s="12">
        <f>K2073+IF(AND($B2074="B",$E2074&lt;&gt;""),IF($G2074="D",-I2074,+I2074),0)</f>
        <v>813.61719323771013</v>
      </c>
      <c r="L2074" s="6" t="str">
        <f>IF(C2074="","",G2074&amp;" "&amp;VLOOKUP(C2074,$X$1:$Y$49,2))</f>
        <v>D 14</v>
      </c>
      <c r="M2074" s="10" t="e">
        <f>M2073+IF(AND(B2074="C",E2074&lt;&gt;""),IF(G2074="D",-#REF!,+#REF!),0)</f>
        <v>#REF!</v>
      </c>
      <c r="N2074">
        <f>IF(D2074,MONTH(D2074),"")</f>
        <v>8</v>
      </c>
      <c r="O2074">
        <f>IF(D2074,YEAR(D2074),"")</f>
        <v>2003</v>
      </c>
      <c r="P2074" s="12">
        <f>P2073+IF(AND($B2074="C",I2074&lt;&gt;""),IF($G2074="D",-I2074,+I2074),0)</f>
        <v>15.937580832280101</v>
      </c>
    </row>
    <row r="2075" spans="1:16" x14ac:dyDescent="0.2">
      <c r="A2075" s="6">
        <v>1104</v>
      </c>
      <c r="B2075" s="6" t="s">
        <v>17</v>
      </c>
      <c r="C2075" s="7" t="s">
        <v>26</v>
      </c>
      <c r="D2075" s="8">
        <v>37836</v>
      </c>
      <c r="E2075" s="19">
        <v>37837</v>
      </c>
      <c r="F2075" t="s">
        <v>284</v>
      </c>
      <c r="G2075" s="6" t="s">
        <v>23</v>
      </c>
      <c r="I2075" s="12">
        <v>53.09</v>
      </c>
      <c r="J2075" s="12">
        <f>J2074+IF(AND($B2075="B",$G2075="D"),-I2075,IF($B2075="B",+I2075,0))</f>
        <v>760.52719323771009</v>
      </c>
      <c r="K2075" s="12">
        <f>K2074+IF(AND($B2075="B",$E2075&lt;&gt;""),IF($G2075="D",-I2075,+I2075),0)</f>
        <v>760.52719323771009</v>
      </c>
      <c r="L2075" s="6" t="str">
        <f>IF(C2075="","",G2075&amp;" "&amp;VLOOKUP(C2075,$X$1:$Y$49,2))</f>
        <v>D 6</v>
      </c>
      <c r="M2075" s="10" t="e">
        <f>M2074+IF(AND(B2075="C",E2075&lt;&gt;""),IF(G2075="D",-#REF!,+#REF!),0)</f>
        <v>#REF!</v>
      </c>
      <c r="N2075">
        <f>IF(D2075,MONTH(D2075),"")</f>
        <v>8</v>
      </c>
      <c r="O2075">
        <f>IF(D2075,YEAR(D2075),"")</f>
        <v>2003</v>
      </c>
      <c r="P2075" s="12">
        <f>P2074+IF(AND($B2075="C",I2075&lt;&gt;""),IF($G2075="D",-I2075,+I2075),0)</f>
        <v>15.937580832280101</v>
      </c>
    </row>
    <row r="2076" spans="1:16" x14ac:dyDescent="0.2">
      <c r="A2076" s="6">
        <v>1104</v>
      </c>
      <c r="B2076" s="6" t="s">
        <v>17</v>
      </c>
      <c r="C2076" s="7" t="s">
        <v>51</v>
      </c>
      <c r="D2076" s="8">
        <v>37836</v>
      </c>
      <c r="E2076" s="19">
        <v>37837</v>
      </c>
      <c r="F2076" t="s">
        <v>284</v>
      </c>
      <c r="G2076" s="6" t="s">
        <v>23</v>
      </c>
      <c r="I2076" s="12">
        <v>40.54</v>
      </c>
      <c r="J2076" s="12">
        <f>J2075+IF(AND($B2076="B",$G2076="D"),-I2076,IF($B2076="B",+I2076,0))</f>
        <v>719.98719323771013</v>
      </c>
      <c r="K2076" s="12">
        <f>K2075+IF(AND($B2076="B",$E2076&lt;&gt;""),IF($G2076="D",-I2076,+I2076),0)</f>
        <v>719.98719323771013</v>
      </c>
      <c r="L2076" s="6" t="str">
        <f>IF(C2076="","",G2076&amp;" "&amp;VLOOKUP(C2076,$X$1:$Y$49,2))</f>
        <v>D 21</v>
      </c>
      <c r="M2076" s="10" t="e">
        <f>M2075+IF(AND(B2076="C",E2076&lt;&gt;""),IF(G2076="D",-#REF!,+#REF!),0)</f>
        <v>#REF!</v>
      </c>
      <c r="N2076">
        <f>IF(D2076,MONTH(D2076),"")</f>
        <v>8</v>
      </c>
      <c r="O2076">
        <f>IF(D2076,YEAR(D2076),"")</f>
        <v>2003</v>
      </c>
      <c r="P2076" s="12">
        <f>P2075+IF(AND($B2076="C",I2076&lt;&gt;""),IF($G2076="D",-I2076,+I2076),0)</f>
        <v>15.937580832280101</v>
      </c>
    </row>
    <row r="2077" spans="1:16" x14ac:dyDescent="0.2">
      <c r="A2077" s="6">
        <v>1104</v>
      </c>
      <c r="B2077" s="6" t="s">
        <v>17</v>
      </c>
      <c r="C2077" s="7" t="s">
        <v>51</v>
      </c>
      <c r="D2077" s="8">
        <v>37836</v>
      </c>
      <c r="E2077" s="19">
        <v>37837</v>
      </c>
      <c r="F2077" t="s">
        <v>284</v>
      </c>
      <c r="G2077" s="6" t="s">
        <v>23</v>
      </c>
      <c r="I2077" s="12">
        <v>7.48</v>
      </c>
      <c r="J2077" s="12">
        <f>J2076+IF(AND($B2077="B",$G2077="D"),-I2077,IF($B2077="B",+I2077,0))</f>
        <v>712.50719323771011</v>
      </c>
      <c r="K2077" s="12">
        <f>K2076+IF(AND($B2077="B",$E2077&lt;&gt;""),IF($G2077="D",-I2077,+I2077),0)</f>
        <v>712.50719323771011</v>
      </c>
      <c r="L2077" s="6" t="str">
        <f>IF(C2077="","",G2077&amp;" "&amp;VLOOKUP(C2077,$X$1:$Y$49,2))</f>
        <v>D 21</v>
      </c>
      <c r="M2077" s="10" t="e">
        <f>M2076+IF(AND(B2077="C",E2077&lt;&gt;""),IF(G2077="D",-#REF!,+#REF!),0)</f>
        <v>#REF!</v>
      </c>
      <c r="N2077">
        <f>IF(D2077,MONTH(D2077),"")</f>
        <v>8</v>
      </c>
      <c r="O2077">
        <f>IF(D2077,YEAR(D2077),"")</f>
        <v>2003</v>
      </c>
      <c r="P2077" s="12">
        <f>P2076+IF(AND($B2077="C",I2077&lt;&gt;""),IF($G2077="D",-I2077,+I2077),0)</f>
        <v>15.937580832280101</v>
      </c>
    </row>
    <row r="2078" spans="1:16" x14ac:dyDescent="0.2">
      <c r="A2078" s="6">
        <v>1097</v>
      </c>
      <c r="B2078" s="6" t="s">
        <v>17</v>
      </c>
      <c r="C2078" t="s">
        <v>54</v>
      </c>
      <c r="D2078" s="8">
        <v>37838</v>
      </c>
      <c r="E2078" s="8">
        <v>37839</v>
      </c>
      <c r="F2078" t="s">
        <v>284</v>
      </c>
      <c r="G2078" s="6" t="s">
        <v>19</v>
      </c>
      <c r="I2078" s="12">
        <v>349.49</v>
      </c>
      <c r="J2078" s="12">
        <f>J2077+IF(AND($B2078="B",$G2078="D"),-I2078,IF($B2078="B",+I2078,0))</f>
        <v>1061.9971932377102</v>
      </c>
      <c r="K2078" s="12">
        <f>K2077+IF(AND($B2078="B",$E2078&lt;&gt;""),IF($G2078="D",-I2078,+I2078),0)</f>
        <v>1061.9971932377102</v>
      </c>
      <c r="L2078" s="6" t="str">
        <f>IF(C2078="","",G2078&amp;" "&amp;VLOOKUP(C2078,$X$1:$Y$49,2))</f>
        <v>R 6</v>
      </c>
      <c r="M2078" s="10" t="e">
        <f>M2077+IF(AND(B2078="C",E2078&lt;&gt;""),IF(G2078="D",-#REF!,+#REF!),0)</f>
        <v>#REF!</v>
      </c>
      <c r="N2078">
        <f>IF(D2078,MONTH(D2078),"")</f>
        <v>8</v>
      </c>
      <c r="O2078">
        <f>IF(D2078,YEAR(D2078),"")</f>
        <v>2003</v>
      </c>
      <c r="P2078" s="12">
        <f>P2077+IF(AND($B2078="C",I2078&lt;&gt;""),IF($G2078="D",-I2078,+I2078),0)</f>
        <v>15.937580832280101</v>
      </c>
    </row>
    <row r="2079" spans="1:16" x14ac:dyDescent="0.2">
      <c r="A2079" s="6">
        <v>1097</v>
      </c>
      <c r="B2079" s="6" t="s">
        <v>17</v>
      </c>
      <c r="C2079" t="s">
        <v>62</v>
      </c>
      <c r="D2079" s="8">
        <v>37838</v>
      </c>
      <c r="E2079" s="8">
        <v>37839</v>
      </c>
      <c r="F2079" t="s">
        <v>284</v>
      </c>
      <c r="G2079" s="6" t="s">
        <v>19</v>
      </c>
      <c r="I2079" s="12">
        <v>68.5</v>
      </c>
      <c r="J2079" s="12">
        <f>J2078+IF(AND($B2079="B",$G2079="D"),-I2079,IF($B2079="B",+I2079,0))</f>
        <v>1130.4971932377102</v>
      </c>
      <c r="K2079" s="12">
        <f>K2078+IF(AND($B2079="B",$E2079&lt;&gt;""),IF($G2079="D",-I2079,+I2079),0)</f>
        <v>1130.4971932377102</v>
      </c>
      <c r="L2079" s="6" t="str">
        <f>IF(C2079="","",G2079&amp;" "&amp;VLOOKUP(C2079,$X$1:$Y$49,2))</f>
        <v>R 5</v>
      </c>
      <c r="M2079" s="10" t="e">
        <f>M2078+IF(AND(B2079="C",E2079&lt;&gt;""),IF(G2079="D",-#REF!,+#REF!),0)</f>
        <v>#REF!</v>
      </c>
      <c r="N2079">
        <f>IF(D2079,MONTH(D2079),"")</f>
        <v>8</v>
      </c>
      <c r="O2079">
        <f>IF(D2079,YEAR(D2079),"")</f>
        <v>2003</v>
      </c>
      <c r="P2079" s="12">
        <f>P2078+IF(AND($B2079="C",I2079&lt;&gt;""),IF($G2079="D",-I2079,+I2079),0)</f>
        <v>15.937580832280101</v>
      </c>
    </row>
    <row r="2080" spans="1:16" x14ac:dyDescent="0.2">
      <c r="A2080" s="6">
        <v>999</v>
      </c>
      <c r="B2080" s="6" t="s">
        <v>17</v>
      </c>
      <c r="C2080" t="s">
        <v>33</v>
      </c>
      <c r="D2080" s="8">
        <v>37840</v>
      </c>
      <c r="E2080" s="8">
        <v>37837</v>
      </c>
      <c r="F2080" t="s">
        <v>284</v>
      </c>
      <c r="G2080" s="6" t="s">
        <v>23</v>
      </c>
      <c r="H2080" s="6"/>
      <c r="I2080" s="12">
        <v>120</v>
      </c>
      <c r="J2080" s="12">
        <f>J2079+IF(AND($B2080="B",$G2080="D"),-I2080,IF($B2080="B",+I2080,0))</f>
        <v>1010.4971932377102</v>
      </c>
      <c r="K2080" s="12">
        <f>K2079+IF(AND($B2080="B",$E2080&lt;&gt;""),IF($G2080="D",-I2080,+I2080),0)</f>
        <v>1010.4971932377102</v>
      </c>
      <c r="L2080" s="6" t="str">
        <f>IF(C2080="","",G2080&amp;" "&amp;VLOOKUP(C2080,$X$1:$Y$49,2))</f>
        <v>D 23</v>
      </c>
      <c r="M2080" s="10" t="e">
        <f>M2079+IF(AND(B2080="C",E2080&lt;&gt;""),IF(G2080="D",-#REF!,+#REF!),0)</f>
        <v>#REF!</v>
      </c>
      <c r="N2080">
        <f>IF(D2080,MONTH(D2080),"")</f>
        <v>8</v>
      </c>
      <c r="O2080">
        <f>IF(D2080,YEAR(D2080),"")</f>
        <v>2003</v>
      </c>
      <c r="P2080" s="12">
        <f>P2079+IF(AND($B2080="C",I2080&lt;&gt;""),IF($G2080="D",-I2080,+I2080),0)</f>
        <v>15.937580832280101</v>
      </c>
    </row>
    <row r="2081" spans="1:16" x14ac:dyDescent="0.2">
      <c r="A2081" s="6">
        <v>1095</v>
      </c>
      <c r="B2081" s="6" t="s">
        <v>17</v>
      </c>
      <c r="C2081" t="s">
        <v>54</v>
      </c>
      <c r="D2081" s="8">
        <v>37840</v>
      </c>
      <c r="E2081" s="8">
        <v>37841</v>
      </c>
      <c r="F2081" t="s">
        <v>284</v>
      </c>
      <c r="G2081" s="6" t="s">
        <v>19</v>
      </c>
      <c r="I2081" s="12">
        <v>3390</v>
      </c>
      <c r="J2081" s="12">
        <f>J2080+IF(AND($B2081="B",$G2081="D"),-I2081,IF($B2081="B",+I2081,0))</f>
        <v>4400.4971932377102</v>
      </c>
      <c r="K2081" s="12">
        <f>K2080+IF(AND($B2081="B",$E2081&lt;&gt;""),IF($G2081="D",-I2081,+I2081),0)</f>
        <v>4400.4971932377102</v>
      </c>
      <c r="L2081" s="6" t="str">
        <f>IF(C2081="","",G2081&amp;" "&amp;VLOOKUP(C2081,$X$1:$Y$49,2))</f>
        <v>R 6</v>
      </c>
      <c r="M2081" s="10" t="e">
        <f>M2080+IF(AND(B2081="C",E2081&lt;&gt;""),IF(G2081="D",-#REF!,+#REF!),0)</f>
        <v>#REF!</v>
      </c>
      <c r="N2081">
        <f>IF(D2081,MONTH(D2081),"")</f>
        <v>8</v>
      </c>
      <c r="O2081">
        <f>IF(D2081,YEAR(D2081),"")</f>
        <v>2003</v>
      </c>
      <c r="P2081" s="12">
        <f>P2080+IF(AND($B2081="C",I2081&lt;&gt;""),IF($G2081="D",-I2081,+I2081),0)</f>
        <v>15.937580832280101</v>
      </c>
    </row>
    <row r="2082" spans="1:16" x14ac:dyDescent="0.2">
      <c r="A2082" s="6">
        <v>1095</v>
      </c>
      <c r="B2082" s="6" t="s">
        <v>17</v>
      </c>
      <c r="C2082" t="s">
        <v>62</v>
      </c>
      <c r="D2082" s="8">
        <v>37840</v>
      </c>
      <c r="E2082" s="8">
        <v>37841</v>
      </c>
      <c r="F2082" t="s">
        <v>284</v>
      </c>
      <c r="G2082" s="6" t="s">
        <v>19</v>
      </c>
      <c r="I2082" s="12">
        <v>664.44</v>
      </c>
      <c r="J2082" s="12">
        <f>J2081+IF(AND($B2082="B",$G2082="D"),-I2082,IF($B2082="B",+I2082,0))</f>
        <v>5064.9371932377107</v>
      </c>
      <c r="K2082" s="12">
        <f>K2081+IF(AND($B2082="B",$E2082&lt;&gt;""),IF($G2082="D",-I2082,+I2082),0)</f>
        <v>5064.9371932377107</v>
      </c>
      <c r="L2082" s="6" t="str">
        <f>IF(C2082="","",G2082&amp;" "&amp;VLOOKUP(C2082,$X$1:$Y$49,2))</f>
        <v>R 5</v>
      </c>
      <c r="M2082" s="10" t="e">
        <f>M2081+IF(AND(B2082="C",E2082&lt;&gt;""),IF(G2082="D",-#REF!,+#REF!),0)</f>
        <v>#REF!</v>
      </c>
      <c r="N2082">
        <f>IF(D2082,MONTH(D2082),"")</f>
        <v>8</v>
      </c>
      <c r="O2082">
        <f>IF(D2082,YEAR(D2082),"")</f>
        <v>2003</v>
      </c>
      <c r="P2082" s="12">
        <f>P2081+IF(AND($B2082="C",I2082&lt;&gt;""),IF($G2082="D",-I2082,+I2082),0)</f>
        <v>15.937580832280101</v>
      </c>
    </row>
    <row r="2083" spans="1:16" x14ac:dyDescent="0.2">
      <c r="A2083" s="6">
        <v>1096</v>
      </c>
      <c r="B2083" s="6" t="s">
        <v>17</v>
      </c>
      <c r="C2083" t="s">
        <v>54</v>
      </c>
      <c r="D2083" s="8">
        <v>37844</v>
      </c>
      <c r="E2083" s="8">
        <v>37845</v>
      </c>
      <c r="F2083" t="s">
        <v>284</v>
      </c>
      <c r="G2083" s="6" t="s">
        <v>19</v>
      </c>
      <c r="I2083" s="12">
        <v>1800</v>
      </c>
      <c r="J2083" s="12">
        <f>J2082+IF(AND($B2083="B",$G2083="D"),-I2083,IF($B2083="B",+I2083,0))</f>
        <v>6864.9371932377107</v>
      </c>
      <c r="K2083" s="12">
        <f>K2082+IF(AND($B2083="B",$E2083&lt;&gt;""),IF($G2083="D",-I2083,+I2083),0)</f>
        <v>6864.9371932377107</v>
      </c>
      <c r="L2083" s="6" t="str">
        <f>IF(C2083="","",G2083&amp;" "&amp;VLOOKUP(C2083,$X$1:$Y$49,2))</f>
        <v>R 6</v>
      </c>
      <c r="M2083" s="10" t="e">
        <f>M2082+IF(AND(B2083="C",E2083&lt;&gt;""),IF(G2083="D",-#REF!,+#REF!),0)</f>
        <v>#REF!</v>
      </c>
      <c r="N2083">
        <f>IF(D2083,MONTH(D2083),"")</f>
        <v>8</v>
      </c>
      <c r="O2083">
        <f>IF(D2083,YEAR(D2083),"")</f>
        <v>2003</v>
      </c>
      <c r="P2083" s="12">
        <f>P2082+IF(AND($B2083="C",I2083&lt;&gt;""),IF($G2083="D",-I2083,+I2083),0)</f>
        <v>15.937580832280101</v>
      </c>
    </row>
    <row r="2084" spans="1:16" x14ac:dyDescent="0.2">
      <c r="A2084" s="6">
        <v>1096</v>
      </c>
      <c r="B2084" s="6" t="s">
        <v>17</v>
      </c>
      <c r="C2084" t="s">
        <v>62</v>
      </c>
      <c r="D2084" s="8">
        <v>37844</v>
      </c>
      <c r="E2084" s="8">
        <v>37845</v>
      </c>
      <c r="F2084" t="s">
        <v>284</v>
      </c>
      <c r="G2084" s="6" t="s">
        <v>19</v>
      </c>
      <c r="I2084" s="12">
        <v>352.8</v>
      </c>
      <c r="J2084" s="12">
        <f>J2083+IF(AND($B2084="B",$G2084="D"),-I2084,IF($B2084="B",+I2084,0))</f>
        <v>7217.7371932377109</v>
      </c>
      <c r="K2084" s="12">
        <f>K2083+IF(AND($B2084="B",$E2084&lt;&gt;""),IF($G2084="D",-I2084,+I2084),0)</f>
        <v>7217.7371932377109</v>
      </c>
      <c r="L2084" s="6" t="str">
        <f>IF(C2084="","",G2084&amp;" "&amp;VLOOKUP(C2084,$X$1:$Y$49,2))</f>
        <v>R 5</v>
      </c>
      <c r="M2084" s="10" t="e">
        <f>M2083+IF(AND(B2084="C",E2084&lt;&gt;""),IF(G2084="D",-#REF!,+#REF!),0)</f>
        <v>#REF!</v>
      </c>
      <c r="N2084">
        <f>IF(D2084,MONTH(D2084),"")</f>
        <v>8</v>
      </c>
      <c r="O2084">
        <f>IF(D2084,YEAR(D2084),"")</f>
        <v>2003</v>
      </c>
      <c r="P2084" s="12">
        <f>P2083+IF(AND($B2084="C",I2084&lt;&gt;""),IF($G2084="D",-I2084,+I2084),0)</f>
        <v>15.937580832280101</v>
      </c>
    </row>
    <row r="2085" spans="1:16" x14ac:dyDescent="0.2">
      <c r="A2085" s="6">
        <v>1102</v>
      </c>
      <c r="B2085" s="6" t="s">
        <v>17</v>
      </c>
      <c r="C2085" t="s">
        <v>28</v>
      </c>
      <c r="D2085" s="8">
        <v>37844</v>
      </c>
      <c r="E2085" s="8">
        <v>37844</v>
      </c>
      <c r="F2085" t="s">
        <v>284</v>
      </c>
      <c r="G2085" s="6" t="s">
        <v>23</v>
      </c>
      <c r="I2085" s="12">
        <v>43</v>
      </c>
      <c r="J2085" s="12">
        <f>J2084+IF(AND($B2085="B",$G2085="D"),-I2085,IF($B2085="B",+I2085,0))</f>
        <v>7174.7371932377109</v>
      </c>
      <c r="K2085" s="12">
        <f>K2084+IF(AND($B2085="B",$E2085&lt;&gt;""),IF($G2085="D",-I2085,+I2085),0)</f>
        <v>7174.7371932377109</v>
      </c>
      <c r="L2085" s="6" t="str">
        <f>IF(C2085="","",G2085&amp;" "&amp;VLOOKUP(C2085,$X$1:$Y$49,2))</f>
        <v>D 25</v>
      </c>
      <c r="M2085" s="10" t="e">
        <f>M2084+IF(AND(B2085="C",E2085&lt;&gt;""),IF(G2085="D",-#REF!,+#REF!),0)</f>
        <v>#REF!</v>
      </c>
      <c r="N2085">
        <f>IF(D2085,MONTH(D2085),"")</f>
        <v>8</v>
      </c>
      <c r="O2085">
        <f>IF(D2085,YEAR(D2085),"")</f>
        <v>2003</v>
      </c>
      <c r="P2085" s="12">
        <f>P2084+IF(AND($B2085="C",I2085&lt;&gt;""),IF($G2085="D",-I2085,+I2085),0)</f>
        <v>15.937580832280101</v>
      </c>
    </row>
    <row r="2086" spans="1:16" x14ac:dyDescent="0.2">
      <c r="A2086" s="6">
        <v>1102</v>
      </c>
      <c r="B2086" s="6" t="s">
        <v>17</v>
      </c>
      <c r="C2086" t="s">
        <v>26</v>
      </c>
      <c r="D2086" s="8">
        <v>37844</v>
      </c>
      <c r="E2086" s="8">
        <v>37844</v>
      </c>
      <c r="F2086" t="s">
        <v>284</v>
      </c>
      <c r="G2086" s="6" t="s">
        <v>23</v>
      </c>
      <c r="I2086" s="12">
        <v>8.43</v>
      </c>
      <c r="J2086" s="12">
        <f>J2085+IF(AND($B2086="B",$G2086="D"),-I2086,IF($B2086="B",+I2086,0))</f>
        <v>7166.3071932377106</v>
      </c>
      <c r="K2086" s="12">
        <f>K2085+IF(AND($B2086="B",$E2086&lt;&gt;""),IF($G2086="D",-I2086,+I2086),0)</f>
        <v>7166.3071932377106</v>
      </c>
      <c r="L2086" s="6" t="str">
        <f>IF(C2086="","",G2086&amp;" "&amp;VLOOKUP(C2086,$X$1:$Y$49,2))</f>
        <v>D 6</v>
      </c>
      <c r="M2086" s="10" t="e">
        <f>M2085+IF(AND(B2086="C",E2086&lt;&gt;""),IF(G2086="D",-#REF!,+#REF!),0)</f>
        <v>#REF!</v>
      </c>
      <c r="N2086">
        <f>IF(D2086,MONTH(D2086),"")</f>
        <v>8</v>
      </c>
      <c r="O2086">
        <f>IF(D2086,YEAR(D2086),"")</f>
        <v>2003</v>
      </c>
      <c r="P2086" s="12">
        <f>P2085+IF(AND($B2086="C",I2086&lt;&gt;""),IF($G2086="D",-I2086,+I2086),0)</f>
        <v>15.937580832280101</v>
      </c>
    </row>
    <row r="2087" spans="1:16" x14ac:dyDescent="0.2">
      <c r="A2087" s="6">
        <v>1101</v>
      </c>
      <c r="B2087" s="6" t="s">
        <v>17</v>
      </c>
      <c r="C2087" t="s">
        <v>54</v>
      </c>
      <c r="D2087" s="8">
        <v>37845</v>
      </c>
      <c r="E2087" s="8">
        <v>37851</v>
      </c>
      <c r="F2087" t="s">
        <v>284</v>
      </c>
      <c r="G2087" s="6" t="s">
        <v>19</v>
      </c>
      <c r="I2087" s="12">
        <v>1130</v>
      </c>
      <c r="J2087" s="12">
        <f>J2086+IF(AND($B2087="B",$G2087="D"),-I2087,IF($B2087="B",+I2087,0))</f>
        <v>8296.3071932377097</v>
      </c>
      <c r="K2087" s="12">
        <f>K2086+IF(AND($B2087="B",$E2087&lt;&gt;""),IF($G2087="D",-I2087,+I2087),0)</f>
        <v>8296.3071932377097</v>
      </c>
      <c r="L2087" s="6" t="str">
        <f>IF(C2087="","",G2087&amp;" "&amp;VLOOKUP(C2087,$X$1:$Y$49,2))</f>
        <v>R 6</v>
      </c>
      <c r="M2087" s="10" t="e">
        <f>M2086+IF(AND(B2087="C",E2087&lt;&gt;""),IF(G2087="D",-#REF!,+#REF!),0)</f>
        <v>#REF!</v>
      </c>
      <c r="N2087">
        <f>IF(D2087,MONTH(D2087),"")</f>
        <v>8</v>
      </c>
      <c r="O2087">
        <f>IF(D2087,YEAR(D2087),"")</f>
        <v>2003</v>
      </c>
      <c r="P2087" s="12">
        <f>P2086+IF(AND($B2087="C",I2087&lt;&gt;""),IF($G2087="D",-I2087,+I2087),0)</f>
        <v>15.937580832280101</v>
      </c>
    </row>
    <row r="2088" spans="1:16" x14ac:dyDescent="0.2">
      <c r="A2088" s="6">
        <v>1101</v>
      </c>
      <c r="B2088" s="6" t="s">
        <v>17</v>
      </c>
      <c r="C2088" t="s">
        <v>62</v>
      </c>
      <c r="D2088" s="8">
        <v>37845</v>
      </c>
      <c r="E2088" s="8">
        <v>37851</v>
      </c>
      <c r="F2088" t="s">
        <v>284</v>
      </c>
      <c r="G2088" s="6" t="s">
        <v>19</v>
      </c>
      <c r="I2088" s="12">
        <v>221.48</v>
      </c>
      <c r="J2088" s="12">
        <f>J2087+IF(AND($B2088="B",$G2088="D"),-I2088,IF($B2088="B",+I2088,0))</f>
        <v>8517.7871932377093</v>
      </c>
      <c r="K2088" s="12">
        <f>K2087+IF(AND($B2088="B",$E2088&lt;&gt;""),IF($G2088="D",-I2088,+I2088),0)</f>
        <v>8517.7871932377093</v>
      </c>
      <c r="L2088" s="6" t="str">
        <f>IF(C2088="","",G2088&amp;" "&amp;VLOOKUP(C2088,$X$1:$Y$49,2))</f>
        <v>R 5</v>
      </c>
      <c r="M2088" s="10" t="e">
        <f>M2087+IF(AND(B2088="C",E2088&lt;&gt;""),IF(G2088="D",-#REF!,+#REF!),0)</f>
        <v>#REF!</v>
      </c>
      <c r="N2088">
        <f>IF(D2088,MONTH(D2088),"")</f>
        <v>8</v>
      </c>
      <c r="O2088">
        <f>IF(D2088,YEAR(D2088),"")</f>
        <v>2003</v>
      </c>
      <c r="P2088" s="12">
        <f>P2087+IF(AND($B2088="C",I2088&lt;&gt;""),IF($G2088="D",-I2088,+I2088),0)</f>
        <v>15.937580832280101</v>
      </c>
    </row>
    <row r="2089" spans="1:16" x14ac:dyDescent="0.2">
      <c r="A2089" s="6">
        <v>1116</v>
      </c>
      <c r="B2089" s="6" t="s">
        <v>17</v>
      </c>
      <c r="C2089" t="s">
        <v>28</v>
      </c>
      <c r="D2089" s="8">
        <v>37848</v>
      </c>
      <c r="E2089" s="8">
        <v>37862</v>
      </c>
      <c r="F2089" t="s">
        <v>284</v>
      </c>
      <c r="G2089" s="6" t="s">
        <v>23</v>
      </c>
      <c r="I2089" s="12">
        <v>76.290000000000006</v>
      </c>
      <c r="J2089" s="12">
        <f>J2088+IF(AND($B2089="B",$G2089="D"),-I2089,IF($B2089="B",+I2089,0))</f>
        <v>8441.4971932377084</v>
      </c>
      <c r="K2089" s="12">
        <f>K2088+IF(AND($B2089="B",$E2089&lt;&gt;""),IF($G2089="D",-I2089,+I2089),0)</f>
        <v>8441.4971932377084</v>
      </c>
      <c r="L2089" s="6" t="str">
        <f>IF(C2089="","",G2089&amp;" "&amp;VLOOKUP(C2089,$X$1:$Y$49,2))</f>
        <v>D 25</v>
      </c>
      <c r="M2089" s="10" t="e">
        <f>M2088+IF(AND(B2089="C",E2089&lt;&gt;""),IF(G2089="D",-#REF!,+#REF!),0)</f>
        <v>#REF!</v>
      </c>
      <c r="N2089">
        <f>IF(D2089,MONTH(D2089),"")</f>
        <v>8</v>
      </c>
      <c r="O2089">
        <f>IF(D2089,YEAR(D2089),"")</f>
        <v>2003</v>
      </c>
      <c r="P2089" s="12">
        <f>P2088+IF(AND($B2089="C",I2089&lt;&gt;""),IF($G2089="D",-I2089,+I2089),0)</f>
        <v>15.937580832280101</v>
      </c>
    </row>
    <row r="2090" spans="1:16" x14ac:dyDescent="0.2">
      <c r="A2090" s="6">
        <v>1116</v>
      </c>
      <c r="B2090" s="6" t="s">
        <v>17</v>
      </c>
      <c r="C2090" t="s">
        <v>26</v>
      </c>
      <c r="D2090" s="8">
        <v>37848</v>
      </c>
      <c r="E2090" s="8">
        <v>37862</v>
      </c>
      <c r="F2090" t="s">
        <v>284</v>
      </c>
      <c r="G2090" s="6" t="s">
        <v>23</v>
      </c>
      <c r="I2090" s="12">
        <v>13.94</v>
      </c>
      <c r="J2090" s="12">
        <f>J2089+IF(AND($B2090="B",$G2090="D"),-I2090,IF($B2090="B",+I2090,0))</f>
        <v>8427.5571932377079</v>
      </c>
      <c r="K2090" s="12">
        <f>K2089+IF(AND($B2090="B",$E2090&lt;&gt;""),IF($G2090="D",-I2090,+I2090),0)</f>
        <v>8427.5571932377079</v>
      </c>
      <c r="L2090" s="6" t="str">
        <f>IF(C2090="","",G2090&amp;" "&amp;VLOOKUP(C2090,$X$1:$Y$49,2))</f>
        <v>D 6</v>
      </c>
      <c r="M2090" s="10" t="e">
        <f>M2089+IF(AND(B2090="C",E2090&lt;&gt;""),IF(G2090="D",-#REF!,+#REF!),0)</f>
        <v>#REF!</v>
      </c>
      <c r="N2090">
        <f>IF(D2090,MONTH(D2090),"")</f>
        <v>8</v>
      </c>
      <c r="O2090">
        <f>IF(D2090,YEAR(D2090),"")</f>
        <v>2003</v>
      </c>
      <c r="P2090" s="12">
        <f>P2089+IF(AND($B2090="C",I2090&lt;&gt;""),IF($G2090="D",-I2090,+I2090),0)</f>
        <v>15.937580832280101</v>
      </c>
    </row>
    <row r="2091" spans="1:16" x14ac:dyDescent="0.2">
      <c r="A2091" s="6">
        <v>1116</v>
      </c>
      <c r="B2091" s="6" t="s">
        <v>17</v>
      </c>
      <c r="C2091" t="s">
        <v>31</v>
      </c>
      <c r="D2091" s="8">
        <v>37848</v>
      </c>
      <c r="E2091" s="8">
        <v>37862</v>
      </c>
      <c r="F2091" t="s">
        <v>284</v>
      </c>
      <c r="G2091" s="6" t="s">
        <v>23</v>
      </c>
      <c r="I2091" s="12">
        <v>20.86</v>
      </c>
      <c r="J2091" s="12">
        <f>J2090+IF(AND($B2091="B",$G2091="D"),-I2091,IF($B2091="B",+I2091,0))</f>
        <v>8406.6971932377073</v>
      </c>
      <c r="K2091" s="12">
        <f>K2090+IF(AND($B2091="B",$E2091&lt;&gt;""),IF($G2091="D",-I2091,+I2091),0)</f>
        <v>8406.6971932377073</v>
      </c>
      <c r="L2091" s="6" t="str">
        <f>IF(C2091="","",G2091&amp;" "&amp;VLOOKUP(C2091,$X$1:$Y$49,2))</f>
        <v>D 22</v>
      </c>
      <c r="M2091" s="10" t="e">
        <f>M2090+IF(AND(B2091="C",E2091&lt;&gt;""),IF(G2091="D",-#REF!,+#REF!),0)</f>
        <v>#REF!</v>
      </c>
      <c r="N2091">
        <f>IF(D2091,MONTH(D2091),"")</f>
        <v>8</v>
      </c>
      <c r="O2091">
        <f>IF(D2091,YEAR(D2091),"")</f>
        <v>2003</v>
      </c>
      <c r="P2091" s="12">
        <f>P2090+IF(AND($B2091="C",I2091&lt;&gt;""),IF($G2091="D",-I2091,+I2091),0)</f>
        <v>15.937580832280101</v>
      </c>
    </row>
    <row r="2092" spans="1:16" x14ac:dyDescent="0.2">
      <c r="A2092" s="6">
        <v>1112</v>
      </c>
      <c r="B2092" s="6" t="s">
        <v>17</v>
      </c>
      <c r="C2092" t="s">
        <v>28</v>
      </c>
      <c r="D2092" s="8">
        <v>37849</v>
      </c>
      <c r="E2092" s="8">
        <v>37864</v>
      </c>
      <c r="F2092" t="s">
        <v>284</v>
      </c>
      <c r="G2092" s="6" t="s">
        <v>23</v>
      </c>
      <c r="I2092" s="12">
        <v>45.14</v>
      </c>
      <c r="J2092" s="12">
        <f>J2091+IF(AND($B2092="B",$G2092="D"),-I2092,IF($B2092="B",+I2092,0))</f>
        <v>8361.5571932377079</v>
      </c>
      <c r="K2092" s="12">
        <f>K2091+IF(AND($B2092="B",$E2092&lt;&gt;""),IF($G2092="D",-I2092,+I2092),0)</f>
        <v>8361.5571932377079</v>
      </c>
      <c r="L2092" s="6" t="str">
        <f>IF(C2092="","",G2092&amp;" "&amp;VLOOKUP(C2092,$X$1:$Y$49,2))</f>
        <v>D 25</v>
      </c>
      <c r="M2092" s="10" t="e">
        <f>M2091+IF(AND(B2092="C",E2092&lt;&gt;""),IF(G2092="D",-#REF!,+#REF!),0)</f>
        <v>#REF!</v>
      </c>
      <c r="N2092">
        <f>IF(D2092,MONTH(D2092),"")</f>
        <v>8</v>
      </c>
      <c r="O2092">
        <f>IF(D2092,YEAR(D2092),"")</f>
        <v>2003</v>
      </c>
      <c r="P2092" s="12">
        <f>P2091+IF(AND($B2092="C",I2092&lt;&gt;""),IF($G2092="D",-I2092,+I2092),0)</f>
        <v>15.937580832280101</v>
      </c>
    </row>
    <row r="2093" spans="1:16" x14ac:dyDescent="0.2">
      <c r="A2093" s="6">
        <v>1112</v>
      </c>
      <c r="B2093" s="6" t="s">
        <v>17</v>
      </c>
      <c r="C2093" t="s">
        <v>26</v>
      </c>
      <c r="D2093" s="8">
        <v>37849</v>
      </c>
      <c r="E2093" s="8">
        <v>37864</v>
      </c>
      <c r="F2093" t="s">
        <v>284</v>
      </c>
      <c r="G2093" s="6" t="s">
        <v>23</v>
      </c>
      <c r="I2093" s="12">
        <v>8.82</v>
      </c>
      <c r="J2093" s="12">
        <f>J2092+IF(AND($B2093="B",$G2093="D"),-I2093,IF($B2093="B",+I2093,0))</f>
        <v>8352.7371932377082</v>
      </c>
      <c r="K2093" s="12">
        <f>K2092+IF(AND($B2093="B",$E2093&lt;&gt;""),IF($G2093="D",-I2093,+I2093),0)</f>
        <v>8352.7371932377082</v>
      </c>
      <c r="L2093" s="6" t="str">
        <f>IF(C2093="","",G2093&amp;" "&amp;VLOOKUP(C2093,$X$1:$Y$49,2))</f>
        <v>D 6</v>
      </c>
      <c r="M2093" s="10" t="e">
        <f>M2092+IF(AND(B2093="C",E2093&lt;&gt;""),IF(G2093="D",-#REF!,+#REF!),0)</f>
        <v>#REF!</v>
      </c>
      <c r="N2093">
        <f>IF(D2093,MONTH(D2093),"")</f>
        <v>8</v>
      </c>
      <c r="O2093">
        <f>IF(D2093,YEAR(D2093),"")</f>
        <v>2003</v>
      </c>
      <c r="P2093" s="12">
        <f>P2092+IF(AND($B2093="C",I2093&lt;&gt;""),IF($G2093="D",-I2093,+I2093),0)</f>
        <v>15.937580832280101</v>
      </c>
    </row>
    <row r="2094" spans="1:16" x14ac:dyDescent="0.2">
      <c r="A2094" s="6">
        <v>1094</v>
      </c>
      <c r="B2094" s="6" t="s">
        <v>17</v>
      </c>
      <c r="C2094" t="s">
        <v>28</v>
      </c>
      <c r="D2094" s="8">
        <v>37851</v>
      </c>
      <c r="E2094" s="8">
        <v>37865</v>
      </c>
      <c r="F2094" t="s">
        <v>284</v>
      </c>
      <c r="G2094" s="6" t="s">
        <v>23</v>
      </c>
      <c r="I2094" s="12">
        <v>26.2</v>
      </c>
      <c r="J2094" s="12">
        <f>J2093+IF(AND($B2094="B",$G2094="D"),-I2094,IF($B2094="B",+I2094,0))</f>
        <v>8326.5371932377075</v>
      </c>
      <c r="K2094" s="12">
        <f>K2093+IF(AND($B2094="B",$E2094&lt;&gt;""),IF($G2094="D",-I2094,+I2094),0)</f>
        <v>8326.5371932377075</v>
      </c>
      <c r="L2094" s="6" t="str">
        <f>IF(C2094="","",G2094&amp;" "&amp;VLOOKUP(C2094,$X$1:$Y$49,2))</f>
        <v>D 25</v>
      </c>
      <c r="M2094" s="10" t="e">
        <f>M2093+IF(AND(B2094="C",E2094&lt;&gt;""),IF(G2094="D",-#REF!,+#REF!),0)</f>
        <v>#REF!</v>
      </c>
      <c r="N2094">
        <f>IF(D2094,MONTH(D2094),"")</f>
        <v>8</v>
      </c>
      <c r="O2094">
        <f>IF(D2094,YEAR(D2094),"")</f>
        <v>2003</v>
      </c>
      <c r="P2094" s="12">
        <f>P2093+IF(AND($B2094="C",I2094&lt;&gt;""),IF($G2094="D",-I2094,+I2094),0)</f>
        <v>15.937580832280101</v>
      </c>
    </row>
    <row r="2095" spans="1:16" x14ac:dyDescent="0.2">
      <c r="A2095" s="6">
        <v>1094</v>
      </c>
      <c r="B2095" s="6" t="s">
        <v>17</v>
      </c>
      <c r="C2095" t="s">
        <v>26</v>
      </c>
      <c r="D2095" s="8">
        <v>37851</v>
      </c>
      <c r="E2095" s="8">
        <v>37865</v>
      </c>
      <c r="F2095" t="s">
        <v>284</v>
      </c>
      <c r="G2095" s="6" t="s">
        <v>23</v>
      </c>
      <c r="I2095" s="12">
        <v>5.14</v>
      </c>
      <c r="J2095" s="12">
        <f>J2094+IF(AND($B2095="B",$G2095="D"),-I2095,IF($B2095="B",+I2095,0))</f>
        <v>8321.3971932377081</v>
      </c>
      <c r="K2095" s="12">
        <f>K2094+IF(AND($B2095="B",$E2095&lt;&gt;""),IF($G2095="D",-I2095,+I2095),0)</f>
        <v>8321.3971932377081</v>
      </c>
      <c r="L2095" s="6" t="str">
        <f>IF(C2095="","",G2095&amp;" "&amp;VLOOKUP(C2095,$X$1:$Y$49,2))</f>
        <v>D 6</v>
      </c>
      <c r="M2095" s="10" t="e">
        <f>M2094+IF(AND(B2095="C",E2095&lt;&gt;""),IF(G2095="D",-#REF!,+#REF!),0)</f>
        <v>#REF!</v>
      </c>
      <c r="N2095">
        <f>IF(D2095,MONTH(D2095),"")</f>
        <v>8</v>
      </c>
      <c r="O2095">
        <f>IF(D2095,YEAR(D2095),"")</f>
        <v>2003</v>
      </c>
      <c r="P2095" s="12">
        <f>P2094+IF(AND($B2095="C",I2095&lt;&gt;""),IF($G2095="D",-I2095,+I2095),0)</f>
        <v>15.937580832280101</v>
      </c>
    </row>
    <row r="2096" spans="1:16" x14ac:dyDescent="0.2">
      <c r="A2096" s="6">
        <v>1098</v>
      </c>
      <c r="B2096" s="6" t="s">
        <v>17</v>
      </c>
      <c r="C2096" t="s">
        <v>58</v>
      </c>
      <c r="D2096" s="8">
        <v>37851</v>
      </c>
      <c r="E2096" s="8">
        <v>37850</v>
      </c>
      <c r="F2096" t="s">
        <v>284</v>
      </c>
      <c r="G2096" s="6" t="s">
        <v>23</v>
      </c>
      <c r="I2096" s="12">
        <v>4250</v>
      </c>
      <c r="J2096" s="12">
        <f>J2095+IF(AND($B2096="B",$G2096="D"),-I2096,IF($B2096="B",+I2096,0))</f>
        <v>4071.3971932377081</v>
      </c>
      <c r="K2096" s="12">
        <f>K2095+IF(AND($B2096="B",$E2096&lt;&gt;""),IF($G2096="D",-I2096,+I2096),0)</f>
        <v>4071.3971932377081</v>
      </c>
      <c r="L2096" s="6" t="str">
        <f>IF(C2096="","",G2096&amp;" "&amp;VLOOKUP(C2096,$X$1:$Y$49,2))</f>
        <v>D 4</v>
      </c>
      <c r="M2096" s="10" t="e">
        <f>M2095+IF(AND(B2096="C",E2096&lt;&gt;""),IF(G2096="D",-#REF!,+#REF!),0)</f>
        <v>#REF!</v>
      </c>
      <c r="N2096">
        <f>IF(D2096,MONTH(D2096),"")</f>
        <v>8</v>
      </c>
      <c r="O2096">
        <f>IF(D2096,YEAR(D2096),"")</f>
        <v>2003</v>
      </c>
      <c r="P2096" s="12">
        <f>P2095+IF(AND($B2096="C",I2096&lt;&gt;""),IF($G2096="D",-I2096,+I2096),0)</f>
        <v>15.937580832280101</v>
      </c>
    </row>
    <row r="2097" spans="1:16" x14ac:dyDescent="0.2">
      <c r="A2097" s="6">
        <v>968</v>
      </c>
      <c r="B2097" s="6" t="s">
        <v>17</v>
      </c>
      <c r="C2097" t="s">
        <v>33</v>
      </c>
      <c r="D2097" s="8">
        <v>37853</v>
      </c>
      <c r="E2097" s="8">
        <v>37853</v>
      </c>
      <c r="F2097" t="s">
        <v>284</v>
      </c>
      <c r="G2097" s="6" t="s">
        <v>23</v>
      </c>
      <c r="H2097" s="6"/>
      <c r="I2097" s="12">
        <v>348</v>
      </c>
      <c r="J2097" s="12">
        <f>J2096+IF(AND($B2097="B",$G2097="D"),-I2097,IF($B2097="B",+I2097,0))</f>
        <v>3723.3971932377081</v>
      </c>
      <c r="K2097" s="12">
        <f>K2096+IF(AND($B2097="B",$E2097&lt;&gt;""),IF($G2097="D",-I2097,+I2097),0)</f>
        <v>3723.3971932377081</v>
      </c>
      <c r="L2097" s="6" t="str">
        <f>IF(C2097="","",G2097&amp;" "&amp;VLOOKUP(C2097,$X$1:$Y$49,2))</f>
        <v>D 23</v>
      </c>
      <c r="M2097" s="10" t="e">
        <f>M2096+IF(AND(B2097="C",E2097&lt;&gt;""),IF(G2097="D",-#REF!,+#REF!),0)</f>
        <v>#REF!</v>
      </c>
      <c r="N2097">
        <f>IF(D2097,MONTH(D2097),"")</f>
        <v>8</v>
      </c>
      <c r="O2097">
        <f>IF(D2097,YEAR(D2097),"")</f>
        <v>2003</v>
      </c>
      <c r="P2097" s="12">
        <f>P2096+IF(AND($B2097="C",I2097&lt;&gt;""),IF($G2097="D",-I2097,+I2097),0)</f>
        <v>15.937580832280101</v>
      </c>
    </row>
    <row r="2098" spans="1:16" x14ac:dyDescent="0.2">
      <c r="A2098" s="6">
        <v>1110</v>
      </c>
      <c r="B2098" s="6" t="s">
        <v>17</v>
      </c>
      <c r="C2098" t="s">
        <v>28</v>
      </c>
      <c r="D2098" s="8">
        <v>37860</v>
      </c>
      <c r="E2098" s="8">
        <v>37879</v>
      </c>
      <c r="F2098" s="20" t="s">
        <v>284</v>
      </c>
      <c r="G2098" s="6" t="s">
        <v>23</v>
      </c>
      <c r="H2098">
        <v>5507296</v>
      </c>
      <c r="I2098" s="12">
        <v>104.65</v>
      </c>
      <c r="J2098" s="12">
        <f>J2097+IF(AND($B2098="B",$G2098="D"),-I2098,IF($B2098="B",+I2098,0))</f>
        <v>3618.747193237708</v>
      </c>
      <c r="K2098" s="12">
        <f>K2097+IF(AND($B2098="B",$E2098&lt;&gt;""),IF($G2098="D",-I2098,+I2098),0)</f>
        <v>3618.747193237708</v>
      </c>
      <c r="L2098" s="6" t="str">
        <f>IF(C2098="","",G2098&amp;" "&amp;VLOOKUP(C2098,$X$1:$Y$49,2))</f>
        <v>D 25</v>
      </c>
      <c r="M2098" s="10" t="e">
        <f>M2097+IF(AND(B2098="C",E2098&lt;&gt;""),IF(G2098="D",-#REF!,+#REF!),0)</f>
        <v>#REF!</v>
      </c>
      <c r="N2098">
        <f>IF(D2098,MONTH(D2098),"")</f>
        <v>8</v>
      </c>
      <c r="O2098">
        <f>IF(D2098,YEAR(D2098),"")</f>
        <v>2003</v>
      </c>
      <c r="P2098" s="12">
        <f>P2097+IF(AND($B2098="C",I2098&lt;&gt;""),IF($G2098="D",-I2098,+I2098),0)</f>
        <v>15.937580832280101</v>
      </c>
    </row>
    <row r="2099" spans="1:16" x14ac:dyDescent="0.2">
      <c r="A2099" s="6">
        <v>1110</v>
      </c>
      <c r="B2099" s="6" t="s">
        <v>17</v>
      </c>
      <c r="C2099" t="s">
        <v>26</v>
      </c>
      <c r="D2099" s="8">
        <v>37860</v>
      </c>
      <c r="E2099" s="8">
        <v>37879</v>
      </c>
      <c r="F2099" s="20" t="s">
        <v>284</v>
      </c>
      <c r="G2099" s="6" t="s">
        <v>23</v>
      </c>
      <c r="H2099">
        <v>5507296</v>
      </c>
      <c r="I2099" s="12">
        <v>20.51</v>
      </c>
      <c r="J2099" s="12">
        <f>J2098+IF(AND($B2099="B",$G2099="D"),-I2099,IF($B2099="B",+I2099,0))</f>
        <v>3598.2371932377077</v>
      </c>
      <c r="K2099" s="12">
        <f>K2098+IF(AND($B2099="B",$E2099&lt;&gt;""),IF($G2099="D",-I2099,+I2099),0)</f>
        <v>3598.2371932377077</v>
      </c>
      <c r="L2099" s="6" t="str">
        <f>IF(C2099="","",G2099&amp;" "&amp;VLOOKUP(C2099,$X$1:$Y$49,2))</f>
        <v>D 6</v>
      </c>
      <c r="M2099" s="10" t="e">
        <f>M2098+IF(AND(B2099="C",E2099&lt;&gt;""),IF(G2099="D",-#REF!,+#REF!),0)</f>
        <v>#REF!</v>
      </c>
      <c r="N2099">
        <f>IF(D2099,MONTH(D2099),"")</f>
        <v>8</v>
      </c>
      <c r="O2099">
        <f>IF(D2099,YEAR(D2099),"")</f>
        <v>2003</v>
      </c>
      <c r="P2099" s="12">
        <f>P2098+IF(AND($B2099="C",I2099&lt;&gt;""),IF($G2099="D",-I2099,+I2099),0)</f>
        <v>15.937580832280101</v>
      </c>
    </row>
    <row r="2100" spans="1:16" x14ac:dyDescent="0.2">
      <c r="A2100" s="6">
        <v>1111</v>
      </c>
      <c r="B2100" s="6" t="s">
        <v>17</v>
      </c>
      <c r="C2100" t="s">
        <v>28</v>
      </c>
      <c r="D2100" s="8">
        <v>37865</v>
      </c>
      <c r="E2100" s="8">
        <v>37894</v>
      </c>
      <c r="F2100" s="20" t="s">
        <v>284</v>
      </c>
      <c r="G2100" s="6" t="s">
        <v>23</v>
      </c>
      <c r="I2100" s="12">
        <v>140</v>
      </c>
      <c r="J2100" s="12">
        <f>J2099+IF(AND($B2100="B",$G2100="D"),-I2100,IF($B2100="B",+I2100,0))</f>
        <v>3458.2371932377077</v>
      </c>
      <c r="K2100" s="12">
        <f>K2099+IF(AND($B2100="B",$E2100&lt;&gt;""),IF($G2100="D",-I2100,+I2100),0)</f>
        <v>3458.2371932377077</v>
      </c>
      <c r="L2100" s="6" t="str">
        <f>IF(C2100="","",G2100&amp;" "&amp;VLOOKUP(C2100,$X$1:$Y$49,2))</f>
        <v>D 25</v>
      </c>
      <c r="M2100" s="10" t="e">
        <f>M2099+IF(AND(B2100="C",E2100&lt;&gt;""),IF(G2100="D",-#REF!,+#REF!),0)</f>
        <v>#REF!</v>
      </c>
      <c r="N2100">
        <f>IF(D2100,MONTH(D2100),"")</f>
        <v>9</v>
      </c>
      <c r="O2100">
        <f>IF(D2100,YEAR(D2100),"")</f>
        <v>2003</v>
      </c>
      <c r="P2100" s="12">
        <f>P2099+IF(AND($B2100="C",I2100&lt;&gt;""),IF($G2100="D",-I2100,+I2100),0)</f>
        <v>15.937580832280101</v>
      </c>
    </row>
    <row r="2101" spans="1:16" x14ac:dyDescent="0.2">
      <c r="A2101" s="6">
        <v>1111</v>
      </c>
      <c r="B2101" s="6" t="s">
        <v>17</v>
      </c>
      <c r="C2101" t="s">
        <v>26</v>
      </c>
      <c r="D2101" s="8">
        <v>37865</v>
      </c>
      <c r="E2101" s="8">
        <v>37894</v>
      </c>
      <c r="F2101" s="20" t="s">
        <v>284</v>
      </c>
      <c r="G2101" s="6" t="s">
        <v>23</v>
      </c>
      <c r="I2101" s="12">
        <v>27.44</v>
      </c>
      <c r="J2101" s="12">
        <f>J2100+IF(AND($B2101="B",$G2101="D"),-I2101,IF($B2101="B",+I2101,0))</f>
        <v>3430.7971932377077</v>
      </c>
      <c r="K2101" s="12">
        <f>K2100+IF(AND($B2101="B",$E2101&lt;&gt;""),IF($G2101="D",-I2101,+I2101),0)</f>
        <v>3430.7971932377077</v>
      </c>
      <c r="L2101" s="6" t="str">
        <f>IF(C2101="","",G2101&amp;" "&amp;VLOOKUP(C2101,$X$1:$Y$49,2))</f>
        <v>D 6</v>
      </c>
      <c r="M2101" s="10" t="e">
        <f>M2100+IF(AND(B2101="C",E2101&lt;&gt;""),IF(G2101="D",-#REF!,+#REF!),0)</f>
        <v>#REF!</v>
      </c>
      <c r="N2101">
        <f>IF(D2101,MONTH(D2101),"")</f>
        <v>9</v>
      </c>
      <c r="O2101">
        <f>IF(D2101,YEAR(D2101),"")</f>
        <v>2003</v>
      </c>
      <c r="P2101" s="12">
        <f>P2100+IF(AND($B2101="C",I2101&lt;&gt;""),IF($G2101="D",-I2101,+I2101),0)</f>
        <v>15.937580832280101</v>
      </c>
    </row>
    <row r="2102" spans="1:16" x14ac:dyDescent="0.2">
      <c r="A2102" s="6">
        <v>1113</v>
      </c>
      <c r="B2102" s="6" t="s">
        <v>17</v>
      </c>
      <c r="C2102" t="s">
        <v>53</v>
      </c>
      <c r="D2102" s="8">
        <v>37865</v>
      </c>
      <c r="E2102" s="8">
        <v>37865</v>
      </c>
      <c r="F2102" t="s">
        <v>284</v>
      </c>
      <c r="G2102" s="6" t="s">
        <v>23</v>
      </c>
      <c r="H2102" s="6"/>
      <c r="I2102" s="12">
        <v>10.23</v>
      </c>
      <c r="J2102" s="12">
        <f>J2101+IF(AND($B2102="B",$G2102="D"),-I2102,IF($B2102="B",+I2102,0))</f>
        <v>3420.5671932377077</v>
      </c>
      <c r="K2102" s="12">
        <f>K2101+IF(AND($B2102="B",$E2102&lt;&gt;""),IF($G2102="D",-I2102,+I2102),0)</f>
        <v>3420.5671932377077</v>
      </c>
      <c r="L2102" s="6" t="str">
        <f>IF(C2102="","",G2102&amp;" "&amp;VLOOKUP(C2102,$X$1:$Y$49,2))</f>
        <v>D 29</v>
      </c>
      <c r="M2102" s="10" t="e">
        <f>M2101+IF(AND(B2102="C",E2102&lt;&gt;""),IF(G2102="D",-#REF!,+#REF!),0)</f>
        <v>#REF!</v>
      </c>
      <c r="N2102">
        <f>IF(D2102,MONTH(D2102),"")</f>
        <v>9</v>
      </c>
      <c r="O2102">
        <f>IF(D2102,YEAR(D2102),"")</f>
        <v>2003</v>
      </c>
      <c r="P2102" s="12">
        <f>P2101+IF(AND($B2102="C",I2102&lt;&gt;""),IF($G2102="D",-I2102,+I2102),0)</f>
        <v>15.937580832280101</v>
      </c>
    </row>
    <row r="2103" spans="1:16" x14ac:dyDescent="0.2">
      <c r="A2103" s="6">
        <v>1113</v>
      </c>
      <c r="B2103" s="6" t="s">
        <v>17</v>
      </c>
      <c r="C2103" t="s">
        <v>26</v>
      </c>
      <c r="D2103" s="8">
        <v>37865</v>
      </c>
      <c r="E2103" s="8">
        <v>37865</v>
      </c>
      <c r="F2103" t="s">
        <v>284</v>
      </c>
      <c r="G2103" s="6" t="s">
        <v>23</v>
      </c>
      <c r="H2103" s="6"/>
      <c r="I2103" s="12">
        <v>2.0099999999999998</v>
      </c>
      <c r="J2103" s="12">
        <f>J2102+IF(AND($B2103="B",$G2103="D"),-I2103,IF($B2103="B",+I2103,0))</f>
        <v>3418.5571932377075</v>
      </c>
      <c r="K2103" s="12">
        <f>K2102+IF(AND($B2103="B",$E2103&lt;&gt;""),IF($G2103="D",-I2103,+I2103),0)</f>
        <v>3418.5571932377075</v>
      </c>
      <c r="L2103" s="6" t="str">
        <f>IF(C2103="","",G2103&amp;" "&amp;VLOOKUP(C2103,$X$1:$Y$49,2))</f>
        <v>D 6</v>
      </c>
      <c r="M2103" s="10" t="e">
        <f>M2102+IF(AND(B2103="C",E2103&lt;&gt;""),IF(G2103="D",-#REF!,+#REF!),0)</f>
        <v>#REF!</v>
      </c>
      <c r="N2103">
        <f>IF(D2103,MONTH(D2103),"")</f>
        <v>9</v>
      </c>
      <c r="O2103">
        <f>IF(D2103,YEAR(D2103),"")</f>
        <v>2003</v>
      </c>
      <c r="P2103" s="12">
        <f>P2102+IF(AND($B2103="C",I2103&lt;&gt;""),IF($G2103="D",-I2103,+I2103),0)</f>
        <v>15.937580832280101</v>
      </c>
    </row>
    <row r="2104" spans="1:16" x14ac:dyDescent="0.2">
      <c r="A2104" s="6">
        <v>1115</v>
      </c>
      <c r="B2104" s="6" t="s">
        <v>17</v>
      </c>
      <c r="C2104" s="7" t="s">
        <v>56</v>
      </c>
      <c r="D2104" s="8">
        <v>37865</v>
      </c>
      <c r="E2104" s="19">
        <v>37868</v>
      </c>
      <c r="F2104" t="s">
        <v>284</v>
      </c>
      <c r="G2104" s="6" t="s">
        <v>23</v>
      </c>
      <c r="I2104" s="12">
        <v>230.32</v>
      </c>
      <c r="J2104" s="12">
        <f>J2103+IF(AND($B2104="B",$G2104="D"),-I2104,IF($B2104="B",+I2104,0))</f>
        <v>3188.2371932377073</v>
      </c>
      <c r="K2104" s="12">
        <f>K2103+IF(AND($B2104="B",$E2104&lt;&gt;""),IF($G2104="D",-I2104,+I2104),0)</f>
        <v>3188.2371932377073</v>
      </c>
      <c r="L2104" s="6" t="str">
        <f>IF(C2104="","",G2104&amp;" "&amp;VLOOKUP(C2104,$X$1:$Y$49,2))</f>
        <v>D 14</v>
      </c>
      <c r="M2104" s="10" t="e">
        <f>M2103+IF(AND(B2104="C",E2104&lt;&gt;""),IF(G2104="D",-#REF!,+#REF!),0)</f>
        <v>#REF!</v>
      </c>
      <c r="N2104">
        <f>IF(D2104,MONTH(D2104),"")</f>
        <v>9</v>
      </c>
      <c r="O2104">
        <f>IF(D2104,YEAR(D2104),"")</f>
        <v>2003</v>
      </c>
      <c r="P2104" s="12">
        <f>P2103+IF(AND($B2104="C",I2104&lt;&gt;""),IF($G2104="D",-I2104,+I2104),0)</f>
        <v>15.937580832280101</v>
      </c>
    </row>
    <row r="2105" spans="1:16" x14ac:dyDescent="0.2">
      <c r="A2105" s="6">
        <v>1115</v>
      </c>
      <c r="B2105" s="6" t="s">
        <v>17</v>
      </c>
      <c r="C2105" s="7" t="s">
        <v>26</v>
      </c>
      <c r="D2105" s="8">
        <v>37865</v>
      </c>
      <c r="E2105" s="19">
        <v>37868</v>
      </c>
      <c r="F2105" t="s">
        <v>284</v>
      </c>
      <c r="G2105" s="6" t="s">
        <v>23</v>
      </c>
      <c r="I2105" s="12">
        <v>53.09</v>
      </c>
      <c r="J2105" s="12">
        <f>J2104+IF(AND($B2105="B",$G2105="D"),-I2105,IF($B2105="B",+I2105,0))</f>
        <v>3135.1471932377071</v>
      </c>
      <c r="K2105" s="12">
        <f>K2104+IF(AND($B2105="B",$E2105&lt;&gt;""),IF($G2105="D",-I2105,+I2105),0)</f>
        <v>3135.1471932377071</v>
      </c>
      <c r="L2105" s="6" t="str">
        <f>IF(C2105="","",G2105&amp;" "&amp;VLOOKUP(C2105,$X$1:$Y$49,2))</f>
        <v>D 6</v>
      </c>
      <c r="M2105" s="10" t="e">
        <f>M2104+IF(AND(B2105="C",E2105&lt;&gt;""),IF(G2105="D",-#REF!,+#REF!),0)</f>
        <v>#REF!</v>
      </c>
      <c r="N2105">
        <f>IF(D2105,MONTH(D2105),"")</f>
        <v>9</v>
      </c>
      <c r="O2105">
        <f>IF(D2105,YEAR(D2105),"")</f>
        <v>2003</v>
      </c>
      <c r="P2105" s="12">
        <f>P2104+IF(AND($B2105="C",I2105&lt;&gt;""),IF($G2105="D",-I2105,+I2105),0)</f>
        <v>15.937580832280101</v>
      </c>
    </row>
    <row r="2106" spans="1:16" x14ac:dyDescent="0.2">
      <c r="A2106" s="6">
        <v>1115</v>
      </c>
      <c r="B2106" s="6" t="s">
        <v>17</v>
      </c>
      <c r="C2106" s="7" t="s">
        <v>51</v>
      </c>
      <c r="D2106" s="8">
        <v>37865</v>
      </c>
      <c r="E2106" s="19">
        <v>37868</v>
      </c>
      <c r="F2106" t="s">
        <v>284</v>
      </c>
      <c r="G2106" s="6" t="s">
        <v>23</v>
      </c>
      <c r="I2106" s="12">
        <v>40.54</v>
      </c>
      <c r="J2106" s="12">
        <f>J2105+IF(AND($B2106="B",$G2106="D"),-I2106,IF($B2106="B",+I2106,0))</f>
        <v>3094.6071932377072</v>
      </c>
      <c r="K2106" s="12">
        <f>K2105+IF(AND($B2106="B",$E2106&lt;&gt;""),IF($G2106="D",-I2106,+I2106),0)</f>
        <v>3094.6071932377072</v>
      </c>
      <c r="L2106" s="6" t="str">
        <f>IF(C2106="","",G2106&amp;" "&amp;VLOOKUP(C2106,$X$1:$Y$49,2))</f>
        <v>D 21</v>
      </c>
      <c r="M2106" s="10" t="e">
        <f>M2105+IF(AND(B2106="C",E2106&lt;&gt;""),IF(G2106="D",-#REF!,+#REF!),0)</f>
        <v>#REF!</v>
      </c>
      <c r="N2106">
        <f>IF(D2106,MONTH(D2106),"")</f>
        <v>9</v>
      </c>
      <c r="O2106">
        <f>IF(D2106,YEAR(D2106),"")</f>
        <v>2003</v>
      </c>
      <c r="P2106" s="12">
        <f>P2105+IF(AND($B2106="C",I2106&lt;&gt;""),IF($G2106="D",-I2106,+I2106),0)</f>
        <v>15.937580832280101</v>
      </c>
    </row>
    <row r="2107" spans="1:16" x14ac:dyDescent="0.2">
      <c r="A2107" s="6">
        <v>1115</v>
      </c>
      <c r="B2107" s="6" t="s">
        <v>17</v>
      </c>
      <c r="C2107" s="7" t="s">
        <v>51</v>
      </c>
      <c r="D2107" s="8">
        <v>37865</v>
      </c>
      <c r="E2107" s="19">
        <v>37868</v>
      </c>
      <c r="F2107" t="s">
        <v>284</v>
      </c>
      <c r="G2107" s="6" t="s">
        <v>23</v>
      </c>
      <c r="I2107" s="12">
        <v>7.48</v>
      </c>
      <c r="J2107" s="12">
        <f>J2106+IF(AND($B2107="B",$G2107="D"),-I2107,IF($B2107="B",+I2107,0))</f>
        <v>3087.1271932377072</v>
      </c>
      <c r="K2107" s="12">
        <f>K2106+IF(AND($B2107="B",$E2107&lt;&gt;""),IF($G2107="D",-I2107,+I2107),0)</f>
        <v>3087.1271932377072</v>
      </c>
      <c r="L2107" s="6" t="str">
        <f>IF(C2107="","",G2107&amp;" "&amp;VLOOKUP(C2107,$X$1:$Y$49,2))</f>
        <v>D 21</v>
      </c>
      <c r="M2107" s="10" t="e">
        <f>M2106+IF(AND(B2107="C",E2107&lt;&gt;""),IF(G2107="D",-#REF!,+#REF!),0)</f>
        <v>#REF!</v>
      </c>
      <c r="N2107">
        <f>IF(D2107,MONTH(D2107),"")</f>
        <v>9</v>
      </c>
      <c r="O2107">
        <f>IF(D2107,YEAR(D2107),"")</f>
        <v>2003</v>
      </c>
      <c r="P2107" s="12">
        <f>P2106+IF(AND($B2107="C",I2107&lt;&gt;""),IF($G2107="D",-I2107,+I2107),0)</f>
        <v>15.937580832280101</v>
      </c>
    </row>
    <row r="2108" spans="1:16" x14ac:dyDescent="0.2">
      <c r="A2108" s="6">
        <v>1107</v>
      </c>
      <c r="B2108" s="6" t="s">
        <v>17</v>
      </c>
      <c r="C2108" t="s">
        <v>54</v>
      </c>
      <c r="D2108" s="8">
        <v>37867</v>
      </c>
      <c r="E2108" s="8">
        <v>37874</v>
      </c>
      <c r="F2108" t="s">
        <v>284</v>
      </c>
      <c r="G2108" s="6" t="s">
        <v>19</v>
      </c>
      <c r="I2108" s="12">
        <v>1040</v>
      </c>
      <c r="J2108" s="12">
        <f>J2107+IF(AND($B2108="B",$G2108="D"),-I2108,IF($B2108="B",+I2108,0))</f>
        <v>4127.1271932377076</v>
      </c>
      <c r="K2108" s="12">
        <f>K2107+IF(AND($B2108="B",$E2108&lt;&gt;""),IF($G2108="D",-I2108,+I2108),0)</f>
        <v>4127.1271932377076</v>
      </c>
      <c r="L2108" s="6" t="str">
        <f>IF(C2108="","",G2108&amp;" "&amp;VLOOKUP(C2108,$X$1:$Y$49,2))</f>
        <v>R 6</v>
      </c>
      <c r="M2108" s="10" t="e">
        <f>M2107+IF(AND(B2108="C",E2108&lt;&gt;""),IF(G2108="D",-#REF!,+#REF!),0)</f>
        <v>#REF!</v>
      </c>
      <c r="N2108">
        <f>IF(D2108,MONTH(D2108),"")</f>
        <v>9</v>
      </c>
      <c r="O2108">
        <f>IF(D2108,YEAR(D2108),"")</f>
        <v>2003</v>
      </c>
      <c r="P2108" s="12">
        <f>P2107+IF(AND($B2108="C",I2108&lt;&gt;""),IF($G2108="D",-I2108,+I2108),0)</f>
        <v>15.937580832280101</v>
      </c>
    </row>
    <row r="2109" spans="1:16" x14ac:dyDescent="0.2">
      <c r="A2109" s="6">
        <v>1107</v>
      </c>
      <c r="B2109" s="6" t="s">
        <v>17</v>
      </c>
      <c r="C2109" t="s">
        <v>62</v>
      </c>
      <c r="D2109" s="8">
        <v>37867</v>
      </c>
      <c r="E2109" s="8">
        <v>37874</v>
      </c>
      <c r="F2109" t="s">
        <v>284</v>
      </c>
      <c r="G2109" s="6" t="s">
        <v>19</v>
      </c>
      <c r="I2109" s="12">
        <v>203.84</v>
      </c>
      <c r="J2109" s="12">
        <f>J2108+IF(AND($B2109="B",$G2109="D"),-I2109,IF($B2109="B",+I2109,0))</f>
        <v>4330.9671932377078</v>
      </c>
      <c r="K2109" s="12">
        <f>K2108+IF(AND($B2109="B",$E2109&lt;&gt;""),IF($G2109="D",-I2109,+I2109),0)</f>
        <v>4330.9671932377078</v>
      </c>
      <c r="L2109" s="6" t="str">
        <f>IF(C2109="","",G2109&amp;" "&amp;VLOOKUP(C2109,$X$1:$Y$49,2))</f>
        <v>R 5</v>
      </c>
      <c r="M2109" s="10" t="e">
        <f>M2108+IF(AND(B2109="C",E2109&lt;&gt;""),IF(G2109="D",-#REF!,+#REF!),0)</f>
        <v>#REF!</v>
      </c>
      <c r="N2109">
        <f>IF(D2109,MONTH(D2109),"")</f>
        <v>9</v>
      </c>
      <c r="O2109">
        <f>IF(D2109,YEAR(D2109),"")</f>
        <v>2003</v>
      </c>
      <c r="P2109" s="12">
        <f>P2108+IF(AND($B2109="C",I2109&lt;&gt;""),IF($G2109="D",-I2109,+I2109),0)</f>
        <v>15.937580832280101</v>
      </c>
    </row>
    <row r="2110" spans="1:16" x14ac:dyDescent="0.2">
      <c r="A2110" s="6">
        <v>1114</v>
      </c>
      <c r="B2110" s="6" t="s">
        <v>17</v>
      </c>
      <c r="C2110" t="s">
        <v>58</v>
      </c>
      <c r="D2110" s="8">
        <v>37867</v>
      </c>
      <c r="E2110" s="8">
        <v>37866</v>
      </c>
      <c r="F2110" t="s">
        <v>284</v>
      </c>
      <c r="G2110" s="6" t="s">
        <v>23</v>
      </c>
      <c r="I2110" s="12">
        <v>2500</v>
      </c>
      <c r="J2110" s="12">
        <f>J2109+IF(AND($B2110="B",$G2110="D"),-I2110,IF($B2110="B",+I2110,0))</f>
        <v>1830.9671932377078</v>
      </c>
      <c r="K2110" s="12">
        <f>K2109+IF(AND($B2110="B",$E2110&lt;&gt;""),IF($G2110="D",-I2110,+I2110),0)</f>
        <v>1830.9671932377078</v>
      </c>
      <c r="L2110" s="6" t="str">
        <f>IF(C2110="","",G2110&amp;" "&amp;VLOOKUP(C2110,$X$1:$Y$49,2))</f>
        <v>D 4</v>
      </c>
      <c r="M2110" s="10" t="e">
        <f>M2109+IF(AND(B2110="C",E2110&lt;&gt;""),IF(G2110="D",-#REF!,+#REF!),0)</f>
        <v>#REF!</v>
      </c>
      <c r="N2110">
        <f>IF(D2110,MONTH(D2110),"")</f>
        <v>9</v>
      </c>
      <c r="O2110">
        <f>IF(D2110,YEAR(D2110),"")</f>
        <v>2003</v>
      </c>
      <c r="P2110" s="12">
        <f>P2109+IF(AND($B2110="C",I2110&lt;&gt;""),IF($G2110="D",-I2110,+I2110),0)</f>
        <v>15.937580832280101</v>
      </c>
    </row>
    <row r="2111" spans="1:16" x14ac:dyDescent="0.2">
      <c r="A2111" s="6">
        <v>1117</v>
      </c>
      <c r="B2111" s="6" t="s">
        <v>17</v>
      </c>
      <c r="C2111" t="s">
        <v>28</v>
      </c>
      <c r="D2111" s="8">
        <v>37869</v>
      </c>
      <c r="E2111" s="8">
        <v>37894</v>
      </c>
      <c r="F2111" t="s">
        <v>284</v>
      </c>
      <c r="G2111" s="6" t="s">
        <v>23</v>
      </c>
      <c r="I2111" s="12">
        <v>108.32</v>
      </c>
      <c r="J2111" s="12">
        <f>J2110+IF(AND($B2111="B",$G2111="D"),-I2111,IF($B2111="B",+I2111,0))</f>
        <v>1722.6471932377078</v>
      </c>
      <c r="K2111" s="12">
        <f>K2110+IF(AND($B2111="B",$E2111&lt;&gt;""),IF($G2111="D",-I2111,+I2111),0)</f>
        <v>1722.6471932377078</v>
      </c>
      <c r="L2111" s="6" t="str">
        <f>IF(C2111="","",G2111&amp;" "&amp;VLOOKUP(C2111,$X$1:$Y$49,2))</f>
        <v>D 25</v>
      </c>
      <c r="M2111" s="10" t="e">
        <f>M2110+IF(AND(B2111="C",E2111&lt;&gt;""),IF(G2111="D",-#REF!,+#REF!),0)</f>
        <v>#REF!</v>
      </c>
      <c r="N2111">
        <f>IF(D2111,MONTH(D2111),"")</f>
        <v>9</v>
      </c>
      <c r="O2111">
        <f>IF(D2111,YEAR(D2111),"")</f>
        <v>2003</v>
      </c>
      <c r="P2111" s="12">
        <f>P2110+IF(AND($B2111="C",I2111&lt;&gt;""),IF($G2111="D",-I2111,+I2111),0)</f>
        <v>15.937580832280101</v>
      </c>
    </row>
    <row r="2112" spans="1:16" x14ac:dyDescent="0.2">
      <c r="A2112" s="6">
        <v>1117</v>
      </c>
      <c r="B2112" s="6" t="s">
        <v>17</v>
      </c>
      <c r="C2112" t="s">
        <v>26</v>
      </c>
      <c r="D2112" s="8">
        <v>37869</v>
      </c>
      <c r="E2112" s="8">
        <v>37894</v>
      </c>
      <c r="F2112" t="s">
        <v>284</v>
      </c>
      <c r="G2112" s="6" t="s">
        <v>23</v>
      </c>
      <c r="I2112" s="12">
        <v>6.9</v>
      </c>
      <c r="J2112" s="12">
        <f>J2111+IF(AND($B2112="B",$G2112="D"),-I2112,IF($B2112="B",+I2112,0))</f>
        <v>1715.7471932377077</v>
      </c>
      <c r="K2112" s="12">
        <f>K2111+IF(AND($B2112="B",$E2112&lt;&gt;""),IF($G2112="D",-I2112,+I2112),0)</f>
        <v>1715.7471932377077</v>
      </c>
      <c r="L2112" s="6" t="str">
        <f>IF(C2112="","",G2112&amp;" "&amp;VLOOKUP(C2112,$X$1:$Y$49,2))</f>
        <v>D 6</v>
      </c>
      <c r="M2112" s="10" t="e">
        <f>M2111+IF(AND(B2112="C",E2112&lt;&gt;""),IF(G2112="D",-#REF!,+#REF!),0)</f>
        <v>#REF!</v>
      </c>
      <c r="N2112">
        <f>IF(D2112,MONTH(D2112),"")</f>
        <v>9</v>
      </c>
      <c r="O2112">
        <f>IF(D2112,YEAR(D2112),"")</f>
        <v>2003</v>
      </c>
      <c r="P2112" s="12">
        <f>P2111+IF(AND($B2112="C",I2112&lt;&gt;""),IF($G2112="D",-I2112,+I2112),0)</f>
        <v>15.937580832280101</v>
      </c>
    </row>
    <row r="2113" spans="1:16" x14ac:dyDescent="0.2">
      <c r="A2113" s="6">
        <v>999</v>
      </c>
      <c r="B2113" s="6" t="s">
        <v>17</v>
      </c>
      <c r="C2113" t="s">
        <v>33</v>
      </c>
      <c r="D2113" s="8">
        <v>37871</v>
      </c>
      <c r="E2113" s="8">
        <v>37868</v>
      </c>
      <c r="F2113" t="s">
        <v>284</v>
      </c>
      <c r="G2113" s="6" t="s">
        <v>23</v>
      </c>
      <c r="H2113" s="6"/>
      <c r="I2113" s="12">
        <v>120</v>
      </c>
      <c r="J2113" s="12">
        <f>J2112+IF(AND($B2113="B",$G2113="D"),-I2113,IF($B2113="B",+I2113,0))</f>
        <v>1595.7471932377077</v>
      </c>
      <c r="K2113" s="12">
        <f>K2112+IF(AND($B2113="B",$E2113&lt;&gt;""),IF($G2113="D",-I2113,+I2113),0)</f>
        <v>1595.7471932377077</v>
      </c>
      <c r="L2113" s="6" t="str">
        <f>IF(C2113="","",G2113&amp;" "&amp;VLOOKUP(C2113,$X$1:$Y$49,2))</f>
        <v>D 23</v>
      </c>
      <c r="M2113" s="10" t="e">
        <f>M2112+IF(AND(B2113="C",E2113&lt;&gt;""),IF(G2113="D",-#REF!,+#REF!),0)</f>
        <v>#REF!</v>
      </c>
      <c r="N2113">
        <f>IF(D2113,MONTH(D2113),"")</f>
        <v>9</v>
      </c>
      <c r="O2113">
        <f>IF(D2113,YEAR(D2113),"")</f>
        <v>2003</v>
      </c>
      <c r="P2113" s="12">
        <f>P2112+IF(AND($B2113="C",I2113&lt;&gt;""),IF($G2113="D",-I2113,+I2113),0)</f>
        <v>15.937580832280101</v>
      </c>
    </row>
    <row r="2114" spans="1:16" x14ac:dyDescent="0.2">
      <c r="A2114" s="6">
        <v>1108</v>
      </c>
      <c r="B2114" s="6" t="s">
        <v>17</v>
      </c>
      <c r="C2114" t="s">
        <v>54</v>
      </c>
      <c r="D2114" s="8">
        <v>37872</v>
      </c>
      <c r="E2114" s="8">
        <v>37874</v>
      </c>
      <c r="F2114" t="s">
        <v>284</v>
      </c>
      <c r="G2114" s="6" t="s">
        <v>19</v>
      </c>
      <c r="I2114" s="12">
        <v>1830</v>
      </c>
      <c r="J2114" s="12">
        <f>J2113+IF(AND($B2114="B",$G2114="D"),-I2114,IF($B2114="B",+I2114,0))</f>
        <v>3425.7471932377075</v>
      </c>
      <c r="K2114" s="12">
        <f>K2113+IF(AND($B2114="B",$E2114&lt;&gt;""),IF($G2114="D",-I2114,+I2114),0)</f>
        <v>3425.7471932377075</v>
      </c>
      <c r="L2114" s="6" t="str">
        <f>IF(C2114="","",G2114&amp;" "&amp;VLOOKUP(C2114,$X$1:$Y$49,2))</f>
        <v>R 6</v>
      </c>
      <c r="M2114" s="10" t="e">
        <f>M2113+IF(AND(B2114="C",E2114&lt;&gt;""),IF(G2114="D",-#REF!,+#REF!),0)</f>
        <v>#REF!</v>
      </c>
      <c r="N2114">
        <f>IF(D2114,MONTH(D2114),"")</f>
        <v>9</v>
      </c>
      <c r="O2114">
        <f>IF(D2114,YEAR(D2114),"")</f>
        <v>2003</v>
      </c>
      <c r="P2114" s="12">
        <f>P2113+IF(AND($B2114="C",I2114&lt;&gt;""),IF($G2114="D",-I2114,+I2114),0)</f>
        <v>15.937580832280101</v>
      </c>
    </row>
    <row r="2115" spans="1:16" x14ac:dyDescent="0.2">
      <c r="A2115" s="6">
        <v>1108</v>
      </c>
      <c r="B2115" s="6" t="s">
        <v>17</v>
      </c>
      <c r="C2115" t="s">
        <v>62</v>
      </c>
      <c r="D2115" s="8">
        <v>37872</v>
      </c>
      <c r="E2115" s="8">
        <v>37874</v>
      </c>
      <c r="F2115" t="s">
        <v>284</v>
      </c>
      <c r="G2115" s="6" t="s">
        <v>19</v>
      </c>
      <c r="I2115" s="12">
        <v>358.68</v>
      </c>
      <c r="J2115" s="12">
        <f>J2114+IF(AND($B2115="B",$G2115="D"),-I2115,IF($B2115="B",+I2115,0))</f>
        <v>3784.4271932377073</v>
      </c>
      <c r="K2115" s="12">
        <f>K2114+IF(AND($B2115="B",$E2115&lt;&gt;""),IF($G2115="D",-I2115,+I2115),0)</f>
        <v>3784.4271932377073</v>
      </c>
      <c r="L2115" s="6" t="str">
        <f>IF(C2115="","",G2115&amp;" "&amp;VLOOKUP(C2115,$X$1:$Y$49,2))</f>
        <v>R 5</v>
      </c>
      <c r="M2115" s="10" t="e">
        <f>M2114+IF(AND(B2115="C",E2115&lt;&gt;""),IF(G2115="D",-#REF!,+#REF!),0)</f>
        <v>#REF!</v>
      </c>
      <c r="N2115">
        <f>IF(D2115,MONTH(D2115),"")</f>
        <v>9</v>
      </c>
      <c r="O2115">
        <f>IF(D2115,YEAR(D2115),"")</f>
        <v>2003</v>
      </c>
      <c r="P2115" s="12">
        <f>P2114+IF(AND($B2115="C",I2115&lt;&gt;""),IF($G2115="D",-I2115,+I2115),0)</f>
        <v>15.937580832280101</v>
      </c>
    </row>
    <row r="2116" spans="1:16" x14ac:dyDescent="0.2">
      <c r="A2116" s="6">
        <v>1109</v>
      </c>
      <c r="B2116" s="6" t="s">
        <v>17</v>
      </c>
      <c r="C2116" t="s">
        <v>28</v>
      </c>
      <c r="D2116" s="8">
        <v>37875</v>
      </c>
      <c r="E2116" s="8">
        <v>37874</v>
      </c>
      <c r="F2116" t="s">
        <v>284</v>
      </c>
      <c r="G2116" s="6" t="s">
        <v>23</v>
      </c>
      <c r="I2116" s="12">
        <v>37.979999999999997</v>
      </c>
      <c r="J2116" s="12">
        <f>J2115+IF(AND($B2116="B",$G2116="D"),-I2116,IF($B2116="B",+I2116,0))</f>
        <v>3746.4471932377073</v>
      </c>
      <c r="K2116" s="12">
        <f>K2115+IF(AND($B2116="B",$E2116&lt;&gt;""),IF($G2116="D",-I2116,+I2116),0)</f>
        <v>3746.4471932377073</v>
      </c>
      <c r="L2116" s="6" t="str">
        <f>IF(C2116="","",G2116&amp;" "&amp;VLOOKUP(C2116,$X$1:$Y$49,2))</f>
        <v>D 25</v>
      </c>
      <c r="M2116" s="10" t="e">
        <f>M2115+IF(AND(B2116="C",E2116&lt;&gt;""),IF(G2116="D",-#REF!,+#REF!),0)</f>
        <v>#REF!</v>
      </c>
      <c r="N2116">
        <f>IF(D2116,MONTH(D2116),"")</f>
        <v>9</v>
      </c>
      <c r="O2116">
        <f>IF(D2116,YEAR(D2116),"")</f>
        <v>2003</v>
      </c>
      <c r="P2116" s="12">
        <f>P2115+IF(AND($B2116="C",I2116&lt;&gt;""),IF($G2116="D",-I2116,+I2116),0)</f>
        <v>15.937580832280101</v>
      </c>
    </row>
    <row r="2117" spans="1:16" x14ac:dyDescent="0.2">
      <c r="A2117" s="6">
        <v>1109</v>
      </c>
      <c r="B2117" s="6" t="s">
        <v>17</v>
      </c>
      <c r="C2117" t="s">
        <v>26</v>
      </c>
      <c r="D2117" s="8">
        <v>37875</v>
      </c>
      <c r="E2117" s="8">
        <v>37874</v>
      </c>
      <c r="F2117" t="s">
        <v>284</v>
      </c>
      <c r="G2117" s="6" t="s">
        <v>23</v>
      </c>
      <c r="I2117" s="12">
        <v>7.44</v>
      </c>
      <c r="J2117" s="12">
        <f>J2116+IF(AND($B2117="B",$G2117="D"),-I2117,IF($B2117="B",+I2117,0))</f>
        <v>3739.0071932377073</v>
      </c>
      <c r="K2117" s="12">
        <f>K2116+IF(AND($B2117="B",$E2117&lt;&gt;""),IF($G2117="D",-I2117,+I2117),0)</f>
        <v>3739.0071932377073</v>
      </c>
      <c r="L2117" s="6" t="str">
        <f>IF(C2117="","",G2117&amp;" "&amp;VLOOKUP(C2117,$X$1:$Y$49,2))</f>
        <v>D 6</v>
      </c>
      <c r="M2117" s="10" t="e">
        <f>M2116+IF(AND(B2117="C",E2117&lt;&gt;""),IF(G2117="D",-#REF!,+#REF!),0)</f>
        <v>#REF!</v>
      </c>
      <c r="N2117">
        <f>IF(D2117,MONTH(D2117),"")</f>
        <v>9</v>
      </c>
      <c r="O2117">
        <f>IF(D2117,YEAR(D2117),"")</f>
        <v>2003</v>
      </c>
      <c r="P2117" s="12">
        <f>P2116+IF(AND($B2117="C",I2117&lt;&gt;""),IF($G2117="D",-I2117,+I2117),0)</f>
        <v>15.937580832280101</v>
      </c>
    </row>
    <row r="2118" spans="1:16" x14ac:dyDescent="0.2">
      <c r="A2118" s="6">
        <v>1120</v>
      </c>
      <c r="B2118" s="6" t="s">
        <v>17</v>
      </c>
      <c r="C2118" s="7" t="s">
        <v>58</v>
      </c>
      <c r="D2118" s="8">
        <v>37875</v>
      </c>
      <c r="E2118" s="8">
        <v>37874</v>
      </c>
      <c r="F2118" t="s">
        <v>284</v>
      </c>
      <c r="G2118" s="6" t="s">
        <v>23</v>
      </c>
      <c r="I2118" s="12">
        <v>2350</v>
      </c>
      <c r="J2118" s="12">
        <f>J2117+IF(AND($B2118="B",$G2118="D"),-I2118,IF($B2118="B",+I2118,0))</f>
        <v>1389.0071932377073</v>
      </c>
      <c r="K2118" s="12">
        <f>K2117+IF(AND($B2118="B",$E2118&lt;&gt;""),IF($G2118="D",-I2118,+I2118),0)</f>
        <v>1389.0071932377073</v>
      </c>
      <c r="L2118" s="6" t="str">
        <f>IF(C2118="","",G2118&amp;" "&amp;VLOOKUP(C2118,$X$1:$Y$49,2))</f>
        <v>D 4</v>
      </c>
      <c r="M2118" s="10" t="e">
        <f>M2117+IF(AND(B2118="C",E2118&lt;&gt;""),IF(G2118="D",-#REF!,+#REF!),0)</f>
        <v>#REF!</v>
      </c>
      <c r="N2118">
        <f>IF(D2118,MONTH(D2118),"")</f>
        <v>9</v>
      </c>
      <c r="O2118">
        <f>IF(D2118,YEAR(D2118),"")</f>
        <v>2003</v>
      </c>
      <c r="P2118" s="12">
        <f>P2117+IF(AND($B2118="C",I2118&lt;&gt;""),IF($G2118="D",-I2118,+I2118),0)</f>
        <v>15.937580832280101</v>
      </c>
    </row>
    <row r="2119" spans="1:16" x14ac:dyDescent="0.2">
      <c r="A2119" s="6">
        <v>1126</v>
      </c>
      <c r="B2119" s="6" t="s">
        <v>17</v>
      </c>
      <c r="C2119" t="s">
        <v>28</v>
      </c>
      <c r="D2119" s="8">
        <v>37879</v>
      </c>
      <c r="E2119" s="8">
        <v>37894</v>
      </c>
      <c r="F2119" s="20" t="s">
        <v>284</v>
      </c>
      <c r="G2119" s="6" t="s">
        <v>23</v>
      </c>
      <c r="I2119" s="12">
        <v>20.86</v>
      </c>
      <c r="J2119" s="12">
        <f>J2118+IF(AND($B2119="B",$G2119="D"),-I2119,IF($B2119="B",+I2119,0))</f>
        <v>1368.1471932377074</v>
      </c>
      <c r="K2119" s="12">
        <f>K2118+IF(AND($B2119="B",$E2119&lt;&gt;""),IF($G2119="D",-I2119,+I2119),0)</f>
        <v>1368.1471932377074</v>
      </c>
      <c r="L2119" s="6" t="str">
        <f>IF(C2119="","",G2119&amp;" "&amp;VLOOKUP(C2119,$X$1:$Y$49,2))</f>
        <v>D 25</v>
      </c>
      <c r="M2119" s="10" t="e">
        <f>M2118+IF(AND(B2119="C",E2119&lt;&gt;""),IF(G2119="D",-#REF!,+#REF!),0)</f>
        <v>#REF!</v>
      </c>
      <c r="N2119">
        <f>IF(D2119,MONTH(D2119),"")</f>
        <v>9</v>
      </c>
      <c r="O2119">
        <f>IF(D2119,YEAR(D2119),"")</f>
        <v>2003</v>
      </c>
      <c r="P2119" s="12">
        <f>P2118+IF(AND($B2119="C",I2119&lt;&gt;""),IF($G2119="D",-I2119,+I2119),0)</f>
        <v>15.937580832280101</v>
      </c>
    </row>
    <row r="2120" spans="1:16" x14ac:dyDescent="0.2">
      <c r="A2120" s="6">
        <v>1126</v>
      </c>
      <c r="B2120" s="6" t="s">
        <v>17</v>
      </c>
      <c r="C2120" t="s">
        <v>26</v>
      </c>
      <c r="D2120" s="8">
        <v>37879</v>
      </c>
      <c r="E2120" s="8">
        <v>37894</v>
      </c>
      <c r="F2120" s="20" t="s">
        <v>284</v>
      </c>
      <c r="G2120" s="6" t="s">
        <v>23</v>
      </c>
      <c r="I2120" s="12">
        <v>5.59</v>
      </c>
      <c r="J2120" s="12">
        <f>J2119+IF(AND($B2120="B",$G2120="D"),-I2120,IF($B2120="B",+I2120,0))</f>
        <v>1362.5571932377075</v>
      </c>
      <c r="K2120" s="12">
        <f>K2119+IF(AND($B2120="B",$E2120&lt;&gt;""),IF($G2120="D",-I2120,+I2120),0)</f>
        <v>1362.5571932377075</v>
      </c>
      <c r="L2120" s="6" t="str">
        <f>IF(C2120="","",G2120&amp;" "&amp;VLOOKUP(C2120,$X$1:$Y$49,2))</f>
        <v>D 6</v>
      </c>
      <c r="M2120" s="10" t="e">
        <f>M2119+IF(AND(B2120="C",E2120&lt;&gt;""),IF(G2120="D",-#REF!,+#REF!),0)</f>
        <v>#REF!</v>
      </c>
      <c r="N2120">
        <f>IF(D2120,MONTH(D2120),"")</f>
        <v>9</v>
      </c>
      <c r="O2120">
        <f>IF(D2120,YEAR(D2120),"")</f>
        <v>2003</v>
      </c>
      <c r="P2120" s="12">
        <f>P2119+IF(AND($B2120="C",I2120&lt;&gt;""),IF($G2120="D",-I2120,+I2120),0)</f>
        <v>15.937580832280101</v>
      </c>
    </row>
    <row r="2121" spans="1:16" x14ac:dyDescent="0.2">
      <c r="A2121" s="6">
        <v>1126</v>
      </c>
      <c r="B2121" s="6" t="s">
        <v>17</v>
      </c>
      <c r="C2121" t="s">
        <v>31</v>
      </c>
      <c r="D2121" s="8">
        <v>37879</v>
      </c>
      <c r="E2121" s="8">
        <v>37894</v>
      </c>
      <c r="F2121" s="20" t="s">
        <v>284</v>
      </c>
      <c r="G2121" s="6" t="s">
        <v>23</v>
      </c>
      <c r="I2121" s="12">
        <v>25.7</v>
      </c>
      <c r="J2121" s="12">
        <f>J2120+IF(AND($B2121="B",$G2121="D"),-I2121,IF($B2121="B",+I2121,0))</f>
        <v>1336.8571932377074</v>
      </c>
      <c r="K2121" s="12">
        <f>K2120+IF(AND($B2121="B",$E2121&lt;&gt;""),IF($G2121="D",-I2121,+I2121),0)</f>
        <v>1336.8571932377074</v>
      </c>
      <c r="L2121" s="6" t="str">
        <f>IF(C2121="","",G2121&amp;" "&amp;VLOOKUP(C2121,$X$1:$Y$49,2))</f>
        <v>D 22</v>
      </c>
      <c r="M2121" s="10" t="e">
        <f>M2120+IF(AND(B2121="C",E2121&lt;&gt;""),IF(G2121="D",-#REF!,+#REF!),0)</f>
        <v>#REF!</v>
      </c>
      <c r="N2121">
        <f>IF(D2121,MONTH(D2121),"")</f>
        <v>9</v>
      </c>
      <c r="O2121">
        <f>IF(D2121,YEAR(D2121),"")</f>
        <v>2003</v>
      </c>
      <c r="P2121" s="12">
        <f>P2120+IF(AND($B2121="C",I2121&lt;&gt;""),IF($G2121="D",-I2121,+I2121),0)</f>
        <v>15.937580832280101</v>
      </c>
    </row>
    <row r="2122" spans="1:16" x14ac:dyDescent="0.2">
      <c r="A2122" s="6">
        <v>1119</v>
      </c>
      <c r="B2122" s="6" t="s">
        <v>17</v>
      </c>
      <c r="C2122" t="s">
        <v>28</v>
      </c>
      <c r="D2122" s="8">
        <v>37880</v>
      </c>
      <c r="E2122" s="8">
        <v>37894</v>
      </c>
      <c r="F2122" t="s">
        <v>284</v>
      </c>
      <c r="G2122" s="6" t="s">
        <v>23</v>
      </c>
      <c r="I2122" s="12">
        <v>41.43</v>
      </c>
      <c r="J2122" s="12">
        <f>J2121+IF(AND($B2122="B",$G2122="D"),-I2122,IF($B2122="B",+I2122,0))</f>
        <v>1295.4271932377073</v>
      </c>
      <c r="K2122" s="12">
        <f>K2121+IF(AND($B2122="B",$E2122&lt;&gt;""),IF($G2122="D",-I2122,+I2122),0)</f>
        <v>1295.4271932377073</v>
      </c>
      <c r="L2122" s="6" t="str">
        <f>IF(C2122="","",G2122&amp;" "&amp;VLOOKUP(C2122,$X$1:$Y$49,2))</f>
        <v>D 25</v>
      </c>
      <c r="M2122" s="10" t="e">
        <f>M2121+IF(AND(B2122="C",E2122&lt;&gt;""),IF(G2122="D",-#REF!,+#REF!),0)</f>
        <v>#REF!</v>
      </c>
      <c r="N2122">
        <f>IF(D2122,MONTH(D2122),"")</f>
        <v>9</v>
      </c>
      <c r="O2122">
        <f>IF(D2122,YEAR(D2122),"")</f>
        <v>2003</v>
      </c>
      <c r="P2122" s="12">
        <f>P2121+IF(AND($B2122="C",I2122&lt;&gt;""),IF($G2122="D",-I2122,+I2122),0)</f>
        <v>15.937580832280101</v>
      </c>
    </row>
    <row r="2123" spans="1:16" x14ac:dyDescent="0.2">
      <c r="A2123" s="6">
        <v>1119</v>
      </c>
      <c r="B2123" s="6" t="s">
        <v>17</v>
      </c>
      <c r="C2123" t="s">
        <v>26</v>
      </c>
      <c r="D2123" s="8">
        <v>37880</v>
      </c>
      <c r="E2123" s="8">
        <v>37894</v>
      </c>
      <c r="F2123" t="s">
        <v>284</v>
      </c>
      <c r="G2123" s="6" t="s">
        <v>23</v>
      </c>
      <c r="I2123" s="12">
        <v>8.1300000000000008</v>
      </c>
      <c r="J2123" s="12">
        <f>J2122+IF(AND($B2123="B",$G2123="D"),-I2123,IF($B2123="B",+I2123,0))</f>
        <v>1287.2971932377072</v>
      </c>
      <c r="K2123" s="12">
        <f>K2122+IF(AND($B2123="B",$E2123&lt;&gt;""),IF($G2123="D",-I2123,+I2123),0)</f>
        <v>1287.2971932377072</v>
      </c>
      <c r="L2123" s="6" t="str">
        <f>IF(C2123="","",G2123&amp;" "&amp;VLOOKUP(C2123,$X$1:$Y$49,2))</f>
        <v>D 6</v>
      </c>
      <c r="M2123" s="10" t="e">
        <f>M2122+IF(AND(B2123="C",E2123&lt;&gt;""),IF(G2123="D",-#REF!,+#REF!),0)</f>
        <v>#REF!</v>
      </c>
      <c r="N2123">
        <f>IF(D2123,MONTH(D2123),"")</f>
        <v>9</v>
      </c>
      <c r="O2123">
        <f>IF(D2123,YEAR(D2123),"")</f>
        <v>2003</v>
      </c>
      <c r="P2123" s="12">
        <f>P2122+IF(AND($B2123="C",I2123&lt;&gt;""),IF($G2123="D",-I2123,+I2123),0)</f>
        <v>15.937580832280101</v>
      </c>
    </row>
    <row r="2124" spans="1:16" x14ac:dyDescent="0.2">
      <c r="A2124" s="6">
        <v>968</v>
      </c>
      <c r="B2124" s="6" t="s">
        <v>17</v>
      </c>
      <c r="C2124" t="s">
        <v>33</v>
      </c>
      <c r="D2124" s="8">
        <v>37884</v>
      </c>
      <c r="E2124" s="8">
        <v>37885</v>
      </c>
      <c r="F2124" t="s">
        <v>284</v>
      </c>
      <c r="G2124" s="6" t="s">
        <v>23</v>
      </c>
      <c r="H2124" s="6"/>
      <c r="I2124" s="12">
        <v>348</v>
      </c>
      <c r="J2124" s="12">
        <f>J2123+IF(AND($B2124="B",$G2124="D"),-I2124,IF($B2124="B",+I2124,0))</f>
        <v>939.29719323770723</v>
      </c>
      <c r="K2124" s="12">
        <f>K2123+IF(AND($B2124="B",$E2124&lt;&gt;""),IF($G2124="D",-I2124,+I2124),0)</f>
        <v>939.29719323770723</v>
      </c>
      <c r="L2124" s="6" t="str">
        <f>IF(C2124="","",G2124&amp;" "&amp;VLOOKUP(C2124,$X$1:$Y$49,2))</f>
        <v>D 23</v>
      </c>
      <c r="M2124" s="10" t="e">
        <f>M2123+IF(AND(B2124="C",E2124&lt;&gt;""),IF(G2124="D",-#REF!,+#REF!),0)</f>
        <v>#REF!</v>
      </c>
      <c r="N2124">
        <f>IF(D2124,MONTH(D2124),"")</f>
        <v>9</v>
      </c>
      <c r="O2124">
        <f>IF(D2124,YEAR(D2124),"")</f>
        <v>2003</v>
      </c>
      <c r="P2124" s="12">
        <f>P2123+IF(AND($B2124="C",I2124&lt;&gt;""),IF($G2124="D",-I2124,+I2124),0)</f>
        <v>15.937580832280101</v>
      </c>
    </row>
    <row r="2125" spans="1:16" x14ac:dyDescent="0.2">
      <c r="A2125" s="6">
        <v>1124</v>
      </c>
      <c r="B2125" s="6" t="s">
        <v>17</v>
      </c>
      <c r="C2125" t="s">
        <v>53</v>
      </c>
      <c r="D2125" s="8">
        <v>37894</v>
      </c>
      <c r="E2125" s="8">
        <v>37894</v>
      </c>
      <c r="F2125" t="s">
        <v>284</v>
      </c>
      <c r="G2125" s="6" t="s">
        <v>23</v>
      </c>
      <c r="I2125" s="12">
        <v>22</v>
      </c>
      <c r="J2125" s="12">
        <f>J2124+IF(AND($B2125="B",$G2125="D"),-I2125,IF($B2125="B",+I2125,0))</f>
        <v>917.29719323770723</v>
      </c>
      <c r="K2125" s="12">
        <f>K2124+IF(AND($B2125="B",$E2125&lt;&gt;""),IF($G2125="D",-I2125,+I2125),0)</f>
        <v>917.29719323770723</v>
      </c>
      <c r="L2125" s="6" t="str">
        <f>IF(C2125="","",G2125&amp;" "&amp;VLOOKUP(C2125,$X$1:$Y$49,2))</f>
        <v>D 29</v>
      </c>
      <c r="M2125" s="10" t="e">
        <f>M2124+IF(AND(B2125="C",E2125&lt;&gt;""),IF(G2125="D",-#REF!,+#REF!),0)</f>
        <v>#REF!</v>
      </c>
      <c r="N2125">
        <f>IF(D2125,MONTH(D2125),"")</f>
        <v>9</v>
      </c>
      <c r="O2125">
        <f>IF(D2125,YEAR(D2125),"")</f>
        <v>2003</v>
      </c>
      <c r="P2125" s="12">
        <f>P2124+IF(AND($B2125="C",I2125&lt;&gt;""),IF($G2125="D",-I2125,+I2125),0)</f>
        <v>15.937580832280101</v>
      </c>
    </row>
    <row r="2126" spans="1:16" x14ac:dyDescent="0.2">
      <c r="A2126" s="6">
        <v>1124</v>
      </c>
      <c r="B2126" s="6" t="s">
        <v>17</v>
      </c>
      <c r="C2126" t="s">
        <v>26</v>
      </c>
      <c r="D2126" s="8">
        <v>37894</v>
      </c>
      <c r="E2126" s="8">
        <v>37894</v>
      </c>
      <c r="F2126" t="s">
        <v>284</v>
      </c>
      <c r="G2126" s="6" t="s">
        <v>23</v>
      </c>
      <c r="I2126" s="12">
        <v>2.1800000000000002</v>
      </c>
      <c r="J2126" s="12">
        <f>J2125+IF(AND($B2126="B",$G2126="D"),-I2126,IF($B2126="B",+I2126,0))</f>
        <v>915.11719323770728</v>
      </c>
      <c r="K2126" s="12">
        <f>K2125+IF(AND($B2126="B",$E2126&lt;&gt;""),IF($G2126="D",-I2126,+I2126),0)</f>
        <v>915.11719323770728</v>
      </c>
      <c r="L2126" s="6" t="str">
        <f>IF(C2126="","",G2126&amp;" "&amp;VLOOKUP(C2126,$X$1:$Y$49,2))</f>
        <v>D 6</v>
      </c>
      <c r="M2126" s="10" t="e">
        <f>M2125+IF(AND(B2126="C",E2126&lt;&gt;""),IF(G2126="D",-#REF!,+#REF!),0)</f>
        <v>#REF!</v>
      </c>
      <c r="N2126">
        <f>IF(D2126,MONTH(D2126),"")</f>
        <v>9</v>
      </c>
      <c r="O2126">
        <f>IF(D2126,YEAR(D2126),"")</f>
        <v>2003</v>
      </c>
      <c r="P2126" s="12">
        <f>P2125+IF(AND($B2126="C",I2126&lt;&gt;""),IF($G2126="D",-I2126,+I2126),0)</f>
        <v>15.937580832280101</v>
      </c>
    </row>
    <row r="2127" spans="1:16" x14ac:dyDescent="0.2">
      <c r="A2127" s="6">
        <v>1127</v>
      </c>
      <c r="B2127" s="6" t="s">
        <v>17</v>
      </c>
      <c r="C2127" t="s">
        <v>31</v>
      </c>
      <c r="D2127" s="8">
        <v>37894</v>
      </c>
      <c r="E2127" s="8">
        <v>37894</v>
      </c>
      <c r="F2127" t="s">
        <v>284</v>
      </c>
      <c r="G2127" s="6" t="s">
        <v>23</v>
      </c>
      <c r="I2127" s="12">
        <v>29.95</v>
      </c>
      <c r="J2127" s="12">
        <f>J2126+IF(AND($B2127="B",$G2127="D"),-I2127,IF($B2127="B",+I2127,0))</f>
        <v>885.16719323770724</v>
      </c>
      <c r="K2127" s="12">
        <f>K2126+IF(AND($B2127="B",$E2127&lt;&gt;""),IF($G2127="D",-I2127,+I2127),0)</f>
        <v>885.16719323770724</v>
      </c>
      <c r="L2127" s="6" t="str">
        <f>IF(C2127="","",G2127&amp;" "&amp;VLOOKUP(C2127,$X$1:$Y$49,2))</f>
        <v>D 22</v>
      </c>
      <c r="M2127" s="10" t="e">
        <f>M2126+IF(AND(B2127="C",E2127&lt;&gt;""),IF(G2127="D",-#REF!,+#REF!),0)</f>
        <v>#REF!</v>
      </c>
      <c r="N2127">
        <f>IF(D2127,MONTH(D2127),"")</f>
        <v>9</v>
      </c>
      <c r="O2127">
        <f>IF(D2127,YEAR(D2127),"")</f>
        <v>2003</v>
      </c>
      <c r="P2127" s="12">
        <f>P2126+IF(AND($B2127="C",I2127&lt;&gt;""),IF($G2127="D",-I2127,+I2127),0)</f>
        <v>15.937580832280101</v>
      </c>
    </row>
    <row r="2128" spans="1:16" x14ac:dyDescent="0.2">
      <c r="A2128" s="6">
        <v>1127</v>
      </c>
      <c r="B2128" s="6" t="s">
        <v>17</v>
      </c>
      <c r="C2128" t="s">
        <v>26</v>
      </c>
      <c r="D2128" s="8">
        <v>37894</v>
      </c>
      <c r="E2128" s="8">
        <v>37894</v>
      </c>
      <c r="F2128" t="s">
        <v>284</v>
      </c>
      <c r="G2128" s="6" t="s">
        <v>23</v>
      </c>
      <c r="I2128" s="12">
        <v>5.87</v>
      </c>
      <c r="J2128" s="12">
        <f>J2127+IF(AND($B2128="B",$G2128="D"),-I2128,IF($B2128="B",+I2128,0))</f>
        <v>879.29719323770723</v>
      </c>
      <c r="K2128" s="12">
        <f>K2127+IF(AND($B2128="B",$E2128&lt;&gt;""),IF($G2128="D",-I2128,+I2128),0)</f>
        <v>879.29719323770723</v>
      </c>
      <c r="L2128" s="6" t="str">
        <f>IF(C2128="","",G2128&amp;" "&amp;VLOOKUP(C2128,$X$1:$Y$49,2))</f>
        <v>D 6</v>
      </c>
      <c r="M2128" s="10" t="e">
        <f>M2127+IF(AND(B2128="C",E2128&lt;&gt;""),IF(G2128="D",-#REF!,+#REF!),0)</f>
        <v>#REF!</v>
      </c>
      <c r="N2128">
        <f>IF(D2128,MONTH(D2128),"")</f>
        <v>9</v>
      </c>
      <c r="O2128">
        <f>IF(D2128,YEAR(D2128),"")</f>
        <v>2003</v>
      </c>
      <c r="P2128" s="12">
        <f>P2127+IF(AND($B2128="C",I2128&lt;&gt;""),IF($G2128="D",-I2128,+I2128),0)</f>
        <v>15.937580832280101</v>
      </c>
    </row>
    <row r="2129" spans="1:16" x14ac:dyDescent="0.2">
      <c r="A2129" s="6">
        <v>1118</v>
      </c>
      <c r="B2129" s="6" t="s">
        <v>17</v>
      </c>
      <c r="C2129" s="7" t="s">
        <v>56</v>
      </c>
      <c r="D2129" s="8">
        <v>37895</v>
      </c>
      <c r="E2129" s="19">
        <v>37899</v>
      </c>
      <c r="F2129" t="s">
        <v>284</v>
      </c>
      <c r="G2129" s="6" t="s">
        <v>23</v>
      </c>
      <c r="I2129" s="12">
        <v>230.32</v>
      </c>
      <c r="J2129" s="12">
        <f>J2128+IF(AND($B2129="B",$G2129="D"),-I2129,IF($B2129="B",+I2129,0))</f>
        <v>648.9771932377073</v>
      </c>
      <c r="K2129" s="12">
        <f>K2128+IF(AND($B2129="B",$E2129&lt;&gt;""),IF($G2129="D",-I2129,+I2129),0)</f>
        <v>648.9771932377073</v>
      </c>
      <c r="L2129" s="6" t="str">
        <f>IF(C2129="","",G2129&amp;" "&amp;VLOOKUP(C2129,$X$1:$Y$49,2))</f>
        <v>D 14</v>
      </c>
      <c r="M2129" s="10" t="e">
        <f>M2128+IF(AND(B2129="C",E2129&lt;&gt;""),IF(G2129="D",-#REF!,+#REF!),0)</f>
        <v>#REF!</v>
      </c>
      <c r="N2129">
        <f>IF(D2129,MONTH(D2129),"")</f>
        <v>10</v>
      </c>
      <c r="O2129">
        <f>IF(D2129,YEAR(D2129),"")</f>
        <v>2003</v>
      </c>
      <c r="P2129" s="12">
        <f>P2128+IF(AND($B2129="C",I2129&lt;&gt;""),IF($G2129="D",-I2129,+I2129),0)</f>
        <v>15.937580832280101</v>
      </c>
    </row>
    <row r="2130" spans="1:16" x14ac:dyDescent="0.2">
      <c r="A2130" s="6">
        <v>1118</v>
      </c>
      <c r="B2130" s="6" t="s">
        <v>17</v>
      </c>
      <c r="C2130" s="7" t="s">
        <v>26</v>
      </c>
      <c r="D2130" s="8">
        <v>37895</v>
      </c>
      <c r="E2130" s="19">
        <v>37899</v>
      </c>
      <c r="F2130" t="s">
        <v>284</v>
      </c>
      <c r="G2130" s="6" t="s">
        <v>23</v>
      </c>
      <c r="I2130" s="12">
        <v>53.09</v>
      </c>
      <c r="J2130" s="12">
        <f>J2129+IF(AND($B2130="B",$G2130="D"),-I2130,IF($B2130="B",+I2130,0))</f>
        <v>595.88719323770727</v>
      </c>
      <c r="K2130" s="12">
        <f>K2129+IF(AND($B2130="B",$E2130&lt;&gt;""),IF($G2130="D",-I2130,+I2130),0)</f>
        <v>595.88719323770727</v>
      </c>
      <c r="L2130" s="6" t="str">
        <f>IF(C2130="","",G2130&amp;" "&amp;VLOOKUP(C2130,$X$1:$Y$49,2))</f>
        <v>D 6</v>
      </c>
      <c r="M2130" s="10" t="e">
        <f>M2129+IF(AND(B2130="C",E2130&lt;&gt;""),IF(G2130="D",-#REF!,+#REF!),0)</f>
        <v>#REF!</v>
      </c>
      <c r="N2130">
        <f>IF(D2130,MONTH(D2130),"")</f>
        <v>10</v>
      </c>
      <c r="O2130">
        <f>IF(D2130,YEAR(D2130),"")</f>
        <v>2003</v>
      </c>
      <c r="P2130" s="12">
        <f>P2129+IF(AND($B2130="C",I2130&lt;&gt;""),IF($G2130="D",-I2130,+I2130),0)</f>
        <v>15.937580832280101</v>
      </c>
    </row>
    <row r="2131" spans="1:16" x14ac:dyDescent="0.2">
      <c r="A2131" s="6">
        <v>1118</v>
      </c>
      <c r="B2131" s="6" t="s">
        <v>17</v>
      </c>
      <c r="C2131" s="7" t="s">
        <v>51</v>
      </c>
      <c r="D2131" s="8">
        <v>37895</v>
      </c>
      <c r="E2131" s="19">
        <v>37899</v>
      </c>
      <c r="F2131" t="s">
        <v>284</v>
      </c>
      <c r="G2131" s="6" t="s">
        <v>23</v>
      </c>
      <c r="I2131" s="12">
        <v>40.54</v>
      </c>
      <c r="J2131" s="12">
        <f>J2130+IF(AND($B2131="B",$G2131="D"),-I2131,IF($B2131="B",+I2131,0))</f>
        <v>555.3471932377073</v>
      </c>
      <c r="K2131" s="12">
        <f>K2130+IF(AND($B2131="B",$E2131&lt;&gt;""),IF($G2131="D",-I2131,+I2131),0)</f>
        <v>555.3471932377073</v>
      </c>
      <c r="L2131" s="6" t="str">
        <f>IF(C2131="","",G2131&amp;" "&amp;VLOOKUP(C2131,$X$1:$Y$49,2))</f>
        <v>D 21</v>
      </c>
      <c r="M2131" s="10" t="e">
        <f>M2130+IF(AND(B2131="C",E2131&lt;&gt;""),IF(G2131="D",-#REF!,+#REF!),0)</f>
        <v>#REF!</v>
      </c>
      <c r="N2131">
        <f>IF(D2131,MONTH(D2131),"")</f>
        <v>10</v>
      </c>
      <c r="O2131">
        <f>IF(D2131,YEAR(D2131),"")</f>
        <v>2003</v>
      </c>
      <c r="P2131" s="12">
        <f>P2130+IF(AND($B2131="C",I2131&lt;&gt;""),IF($G2131="D",-I2131,+I2131),0)</f>
        <v>15.937580832280101</v>
      </c>
    </row>
    <row r="2132" spans="1:16" x14ac:dyDescent="0.2">
      <c r="A2132" s="6">
        <v>1118</v>
      </c>
      <c r="B2132" s="6" t="s">
        <v>17</v>
      </c>
      <c r="C2132" s="7" t="s">
        <v>51</v>
      </c>
      <c r="D2132" s="8">
        <v>37895</v>
      </c>
      <c r="E2132" s="19">
        <v>37899</v>
      </c>
      <c r="F2132" t="s">
        <v>284</v>
      </c>
      <c r="G2132" s="6" t="s">
        <v>23</v>
      </c>
      <c r="I2132" s="12">
        <v>7.48</v>
      </c>
      <c r="J2132" s="12">
        <f>J2131+IF(AND($B2132="B",$G2132="D"),-I2132,IF($B2132="B",+I2132,0))</f>
        <v>547.86719323770728</v>
      </c>
      <c r="K2132" s="12">
        <f>K2131+IF(AND($B2132="B",$E2132&lt;&gt;""),IF($G2132="D",-I2132,+I2132),0)</f>
        <v>547.86719323770728</v>
      </c>
      <c r="L2132" s="6" t="str">
        <f>IF(C2132="","",G2132&amp;" "&amp;VLOOKUP(C2132,$X$1:$Y$49,2))</f>
        <v>D 21</v>
      </c>
      <c r="M2132" s="10" t="e">
        <f>M2131+IF(AND(B2132="C",E2132&lt;&gt;""),IF(G2132="D",-#REF!,+#REF!),0)</f>
        <v>#REF!</v>
      </c>
      <c r="N2132">
        <f>IF(D2132,MONTH(D2132),"")</f>
        <v>10</v>
      </c>
      <c r="O2132">
        <f>IF(D2132,YEAR(D2132),"")</f>
        <v>2003</v>
      </c>
      <c r="P2132" s="12">
        <f>P2131+IF(AND($B2132="C",I2132&lt;&gt;""),IF($G2132="D",-I2132,+I2132),0)</f>
        <v>15.937580832280101</v>
      </c>
    </row>
    <row r="2133" spans="1:16" x14ac:dyDescent="0.2">
      <c r="A2133" s="6">
        <v>1125</v>
      </c>
      <c r="B2133" s="6" t="s">
        <v>17</v>
      </c>
      <c r="C2133" t="s">
        <v>53</v>
      </c>
      <c r="D2133" s="8">
        <v>37895</v>
      </c>
      <c r="E2133" s="8">
        <v>37895</v>
      </c>
      <c r="F2133" t="s">
        <v>284</v>
      </c>
      <c r="G2133" s="6" t="s">
        <v>23</v>
      </c>
      <c r="I2133" s="12">
        <v>8.36</v>
      </c>
      <c r="J2133" s="12">
        <f>J2132+IF(AND($B2133="B",$G2133="D"),-I2133,IF($B2133="B",+I2133,0))</f>
        <v>539.50719323770727</v>
      </c>
      <c r="K2133" s="12">
        <f>K2132+IF(AND($B2133="B",$E2133&lt;&gt;""),IF($G2133="D",-I2133,+I2133),0)</f>
        <v>539.50719323770727</v>
      </c>
      <c r="L2133" s="6" t="str">
        <f>IF(C2133="","",G2133&amp;" "&amp;VLOOKUP(C2133,$X$1:$Y$49,2))</f>
        <v>D 29</v>
      </c>
      <c r="M2133" s="10" t="e">
        <f>M2132+IF(AND(B2133="C",E2133&lt;&gt;""),IF(G2133="D",-#REF!,+#REF!),0)</f>
        <v>#REF!</v>
      </c>
      <c r="N2133">
        <f>IF(D2133,MONTH(D2133),"")</f>
        <v>10</v>
      </c>
      <c r="O2133">
        <f>IF(D2133,YEAR(D2133),"")</f>
        <v>2003</v>
      </c>
      <c r="P2133" s="12">
        <f>P2132+IF(AND($B2133="C",I2133&lt;&gt;""),IF($G2133="D",-I2133,+I2133),0)</f>
        <v>15.937580832280101</v>
      </c>
    </row>
    <row r="2134" spans="1:16" x14ac:dyDescent="0.2">
      <c r="A2134" s="6">
        <v>1125</v>
      </c>
      <c r="B2134" s="6" t="s">
        <v>17</v>
      </c>
      <c r="C2134" t="s">
        <v>26</v>
      </c>
      <c r="D2134" s="8">
        <v>37895</v>
      </c>
      <c r="E2134" s="8">
        <v>37895</v>
      </c>
      <c r="F2134" t="s">
        <v>284</v>
      </c>
      <c r="G2134" s="6" t="s">
        <v>23</v>
      </c>
      <c r="I2134" s="12">
        <v>1.64</v>
      </c>
      <c r="J2134" s="12">
        <f>J2133+IF(AND($B2134="B",$G2134="D"),-I2134,IF($B2134="B",+I2134,0))</f>
        <v>537.86719323770728</v>
      </c>
      <c r="K2134" s="12">
        <f>K2133+IF(AND($B2134="B",$E2134&lt;&gt;""),IF($G2134="D",-I2134,+I2134),0)</f>
        <v>537.86719323770728</v>
      </c>
      <c r="L2134" s="6" t="str">
        <f>IF(C2134="","",G2134&amp;" "&amp;VLOOKUP(C2134,$X$1:$Y$49,2))</f>
        <v>D 6</v>
      </c>
      <c r="M2134" s="10" t="e">
        <f>M2133+IF(AND(B2134="C",E2134&lt;&gt;""),IF(G2134="D",-#REF!,+#REF!),0)</f>
        <v>#REF!</v>
      </c>
      <c r="N2134">
        <f>IF(D2134,MONTH(D2134),"")</f>
        <v>10</v>
      </c>
      <c r="O2134">
        <f>IF(D2134,YEAR(D2134),"")</f>
        <v>2003</v>
      </c>
      <c r="P2134" s="12">
        <f>P2133+IF(AND($B2134="C",I2134&lt;&gt;""),IF($G2134="D",-I2134,+I2134),0)</f>
        <v>15.937580832280101</v>
      </c>
    </row>
    <row r="2135" spans="1:16" x14ac:dyDescent="0.2">
      <c r="A2135" s="6">
        <v>1123</v>
      </c>
      <c r="B2135" s="6" t="s">
        <v>17</v>
      </c>
      <c r="C2135" t="s">
        <v>53</v>
      </c>
      <c r="D2135" s="8">
        <v>37896</v>
      </c>
      <c r="E2135" s="8">
        <v>37896</v>
      </c>
      <c r="F2135" t="s">
        <v>284</v>
      </c>
      <c r="G2135" s="6" t="s">
        <v>23</v>
      </c>
      <c r="I2135" s="12">
        <v>64.430000000000007</v>
      </c>
      <c r="J2135" s="12">
        <f>J2134+IF(AND($B2135="B",$G2135="D"),-I2135,IF($B2135="B",+I2135,0))</f>
        <v>473.43719323770728</v>
      </c>
      <c r="K2135" s="12">
        <f>K2134+IF(AND($B2135="B",$E2135&lt;&gt;""),IF($G2135="D",-I2135,+I2135),0)</f>
        <v>473.43719323770728</v>
      </c>
      <c r="L2135" s="6" t="str">
        <f>IF(C2135="","",G2135&amp;" "&amp;VLOOKUP(C2135,$X$1:$Y$49,2))</f>
        <v>D 29</v>
      </c>
      <c r="M2135" s="10" t="e">
        <f>M2134+IF(AND(B2135="C",E2135&lt;&gt;""),IF(G2135="D",-#REF!,+#REF!),0)</f>
        <v>#REF!</v>
      </c>
      <c r="N2135">
        <f>IF(D2135,MONTH(D2135),"")</f>
        <v>10</v>
      </c>
      <c r="O2135">
        <f>IF(D2135,YEAR(D2135),"")</f>
        <v>2003</v>
      </c>
      <c r="P2135" s="12">
        <f>P2134+IF(AND($B2135="C",I2135&lt;&gt;""),IF($G2135="D",-I2135,+I2135),0)</f>
        <v>15.937580832280101</v>
      </c>
    </row>
    <row r="2136" spans="1:16" x14ac:dyDescent="0.2">
      <c r="A2136" s="6">
        <v>1123</v>
      </c>
      <c r="B2136" s="6" t="s">
        <v>17</v>
      </c>
      <c r="C2136" t="s">
        <v>26</v>
      </c>
      <c r="D2136" s="8">
        <v>37896</v>
      </c>
      <c r="E2136" s="8">
        <v>37896</v>
      </c>
      <c r="F2136" t="s">
        <v>284</v>
      </c>
      <c r="G2136" s="6" t="s">
        <v>23</v>
      </c>
      <c r="I2136" s="12">
        <v>10.28</v>
      </c>
      <c r="J2136" s="12">
        <f>J2135+IF(AND($B2136="B",$G2136="D"),-I2136,IF($B2136="B",+I2136,0))</f>
        <v>463.1571932377073</v>
      </c>
      <c r="K2136" s="12">
        <f>K2135+IF(AND($B2136="B",$E2136&lt;&gt;""),IF($G2136="D",-I2136,+I2136),0)</f>
        <v>463.1571932377073</v>
      </c>
      <c r="L2136" s="6" t="str">
        <f>IF(C2136="","",G2136&amp;" "&amp;VLOOKUP(C2136,$X$1:$Y$49,2))</f>
        <v>D 6</v>
      </c>
      <c r="M2136" s="10" t="e">
        <f>M2135+IF(AND(B2136="C",E2136&lt;&gt;""),IF(G2136="D",-#REF!,+#REF!),0)</f>
        <v>#REF!</v>
      </c>
      <c r="N2136">
        <f>IF(D2136,MONTH(D2136),"")</f>
        <v>10</v>
      </c>
      <c r="O2136">
        <f>IF(D2136,YEAR(D2136),"")</f>
        <v>2003</v>
      </c>
      <c r="P2136" s="12">
        <f>P2135+IF(AND($B2136="C",I2136&lt;&gt;""),IF($G2136="D",-I2136,+I2136),0)</f>
        <v>15.937580832280101</v>
      </c>
    </row>
    <row r="2137" spans="1:16" x14ac:dyDescent="0.2">
      <c r="A2137" s="6">
        <v>1122</v>
      </c>
      <c r="B2137" s="6" t="s">
        <v>17</v>
      </c>
      <c r="C2137" t="s">
        <v>28</v>
      </c>
      <c r="D2137" s="8">
        <v>37897</v>
      </c>
      <c r="E2137" s="8">
        <v>37906</v>
      </c>
      <c r="F2137" t="s">
        <v>284</v>
      </c>
      <c r="G2137" s="6" t="s">
        <v>23</v>
      </c>
      <c r="I2137" s="12">
        <v>38.33</v>
      </c>
      <c r="J2137" s="12">
        <f>J2136+IF(AND($B2137="B",$G2137="D"),-I2137,IF($B2137="B",+I2137,0))</f>
        <v>424.82719323770732</v>
      </c>
      <c r="K2137" s="12">
        <f>K2136+IF(AND($B2137="B",$E2137&lt;&gt;""),IF($G2137="D",-I2137,+I2137),0)</f>
        <v>424.82719323770732</v>
      </c>
      <c r="L2137" s="6" t="str">
        <f>IF(C2137="","",G2137&amp;" "&amp;VLOOKUP(C2137,$X$1:$Y$49,2))</f>
        <v>D 25</v>
      </c>
      <c r="M2137" s="10" t="e">
        <f>M2136+IF(AND(B2137="C",E2137&lt;&gt;""),IF(G2137="D",-#REF!,+#REF!),0)</f>
        <v>#REF!</v>
      </c>
      <c r="N2137">
        <f>IF(D2137,MONTH(D2137),"")</f>
        <v>10</v>
      </c>
      <c r="O2137">
        <f>IF(D2137,YEAR(D2137),"")</f>
        <v>2003</v>
      </c>
      <c r="P2137" s="12">
        <f>P2136+IF(AND($B2137="C",I2137&lt;&gt;""),IF($G2137="D",-I2137,+I2137),0)</f>
        <v>15.937580832280101</v>
      </c>
    </row>
    <row r="2138" spans="1:16" x14ac:dyDescent="0.2">
      <c r="A2138" s="6">
        <v>1122</v>
      </c>
      <c r="B2138" s="6" t="s">
        <v>17</v>
      </c>
      <c r="C2138" t="s">
        <v>26</v>
      </c>
      <c r="D2138" s="8">
        <v>37897</v>
      </c>
      <c r="E2138" s="8">
        <v>37906</v>
      </c>
      <c r="F2138" t="s">
        <v>284</v>
      </c>
      <c r="G2138" s="6" t="s">
        <v>23</v>
      </c>
      <c r="I2138" s="12">
        <v>7.51</v>
      </c>
      <c r="J2138" s="12">
        <f>J2137+IF(AND($B2138="B",$G2138="D"),-I2138,IF($B2138="B",+I2138,0))</f>
        <v>417.31719323770733</v>
      </c>
      <c r="K2138" s="12">
        <f>K2137+IF(AND($B2138="B",$E2138&lt;&gt;""),IF($G2138="D",-I2138,+I2138),0)</f>
        <v>417.31719323770733</v>
      </c>
      <c r="L2138" s="6" t="str">
        <f>IF(C2138="","",G2138&amp;" "&amp;VLOOKUP(C2138,$X$1:$Y$49,2))</f>
        <v>D 6</v>
      </c>
      <c r="M2138" s="10" t="e">
        <f>M2137+IF(AND(B2138="C",E2138&lt;&gt;""),IF(G2138="D",-#REF!,+#REF!),0)</f>
        <v>#REF!</v>
      </c>
      <c r="N2138">
        <f>IF(D2138,MONTH(D2138),"")</f>
        <v>10</v>
      </c>
      <c r="O2138">
        <f>IF(D2138,YEAR(D2138),"")</f>
        <v>2003</v>
      </c>
      <c r="P2138" s="12">
        <f>P2137+IF(AND($B2138="C",I2138&lt;&gt;""),IF($G2138="D",-I2138,+I2138),0)</f>
        <v>15.937580832280101</v>
      </c>
    </row>
    <row r="2139" spans="1:16" x14ac:dyDescent="0.2">
      <c r="A2139" s="6">
        <v>999</v>
      </c>
      <c r="B2139" s="6" t="s">
        <v>17</v>
      </c>
      <c r="C2139" t="s">
        <v>33</v>
      </c>
      <c r="D2139" s="8">
        <v>37901</v>
      </c>
      <c r="E2139" s="8">
        <v>37900</v>
      </c>
      <c r="F2139" t="s">
        <v>284</v>
      </c>
      <c r="G2139" s="6" t="s">
        <v>23</v>
      </c>
      <c r="H2139" s="6"/>
      <c r="I2139" s="12">
        <v>120</v>
      </c>
      <c r="J2139" s="12">
        <f>J2138+IF(AND($B2139="B",$G2139="D"),-I2139,IF($B2139="B",+I2139,0))</f>
        <v>297.31719323770733</v>
      </c>
      <c r="K2139" s="12">
        <f>K2138+IF(AND($B2139="B",$E2139&lt;&gt;""),IF($G2139="D",-I2139,+I2139),0)</f>
        <v>297.31719323770733</v>
      </c>
      <c r="L2139" s="6" t="str">
        <f>IF(C2139="","",G2139&amp;" "&amp;VLOOKUP(C2139,$X$1:$Y$49,2))</f>
        <v>D 23</v>
      </c>
      <c r="M2139" s="10" t="e">
        <f>M2138+IF(AND(B2139="C",E2139&lt;&gt;""),IF(G2139="D",-#REF!,+#REF!),0)</f>
        <v>#REF!</v>
      </c>
      <c r="N2139">
        <f>IF(D2139,MONTH(D2139),"")</f>
        <v>10</v>
      </c>
      <c r="O2139">
        <f>IF(D2139,YEAR(D2139),"")</f>
        <v>2003</v>
      </c>
      <c r="P2139" s="12">
        <f>P2138+IF(AND($B2139="C",I2139&lt;&gt;""),IF($G2139="D",-I2139,+I2139),0)</f>
        <v>15.937580832280101</v>
      </c>
    </row>
    <row r="2140" spans="1:16" x14ac:dyDescent="0.2">
      <c r="A2140" s="6">
        <v>1137</v>
      </c>
      <c r="B2140" s="6" t="s">
        <v>17</v>
      </c>
      <c r="C2140" t="s">
        <v>53</v>
      </c>
      <c r="D2140" s="8">
        <v>37902</v>
      </c>
      <c r="E2140" s="8">
        <v>37902</v>
      </c>
      <c r="F2140" t="s">
        <v>284</v>
      </c>
      <c r="G2140" s="6" t="s">
        <v>23</v>
      </c>
      <c r="I2140" s="12">
        <v>160</v>
      </c>
      <c r="J2140" s="12">
        <f>J2139+IF(AND($B2140="B",$G2140="D"),-I2140,IF($B2140="B",+I2140,0))</f>
        <v>137.31719323770733</v>
      </c>
      <c r="K2140" s="12">
        <f>K2139+IF(AND($B2140="B",$E2140&lt;&gt;""),IF($G2140="D",-I2140,+I2140),0)</f>
        <v>137.31719323770733</v>
      </c>
      <c r="L2140" s="6" t="str">
        <f>IF(C2140="","",G2140&amp;" "&amp;VLOOKUP(C2140,$X$1:$Y$49,2))</f>
        <v>D 29</v>
      </c>
      <c r="M2140" s="10" t="e">
        <f>M2139+IF(AND(B2140="C",E2140&lt;&gt;""),IF(G2140="D",-#REF!,+#REF!),0)</f>
        <v>#REF!</v>
      </c>
      <c r="N2140">
        <f>IF(D2140,MONTH(D2140),"")</f>
        <v>10</v>
      </c>
      <c r="O2140">
        <f>IF(D2140,YEAR(D2140),"")</f>
        <v>2003</v>
      </c>
      <c r="P2140" s="12">
        <f>P2139+IF(AND($B2140="C",I2140&lt;&gt;""),IF($G2140="D",-I2140,+I2140),0)</f>
        <v>15.937580832280101</v>
      </c>
    </row>
    <row r="2141" spans="1:16" x14ac:dyDescent="0.2">
      <c r="A2141" s="6">
        <v>1137</v>
      </c>
      <c r="B2141" s="6" t="s">
        <v>17</v>
      </c>
      <c r="C2141" t="s">
        <v>26</v>
      </c>
      <c r="D2141" s="8">
        <v>37902</v>
      </c>
      <c r="E2141" s="8">
        <v>37902</v>
      </c>
      <c r="F2141" t="s">
        <v>284</v>
      </c>
      <c r="G2141" s="6" t="s">
        <v>23</v>
      </c>
      <c r="I2141" s="12">
        <v>31.36</v>
      </c>
      <c r="J2141" s="12">
        <f>J2140+IF(AND($B2141="B",$G2141="D"),-I2141,IF($B2141="B",+I2141,0))</f>
        <v>105.95719323770733</v>
      </c>
      <c r="K2141" s="12">
        <f>K2140+IF(AND($B2141="B",$E2141&lt;&gt;""),IF($G2141="D",-I2141,+I2141),0)</f>
        <v>105.95719323770733</v>
      </c>
      <c r="L2141" s="6" t="str">
        <f>IF(C2141="","",G2141&amp;" "&amp;VLOOKUP(C2141,$X$1:$Y$49,2))</f>
        <v>D 6</v>
      </c>
      <c r="M2141" s="10" t="e">
        <f>M2140+IF(AND(B2141="C",E2141&lt;&gt;""),IF(G2141="D",-#REF!,+#REF!),0)</f>
        <v>#REF!</v>
      </c>
      <c r="N2141">
        <f>IF(D2141,MONTH(D2141),"")</f>
        <v>10</v>
      </c>
      <c r="O2141">
        <f>IF(D2141,YEAR(D2141),"")</f>
        <v>2003</v>
      </c>
      <c r="P2141" s="12">
        <f>P2140+IF(AND($B2141="C",I2141&lt;&gt;""),IF($G2141="D",-I2141,+I2141),0)</f>
        <v>15.937580832280101</v>
      </c>
    </row>
    <row r="2142" spans="1:16" x14ac:dyDescent="0.2">
      <c r="A2142" s="6">
        <v>920</v>
      </c>
      <c r="B2142" s="6" t="s">
        <v>17</v>
      </c>
      <c r="C2142" t="s">
        <v>33</v>
      </c>
      <c r="D2142" s="8">
        <v>37904</v>
      </c>
      <c r="E2142" s="8">
        <v>37903</v>
      </c>
      <c r="F2142" t="s">
        <v>284</v>
      </c>
      <c r="G2142" s="6" t="s">
        <v>23</v>
      </c>
      <c r="H2142" s="6"/>
      <c r="I2142" s="12">
        <v>301.49</v>
      </c>
      <c r="J2142" s="12">
        <f>J2141+IF(AND($B2142="B",$G2142="D"),-I2142,IF($B2142="B",+I2142,0))</f>
        <v>-195.53280676229269</v>
      </c>
      <c r="K2142" s="12">
        <f>K2141+IF(AND($B2142="B",$E2142&lt;&gt;""),IF($G2142="D",-I2142,+I2142),0)</f>
        <v>-195.53280676229269</v>
      </c>
      <c r="L2142" s="6" t="str">
        <f>IF(C2142="","",G2142&amp;" "&amp;VLOOKUP(C2142,$X$1:$Y$49,2))</f>
        <v>D 23</v>
      </c>
      <c r="M2142" s="10" t="e">
        <f>M2141+IF(AND(B2142="C",E2142&lt;&gt;""),IF(G2142="D",-#REF!,+#REF!),0)</f>
        <v>#REF!</v>
      </c>
      <c r="N2142">
        <f>IF(D2142,MONTH(D2142),"")</f>
        <v>10</v>
      </c>
      <c r="O2142">
        <f>IF(D2142,YEAR(D2142),"")</f>
        <v>2003</v>
      </c>
      <c r="P2142" s="12">
        <f>P2141+IF(AND($B2142="C",I2142&lt;&gt;""),IF($G2142="D",-I2142,+I2142),0)</f>
        <v>15.937580832280101</v>
      </c>
    </row>
    <row r="2143" spans="1:16" x14ac:dyDescent="0.2">
      <c r="A2143" s="6">
        <v>929</v>
      </c>
      <c r="B2143" s="6" t="s">
        <v>17</v>
      </c>
      <c r="C2143" t="s">
        <v>33</v>
      </c>
      <c r="D2143" s="8">
        <v>37904</v>
      </c>
      <c r="E2143" s="8">
        <v>37903</v>
      </c>
      <c r="F2143" t="s">
        <v>284</v>
      </c>
      <c r="G2143" s="6" t="s">
        <v>23</v>
      </c>
      <c r="H2143" s="6"/>
      <c r="I2143" s="12">
        <v>209.58</v>
      </c>
      <c r="J2143" s="12">
        <f>J2142+IF(AND($B2143="B",$G2143="D"),-I2143,IF($B2143="B",+I2143,0))</f>
        <v>-405.11280676229273</v>
      </c>
      <c r="K2143" s="12">
        <f>K2142+IF(AND($B2143="B",$E2143&lt;&gt;""),IF($G2143="D",-I2143,+I2143),0)</f>
        <v>-405.11280676229273</v>
      </c>
      <c r="L2143" s="6" t="str">
        <f>IF(C2143="","",G2143&amp;" "&amp;VLOOKUP(C2143,$X$1:$Y$49,2))</f>
        <v>D 23</v>
      </c>
      <c r="M2143" s="10" t="e">
        <f>M2142+IF(AND(B2143="C",E2143&lt;&gt;""),IF(G2143="D",-#REF!,+#REF!),0)</f>
        <v>#REF!</v>
      </c>
      <c r="N2143">
        <f>IF(D2143,MONTH(D2143),"")</f>
        <v>10</v>
      </c>
      <c r="O2143">
        <f>IF(D2143,YEAR(D2143),"")</f>
        <v>2003</v>
      </c>
      <c r="P2143" s="12">
        <f>P2142+IF(AND($B2143="C",I2143&lt;&gt;""),IF($G2143="D",-I2143,+I2143),0)</f>
        <v>15.937580832280101</v>
      </c>
    </row>
    <row r="2144" spans="1:16" x14ac:dyDescent="0.2">
      <c r="A2144" s="6">
        <v>1121</v>
      </c>
      <c r="B2144" s="6" t="s">
        <v>17</v>
      </c>
      <c r="C2144" t="s">
        <v>54</v>
      </c>
      <c r="D2144" s="8">
        <v>37904</v>
      </c>
      <c r="E2144" s="8">
        <v>37904</v>
      </c>
      <c r="F2144" s="20" t="s">
        <v>284</v>
      </c>
      <c r="G2144" s="6" t="s">
        <v>19</v>
      </c>
      <c r="I2144" s="12">
        <v>900</v>
      </c>
      <c r="J2144" s="12">
        <f>J2143+IF(AND($B2144="B",$G2144="D"),-I2144,IF($B2144="B",+I2144,0))</f>
        <v>494.88719323770727</v>
      </c>
      <c r="K2144" s="12">
        <f>K2143+IF(AND($B2144="B",$E2144&lt;&gt;""),IF($G2144="D",-I2144,+I2144),0)</f>
        <v>494.88719323770727</v>
      </c>
      <c r="L2144" s="6" t="str">
        <f>IF(C2144="","",G2144&amp;" "&amp;VLOOKUP(C2144,$X$1:$Y$49,2))</f>
        <v>R 6</v>
      </c>
      <c r="M2144" s="10" t="e">
        <f>M2143+IF(AND(B2144="C",E2144&lt;&gt;""),IF(G2144="D",-#REF!,+#REF!),0)</f>
        <v>#REF!</v>
      </c>
      <c r="N2144">
        <f>IF(D2144,MONTH(D2144),"")</f>
        <v>10</v>
      </c>
      <c r="O2144">
        <f>IF(D2144,YEAR(D2144),"")</f>
        <v>2003</v>
      </c>
      <c r="P2144" s="12">
        <f>P2143+IF(AND($B2144="C",I2144&lt;&gt;""),IF($G2144="D",-I2144,+I2144),0)</f>
        <v>15.937580832280101</v>
      </c>
    </row>
    <row r="2145" spans="1:16" x14ac:dyDescent="0.2">
      <c r="A2145" s="6">
        <v>1121</v>
      </c>
      <c r="B2145" s="6" t="s">
        <v>17</v>
      </c>
      <c r="C2145" t="s">
        <v>62</v>
      </c>
      <c r="D2145" s="8">
        <v>37904</v>
      </c>
      <c r="E2145" s="8">
        <v>37904</v>
      </c>
      <c r="F2145" s="20" t="s">
        <v>284</v>
      </c>
      <c r="G2145" s="6" t="s">
        <v>19</v>
      </c>
      <c r="I2145" s="12">
        <v>176.4</v>
      </c>
      <c r="J2145" s="12">
        <f>J2144+IF(AND($B2145="B",$G2145="D"),-I2145,IF($B2145="B",+I2145,0))</f>
        <v>671.28719323770724</v>
      </c>
      <c r="K2145" s="12">
        <f>K2144+IF(AND($B2145="B",$E2145&lt;&gt;""),IF($G2145="D",-I2145,+I2145),0)</f>
        <v>671.28719323770724</v>
      </c>
      <c r="L2145" s="6" t="str">
        <f>IF(C2145="","",G2145&amp;" "&amp;VLOOKUP(C2145,$X$1:$Y$49,2))</f>
        <v>R 5</v>
      </c>
      <c r="M2145" s="10" t="e">
        <f>M2144+IF(AND(B2145="C",E2145&lt;&gt;""),IF(G2145="D",-#REF!,+#REF!),0)</f>
        <v>#REF!</v>
      </c>
      <c r="N2145">
        <f>IF(D2145,MONTH(D2145),"")</f>
        <v>10</v>
      </c>
      <c r="O2145">
        <f>IF(D2145,YEAR(D2145),"")</f>
        <v>2003</v>
      </c>
      <c r="P2145" s="12">
        <f>P2144+IF(AND($B2145="C",I2145&lt;&gt;""),IF($G2145="D",-I2145,+I2145),0)</f>
        <v>15.937580832280101</v>
      </c>
    </row>
    <row r="2146" spans="1:16" x14ac:dyDescent="0.2">
      <c r="A2146" s="6">
        <v>1138</v>
      </c>
      <c r="B2146" s="6" t="s">
        <v>40</v>
      </c>
      <c r="C2146" t="s">
        <v>28</v>
      </c>
      <c r="D2146" s="8">
        <v>37907</v>
      </c>
      <c r="E2146" s="8">
        <v>37907</v>
      </c>
      <c r="F2146" t="s">
        <v>284</v>
      </c>
      <c r="G2146" s="6" t="s">
        <v>23</v>
      </c>
      <c r="I2146" s="12">
        <v>14.75</v>
      </c>
      <c r="J2146" s="12">
        <f>J2145+IF(AND($B2146="B",$G2146="D"),-I2146,IF($B2146="B",+I2146,0))</f>
        <v>671.28719323770724</v>
      </c>
      <c r="K2146" s="12">
        <f>K2145+IF(AND($B2146="B",$E2146&lt;&gt;""),IF($G2146="D",-I2146,+I2146),0)</f>
        <v>671.28719323770724</v>
      </c>
      <c r="L2146" s="6" t="str">
        <f>IF(C2146="","",G2146&amp;" "&amp;VLOOKUP(C2146,$X$1:$Y$49,2))</f>
        <v>D 25</v>
      </c>
      <c r="M2146" s="10" t="e">
        <f>M2145+IF(AND(B2146="C",E2146&lt;&gt;""),IF(G2146="D",-#REF!,+#REF!),0)</f>
        <v>#REF!</v>
      </c>
      <c r="N2146">
        <f>IF(D2146,MONTH(D2146),"")</f>
        <v>10</v>
      </c>
      <c r="O2146">
        <f>IF(D2146,YEAR(D2146),"")</f>
        <v>2003</v>
      </c>
      <c r="P2146" s="12">
        <f>P2145+IF(AND($B2146="C",I2146&lt;&gt;""),IF($G2146="D",-I2146,+I2146),0)</f>
        <v>1.1875808322801014</v>
      </c>
    </row>
    <row r="2147" spans="1:16" x14ac:dyDescent="0.2">
      <c r="A2147" s="6">
        <v>1144</v>
      </c>
      <c r="B2147" s="6" t="s">
        <v>17</v>
      </c>
      <c r="C2147" t="s">
        <v>58</v>
      </c>
      <c r="D2147" s="8">
        <v>37909</v>
      </c>
      <c r="E2147" s="8">
        <v>37925</v>
      </c>
      <c r="F2147" t="s">
        <v>284</v>
      </c>
      <c r="G2147" s="6" t="s">
        <v>23</v>
      </c>
      <c r="I2147" s="12">
        <v>300.41000000000003</v>
      </c>
      <c r="J2147" s="12">
        <f>J2146+IF(AND($B2147="B",$G2147="D"),-I2147,IF($B2147="B",+I2147,0))</f>
        <v>370.87719323770722</v>
      </c>
      <c r="K2147" s="12">
        <f>K2146+IF(AND($B2147="B",$E2147&lt;&gt;""),IF($G2147="D",-I2147,+I2147),0)</f>
        <v>370.87719323770722</v>
      </c>
      <c r="L2147" s="6" t="str">
        <f>IF(C2147="","",G2147&amp;" "&amp;VLOOKUP(C2147,$X$1:$Y$49,2))</f>
        <v>D 4</v>
      </c>
      <c r="M2147" s="10" t="e">
        <f>M2146+IF(AND(B2147="C",E2147&lt;&gt;""),IF(G2147="D",-#REF!,+#REF!),0)</f>
        <v>#REF!</v>
      </c>
      <c r="N2147">
        <f>IF(D2147,MONTH(D2147),"")</f>
        <v>10</v>
      </c>
      <c r="O2147">
        <f>IF(D2147,YEAR(D2147),"")</f>
        <v>2003</v>
      </c>
      <c r="P2147" s="12">
        <f>P2146+IF(AND($B2147="C",I2147&lt;&gt;""),IF($G2147="D",-I2147,+I2147),0)</f>
        <v>1.1875808322801014</v>
      </c>
    </row>
    <row r="2148" spans="1:16" x14ac:dyDescent="0.2">
      <c r="A2148" s="6">
        <v>1144</v>
      </c>
      <c r="B2148" s="6" t="s">
        <v>17</v>
      </c>
      <c r="C2148" t="s">
        <v>28</v>
      </c>
      <c r="D2148" s="8">
        <v>37909</v>
      </c>
      <c r="E2148" s="8">
        <v>37925</v>
      </c>
      <c r="F2148" t="s">
        <v>284</v>
      </c>
      <c r="G2148" s="6" t="s">
        <v>23</v>
      </c>
      <c r="I2148" s="12">
        <v>20.86</v>
      </c>
      <c r="J2148" s="12">
        <f>J2147+IF(AND($B2148="B",$G2148="D"),-I2148,IF($B2148="B",+I2148,0))</f>
        <v>350.0171932377072</v>
      </c>
      <c r="K2148" s="12">
        <f>K2147+IF(AND($B2148="B",$E2148&lt;&gt;""),IF($G2148="D",-I2148,+I2148),0)</f>
        <v>350.0171932377072</v>
      </c>
      <c r="L2148" s="6" t="str">
        <f>IF(C2148="","",G2148&amp;" "&amp;VLOOKUP(C2148,$X$1:$Y$49,2))</f>
        <v>D 25</v>
      </c>
      <c r="M2148" s="10" t="e">
        <f>M2147+IF(AND(B2148="C",E2148&lt;&gt;""),IF(G2148="D",-#REF!,+#REF!),0)</f>
        <v>#REF!</v>
      </c>
      <c r="N2148">
        <f>IF(D2148,MONTH(D2148),"")</f>
        <v>10</v>
      </c>
      <c r="O2148">
        <f>IF(D2148,YEAR(D2148),"")</f>
        <v>2003</v>
      </c>
      <c r="P2148" s="12">
        <f>P2147+IF(AND($B2148="C",I2148&lt;&gt;""),IF($G2148="D",-I2148,+I2148),0)</f>
        <v>1.1875808322801014</v>
      </c>
    </row>
    <row r="2149" spans="1:16" x14ac:dyDescent="0.2">
      <c r="A2149" s="6">
        <v>1144</v>
      </c>
      <c r="B2149" s="6" t="s">
        <v>17</v>
      </c>
      <c r="C2149" t="s">
        <v>31</v>
      </c>
      <c r="D2149" s="8">
        <v>37909</v>
      </c>
      <c r="E2149" s="8">
        <v>37925</v>
      </c>
      <c r="F2149" t="s">
        <v>284</v>
      </c>
      <c r="G2149" s="6" t="s">
        <v>23</v>
      </c>
      <c r="I2149" s="12">
        <v>454.02</v>
      </c>
      <c r="J2149" s="12">
        <f>J2148+IF(AND($B2149="B",$G2149="D"),-I2149,IF($B2149="B",+I2149,0))</f>
        <v>-104.00280676229278</v>
      </c>
      <c r="K2149" s="12">
        <f>K2148+IF(AND($B2149="B",$E2149&lt;&gt;""),IF($G2149="D",-I2149,+I2149),0)</f>
        <v>-104.00280676229278</v>
      </c>
      <c r="L2149" s="6" t="str">
        <f>IF(C2149="","",G2149&amp;" "&amp;VLOOKUP(C2149,$X$1:$Y$49,2))</f>
        <v>D 22</v>
      </c>
      <c r="M2149" s="10" t="e">
        <f>M2148+IF(AND(B2149="C",E2149&lt;&gt;""),IF(G2149="D",-#REF!,+#REF!),0)</f>
        <v>#REF!</v>
      </c>
      <c r="N2149">
        <f>IF(D2149,MONTH(D2149),"")</f>
        <v>10</v>
      </c>
      <c r="O2149">
        <f>IF(D2149,YEAR(D2149),"")</f>
        <v>2003</v>
      </c>
      <c r="P2149" s="12">
        <f>P2148+IF(AND($B2149="C",I2149&lt;&gt;""),IF($G2149="D",-I2149,+I2149),0)</f>
        <v>1.1875808322801014</v>
      </c>
    </row>
    <row r="2150" spans="1:16" x14ac:dyDescent="0.2">
      <c r="A2150" s="6">
        <v>1144</v>
      </c>
      <c r="B2150" s="6" t="s">
        <v>17</v>
      </c>
      <c r="C2150" t="s">
        <v>26</v>
      </c>
      <c r="D2150" s="8">
        <v>37909</v>
      </c>
      <c r="E2150" s="8">
        <v>37925</v>
      </c>
      <c r="F2150" t="s">
        <v>284</v>
      </c>
      <c r="G2150" s="6" t="s">
        <v>23</v>
      </c>
      <c r="I2150" s="12">
        <v>66.540000000000006</v>
      </c>
      <c r="J2150" s="12">
        <f>J2149+IF(AND($B2150="B",$G2150="D"),-I2150,IF($B2150="B",+I2150,0))</f>
        <v>-170.5428067622928</v>
      </c>
      <c r="K2150" s="12">
        <f>K2149+IF(AND($B2150="B",$E2150&lt;&gt;""),IF($G2150="D",-I2150,+I2150),0)</f>
        <v>-170.5428067622928</v>
      </c>
      <c r="L2150" s="6" t="str">
        <f>IF(C2150="","",G2150&amp;" "&amp;VLOOKUP(C2150,$X$1:$Y$49,2))</f>
        <v>D 6</v>
      </c>
      <c r="M2150" s="10" t="e">
        <f>M2149+IF(AND(B2150="C",E2150&lt;&gt;""),IF(G2150="D",-#REF!,+#REF!),0)</f>
        <v>#REF!</v>
      </c>
      <c r="N2150">
        <f>IF(D2150,MONTH(D2150),"")</f>
        <v>10</v>
      </c>
      <c r="O2150">
        <f>IF(D2150,YEAR(D2150),"")</f>
        <v>2003</v>
      </c>
      <c r="P2150" s="12">
        <f>P2149+IF(AND($B2150="C",I2150&lt;&gt;""),IF($G2150="D",-I2150,+I2150),0)</f>
        <v>1.1875808322801014</v>
      </c>
    </row>
    <row r="2151" spans="1:16" x14ac:dyDescent="0.2">
      <c r="A2151" s="6">
        <v>1131</v>
      </c>
      <c r="B2151" s="6" t="s">
        <v>17</v>
      </c>
      <c r="C2151" t="s">
        <v>28</v>
      </c>
      <c r="D2151" s="8">
        <v>37910</v>
      </c>
      <c r="E2151" s="8">
        <v>37925</v>
      </c>
      <c r="F2151" t="s">
        <v>284</v>
      </c>
      <c r="G2151" s="6" t="s">
        <v>23</v>
      </c>
      <c r="I2151" s="12">
        <v>40.68</v>
      </c>
      <c r="J2151" s="12">
        <f>J2150+IF(AND($B2151="B",$G2151="D"),-I2151,IF($B2151="B",+I2151,0))</f>
        <v>-211.22280676229281</v>
      </c>
      <c r="K2151" s="12">
        <f>K2150+IF(AND($B2151="B",$E2151&lt;&gt;""),IF($G2151="D",-I2151,+I2151),0)</f>
        <v>-211.22280676229281</v>
      </c>
      <c r="L2151" s="6" t="str">
        <f>IF(C2151="","",G2151&amp;" "&amp;VLOOKUP(C2151,$X$1:$Y$49,2))</f>
        <v>D 25</v>
      </c>
      <c r="M2151" s="10" t="e">
        <f>M2150+IF(AND(B2151="C",E2151&lt;&gt;""),IF(G2151="D",-#REF!,+#REF!),0)</f>
        <v>#REF!</v>
      </c>
      <c r="N2151">
        <f>IF(D2151,MONTH(D2151),"")</f>
        <v>10</v>
      </c>
      <c r="O2151">
        <f>IF(D2151,YEAR(D2151),"")</f>
        <v>2003</v>
      </c>
      <c r="P2151" s="12">
        <f>P2150+IF(AND($B2151="C",I2151&lt;&gt;""),IF($G2151="D",-I2151,+I2151),0)</f>
        <v>1.1875808322801014</v>
      </c>
    </row>
    <row r="2152" spans="1:16" x14ac:dyDescent="0.2">
      <c r="A2152" s="6">
        <v>1131</v>
      </c>
      <c r="B2152" s="6" t="s">
        <v>17</v>
      </c>
      <c r="C2152" t="s">
        <v>26</v>
      </c>
      <c r="D2152" s="8">
        <v>37910</v>
      </c>
      <c r="E2152" s="8">
        <v>37925</v>
      </c>
      <c r="F2152" t="s">
        <v>284</v>
      </c>
      <c r="G2152" s="6" t="s">
        <v>23</v>
      </c>
      <c r="I2152" s="12">
        <v>7.97</v>
      </c>
      <c r="J2152" s="12">
        <f>J2151+IF(AND($B2152="B",$G2152="D"),-I2152,IF($B2152="B",+I2152,0))</f>
        <v>-219.1928067622928</v>
      </c>
      <c r="K2152" s="12">
        <f>K2151+IF(AND($B2152="B",$E2152&lt;&gt;""),IF($G2152="D",-I2152,+I2152),0)</f>
        <v>-219.1928067622928</v>
      </c>
      <c r="L2152" s="6" t="str">
        <f>IF(C2152="","",G2152&amp;" "&amp;VLOOKUP(C2152,$X$1:$Y$49,2))</f>
        <v>D 6</v>
      </c>
      <c r="M2152" s="10" t="e">
        <f>M2151+IF(AND(B2152="C",E2152&lt;&gt;""),IF(G2152="D",-#REF!,+#REF!),0)</f>
        <v>#REF!</v>
      </c>
      <c r="N2152">
        <f>IF(D2152,MONTH(D2152),"")</f>
        <v>10</v>
      </c>
      <c r="O2152">
        <f>IF(D2152,YEAR(D2152),"")</f>
        <v>2003</v>
      </c>
      <c r="P2152" s="12">
        <f>P2151+IF(AND($B2152="C",I2152&lt;&gt;""),IF($G2152="D",-I2152,+I2152),0)</f>
        <v>1.1875808322801014</v>
      </c>
    </row>
    <row r="2153" spans="1:16" x14ac:dyDescent="0.2">
      <c r="A2153" s="6">
        <v>1134</v>
      </c>
      <c r="B2153" s="6" t="s">
        <v>17</v>
      </c>
      <c r="C2153" t="s">
        <v>67</v>
      </c>
      <c r="D2153" s="8">
        <v>37910</v>
      </c>
      <c r="E2153" s="8">
        <v>37913</v>
      </c>
      <c r="F2153" s="20" t="s">
        <v>284</v>
      </c>
      <c r="G2153" s="6" t="s">
        <v>23</v>
      </c>
      <c r="H2153">
        <v>5507297</v>
      </c>
      <c r="I2153" s="12">
        <v>1501</v>
      </c>
      <c r="J2153" s="12">
        <f>J2152+IF(AND($B2153="B",$G2153="D"),-I2153,IF($B2153="B",+I2153,0))</f>
        <v>-1720.1928067622928</v>
      </c>
      <c r="K2153" s="12">
        <f>K2152+IF(AND($B2153="B",$E2153&lt;&gt;""),IF($G2153="D",-I2153,+I2153),0)</f>
        <v>-1720.1928067622928</v>
      </c>
      <c r="L2153" s="6" t="str">
        <f>IF(C2153="","",G2153&amp;" "&amp;VLOOKUP(C2153,$X$1:$Y$49,2))</f>
        <v>D 11</v>
      </c>
      <c r="M2153" s="10" t="e">
        <f>M2152+IF(AND(B2153="C",E2153&lt;&gt;""),IF(G2153="D",-#REF!,+#REF!),0)</f>
        <v>#REF!</v>
      </c>
      <c r="N2153">
        <f>IF(D2153,MONTH(D2153),"")</f>
        <v>10</v>
      </c>
      <c r="O2153">
        <f>IF(D2153,YEAR(D2153),"")</f>
        <v>2003</v>
      </c>
      <c r="P2153" s="12">
        <f>P2152+IF(AND($B2153="C",I2153&lt;&gt;""),IF($G2153="D",-I2153,+I2153),0)</f>
        <v>1.1875808322801014</v>
      </c>
    </row>
    <row r="2154" spans="1:16" x14ac:dyDescent="0.2">
      <c r="A2154" s="6">
        <v>1136</v>
      </c>
      <c r="B2154" s="6" t="s">
        <v>17</v>
      </c>
      <c r="C2154" t="s">
        <v>28</v>
      </c>
      <c r="D2154" s="8">
        <v>37910</v>
      </c>
      <c r="E2154" s="8">
        <v>37915</v>
      </c>
      <c r="F2154" t="s">
        <v>284</v>
      </c>
      <c r="G2154" s="6" t="s">
        <v>23</v>
      </c>
      <c r="I2154" s="12">
        <v>26.2</v>
      </c>
      <c r="J2154" s="12">
        <f>J2153+IF(AND($B2154="B",$G2154="D"),-I2154,IF($B2154="B",+I2154,0))</f>
        <v>-1746.3928067622928</v>
      </c>
      <c r="K2154" s="12">
        <f>K2153+IF(AND($B2154="B",$E2154&lt;&gt;""),IF($G2154="D",-I2154,+I2154),0)</f>
        <v>-1746.3928067622928</v>
      </c>
      <c r="L2154" s="6" t="str">
        <f>IF(C2154="","",G2154&amp;" "&amp;VLOOKUP(C2154,$X$1:$Y$49,2))</f>
        <v>D 25</v>
      </c>
      <c r="M2154" s="10" t="e">
        <f>M2153+IF(AND(B2154="C",E2154&lt;&gt;""),IF(G2154="D",-#REF!,+#REF!),0)</f>
        <v>#REF!</v>
      </c>
      <c r="N2154">
        <f>IF(D2154,MONTH(D2154),"")</f>
        <v>10</v>
      </c>
      <c r="O2154">
        <f>IF(D2154,YEAR(D2154),"")</f>
        <v>2003</v>
      </c>
      <c r="P2154" s="12">
        <f>P2153+IF(AND($B2154="C",I2154&lt;&gt;""),IF($G2154="D",-I2154,+I2154),0)</f>
        <v>1.1875808322801014</v>
      </c>
    </row>
    <row r="2155" spans="1:16" x14ac:dyDescent="0.2">
      <c r="A2155" s="6">
        <v>1136</v>
      </c>
      <c r="B2155" s="6" t="s">
        <v>17</v>
      </c>
      <c r="C2155" t="s">
        <v>26</v>
      </c>
      <c r="D2155" s="8">
        <v>37910</v>
      </c>
      <c r="E2155" s="8">
        <v>37915</v>
      </c>
      <c r="F2155" t="s">
        <v>284</v>
      </c>
      <c r="G2155" s="6" t="s">
        <v>23</v>
      </c>
      <c r="I2155" s="12">
        <v>5.14</v>
      </c>
      <c r="J2155" s="12">
        <f>J2154+IF(AND($B2155="B",$G2155="D"),-I2155,IF($B2155="B",+I2155,0))</f>
        <v>-1751.5328067622929</v>
      </c>
      <c r="K2155" s="12">
        <f>K2154+IF(AND($B2155="B",$E2155&lt;&gt;""),IF($G2155="D",-I2155,+I2155),0)</f>
        <v>-1751.5328067622929</v>
      </c>
      <c r="L2155" s="6" t="str">
        <f>IF(C2155="","",G2155&amp;" "&amp;VLOOKUP(C2155,$X$1:$Y$49,2))</f>
        <v>D 6</v>
      </c>
      <c r="M2155" s="10" t="e">
        <f>M2154+IF(AND(B2155="C",E2155&lt;&gt;""),IF(G2155="D",-#REF!,+#REF!),0)</f>
        <v>#REF!</v>
      </c>
      <c r="N2155">
        <f>IF(D2155,MONTH(D2155),"")</f>
        <v>10</v>
      </c>
      <c r="O2155">
        <f>IF(D2155,YEAR(D2155),"")</f>
        <v>2003</v>
      </c>
      <c r="P2155" s="12">
        <f>P2154+IF(AND($B2155="C",I2155&lt;&gt;""),IF($G2155="D",-I2155,+I2155),0)</f>
        <v>1.1875808322801014</v>
      </c>
    </row>
    <row r="2156" spans="1:16" x14ac:dyDescent="0.2">
      <c r="A2156" s="6">
        <v>1130</v>
      </c>
      <c r="B2156" s="6" t="s">
        <v>17</v>
      </c>
      <c r="C2156" t="s">
        <v>58</v>
      </c>
      <c r="D2156" s="8">
        <v>37911</v>
      </c>
      <c r="E2156" s="8">
        <v>37908</v>
      </c>
      <c r="F2156" t="s">
        <v>284</v>
      </c>
      <c r="G2156" s="6" t="s">
        <v>23</v>
      </c>
      <c r="I2156" s="12">
        <v>500</v>
      </c>
      <c r="J2156" s="12">
        <f>J2155+IF(AND($B2156="B",$G2156="D"),-I2156,IF($B2156="B",+I2156,0))</f>
        <v>-2251.5328067622931</v>
      </c>
      <c r="K2156" s="12">
        <f>K2155+IF(AND($B2156="B",$E2156&lt;&gt;""),IF($G2156="D",-I2156,+I2156),0)</f>
        <v>-2251.5328067622931</v>
      </c>
      <c r="L2156" s="6" t="str">
        <f>IF(C2156="","",G2156&amp;" "&amp;VLOOKUP(C2156,$X$1:$Y$49,2))</f>
        <v>D 4</v>
      </c>
      <c r="M2156" s="10" t="e">
        <f>M2155+IF(AND(B2156="C",E2156&lt;&gt;""),IF(G2156="D",-#REF!,+#REF!),0)</f>
        <v>#REF!</v>
      </c>
      <c r="N2156">
        <f>IF(D2156,MONTH(D2156),"")</f>
        <v>10</v>
      </c>
      <c r="O2156">
        <f>IF(D2156,YEAR(D2156),"")</f>
        <v>2003</v>
      </c>
      <c r="P2156" s="12">
        <f>P2155+IF(AND($B2156="C",I2156&lt;&gt;""),IF($G2156="D",-I2156,+I2156),0)</f>
        <v>1.1875808322801014</v>
      </c>
    </row>
    <row r="2157" spans="1:16" x14ac:dyDescent="0.2">
      <c r="A2157" s="6">
        <v>968</v>
      </c>
      <c r="B2157" s="6" t="s">
        <v>17</v>
      </c>
      <c r="C2157" t="s">
        <v>33</v>
      </c>
      <c r="D2157" s="8">
        <v>37914</v>
      </c>
      <c r="E2157" s="8">
        <v>37913</v>
      </c>
      <c r="F2157" t="s">
        <v>284</v>
      </c>
      <c r="G2157" s="6" t="s">
        <v>23</v>
      </c>
      <c r="H2157" s="6"/>
      <c r="I2157" s="12">
        <v>348</v>
      </c>
      <c r="J2157" s="12">
        <f>J2156+IF(AND($B2157="B",$G2157="D"),-I2157,IF($B2157="B",+I2157,0))</f>
        <v>-2599.5328067622931</v>
      </c>
      <c r="K2157" s="12">
        <f>K2156+IF(AND($B2157="B",$E2157&lt;&gt;""),IF($G2157="D",-I2157,+I2157),0)</f>
        <v>-2599.5328067622931</v>
      </c>
      <c r="L2157" s="6" t="str">
        <f>IF(C2157="","",G2157&amp;" "&amp;VLOOKUP(C2157,$X$1:$Y$49,2))</f>
        <v>D 23</v>
      </c>
      <c r="M2157" s="10" t="e">
        <f>M2156+IF(AND(B2157="C",E2157&lt;&gt;""),IF(G2157="D",-#REF!,+#REF!),0)</f>
        <v>#REF!</v>
      </c>
      <c r="N2157">
        <f>IF(D2157,MONTH(D2157),"")</f>
        <v>10</v>
      </c>
      <c r="O2157">
        <f>IF(D2157,YEAR(D2157),"")</f>
        <v>2003</v>
      </c>
      <c r="P2157" s="12">
        <f>P2156+IF(AND($B2157="C",I2157&lt;&gt;""),IF($G2157="D",-I2157,+I2157),0)</f>
        <v>1.1875808322801014</v>
      </c>
    </row>
    <row r="2158" spans="1:16" x14ac:dyDescent="0.2">
      <c r="A2158" s="6">
        <v>1135</v>
      </c>
      <c r="B2158" s="6" t="s">
        <v>17</v>
      </c>
      <c r="C2158" t="s">
        <v>58</v>
      </c>
      <c r="D2158" s="8">
        <v>37917</v>
      </c>
      <c r="E2158" s="8">
        <v>37921</v>
      </c>
      <c r="F2158" s="7" t="s">
        <v>284</v>
      </c>
      <c r="G2158" s="6" t="s">
        <v>23</v>
      </c>
      <c r="H2158">
        <v>5507298</v>
      </c>
      <c r="I2158" s="12">
        <v>20</v>
      </c>
      <c r="J2158" s="12">
        <f>J2157+IF(AND($B2158="B",$G2158="D"),-I2158,IF($B2158="B",+I2158,0))</f>
        <v>-2619.5328067622931</v>
      </c>
      <c r="K2158" s="12">
        <f>K2157+IF(AND($B2158="B",$E2158&lt;&gt;""),IF($G2158="D",-I2158,+I2158),0)</f>
        <v>-2619.5328067622931</v>
      </c>
      <c r="L2158" s="6" t="str">
        <f>IF(C2158="","",G2158&amp;" "&amp;VLOOKUP(C2158,$X$1:$Y$49,2))</f>
        <v>D 4</v>
      </c>
      <c r="M2158" s="10" t="e">
        <f>M2157+IF(AND(B2158="C",E2158&lt;&gt;""),IF(G2158="D",-#REF!,+#REF!),0)</f>
        <v>#REF!</v>
      </c>
      <c r="N2158">
        <f>IF(D2158,MONTH(D2158),"")</f>
        <v>10</v>
      </c>
      <c r="O2158">
        <f>IF(D2158,YEAR(D2158),"")</f>
        <v>2003</v>
      </c>
      <c r="P2158" s="12">
        <f>P2157+IF(AND($B2158="C",I2158&lt;&gt;""),IF($G2158="D",-I2158,+I2158),0)</f>
        <v>1.1875808322801014</v>
      </c>
    </row>
    <row r="2159" spans="1:16" x14ac:dyDescent="0.2">
      <c r="A2159" s="6">
        <v>1128</v>
      </c>
      <c r="B2159" s="6" t="s">
        <v>17</v>
      </c>
      <c r="C2159" t="s">
        <v>58</v>
      </c>
      <c r="D2159" s="8">
        <v>37923</v>
      </c>
      <c r="E2159" s="8">
        <v>37922</v>
      </c>
      <c r="F2159" s="7" t="s">
        <v>284</v>
      </c>
      <c r="G2159" s="6" t="s">
        <v>23</v>
      </c>
      <c r="I2159" s="12">
        <v>100</v>
      </c>
      <c r="J2159" s="12">
        <f>J2158+IF(AND($B2159="B",$G2159="D"),-I2159,IF($B2159="B",+I2159,0))</f>
        <v>-2719.5328067622931</v>
      </c>
      <c r="K2159" s="12">
        <f>K2158+IF(AND($B2159="B",$E2159&lt;&gt;""),IF($G2159="D",-I2159,+I2159),0)</f>
        <v>-2719.5328067622931</v>
      </c>
      <c r="L2159" s="6" t="str">
        <f>IF(C2159="","",G2159&amp;" "&amp;VLOOKUP(C2159,$X$1:$Y$49,2))</f>
        <v>D 4</v>
      </c>
      <c r="M2159" s="10" t="e">
        <f>M2158+IF(AND(B2159="C",E2159&lt;&gt;""),IF(G2159="D",-#REF!,+#REF!),0)</f>
        <v>#REF!</v>
      </c>
      <c r="N2159">
        <f>IF(D2159,MONTH(D2159),"")</f>
        <v>10</v>
      </c>
      <c r="O2159">
        <f>IF(D2159,YEAR(D2159),"")</f>
        <v>2003</v>
      </c>
      <c r="P2159" s="12">
        <f>P2158+IF(AND($B2159="C",I2159&lt;&gt;""),IF($G2159="D",-I2159,+I2159),0)</f>
        <v>1.1875808322801014</v>
      </c>
    </row>
    <row r="2160" spans="1:16" x14ac:dyDescent="0.2">
      <c r="A2160" s="6">
        <v>1066</v>
      </c>
      <c r="B2160" s="6" t="s">
        <v>17</v>
      </c>
      <c r="C2160" t="s">
        <v>33</v>
      </c>
      <c r="D2160" s="8">
        <v>37925</v>
      </c>
      <c r="E2160" s="8">
        <v>37930</v>
      </c>
      <c r="F2160" t="s">
        <v>284</v>
      </c>
      <c r="G2160" s="6" t="s">
        <v>23</v>
      </c>
      <c r="I2160" s="12">
        <v>1184</v>
      </c>
      <c r="J2160" s="12">
        <f>J2159+IF(AND($B2160="B",$G2160="D"),-I2160,IF($B2160="B",+I2160,0))</f>
        <v>-3903.5328067622931</v>
      </c>
      <c r="K2160" s="12">
        <f>K2159+IF(AND($B2160="B",$E2160&lt;&gt;""),IF($G2160="D",-I2160,+I2160),0)</f>
        <v>-3903.5328067622931</v>
      </c>
      <c r="L2160" s="6" t="str">
        <f>IF(C2160="","",G2160&amp;" "&amp;VLOOKUP(C2160,$X$1:$Y$49,2))</f>
        <v>D 23</v>
      </c>
      <c r="M2160" s="10" t="e">
        <f>M2159+IF(AND(B2160="C",E2160&lt;&gt;""),IF(G2160="D",-#REF!,+#REF!),0)</f>
        <v>#REF!</v>
      </c>
      <c r="N2160">
        <f>IF(D2160,MONTH(D2160),"")</f>
        <v>10</v>
      </c>
      <c r="O2160">
        <f>IF(D2160,YEAR(D2160),"")</f>
        <v>2003</v>
      </c>
      <c r="P2160" s="12">
        <f>P2159+IF(AND($B2160="C",I2160&lt;&gt;""),IF($G2160="D",-I2160,+I2160),0)</f>
        <v>1.1875808322801014</v>
      </c>
    </row>
    <row r="2161" spans="1:16" x14ac:dyDescent="0.2">
      <c r="A2161" s="6">
        <v>1129</v>
      </c>
      <c r="B2161" s="6" t="s">
        <v>17</v>
      </c>
      <c r="C2161" t="s">
        <v>33</v>
      </c>
      <c r="D2161" s="8">
        <v>37925</v>
      </c>
      <c r="E2161" s="8">
        <v>37930</v>
      </c>
      <c r="F2161" s="7" t="s">
        <v>284</v>
      </c>
      <c r="G2161" s="6" t="s">
        <v>23</v>
      </c>
      <c r="J2161" s="12">
        <f>J2160+IF(AND($B2161="B",$G2161="D"),-I2161,IF($B2161="B",+I2161,0))</f>
        <v>-3903.5328067622931</v>
      </c>
      <c r="K2161" s="12">
        <f>K2160+IF(AND($B2161="B",$E2161&lt;&gt;""),IF($G2161="D",-I2161,+I2161),0)</f>
        <v>-3903.5328067622931</v>
      </c>
      <c r="L2161" s="6" t="str">
        <f>IF(C2161="","",G2161&amp;" "&amp;VLOOKUP(C2161,$X$1:$Y$49,2))</f>
        <v>D 23</v>
      </c>
      <c r="M2161" s="10" t="e">
        <f>M2160+IF(AND(B2161="C",E2161&lt;&gt;""),IF(G2161="D",-#REF!,+#REF!),0)</f>
        <v>#REF!</v>
      </c>
      <c r="N2161">
        <f>IF(D2161,MONTH(D2161),"")</f>
        <v>10</v>
      </c>
      <c r="O2161">
        <f>IF(D2161,YEAR(D2161),"")</f>
        <v>2003</v>
      </c>
      <c r="P2161" s="12">
        <f>P2160+IF(AND($B2161="C",I2161&lt;&gt;""),IF($G2161="D",-I2161,+I2161),0)</f>
        <v>1.1875808322801014</v>
      </c>
    </row>
    <row r="2162" spans="1:16" x14ac:dyDescent="0.2">
      <c r="A2162" s="6">
        <v>1132</v>
      </c>
      <c r="B2162" s="6" t="s">
        <v>17</v>
      </c>
      <c r="C2162" t="s">
        <v>64</v>
      </c>
      <c r="D2162" s="8">
        <v>37925</v>
      </c>
      <c r="E2162" s="8">
        <v>37928</v>
      </c>
      <c r="F2162" t="s">
        <v>284</v>
      </c>
      <c r="G2162" s="6" t="s">
        <v>23</v>
      </c>
      <c r="H2162">
        <v>5507299</v>
      </c>
      <c r="I2162" s="12">
        <v>327.64</v>
      </c>
      <c r="J2162" s="12">
        <f>J2161+IF(AND($B2162="B",$G2162="D"),-I2162,IF($B2162="B",+I2162,0))</f>
        <v>-4231.1728067622935</v>
      </c>
      <c r="K2162" s="12">
        <f>K2161+IF(AND($B2162="B",$E2162&lt;&gt;""),IF($G2162="D",-I2162,+I2162),0)</f>
        <v>-4231.1728067622935</v>
      </c>
      <c r="L2162" s="6" t="str">
        <f>IF(C2162="","",G2162&amp;" "&amp;VLOOKUP(C2162,$X$1:$Y$49,2))</f>
        <v>D 20</v>
      </c>
      <c r="M2162" s="10" t="e">
        <f>M2161+IF(AND(B2162="C",E2162&lt;&gt;""),IF(G2162="D",-#REF!,+#REF!),0)</f>
        <v>#REF!</v>
      </c>
      <c r="N2162">
        <f>IF(D2162,MONTH(D2162),"")</f>
        <v>10</v>
      </c>
      <c r="O2162">
        <f>IF(D2162,YEAR(D2162),"")</f>
        <v>2003</v>
      </c>
      <c r="P2162" s="12">
        <f>P2161+IF(AND($B2162="C",I2162&lt;&gt;""),IF($G2162="D",-I2162,+I2162),0)</f>
        <v>1.1875808322801014</v>
      </c>
    </row>
    <row r="2163" spans="1:16" x14ac:dyDescent="0.2">
      <c r="A2163" s="6">
        <v>1133</v>
      </c>
      <c r="B2163" s="6" t="s">
        <v>17</v>
      </c>
      <c r="C2163" t="s">
        <v>43</v>
      </c>
      <c r="D2163" s="8">
        <v>37925</v>
      </c>
      <c r="E2163" s="8">
        <v>37933</v>
      </c>
      <c r="F2163" s="20" t="s">
        <v>284</v>
      </c>
      <c r="G2163" s="6" t="s">
        <v>23</v>
      </c>
      <c r="H2163">
        <v>5507300</v>
      </c>
      <c r="I2163" s="12">
        <v>128</v>
      </c>
      <c r="J2163" s="12">
        <f>J2162+IF(AND($B2163="B",$G2163="D"),-I2163,IF($B2163="B",+I2163,0))</f>
        <v>-4359.1728067622935</v>
      </c>
      <c r="K2163" s="12">
        <f>K2162+IF(AND($B2163="B",$E2163&lt;&gt;""),IF($G2163="D",-I2163,+I2163),0)</f>
        <v>-4359.1728067622935</v>
      </c>
      <c r="L2163" s="6" t="str">
        <f>IF(C2163="","",G2163&amp;" "&amp;VLOOKUP(C2163,$X$1:$Y$49,2))</f>
        <v>D 15</v>
      </c>
      <c r="M2163" s="10" t="e">
        <f>M2162+IF(AND(B2163="C",E2163&lt;&gt;""),IF(G2163="D",-#REF!,+#REF!),0)</f>
        <v>#REF!</v>
      </c>
      <c r="N2163">
        <f>IF(D2163,MONTH(D2163),"")</f>
        <v>10</v>
      </c>
      <c r="O2163">
        <f>IF(D2163,YEAR(D2163),"")</f>
        <v>2003</v>
      </c>
      <c r="P2163" s="12">
        <f>P2162+IF(AND($B2163="C",I2163&lt;&gt;""),IF($G2163="D",-I2163,+I2163),0)</f>
        <v>1.1875808322801014</v>
      </c>
    </row>
    <row r="2164" spans="1:16" x14ac:dyDescent="0.2">
      <c r="A2164" s="6">
        <v>1133</v>
      </c>
      <c r="B2164" s="6" t="s">
        <v>17</v>
      </c>
      <c r="C2164" t="s">
        <v>26</v>
      </c>
      <c r="D2164" s="8">
        <v>37925</v>
      </c>
      <c r="E2164" s="8">
        <v>37933</v>
      </c>
      <c r="F2164" s="20" t="s">
        <v>284</v>
      </c>
      <c r="G2164" s="6" t="s">
        <v>23</v>
      </c>
      <c r="H2164">
        <v>5507300</v>
      </c>
      <c r="I2164" s="12">
        <v>25.09</v>
      </c>
      <c r="J2164" s="12">
        <f>J2163+IF(AND($B2164="B",$G2164="D"),-I2164,IF($B2164="B",+I2164,0))</f>
        <v>-4384.2628067622936</v>
      </c>
      <c r="K2164" s="12">
        <f>K2163+IF(AND($B2164="B",$E2164&lt;&gt;""),IF($G2164="D",-I2164,+I2164),0)</f>
        <v>-4384.2628067622936</v>
      </c>
      <c r="L2164" s="6" t="str">
        <f>IF(C2164="","",G2164&amp;" "&amp;VLOOKUP(C2164,$X$1:$Y$49,2))</f>
        <v>D 6</v>
      </c>
      <c r="M2164" s="10" t="e">
        <f>M2163+IF(AND(B2164="C",E2164&lt;&gt;""),IF(G2164="D",-#REF!,+#REF!),0)</f>
        <v>#REF!</v>
      </c>
      <c r="N2164">
        <f>IF(D2164,MONTH(D2164),"")</f>
        <v>10</v>
      </c>
      <c r="O2164">
        <f>IF(D2164,YEAR(D2164),"")</f>
        <v>2003</v>
      </c>
      <c r="P2164" s="12">
        <f>P2163+IF(AND($B2164="C",I2164&lt;&gt;""),IF($G2164="D",-I2164,+I2164),0)</f>
        <v>1.1875808322801014</v>
      </c>
    </row>
    <row r="2165" spans="1:16" x14ac:dyDescent="0.2">
      <c r="A2165" s="6">
        <v>1142</v>
      </c>
      <c r="B2165" s="6" t="s">
        <v>17</v>
      </c>
      <c r="C2165" t="s">
        <v>58</v>
      </c>
      <c r="D2165" s="8">
        <v>37927</v>
      </c>
      <c r="E2165" s="8">
        <v>37927</v>
      </c>
      <c r="F2165" t="s">
        <v>284</v>
      </c>
      <c r="G2165" s="6" t="s">
        <v>23</v>
      </c>
      <c r="I2165" s="12">
        <v>400</v>
      </c>
      <c r="J2165" s="12">
        <f>J2164+IF(AND($B2165="B",$G2165="D"),-I2165,IF($B2165="B",+I2165,0))</f>
        <v>-4784.2628067622936</v>
      </c>
      <c r="K2165" s="12">
        <f>K2164+IF(AND($B2165="B",$E2165&lt;&gt;""),IF($G2165="D",-I2165,+I2165),0)</f>
        <v>-4784.2628067622936</v>
      </c>
      <c r="L2165" s="6" t="str">
        <f>IF(C2165="","",G2165&amp;" "&amp;VLOOKUP(C2165,$X$1:$Y$49,2))</f>
        <v>D 4</v>
      </c>
      <c r="M2165" s="10" t="e">
        <f>M2164+IF(AND(B2165="C",E2165&lt;&gt;""),IF(G2165="D",-#REF!,+#REF!),0)</f>
        <v>#REF!</v>
      </c>
      <c r="N2165">
        <f>IF(D2165,MONTH(D2165),"")</f>
        <v>11</v>
      </c>
      <c r="O2165">
        <f>IF(D2165,YEAR(D2165),"")</f>
        <v>2003</v>
      </c>
      <c r="P2165" s="12">
        <f>P2164+IF(AND($B2165="C",I2165&lt;&gt;""),IF($G2165="D",-I2165,+I2165),0)</f>
        <v>1.1875808322801014</v>
      </c>
    </row>
    <row r="2166" spans="1:16" x14ac:dyDescent="0.2">
      <c r="A2166" s="6">
        <v>1140</v>
      </c>
      <c r="B2166" s="6" t="s">
        <v>17</v>
      </c>
      <c r="C2166" s="7" t="s">
        <v>56</v>
      </c>
      <c r="D2166" s="8">
        <v>37928</v>
      </c>
      <c r="E2166" s="19">
        <v>37929</v>
      </c>
      <c r="F2166" t="s">
        <v>284</v>
      </c>
      <c r="G2166" s="6" t="s">
        <v>23</v>
      </c>
      <c r="I2166" s="12">
        <v>230.32</v>
      </c>
      <c r="J2166" s="12">
        <f>J2165+IF(AND($B2166="B",$G2166="D"),-I2166,IF($B2166="B",+I2166,0))</f>
        <v>-5014.5828067622933</v>
      </c>
      <c r="K2166" s="12">
        <f>K2165+IF(AND($B2166="B",$E2166&lt;&gt;""),IF($G2166="D",-I2166,+I2166),0)</f>
        <v>-5014.5828067622933</v>
      </c>
      <c r="L2166" s="6" t="str">
        <f>IF(C2166="","",G2166&amp;" "&amp;VLOOKUP(C2166,$X$1:$Y$49,2))</f>
        <v>D 14</v>
      </c>
      <c r="M2166" s="10" t="e">
        <f>M2165+IF(AND(B2166="C",E2166&lt;&gt;""),IF(G2166="D",-#REF!,+#REF!),0)</f>
        <v>#REF!</v>
      </c>
      <c r="N2166">
        <f>IF(D2166,MONTH(D2166),"")</f>
        <v>11</v>
      </c>
      <c r="O2166">
        <f>IF(D2166,YEAR(D2166),"")</f>
        <v>2003</v>
      </c>
      <c r="P2166" s="12">
        <f>P2165+IF(AND($B2166="C",I2166&lt;&gt;""),IF($G2166="D",-I2166,+I2166),0)</f>
        <v>1.1875808322801014</v>
      </c>
    </row>
    <row r="2167" spans="1:16" x14ac:dyDescent="0.2">
      <c r="A2167" s="6">
        <v>1140</v>
      </c>
      <c r="B2167" s="6" t="s">
        <v>17</v>
      </c>
      <c r="C2167" s="7" t="s">
        <v>26</v>
      </c>
      <c r="D2167" s="8">
        <v>37928</v>
      </c>
      <c r="E2167" s="19">
        <v>37929</v>
      </c>
      <c r="F2167" t="s">
        <v>284</v>
      </c>
      <c r="G2167" s="6" t="s">
        <v>23</v>
      </c>
      <c r="I2167" s="12">
        <v>53.09</v>
      </c>
      <c r="J2167" s="12">
        <f>J2166+IF(AND($B2167="B",$G2167="D"),-I2167,IF($B2167="B",+I2167,0))</f>
        <v>-5067.6728067622935</v>
      </c>
      <c r="K2167" s="12">
        <f>K2166+IF(AND($B2167="B",$E2167&lt;&gt;""),IF($G2167="D",-I2167,+I2167),0)</f>
        <v>-5067.6728067622935</v>
      </c>
      <c r="L2167" s="6" t="str">
        <f>IF(C2167="","",G2167&amp;" "&amp;VLOOKUP(C2167,$X$1:$Y$49,2))</f>
        <v>D 6</v>
      </c>
      <c r="M2167" s="10" t="e">
        <f>M2166+IF(AND(B2167="C",E2167&lt;&gt;""),IF(G2167="D",-#REF!,+#REF!),0)</f>
        <v>#REF!</v>
      </c>
      <c r="N2167">
        <f>IF(D2167,MONTH(D2167),"")</f>
        <v>11</v>
      </c>
      <c r="O2167">
        <f>IF(D2167,YEAR(D2167),"")</f>
        <v>2003</v>
      </c>
      <c r="P2167" s="12">
        <f>P2166+IF(AND($B2167="C",I2167&lt;&gt;""),IF($G2167="D",-I2167,+I2167),0)</f>
        <v>1.1875808322801014</v>
      </c>
    </row>
    <row r="2168" spans="1:16" x14ac:dyDescent="0.2">
      <c r="A2168" s="6">
        <v>1140</v>
      </c>
      <c r="B2168" s="6" t="s">
        <v>17</v>
      </c>
      <c r="C2168" s="7" t="s">
        <v>51</v>
      </c>
      <c r="D2168" s="8">
        <v>37928</v>
      </c>
      <c r="E2168" s="19">
        <v>37929</v>
      </c>
      <c r="F2168" t="s">
        <v>284</v>
      </c>
      <c r="G2168" s="6" t="s">
        <v>23</v>
      </c>
      <c r="I2168" s="12">
        <v>40.54</v>
      </c>
      <c r="J2168" s="12">
        <f>J2167+IF(AND($B2168="B",$G2168="D"),-I2168,IF($B2168="B",+I2168,0))</f>
        <v>-5108.2128067622934</v>
      </c>
      <c r="K2168" s="12">
        <f>K2167+IF(AND($B2168="B",$E2168&lt;&gt;""),IF($G2168="D",-I2168,+I2168),0)</f>
        <v>-5108.2128067622934</v>
      </c>
      <c r="L2168" s="6" t="str">
        <f>IF(C2168="","",G2168&amp;" "&amp;VLOOKUP(C2168,$X$1:$Y$49,2))</f>
        <v>D 21</v>
      </c>
      <c r="M2168" s="10" t="e">
        <f>M2167+IF(AND(B2168="C",E2168&lt;&gt;""),IF(G2168="D",-#REF!,+#REF!),0)</f>
        <v>#REF!</v>
      </c>
      <c r="N2168">
        <f>IF(D2168,MONTH(D2168),"")</f>
        <v>11</v>
      </c>
      <c r="O2168">
        <f>IF(D2168,YEAR(D2168),"")</f>
        <v>2003</v>
      </c>
      <c r="P2168" s="12">
        <f>P2167+IF(AND($B2168="C",I2168&lt;&gt;""),IF($G2168="D",-I2168,+I2168),0)</f>
        <v>1.1875808322801014</v>
      </c>
    </row>
    <row r="2169" spans="1:16" x14ac:dyDescent="0.2">
      <c r="A2169" s="6">
        <v>1140</v>
      </c>
      <c r="B2169" s="6" t="s">
        <v>17</v>
      </c>
      <c r="C2169" s="7" t="s">
        <v>51</v>
      </c>
      <c r="D2169" s="8">
        <v>37928</v>
      </c>
      <c r="E2169" s="19">
        <v>37929</v>
      </c>
      <c r="F2169" t="s">
        <v>284</v>
      </c>
      <c r="G2169" s="6" t="s">
        <v>23</v>
      </c>
      <c r="I2169" s="12">
        <v>7.48</v>
      </c>
      <c r="J2169" s="12">
        <f>J2168+IF(AND($B2169="B",$G2169="D"),-I2169,IF($B2169="B",+I2169,0))</f>
        <v>-5115.692806762293</v>
      </c>
      <c r="K2169" s="12">
        <f>K2168+IF(AND($B2169="B",$E2169&lt;&gt;""),IF($G2169="D",-I2169,+I2169),0)</f>
        <v>-5115.692806762293</v>
      </c>
      <c r="L2169" s="6" t="str">
        <f>IF(C2169="","",G2169&amp;" "&amp;VLOOKUP(C2169,$X$1:$Y$49,2))</f>
        <v>D 21</v>
      </c>
      <c r="M2169" s="10" t="e">
        <f>M2168+IF(AND(B2169="C",E2169&lt;&gt;""),IF(G2169="D",-#REF!,+#REF!),0)</f>
        <v>#REF!</v>
      </c>
      <c r="N2169">
        <f>IF(D2169,MONTH(D2169),"")</f>
        <v>11</v>
      </c>
      <c r="O2169">
        <f>IF(D2169,YEAR(D2169),"")</f>
        <v>2003</v>
      </c>
      <c r="P2169" s="12">
        <f>P2168+IF(AND($B2169="C",I2169&lt;&gt;""),IF($G2169="D",-I2169,+I2169),0)</f>
        <v>1.1875808322801014</v>
      </c>
    </row>
    <row r="2170" spans="1:16" x14ac:dyDescent="0.2">
      <c r="A2170" s="6">
        <v>1142</v>
      </c>
      <c r="B2170" s="6" t="s">
        <v>17</v>
      </c>
      <c r="C2170" t="s">
        <v>58</v>
      </c>
      <c r="D2170" s="8">
        <v>37928</v>
      </c>
      <c r="E2170" s="8">
        <v>37928</v>
      </c>
      <c r="F2170" t="s">
        <v>284</v>
      </c>
      <c r="G2170" s="6" t="s">
        <v>23</v>
      </c>
      <c r="I2170" s="12">
        <v>400</v>
      </c>
      <c r="J2170" s="12">
        <f>J2169+IF(AND($B2170="B",$G2170="D"),-I2170,IF($B2170="B",+I2170,0))</f>
        <v>-5515.692806762293</v>
      </c>
      <c r="K2170" s="12">
        <f>K2169+IF(AND($B2170="B",$E2170&lt;&gt;""),IF($G2170="D",-I2170,+I2170),0)</f>
        <v>-5515.692806762293</v>
      </c>
      <c r="L2170" s="6" t="str">
        <f>IF(C2170="","",G2170&amp;" "&amp;VLOOKUP(C2170,$X$1:$Y$49,2))</f>
        <v>D 4</v>
      </c>
      <c r="M2170" s="10" t="e">
        <f>M2169+IF(AND(B2170="C",E2170&lt;&gt;""),IF(G2170="D",-#REF!,+#REF!),0)</f>
        <v>#REF!</v>
      </c>
      <c r="N2170">
        <f>IF(D2170,MONTH(D2170),"")</f>
        <v>11</v>
      </c>
      <c r="O2170">
        <f>IF(D2170,YEAR(D2170),"")</f>
        <v>2003</v>
      </c>
      <c r="P2170" s="12">
        <f>P2169+IF(AND($B2170="C",I2170&lt;&gt;""),IF($G2170="D",-I2170,+I2170),0)</f>
        <v>1.1875808322801014</v>
      </c>
    </row>
    <row r="2171" spans="1:16" x14ac:dyDescent="0.2">
      <c r="A2171" s="6">
        <v>1143</v>
      </c>
      <c r="B2171" s="6" t="s">
        <v>17</v>
      </c>
      <c r="C2171" t="s">
        <v>53</v>
      </c>
      <c r="D2171" s="8">
        <v>37928</v>
      </c>
      <c r="E2171" s="8">
        <v>37928</v>
      </c>
      <c r="F2171" t="s">
        <v>284</v>
      </c>
      <c r="G2171" s="6" t="s">
        <v>23</v>
      </c>
      <c r="I2171" s="12">
        <v>8.36</v>
      </c>
      <c r="J2171" s="12">
        <f>J2170+IF(AND($B2171="B",$G2171="D"),-I2171,IF($B2171="B",+I2171,0))</f>
        <v>-5524.0528067622927</v>
      </c>
      <c r="K2171" s="12">
        <f>K2170+IF(AND($B2171="B",$E2171&lt;&gt;""),IF($G2171="D",-I2171,+I2171),0)</f>
        <v>-5524.0528067622927</v>
      </c>
      <c r="L2171" s="6" t="str">
        <f>IF(C2171="","",G2171&amp;" "&amp;VLOOKUP(C2171,$X$1:$Y$49,2))</f>
        <v>D 29</v>
      </c>
      <c r="M2171" s="10" t="e">
        <f>M2170+IF(AND(B2171="C",E2171&lt;&gt;""),IF(G2171="D",-#REF!,+#REF!),0)</f>
        <v>#REF!</v>
      </c>
      <c r="N2171">
        <f>IF(D2171,MONTH(D2171),"")</f>
        <v>11</v>
      </c>
      <c r="O2171">
        <f>IF(D2171,YEAR(D2171),"")</f>
        <v>2003</v>
      </c>
      <c r="P2171" s="12">
        <f>P2170+IF(AND($B2171="C",I2171&lt;&gt;""),IF($G2171="D",-I2171,+I2171),0)</f>
        <v>1.1875808322801014</v>
      </c>
    </row>
    <row r="2172" spans="1:16" x14ac:dyDescent="0.2">
      <c r="A2172" s="6">
        <v>1143</v>
      </c>
      <c r="B2172" s="6" t="s">
        <v>17</v>
      </c>
      <c r="C2172" t="s">
        <v>26</v>
      </c>
      <c r="D2172" s="8">
        <v>37928</v>
      </c>
      <c r="E2172" s="8">
        <v>37928</v>
      </c>
      <c r="F2172" t="s">
        <v>284</v>
      </c>
      <c r="G2172" s="6" t="s">
        <v>23</v>
      </c>
      <c r="I2172" s="12">
        <v>1.64</v>
      </c>
      <c r="J2172" s="12">
        <f>J2171+IF(AND($B2172="B",$G2172="D"),-I2172,IF($B2172="B",+I2172,0))</f>
        <v>-5525.692806762293</v>
      </c>
      <c r="K2172" s="12">
        <f>K2171+IF(AND($B2172="B",$E2172&lt;&gt;""),IF($G2172="D",-I2172,+I2172),0)</f>
        <v>-5525.692806762293</v>
      </c>
      <c r="L2172" s="6" t="str">
        <f>IF(C2172="","",G2172&amp;" "&amp;VLOOKUP(C2172,$X$1:$Y$49,2))</f>
        <v>D 6</v>
      </c>
      <c r="M2172" s="10" t="e">
        <f>M2171+IF(AND(B2172="C",E2172&lt;&gt;""),IF(G2172="D",-#REF!,+#REF!),0)</f>
        <v>#REF!</v>
      </c>
      <c r="N2172">
        <f>IF(D2172,MONTH(D2172),"")</f>
        <v>11</v>
      </c>
      <c r="O2172">
        <f>IF(D2172,YEAR(D2172),"")</f>
        <v>2003</v>
      </c>
      <c r="P2172" s="12">
        <f>P2171+IF(AND($B2172="C",I2172&lt;&gt;""),IF($G2172="D",-I2172,+I2172),0)</f>
        <v>1.1875808322801014</v>
      </c>
    </row>
    <row r="2173" spans="1:16" x14ac:dyDescent="0.2">
      <c r="A2173" s="6">
        <v>1145</v>
      </c>
      <c r="B2173" s="6" t="s">
        <v>17</v>
      </c>
      <c r="C2173" t="s">
        <v>28</v>
      </c>
      <c r="D2173" s="8">
        <v>37928</v>
      </c>
      <c r="E2173" s="8">
        <v>37937</v>
      </c>
      <c r="F2173" t="s">
        <v>284</v>
      </c>
      <c r="G2173" s="6" t="s">
        <v>23</v>
      </c>
      <c r="I2173" s="12">
        <v>37.979999999999997</v>
      </c>
      <c r="J2173" s="12">
        <f>J2172+IF(AND($B2173="B",$G2173="D"),-I2173,IF($B2173="B",+I2173,0))</f>
        <v>-5563.6728067622926</v>
      </c>
      <c r="K2173" s="12">
        <f>K2172+IF(AND($B2173="B",$E2173&lt;&gt;""),IF($G2173="D",-I2173,+I2173),0)</f>
        <v>-5563.6728067622926</v>
      </c>
      <c r="L2173" s="6" t="str">
        <f>IF(C2173="","",G2173&amp;" "&amp;VLOOKUP(C2173,$X$1:$Y$49,2))</f>
        <v>D 25</v>
      </c>
      <c r="M2173" s="10" t="e">
        <f>M2172+IF(AND(B2173="C",E2173&lt;&gt;""),IF(G2173="D",-#REF!,+#REF!),0)</f>
        <v>#REF!</v>
      </c>
      <c r="N2173">
        <f>IF(D2173,MONTH(D2173),"")</f>
        <v>11</v>
      </c>
      <c r="O2173">
        <f>IF(D2173,YEAR(D2173),"")</f>
        <v>2003</v>
      </c>
      <c r="P2173" s="12">
        <f>P2172+IF(AND($B2173="C",I2173&lt;&gt;""),IF($G2173="D",-I2173,+I2173),0)</f>
        <v>1.1875808322801014</v>
      </c>
    </row>
    <row r="2174" spans="1:16" x14ac:dyDescent="0.2">
      <c r="A2174" s="6">
        <v>1145</v>
      </c>
      <c r="B2174" s="6" t="s">
        <v>17</v>
      </c>
      <c r="C2174" t="s">
        <v>26</v>
      </c>
      <c r="D2174" s="8">
        <v>37928</v>
      </c>
      <c r="E2174" s="8">
        <v>37937</v>
      </c>
      <c r="F2174" t="s">
        <v>284</v>
      </c>
      <c r="G2174" s="6" t="s">
        <v>23</v>
      </c>
      <c r="I2174" s="12">
        <v>7.44</v>
      </c>
      <c r="J2174" s="12">
        <f>J2173+IF(AND($B2174="B",$G2174="D"),-I2174,IF($B2174="B",+I2174,0))</f>
        <v>-5571.1128067622922</v>
      </c>
      <c r="K2174" s="12">
        <f>K2173+IF(AND($B2174="B",$E2174&lt;&gt;""),IF($G2174="D",-I2174,+I2174),0)</f>
        <v>-5571.1128067622922</v>
      </c>
      <c r="L2174" s="6" t="str">
        <f>IF(C2174="","",G2174&amp;" "&amp;VLOOKUP(C2174,$X$1:$Y$49,2))</f>
        <v>D 6</v>
      </c>
      <c r="M2174" s="10" t="e">
        <f>M2173+IF(AND(B2174="C",E2174&lt;&gt;""),IF(G2174="D",-#REF!,+#REF!),0)</f>
        <v>#REF!</v>
      </c>
      <c r="N2174">
        <f>IF(D2174,MONTH(D2174),"")</f>
        <v>11</v>
      </c>
      <c r="O2174">
        <f>IF(D2174,YEAR(D2174),"")</f>
        <v>2003</v>
      </c>
      <c r="P2174" s="12">
        <f>P2173+IF(AND($B2174="C",I2174&lt;&gt;""),IF($G2174="D",-I2174,+I2174),0)</f>
        <v>1.1875808322801014</v>
      </c>
    </row>
    <row r="2175" spans="1:16" x14ac:dyDescent="0.2">
      <c r="A2175" s="6">
        <v>1141</v>
      </c>
      <c r="B2175" s="6" t="s">
        <v>17</v>
      </c>
      <c r="C2175" t="s">
        <v>54</v>
      </c>
      <c r="D2175" s="8">
        <v>37930</v>
      </c>
      <c r="E2175" s="8">
        <v>37931</v>
      </c>
      <c r="F2175" t="s">
        <v>284</v>
      </c>
      <c r="G2175" s="6" t="s">
        <v>19</v>
      </c>
      <c r="I2175" s="12">
        <v>104.57</v>
      </c>
      <c r="J2175" s="12">
        <f>J2174+IF(AND($B2175="B",$G2175="D"),-I2175,IF($B2175="B",+I2175,0))</f>
        <v>-5466.5428067622925</v>
      </c>
      <c r="K2175" s="12">
        <f>K2174+IF(AND($B2175="B",$E2175&lt;&gt;""),IF($G2175="D",-I2175,+I2175),0)</f>
        <v>-5466.5428067622925</v>
      </c>
      <c r="L2175" s="6" t="str">
        <f>IF(C2175="","",G2175&amp;" "&amp;VLOOKUP(C2175,$X$1:$Y$49,2))</f>
        <v>R 6</v>
      </c>
      <c r="M2175" s="10" t="e">
        <f>M2174+IF(AND(B2175="C",E2175&lt;&gt;""),IF(G2175="D",-#REF!,+#REF!),0)</f>
        <v>#REF!</v>
      </c>
      <c r="N2175">
        <f>IF(D2175,MONTH(D2175),"")</f>
        <v>11</v>
      </c>
      <c r="O2175">
        <f>IF(D2175,YEAR(D2175),"")</f>
        <v>2003</v>
      </c>
      <c r="P2175" s="12">
        <f>P2174+IF(AND($B2175="C",I2175&lt;&gt;""),IF($G2175="D",-I2175,+I2175),0)</f>
        <v>1.1875808322801014</v>
      </c>
    </row>
    <row r="2176" spans="1:16" x14ac:dyDescent="0.2">
      <c r="A2176" s="6">
        <v>1141</v>
      </c>
      <c r="B2176" s="6" t="s">
        <v>17</v>
      </c>
      <c r="C2176" t="s">
        <v>62</v>
      </c>
      <c r="D2176" s="8">
        <v>37930</v>
      </c>
      <c r="E2176" s="8">
        <v>37931</v>
      </c>
      <c r="F2176" t="s">
        <v>284</v>
      </c>
      <c r="G2176" s="6" t="s">
        <v>19</v>
      </c>
      <c r="I2176" s="12">
        <v>20.5</v>
      </c>
      <c r="J2176" s="12">
        <f>J2175+IF(AND($B2176="B",$G2176="D"),-I2176,IF($B2176="B",+I2176,0))</f>
        <v>-5446.0428067622925</v>
      </c>
      <c r="K2176" s="12">
        <f>K2175+IF(AND($B2176="B",$E2176&lt;&gt;""),IF($G2176="D",-I2176,+I2176),0)</f>
        <v>-5446.0428067622925</v>
      </c>
      <c r="L2176" s="6" t="str">
        <f>IF(C2176="","",G2176&amp;" "&amp;VLOOKUP(C2176,$X$1:$Y$49,2))</f>
        <v>R 5</v>
      </c>
      <c r="M2176" s="10" t="e">
        <f>M2175+IF(AND(B2176="C",E2176&lt;&gt;""),IF(G2176="D",-#REF!,+#REF!),0)</f>
        <v>#REF!</v>
      </c>
      <c r="N2176">
        <f>IF(D2176,MONTH(D2176),"")</f>
        <v>11</v>
      </c>
      <c r="O2176">
        <f>IF(D2176,YEAR(D2176),"")</f>
        <v>2003</v>
      </c>
      <c r="P2176" s="12">
        <f>P2175+IF(AND($B2176="C",I2176&lt;&gt;""),IF($G2176="D",-I2176,+I2176),0)</f>
        <v>1.1875808322801014</v>
      </c>
    </row>
    <row r="2177" spans="1:16" x14ac:dyDescent="0.2">
      <c r="A2177" s="6">
        <v>999</v>
      </c>
      <c r="B2177" s="6" t="s">
        <v>17</v>
      </c>
      <c r="C2177" t="s">
        <v>33</v>
      </c>
      <c r="D2177" s="8">
        <v>37932</v>
      </c>
      <c r="E2177" s="8">
        <v>37929</v>
      </c>
      <c r="F2177" t="s">
        <v>284</v>
      </c>
      <c r="G2177" s="6" t="s">
        <v>23</v>
      </c>
      <c r="H2177" s="6"/>
      <c r="I2177" s="12">
        <v>120</v>
      </c>
      <c r="J2177" s="12">
        <f>J2176+IF(AND($B2177="B",$G2177="D"),-I2177,IF($B2177="B",+I2177,0))</f>
        <v>-5566.0428067622925</v>
      </c>
      <c r="K2177" s="12">
        <f>K2176+IF(AND($B2177="B",$E2177&lt;&gt;""),IF($G2177="D",-I2177,+I2177),0)</f>
        <v>-5566.0428067622925</v>
      </c>
      <c r="L2177" s="6" t="str">
        <f>IF(C2177="","",G2177&amp;" "&amp;VLOOKUP(C2177,$X$1:$Y$49,2))</f>
        <v>D 23</v>
      </c>
      <c r="M2177" s="10" t="e">
        <f>M2176+IF(AND(B2177="C",E2177&lt;&gt;""),IF(G2177="D",-#REF!,+#REF!),0)</f>
        <v>#REF!</v>
      </c>
      <c r="N2177">
        <f>IF(D2177,MONTH(D2177),"")</f>
        <v>11</v>
      </c>
      <c r="O2177">
        <f>IF(D2177,YEAR(D2177),"")</f>
        <v>2003</v>
      </c>
      <c r="P2177" s="12">
        <f>P2176+IF(AND($B2177="C",I2177&lt;&gt;""),IF($G2177="D",-I2177,+I2177),0)</f>
        <v>1.1875808322801014</v>
      </c>
    </row>
    <row r="2178" spans="1:16" x14ac:dyDescent="0.2">
      <c r="A2178" s="6">
        <v>1147</v>
      </c>
      <c r="B2178" s="6" t="s">
        <v>17</v>
      </c>
      <c r="C2178" t="s">
        <v>54</v>
      </c>
      <c r="D2178" s="8">
        <v>37938</v>
      </c>
      <c r="E2178" s="8">
        <v>37939</v>
      </c>
      <c r="F2178" t="s">
        <v>284</v>
      </c>
      <c r="G2178" s="6" t="s">
        <v>19</v>
      </c>
      <c r="I2178" s="12">
        <v>61</v>
      </c>
      <c r="J2178" s="12">
        <f>J2177+IF(AND($B2178="B",$G2178="D"),-I2178,IF($B2178="B",+I2178,0))</f>
        <v>-5505.0428067622925</v>
      </c>
      <c r="K2178" s="12">
        <f>K2177+IF(AND($B2178="B",$E2178&lt;&gt;""),IF($G2178="D",-I2178,+I2178),0)</f>
        <v>-5505.0428067622925</v>
      </c>
      <c r="L2178" s="6" t="str">
        <f>IF(C2178="","",G2178&amp;" "&amp;VLOOKUP(C2178,$X$1:$Y$49,2))</f>
        <v>R 6</v>
      </c>
      <c r="M2178" s="10" t="e">
        <f>M2177+IF(AND(B2178="C",E2178&lt;&gt;""),IF(G2178="D",-#REF!,+#REF!),0)</f>
        <v>#REF!</v>
      </c>
      <c r="N2178">
        <f>IF(D2178,MONTH(D2178),"")</f>
        <v>11</v>
      </c>
      <c r="O2178">
        <f>IF(D2178,YEAR(D2178),"")</f>
        <v>2003</v>
      </c>
      <c r="P2178" s="12">
        <f>P2177+IF(AND($B2178="C",I2178&lt;&gt;""),IF($G2178="D",-I2178,+I2178),0)</f>
        <v>1.1875808322801014</v>
      </c>
    </row>
    <row r="2179" spans="1:16" x14ac:dyDescent="0.2">
      <c r="A2179" s="6">
        <v>1147</v>
      </c>
      <c r="B2179" s="6" t="s">
        <v>17</v>
      </c>
      <c r="C2179" t="s">
        <v>62</v>
      </c>
      <c r="D2179" s="8">
        <v>37938</v>
      </c>
      <c r="E2179" s="8">
        <v>37939</v>
      </c>
      <c r="F2179" t="s">
        <v>284</v>
      </c>
      <c r="G2179" s="6" t="s">
        <v>19</v>
      </c>
      <c r="I2179" s="12">
        <v>11.96</v>
      </c>
      <c r="J2179" s="12">
        <f>J2178+IF(AND($B2179="B",$G2179="D"),-I2179,IF($B2179="B",+I2179,0))</f>
        <v>-5493.0828067622924</v>
      </c>
      <c r="K2179" s="12">
        <f>K2178+IF(AND($B2179="B",$E2179&lt;&gt;""),IF($G2179="D",-I2179,+I2179),0)</f>
        <v>-5493.0828067622924</v>
      </c>
      <c r="L2179" s="6" t="str">
        <f>IF(C2179="","",G2179&amp;" "&amp;VLOOKUP(C2179,$X$1:$Y$49,2))</f>
        <v>R 5</v>
      </c>
      <c r="M2179" s="10" t="e">
        <f>M2178+IF(AND(B2179="C",E2179&lt;&gt;""),IF(G2179="D",-#REF!,+#REF!),0)</f>
        <v>#REF!</v>
      </c>
      <c r="N2179">
        <f>IF(D2179,MONTH(D2179),"")</f>
        <v>11</v>
      </c>
      <c r="O2179">
        <f>IF(D2179,YEAR(D2179),"")</f>
        <v>2003</v>
      </c>
      <c r="P2179" s="12">
        <f>P2178+IF(AND($B2179="C",I2179&lt;&gt;""),IF($G2179="D",-I2179,+I2179),0)</f>
        <v>1.1875808322801014</v>
      </c>
    </row>
    <row r="2180" spans="1:16" x14ac:dyDescent="0.2">
      <c r="A2180" s="6">
        <v>1151</v>
      </c>
      <c r="B2180" s="6" t="s">
        <v>17</v>
      </c>
      <c r="C2180" t="s">
        <v>28</v>
      </c>
      <c r="D2180" s="8">
        <v>37940</v>
      </c>
      <c r="E2180" s="8">
        <v>37953</v>
      </c>
      <c r="F2180" t="s">
        <v>284</v>
      </c>
      <c r="G2180" s="6" t="s">
        <v>23</v>
      </c>
      <c r="I2180" s="12">
        <v>38.75</v>
      </c>
      <c r="J2180" s="12">
        <f>J2179+IF(AND($B2180="B",$G2180="D"),-I2180,IF($B2180="B",+I2180,0))</f>
        <v>-5531.8328067622924</v>
      </c>
      <c r="K2180" s="12">
        <f>K2179+IF(AND($B2180="B",$E2180&lt;&gt;""),IF($G2180="D",-I2180,+I2180),0)</f>
        <v>-5531.8328067622924</v>
      </c>
      <c r="L2180" s="6" t="str">
        <f>IF(C2180="","",G2180&amp;" "&amp;VLOOKUP(C2180,$X$1:$Y$49,2))</f>
        <v>D 25</v>
      </c>
      <c r="M2180" s="10" t="e">
        <f>M2179+IF(AND(B2180="C",E2180&lt;&gt;""),IF(G2180="D",-#REF!,+#REF!),0)</f>
        <v>#REF!</v>
      </c>
      <c r="N2180">
        <f>IF(D2180,MONTH(D2180),"")</f>
        <v>11</v>
      </c>
      <c r="O2180">
        <f>IF(D2180,YEAR(D2180),"")</f>
        <v>2003</v>
      </c>
      <c r="P2180" s="12">
        <f>P2179+IF(AND($B2180="C",I2180&lt;&gt;""),IF($G2180="D",-I2180,+I2180),0)</f>
        <v>1.1875808322801014</v>
      </c>
    </row>
    <row r="2181" spans="1:16" x14ac:dyDescent="0.2">
      <c r="A2181" s="6">
        <v>1151</v>
      </c>
      <c r="B2181" s="6" t="s">
        <v>17</v>
      </c>
      <c r="C2181" t="s">
        <v>31</v>
      </c>
      <c r="D2181" s="8">
        <v>37940</v>
      </c>
      <c r="E2181" s="8">
        <v>37953</v>
      </c>
      <c r="F2181" t="s">
        <v>284</v>
      </c>
      <c r="G2181" s="6" t="s">
        <v>23</v>
      </c>
      <c r="I2181" s="12">
        <v>58.04</v>
      </c>
      <c r="J2181" s="12">
        <f>J2180+IF(AND($B2181="B",$G2181="D"),-I2181,IF($B2181="B",+I2181,0))</f>
        <v>-5589.8728067622924</v>
      </c>
      <c r="K2181" s="12">
        <f>K2180+IF(AND($B2181="B",$E2181&lt;&gt;""),IF($G2181="D",-I2181,+I2181),0)</f>
        <v>-5589.8728067622924</v>
      </c>
      <c r="L2181" s="6" t="str">
        <f>IF(C2181="","",G2181&amp;" "&amp;VLOOKUP(C2181,$X$1:$Y$49,2))</f>
        <v>D 22</v>
      </c>
      <c r="M2181" s="10" t="e">
        <f>M2180+IF(AND(B2181="C",E2181&lt;&gt;""),IF(G2181="D",-#REF!,+#REF!),0)</f>
        <v>#REF!</v>
      </c>
      <c r="N2181">
        <f>IF(D2181,MONTH(D2181),"")</f>
        <v>11</v>
      </c>
      <c r="O2181">
        <f>IF(D2181,YEAR(D2181),"")</f>
        <v>2003</v>
      </c>
      <c r="P2181" s="12">
        <f>P2180+IF(AND($B2181="C",I2181&lt;&gt;""),IF($G2181="D",-I2181,+I2181),0)</f>
        <v>1.1875808322801014</v>
      </c>
    </row>
    <row r="2182" spans="1:16" x14ac:dyDescent="0.2">
      <c r="A2182" s="6">
        <v>1151</v>
      </c>
      <c r="B2182" s="6" t="s">
        <v>17</v>
      </c>
      <c r="C2182" t="s">
        <v>26</v>
      </c>
      <c r="D2182" s="8">
        <v>37940</v>
      </c>
      <c r="E2182" s="8">
        <v>37953</v>
      </c>
      <c r="F2182" t="s">
        <v>284</v>
      </c>
      <c r="G2182" s="6" t="s">
        <v>23</v>
      </c>
      <c r="I2182" s="12">
        <v>18.73</v>
      </c>
      <c r="J2182" s="12">
        <f>J2181+IF(AND($B2182="B",$G2182="D"),-I2182,IF($B2182="B",+I2182,0))</f>
        <v>-5608.6028067622919</v>
      </c>
      <c r="K2182" s="12">
        <f>K2181+IF(AND($B2182="B",$E2182&lt;&gt;""),IF($G2182="D",-I2182,+I2182),0)</f>
        <v>-5608.6028067622919</v>
      </c>
      <c r="L2182" s="6" t="str">
        <f>IF(C2182="","",G2182&amp;" "&amp;VLOOKUP(C2182,$X$1:$Y$49,2))</f>
        <v>D 6</v>
      </c>
      <c r="M2182" s="10" t="e">
        <f>M2181+IF(AND(B2182="C",E2182&lt;&gt;""),IF(G2182="D",-#REF!,+#REF!),0)</f>
        <v>#REF!</v>
      </c>
      <c r="N2182">
        <f>IF(D2182,MONTH(D2182),"")</f>
        <v>11</v>
      </c>
      <c r="O2182">
        <f>IF(D2182,YEAR(D2182),"")</f>
        <v>2003</v>
      </c>
      <c r="P2182" s="12">
        <f>P2181+IF(AND($B2182="C",I2182&lt;&gt;""),IF($G2182="D",-I2182,+I2182),0)</f>
        <v>1.1875808322801014</v>
      </c>
    </row>
    <row r="2183" spans="1:16" x14ac:dyDescent="0.2">
      <c r="A2183" s="6">
        <v>1153</v>
      </c>
      <c r="B2183" s="6" t="s">
        <v>17</v>
      </c>
      <c r="C2183" t="s">
        <v>28</v>
      </c>
      <c r="D2183" s="8">
        <v>37941</v>
      </c>
      <c r="E2183" s="8">
        <v>37955</v>
      </c>
      <c r="F2183" t="s">
        <v>284</v>
      </c>
      <c r="G2183" s="6" t="s">
        <v>23</v>
      </c>
      <c r="I2183" s="12">
        <v>40.200000000000003</v>
      </c>
      <c r="J2183" s="12">
        <f>J2182+IF(AND($B2183="B",$G2183="D"),-I2183,IF($B2183="B",+I2183,0))</f>
        <v>-5648.8028067622918</v>
      </c>
      <c r="K2183" s="12">
        <f>K2182+IF(AND($B2183="B",$E2183&lt;&gt;""),IF($G2183="D",-I2183,+I2183),0)</f>
        <v>-5648.8028067622918</v>
      </c>
      <c r="L2183" s="6" t="str">
        <f>IF(C2183="","",G2183&amp;" "&amp;VLOOKUP(C2183,$X$1:$Y$49,2))</f>
        <v>D 25</v>
      </c>
      <c r="M2183" s="10" t="e">
        <f>M2182+IF(AND(B2183="C",E2183&lt;&gt;""),IF(G2183="D",-#REF!,+#REF!),0)</f>
        <v>#REF!</v>
      </c>
      <c r="N2183">
        <f>IF(D2183,MONTH(D2183),"")</f>
        <v>11</v>
      </c>
      <c r="O2183">
        <f>IF(D2183,YEAR(D2183),"")</f>
        <v>2003</v>
      </c>
      <c r="P2183" s="12">
        <f>P2182+IF(AND($B2183="C",I2183&lt;&gt;""),IF($G2183="D",-I2183,+I2183),0)</f>
        <v>1.1875808322801014</v>
      </c>
    </row>
    <row r="2184" spans="1:16" x14ac:dyDescent="0.2">
      <c r="A2184" s="6">
        <v>1153</v>
      </c>
      <c r="B2184" s="6" t="s">
        <v>17</v>
      </c>
      <c r="C2184" t="s">
        <v>26</v>
      </c>
      <c r="D2184" s="8">
        <v>37941</v>
      </c>
      <c r="E2184" s="8">
        <v>37955</v>
      </c>
      <c r="F2184" t="s">
        <v>284</v>
      </c>
      <c r="G2184" s="6" t="s">
        <v>23</v>
      </c>
      <c r="I2184" s="12">
        <v>7.88</v>
      </c>
      <c r="J2184" s="12">
        <f>J2183+IF(AND($B2184="B",$G2184="D"),-I2184,IF($B2184="B",+I2184,0))</f>
        <v>-5656.6828067622919</v>
      </c>
      <c r="K2184" s="12">
        <f>K2183+IF(AND($B2184="B",$E2184&lt;&gt;""),IF($G2184="D",-I2184,+I2184),0)</f>
        <v>-5656.6828067622919</v>
      </c>
      <c r="L2184" s="6" t="str">
        <f>IF(C2184="","",G2184&amp;" "&amp;VLOOKUP(C2184,$X$1:$Y$49,2))</f>
        <v>D 6</v>
      </c>
      <c r="M2184" s="10" t="e">
        <f>M2183+IF(AND(B2184="C",E2184&lt;&gt;""),IF(G2184="D",-#REF!,+#REF!),0)</f>
        <v>#REF!</v>
      </c>
      <c r="N2184">
        <f>IF(D2184,MONTH(D2184),"")</f>
        <v>11</v>
      </c>
      <c r="O2184">
        <f>IF(D2184,YEAR(D2184),"")</f>
        <v>2003</v>
      </c>
      <c r="P2184" s="12">
        <f>P2183+IF(AND($B2184="C",I2184&lt;&gt;""),IF($G2184="D",-I2184,+I2184),0)</f>
        <v>1.1875808322801014</v>
      </c>
    </row>
    <row r="2185" spans="1:16" x14ac:dyDescent="0.2">
      <c r="A2185" s="6">
        <v>1146</v>
      </c>
      <c r="B2185" s="6" t="s">
        <v>17</v>
      </c>
      <c r="C2185" t="s">
        <v>54</v>
      </c>
      <c r="D2185" s="8">
        <v>37943</v>
      </c>
      <c r="E2185" s="8">
        <v>37944</v>
      </c>
      <c r="F2185" t="s">
        <v>284</v>
      </c>
      <c r="G2185" s="6" t="s">
        <v>19</v>
      </c>
      <c r="I2185" s="12">
        <v>932.43</v>
      </c>
      <c r="J2185" s="12">
        <f>J2184+IF(AND($B2185="B",$G2185="D"),-I2185,IF($B2185="B",+I2185,0))</f>
        <v>-4724.2528067622916</v>
      </c>
      <c r="K2185" s="12">
        <f>K2184+IF(AND($B2185="B",$E2185&lt;&gt;""),IF($G2185="D",-I2185,+I2185),0)</f>
        <v>-4724.2528067622916</v>
      </c>
      <c r="L2185" s="6" t="str">
        <f>IF(C2185="","",G2185&amp;" "&amp;VLOOKUP(C2185,$X$1:$Y$49,2))</f>
        <v>R 6</v>
      </c>
      <c r="M2185" s="10" t="e">
        <f>M2184+IF(AND(B2185="C",E2185&lt;&gt;""),IF(G2185="D",-#REF!,+#REF!),0)</f>
        <v>#REF!</v>
      </c>
      <c r="N2185">
        <f>IF(D2185,MONTH(D2185),"")</f>
        <v>11</v>
      </c>
      <c r="O2185">
        <f>IF(D2185,YEAR(D2185),"")</f>
        <v>2003</v>
      </c>
      <c r="P2185" s="12">
        <f>P2184+IF(AND($B2185="C",I2185&lt;&gt;""),IF($G2185="D",-I2185,+I2185),0)</f>
        <v>1.1875808322801014</v>
      </c>
    </row>
    <row r="2186" spans="1:16" x14ac:dyDescent="0.2">
      <c r="A2186" s="6">
        <v>1146</v>
      </c>
      <c r="B2186" s="6" t="s">
        <v>17</v>
      </c>
      <c r="C2186" t="s">
        <v>62</v>
      </c>
      <c r="D2186" s="8">
        <v>37943</v>
      </c>
      <c r="E2186" s="8">
        <v>37944</v>
      </c>
      <c r="F2186" t="s">
        <v>284</v>
      </c>
      <c r="G2186" s="6" t="s">
        <v>19</v>
      </c>
      <c r="I2186" s="12">
        <v>182.75</v>
      </c>
      <c r="J2186" s="12">
        <f>J2185+IF(AND($B2186="B",$G2186="D"),-I2186,IF($B2186="B",+I2186,0))</f>
        <v>-4541.5028067622916</v>
      </c>
      <c r="K2186" s="12">
        <f>K2185+IF(AND($B2186="B",$E2186&lt;&gt;""),IF($G2186="D",-I2186,+I2186),0)</f>
        <v>-4541.5028067622916</v>
      </c>
      <c r="L2186" s="6" t="str">
        <f>IF(C2186="","",G2186&amp;" "&amp;VLOOKUP(C2186,$X$1:$Y$49,2))</f>
        <v>R 5</v>
      </c>
      <c r="M2186" s="10" t="e">
        <f>M2185+IF(AND(B2186="C",E2186&lt;&gt;""),IF(G2186="D",-#REF!,+#REF!),0)</f>
        <v>#REF!</v>
      </c>
      <c r="N2186">
        <f>IF(D2186,MONTH(D2186),"")</f>
        <v>11</v>
      </c>
      <c r="O2186">
        <f>IF(D2186,YEAR(D2186),"")</f>
        <v>2003</v>
      </c>
      <c r="P2186" s="12">
        <f>P2185+IF(AND($B2186="C",I2186&lt;&gt;""),IF($G2186="D",-I2186,+I2186),0)</f>
        <v>1.1875808322801014</v>
      </c>
    </row>
    <row r="2187" spans="1:16" x14ac:dyDescent="0.2">
      <c r="A2187" s="6">
        <v>1148</v>
      </c>
      <c r="B2187" s="6" t="s">
        <v>17</v>
      </c>
      <c r="C2187" t="s">
        <v>33</v>
      </c>
      <c r="D2187" s="8">
        <v>37945</v>
      </c>
      <c r="E2187" s="8">
        <v>37944</v>
      </c>
      <c r="F2187" s="20" t="s">
        <v>284</v>
      </c>
      <c r="G2187" s="6" t="s">
        <v>23</v>
      </c>
      <c r="I2187" s="12">
        <v>7</v>
      </c>
      <c r="J2187" s="12">
        <f>J2186+IF(AND($B2187="B",$G2187="D"),-I2187,IF($B2187="B",+I2187,0))</f>
        <v>-4548.5028067622916</v>
      </c>
      <c r="K2187" s="12">
        <f>K2186+IF(AND($B2187="B",$E2187&lt;&gt;""),IF($G2187="D",-I2187,+I2187),0)</f>
        <v>-4548.5028067622916</v>
      </c>
      <c r="L2187" s="6" t="str">
        <f>IF(C2187="","",G2187&amp;" "&amp;VLOOKUP(C2187,$X$1:$Y$49,2))</f>
        <v>D 23</v>
      </c>
      <c r="M2187" s="10" t="e">
        <f>M2186+IF(AND(B2187="C",E2187&lt;&gt;""),IF(G2187="D",-#REF!,+#REF!),0)</f>
        <v>#REF!</v>
      </c>
      <c r="N2187">
        <f>IF(D2187,MONTH(D2187),"")</f>
        <v>11</v>
      </c>
      <c r="O2187">
        <f>IF(D2187,YEAR(D2187),"")</f>
        <v>2003</v>
      </c>
      <c r="P2187" s="12">
        <f>P2186+IF(AND($B2187="C",I2187&lt;&gt;""),IF($G2187="D",-I2187,+I2187),0)</f>
        <v>1.1875808322801014</v>
      </c>
    </row>
    <row r="2188" spans="1:16" x14ac:dyDescent="0.2">
      <c r="A2188" s="6">
        <v>1139</v>
      </c>
      <c r="B2188" s="6" t="s">
        <v>17</v>
      </c>
      <c r="C2188" t="s">
        <v>54</v>
      </c>
      <c r="D2188" s="8">
        <v>37946</v>
      </c>
      <c r="E2188" s="8">
        <v>37952</v>
      </c>
      <c r="F2188" t="s">
        <v>284</v>
      </c>
      <c r="G2188" s="6" t="s">
        <v>19</v>
      </c>
      <c r="I2188" s="12">
        <v>1340</v>
      </c>
      <c r="J2188" s="12">
        <f>J2187+IF(AND($B2188="B",$G2188="D"),-I2188,IF($B2188="B",+I2188,0))</f>
        <v>-3208.5028067622916</v>
      </c>
      <c r="K2188" s="12">
        <f>K2187+IF(AND($B2188="B",$E2188&lt;&gt;""),IF($G2188="D",-I2188,+I2188),0)</f>
        <v>-3208.5028067622916</v>
      </c>
      <c r="L2188" s="6" t="str">
        <f>IF(C2188="","",G2188&amp;" "&amp;VLOOKUP(C2188,$X$1:$Y$49,2))</f>
        <v>R 6</v>
      </c>
      <c r="M2188" s="10" t="e">
        <f>M2187+IF(AND(B2188="C",E2188&lt;&gt;""),IF(G2188="D",-#REF!,+#REF!),0)</f>
        <v>#REF!</v>
      </c>
      <c r="N2188">
        <f>IF(D2188,MONTH(D2188),"")</f>
        <v>11</v>
      </c>
      <c r="O2188">
        <f>IF(D2188,YEAR(D2188),"")</f>
        <v>2003</v>
      </c>
      <c r="P2188" s="12">
        <f>P2187+IF(AND($B2188="C",I2188&lt;&gt;""),IF($G2188="D",-I2188,+I2188),0)</f>
        <v>1.1875808322801014</v>
      </c>
    </row>
    <row r="2189" spans="1:16" x14ac:dyDescent="0.2">
      <c r="A2189" s="6">
        <v>1139</v>
      </c>
      <c r="B2189" s="6" t="s">
        <v>17</v>
      </c>
      <c r="C2189" t="s">
        <v>62</v>
      </c>
      <c r="D2189" s="8">
        <v>37946</v>
      </c>
      <c r="E2189" s="8">
        <v>37952</v>
      </c>
      <c r="F2189" t="s">
        <v>284</v>
      </c>
      <c r="G2189" s="6" t="s">
        <v>19</v>
      </c>
      <c r="I2189" s="12">
        <v>262.64</v>
      </c>
      <c r="J2189" s="12">
        <f>J2188+IF(AND($B2189="B",$G2189="D"),-I2189,IF($B2189="B",+I2189,0))</f>
        <v>-2945.8628067622917</v>
      </c>
      <c r="K2189" s="12">
        <f>K2188+IF(AND($B2189="B",$E2189&lt;&gt;""),IF($G2189="D",-I2189,+I2189),0)</f>
        <v>-2945.8628067622917</v>
      </c>
      <c r="L2189" s="6" t="str">
        <f>IF(C2189="","",G2189&amp;" "&amp;VLOOKUP(C2189,$X$1:$Y$49,2))</f>
        <v>R 5</v>
      </c>
      <c r="M2189" s="10" t="e">
        <f>M2188+IF(AND(B2189="C",E2189&lt;&gt;""),IF(G2189="D",-#REF!,+#REF!),0)</f>
        <v>#REF!</v>
      </c>
      <c r="N2189">
        <f>IF(D2189,MONTH(D2189),"")</f>
        <v>11</v>
      </c>
      <c r="O2189">
        <f>IF(D2189,YEAR(D2189),"")</f>
        <v>2003</v>
      </c>
      <c r="P2189" s="12">
        <f>P2188+IF(AND($B2189="C",I2189&lt;&gt;""),IF($G2189="D",-I2189,+I2189),0)</f>
        <v>1.1875808322801014</v>
      </c>
    </row>
    <row r="2190" spans="1:16" x14ac:dyDescent="0.2">
      <c r="A2190" s="6">
        <v>1149</v>
      </c>
      <c r="B2190" s="6" t="s">
        <v>17</v>
      </c>
      <c r="C2190" t="s">
        <v>58</v>
      </c>
      <c r="D2190" s="8">
        <v>37949</v>
      </c>
      <c r="E2190" s="8">
        <v>37946</v>
      </c>
      <c r="F2190" t="s">
        <v>284</v>
      </c>
      <c r="G2190" s="6" t="s">
        <v>23</v>
      </c>
      <c r="I2190" s="12">
        <v>320</v>
      </c>
      <c r="J2190" s="12">
        <f>J2189+IF(AND($B2190="B",$G2190="D"),-I2190,IF($B2190="B",+I2190,0))</f>
        <v>-3265.8628067622917</v>
      </c>
      <c r="K2190" s="12">
        <f>K2189+IF(AND($B2190="B",$E2190&lt;&gt;""),IF($G2190="D",-I2190,+I2190),0)</f>
        <v>-3265.8628067622917</v>
      </c>
      <c r="L2190" s="6" t="str">
        <f>IF(C2190="","",G2190&amp;" "&amp;VLOOKUP(C2190,$X$1:$Y$49,2))</f>
        <v>D 4</v>
      </c>
      <c r="M2190" s="10" t="e">
        <f>M2189+IF(AND(B2190="C",E2190&lt;&gt;""),IF(G2190="D",-#REF!,+#REF!),0)</f>
        <v>#REF!</v>
      </c>
      <c r="N2190">
        <f>IF(D2190,MONTH(D2190),"")</f>
        <v>11</v>
      </c>
      <c r="O2190">
        <f>IF(D2190,YEAR(D2190),"")</f>
        <v>2003</v>
      </c>
      <c r="P2190" s="12">
        <f>P2189+IF(AND($B2190="C",I2190&lt;&gt;""),IF($G2190="D",-I2190,+I2190),0)</f>
        <v>1.1875808322801014</v>
      </c>
    </row>
    <row r="2191" spans="1:16" x14ac:dyDescent="0.2">
      <c r="A2191" s="6">
        <v>1150</v>
      </c>
      <c r="B2191" s="6" t="s">
        <v>17</v>
      </c>
      <c r="C2191" t="s">
        <v>54</v>
      </c>
      <c r="D2191" s="8">
        <v>37951</v>
      </c>
      <c r="E2191" s="8">
        <v>37956</v>
      </c>
      <c r="F2191" t="s">
        <v>284</v>
      </c>
      <c r="G2191" s="6" t="s">
        <v>19</v>
      </c>
      <c r="I2191" s="12">
        <v>1300</v>
      </c>
      <c r="J2191" s="12">
        <f>J2190+IF(AND($B2191="B",$G2191="D"),-I2191,IF($B2191="B",+I2191,0))</f>
        <v>-1965.8628067622917</v>
      </c>
      <c r="K2191" s="12">
        <f>K2190+IF(AND($B2191="B",$E2191&lt;&gt;""),IF($G2191="D",-I2191,+I2191),0)</f>
        <v>-1965.8628067622917</v>
      </c>
      <c r="L2191" s="6" t="str">
        <f>IF(C2191="","",G2191&amp;" "&amp;VLOOKUP(C2191,$X$1:$Y$49,2))</f>
        <v>R 6</v>
      </c>
      <c r="M2191" s="10" t="e">
        <f>M2190+IF(AND(B2191="C",E2191&lt;&gt;""),IF(G2191="D",-#REF!,+#REF!),0)</f>
        <v>#REF!</v>
      </c>
      <c r="N2191">
        <f>IF(D2191,MONTH(D2191),"")</f>
        <v>11</v>
      </c>
      <c r="O2191">
        <f>IF(D2191,YEAR(D2191),"")</f>
        <v>2003</v>
      </c>
      <c r="P2191" s="12">
        <f>P2190+IF(AND($B2191="C",I2191&lt;&gt;""),IF($G2191="D",-I2191,+I2191),0)</f>
        <v>1.1875808322801014</v>
      </c>
    </row>
    <row r="2192" spans="1:16" x14ac:dyDescent="0.2">
      <c r="A2192" s="6">
        <v>1150</v>
      </c>
      <c r="B2192" s="6" t="s">
        <v>17</v>
      </c>
      <c r="C2192" t="s">
        <v>62</v>
      </c>
      <c r="D2192" s="8">
        <v>37951</v>
      </c>
      <c r="E2192" s="8">
        <v>37956</v>
      </c>
      <c r="F2192" t="s">
        <v>284</v>
      </c>
      <c r="G2192" s="6" t="s">
        <v>19</v>
      </c>
      <c r="I2192" s="12">
        <v>254.8</v>
      </c>
      <c r="J2192" s="12">
        <f>J2191+IF(AND($B2192="B",$G2192="D"),-I2192,IF($B2192="B",+I2192,0))</f>
        <v>-1711.0628067622918</v>
      </c>
      <c r="K2192" s="12">
        <f>K2191+IF(AND($B2192="B",$E2192&lt;&gt;""),IF($G2192="D",-I2192,+I2192),0)</f>
        <v>-1711.0628067622918</v>
      </c>
      <c r="L2192" s="6" t="str">
        <f>IF(C2192="","",G2192&amp;" "&amp;VLOOKUP(C2192,$X$1:$Y$49,2))</f>
        <v>R 5</v>
      </c>
      <c r="M2192" s="10" t="e">
        <f>M2191+IF(AND(B2192="C",E2192&lt;&gt;""),IF(G2192="D",-#REF!,+#REF!),0)</f>
        <v>#REF!</v>
      </c>
      <c r="N2192">
        <f>IF(D2192,MONTH(D2192),"")</f>
        <v>11</v>
      </c>
      <c r="O2192">
        <f>IF(D2192,YEAR(D2192),"")</f>
        <v>2003</v>
      </c>
      <c r="P2192" s="12">
        <f>P2191+IF(AND($B2192="C",I2192&lt;&gt;""),IF($G2192="D",-I2192,+I2192),0)</f>
        <v>1.1875808322801014</v>
      </c>
    </row>
    <row r="2193" spans="1:16" x14ac:dyDescent="0.2">
      <c r="A2193" s="6">
        <v>1156</v>
      </c>
      <c r="B2193" s="6" t="s">
        <v>17</v>
      </c>
      <c r="C2193" s="7" t="s">
        <v>28</v>
      </c>
      <c r="D2193" s="8">
        <v>37954</v>
      </c>
      <c r="E2193" s="8">
        <v>37965</v>
      </c>
      <c r="F2193" t="s">
        <v>284</v>
      </c>
      <c r="G2193" s="6" t="s">
        <v>23</v>
      </c>
      <c r="H2193">
        <v>5507301</v>
      </c>
      <c r="I2193" s="12">
        <v>124.6</v>
      </c>
      <c r="J2193" s="12">
        <f>J2192+IF(AND($B2193="B",$G2193="D"),-I2193,IF($B2193="B",+I2193,0))</f>
        <v>-1835.6628067622917</v>
      </c>
      <c r="K2193" s="12">
        <f>K2192+IF(AND($B2193="B",$E2193&lt;&gt;""),IF($G2193="D",-I2193,+I2193),0)</f>
        <v>-1835.6628067622917</v>
      </c>
      <c r="L2193" s="6" t="str">
        <f>IF(C2193="","",G2193&amp;" "&amp;VLOOKUP(C2193,$X$1:$Y$49,2))</f>
        <v>D 25</v>
      </c>
      <c r="M2193" s="10" t="e">
        <f>M2192+IF(AND(B2193="C",E2193&lt;&gt;""),IF(G2193="D",-#REF!,+#REF!),0)</f>
        <v>#REF!</v>
      </c>
      <c r="N2193">
        <f>IF(D2193,MONTH(D2193),"")</f>
        <v>11</v>
      </c>
      <c r="O2193">
        <f>IF(D2193,YEAR(D2193),"")</f>
        <v>2003</v>
      </c>
      <c r="P2193" s="12">
        <f>P2192+IF(AND($B2193="C",I2193&lt;&gt;""),IF($G2193="D",-I2193,+I2193),0)</f>
        <v>1.1875808322801014</v>
      </c>
    </row>
    <row r="2194" spans="1:16" x14ac:dyDescent="0.2">
      <c r="A2194" s="6">
        <v>1156</v>
      </c>
      <c r="B2194" s="6" t="s">
        <v>17</v>
      </c>
      <c r="C2194" s="7" t="s">
        <v>26</v>
      </c>
      <c r="D2194" s="8">
        <v>37954</v>
      </c>
      <c r="E2194" s="8">
        <v>37965</v>
      </c>
      <c r="F2194" t="s">
        <v>284</v>
      </c>
      <c r="G2194" s="6" t="s">
        <v>23</v>
      </c>
      <c r="H2194">
        <v>5507301</v>
      </c>
      <c r="I2194" s="12">
        <v>6.85</v>
      </c>
      <c r="J2194" s="12">
        <f>J2193+IF(AND($B2194="B",$G2194="D"),-I2194,IF($B2194="B",+I2194,0))</f>
        <v>-1842.5128067622916</v>
      </c>
      <c r="K2194" s="12">
        <f>K2193+IF(AND($B2194="B",$E2194&lt;&gt;""),IF($G2194="D",-I2194,+I2194),0)</f>
        <v>-1842.5128067622916</v>
      </c>
      <c r="L2194" s="6" t="str">
        <f>IF(C2194="","",G2194&amp;" "&amp;VLOOKUP(C2194,$X$1:$Y$49,2))</f>
        <v>D 6</v>
      </c>
      <c r="M2194" s="10" t="e">
        <f>M2193+IF(AND(B2194="C",E2194&lt;&gt;""),IF(G2194="D",-#REF!,+#REF!),0)</f>
        <v>#REF!</v>
      </c>
      <c r="N2194">
        <f>IF(D2194,MONTH(D2194),"")</f>
        <v>11</v>
      </c>
      <c r="O2194">
        <f>IF(D2194,YEAR(D2194),"")</f>
        <v>2003</v>
      </c>
      <c r="P2194" s="12">
        <f>P2193+IF(AND($B2194="C",I2194&lt;&gt;""),IF($G2194="D",-I2194,+I2194),0)</f>
        <v>1.1875808322801014</v>
      </c>
    </row>
    <row r="2195" spans="1:16" x14ac:dyDescent="0.2">
      <c r="A2195" s="6">
        <v>1152</v>
      </c>
      <c r="B2195" s="6" t="s">
        <v>17</v>
      </c>
      <c r="C2195" t="s">
        <v>53</v>
      </c>
      <c r="D2195" s="8">
        <v>37956</v>
      </c>
      <c r="E2195" s="8">
        <v>37956</v>
      </c>
      <c r="F2195" t="s">
        <v>284</v>
      </c>
      <c r="G2195" s="6" t="s">
        <v>23</v>
      </c>
      <c r="I2195" s="12">
        <v>8.36</v>
      </c>
      <c r="J2195" s="12">
        <f>J2194+IF(AND($B2195="B",$G2195="D"),-I2195,IF($B2195="B",+I2195,0))</f>
        <v>-1850.8728067622915</v>
      </c>
      <c r="K2195" s="12">
        <f>K2194+IF(AND($B2195="B",$E2195&lt;&gt;""),IF($G2195="D",-I2195,+I2195),0)</f>
        <v>-1850.8728067622915</v>
      </c>
      <c r="L2195" s="6" t="str">
        <f>IF(C2195="","",G2195&amp;" "&amp;VLOOKUP(C2195,$X$1:$Y$49,2))</f>
        <v>D 29</v>
      </c>
      <c r="M2195" s="10" t="e">
        <f>M2194+IF(AND(B2195="C",E2195&lt;&gt;""),IF(G2195="D",-#REF!,+#REF!),0)</f>
        <v>#REF!</v>
      </c>
      <c r="N2195">
        <f>IF(D2195,MONTH(D2195),"")</f>
        <v>12</v>
      </c>
      <c r="O2195">
        <f>IF(D2195,YEAR(D2195),"")</f>
        <v>2003</v>
      </c>
      <c r="P2195" s="12">
        <f>P2194+IF(AND($B2195="C",I2195&lt;&gt;""),IF($G2195="D",-I2195,+I2195),0)</f>
        <v>1.1875808322801014</v>
      </c>
    </row>
    <row r="2196" spans="1:16" x14ac:dyDescent="0.2">
      <c r="A2196" s="6">
        <v>1152</v>
      </c>
      <c r="B2196" s="6" t="s">
        <v>17</v>
      </c>
      <c r="C2196" t="s">
        <v>26</v>
      </c>
      <c r="D2196" s="8">
        <v>37956</v>
      </c>
      <c r="E2196" s="8">
        <v>37956</v>
      </c>
      <c r="F2196" t="s">
        <v>284</v>
      </c>
      <c r="G2196" s="6" t="s">
        <v>23</v>
      </c>
      <c r="I2196" s="12">
        <v>1.64</v>
      </c>
      <c r="J2196" s="12">
        <f>J2195+IF(AND($B2196="B",$G2196="D"),-I2196,IF($B2196="B",+I2196,0))</f>
        <v>-1852.5128067622916</v>
      </c>
      <c r="K2196" s="12">
        <f>K2195+IF(AND($B2196="B",$E2196&lt;&gt;""),IF($G2196="D",-I2196,+I2196),0)</f>
        <v>-1852.5128067622916</v>
      </c>
      <c r="L2196" s="6" t="str">
        <f>IF(C2196="","",G2196&amp;" "&amp;VLOOKUP(C2196,$X$1:$Y$49,2))</f>
        <v>D 6</v>
      </c>
      <c r="M2196" s="10" t="e">
        <f>M2195+IF(AND(B2196="C",E2196&lt;&gt;""),IF(G2196="D",-#REF!,+#REF!),0)</f>
        <v>#REF!</v>
      </c>
      <c r="N2196">
        <f>IF(D2196,MONTH(D2196),"")</f>
        <v>12</v>
      </c>
      <c r="O2196">
        <f>IF(D2196,YEAR(D2196),"")</f>
        <v>2003</v>
      </c>
      <c r="P2196" s="12">
        <f>P2195+IF(AND($B2196="C",I2196&lt;&gt;""),IF($G2196="D",-I2196,+I2196),0)</f>
        <v>1.1875808322801014</v>
      </c>
    </row>
    <row r="2197" spans="1:16" x14ac:dyDescent="0.2">
      <c r="A2197" s="6">
        <v>1154</v>
      </c>
      <c r="B2197" s="6" t="s">
        <v>17</v>
      </c>
      <c r="C2197" t="s">
        <v>54</v>
      </c>
      <c r="D2197" s="8">
        <v>37960</v>
      </c>
      <c r="E2197" s="8">
        <v>37965</v>
      </c>
      <c r="F2197" t="s">
        <v>284</v>
      </c>
      <c r="G2197" s="6" t="s">
        <v>19</v>
      </c>
      <c r="I2197" s="12">
        <v>1155.82</v>
      </c>
      <c r="J2197" s="12">
        <f>J2196+IF(AND($B2197="B",$G2197="D"),-I2197,IF($B2197="B",+I2197,0))</f>
        <v>-696.69280676229164</v>
      </c>
      <c r="K2197" s="12">
        <f>K2196+IF(AND($B2197="B",$E2197&lt;&gt;""),IF($G2197="D",-I2197,+I2197),0)</f>
        <v>-696.69280676229164</v>
      </c>
      <c r="L2197" s="6" t="str">
        <f>IF(C2197="","",G2197&amp;" "&amp;VLOOKUP(C2197,$X$1:$Y$49,2))</f>
        <v>R 6</v>
      </c>
      <c r="M2197" s="10" t="e">
        <f>M2196+IF(AND(B2197="C",E2197&lt;&gt;""),IF(G2197="D",-#REF!,+#REF!),0)</f>
        <v>#REF!</v>
      </c>
      <c r="N2197">
        <f>IF(D2197,MONTH(D2197),"")</f>
        <v>12</v>
      </c>
      <c r="O2197">
        <f>IF(D2197,YEAR(D2197),"")</f>
        <v>2003</v>
      </c>
      <c r="P2197" s="12">
        <f>P2196+IF(AND($B2197="C",I2197&lt;&gt;""),IF($G2197="D",-I2197,+I2197),0)</f>
        <v>1.1875808322801014</v>
      </c>
    </row>
    <row r="2198" spans="1:16" x14ac:dyDescent="0.2">
      <c r="A2198" s="6">
        <v>1154</v>
      </c>
      <c r="B2198" s="6" t="s">
        <v>17</v>
      </c>
      <c r="C2198" t="s">
        <v>62</v>
      </c>
      <c r="D2198" s="8">
        <v>37960</v>
      </c>
      <c r="E2198" s="8">
        <v>37965</v>
      </c>
      <c r="F2198" t="s">
        <v>284</v>
      </c>
      <c r="G2198" s="6" t="s">
        <v>19</v>
      </c>
      <c r="I2198" s="12">
        <v>226.54</v>
      </c>
      <c r="J2198" s="12">
        <f>J2197+IF(AND($B2198="B",$G2198="D"),-I2198,IF($B2198="B",+I2198,0))</f>
        <v>-470.15280676229168</v>
      </c>
      <c r="K2198" s="12">
        <f>K2197+IF(AND($B2198="B",$E2198&lt;&gt;""),IF($G2198="D",-I2198,+I2198),0)</f>
        <v>-470.15280676229168</v>
      </c>
      <c r="L2198" s="6" t="str">
        <f>IF(C2198="","",G2198&amp;" "&amp;VLOOKUP(C2198,$X$1:$Y$49,2))</f>
        <v>R 5</v>
      </c>
      <c r="M2198" s="10" t="e">
        <f>M2197+IF(AND(B2198="C",E2198&lt;&gt;""),IF(G2198="D",-#REF!,+#REF!),0)</f>
        <v>#REF!</v>
      </c>
      <c r="N2198">
        <f>IF(D2198,MONTH(D2198),"")</f>
        <v>12</v>
      </c>
      <c r="O2198">
        <f>IF(D2198,YEAR(D2198),"")</f>
        <v>2003</v>
      </c>
      <c r="P2198" s="12">
        <f>P2197+IF(AND($B2198="C",I2198&lt;&gt;""),IF($G2198="D",-I2198,+I2198),0)</f>
        <v>1.1875808322801014</v>
      </c>
    </row>
    <row r="2199" spans="1:16" x14ac:dyDescent="0.2">
      <c r="A2199" s="6">
        <v>1155</v>
      </c>
      <c r="B2199" s="6" t="s">
        <v>17</v>
      </c>
      <c r="C2199" s="7" t="s">
        <v>56</v>
      </c>
      <c r="D2199" s="8">
        <v>37960</v>
      </c>
      <c r="E2199" s="19">
        <v>37959</v>
      </c>
      <c r="F2199" t="s">
        <v>284</v>
      </c>
      <c r="G2199" s="6" t="s">
        <v>23</v>
      </c>
      <c r="I2199" s="12">
        <v>230.32</v>
      </c>
      <c r="J2199" s="12">
        <f>J2198+IF(AND($B2199="B",$G2199="D"),-I2199,IF($B2199="B",+I2199,0))</f>
        <v>-700.47280676229161</v>
      </c>
      <c r="K2199" s="12">
        <f>K2198+IF(AND($B2199="B",$E2199&lt;&gt;""),IF($G2199="D",-I2199,+I2199),0)</f>
        <v>-700.47280676229161</v>
      </c>
      <c r="L2199" s="6" t="str">
        <f>IF(C2199="","",G2199&amp;" "&amp;VLOOKUP(C2199,$X$1:$Y$49,2))</f>
        <v>D 14</v>
      </c>
      <c r="M2199" s="10" t="e">
        <f>M2198+IF(AND(B2199="C",E2199&lt;&gt;""),IF(G2199="D",-#REF!,+#REF!),0)</f>
        <v>#REF!</v>
      </c>
      <c r="N2199">
        <f>IF(D2199,MONTH(D2199),"")</f>
        <v>12</v>
      </c>
      <c r="O2199">
        <f>IF(D2199,YEAR(D2199),"")</f>
        <v>2003</v>
      </c>
      <c r="P2199" s="12">
        <f>P2198+IF(AND($B2199="C",I2199&lt;&gt;""),IF($G2199="D",-I2199,+I2199),0)</f>
        <v>1.1875808322801014</v>
      </c>
    </row>
    <row r="2200" spans="1:16" x14ac:dyDescent="0.2">
      <c r="A2200" s="6">
        <v>1155</v>
      </c>
      <c r="B2200" s="6" t="s">
        <v>17</v>
      </c>
      <c r="C2200" s="7" t="s">
        <v>26</v>
      </c>
      <c r="D2200" s="8">
        <v>37960</v>
      </c>
      <c r="E2200" s="19">
        <v>37959</v>
      </c>
      <c r="F2200" t="s">
        <v>284</v>
      </c>
      <c r="G2200" s="6" t="s">
        <v>23</v>
      </c>
      <c r="I2200" s="12">
        <v>53.09</v>
      </c>
      <c r="J2200" s="12">
        <f>J2199+IF(AND($B2200="B",$G2200="D"),-I2200,IF($B2200="B",+I2200,0))</f>
        <v>-753.56280676229164</v>
      </c>
      <c r="K2200" s="12">
        <f>K2199+IF(AND($B2200="B",$E2200&lt;&gt;""),IF($G2200="D",-I2200,+I2200),0)</f>
        <v>-753.56280676229164</v>
      </c>
      <c r="L2200" s="6" t="str">
        <f>IF(C2200="","",G2200&amp;" "&amp;VLOOKUP(C2200,$X$1:$Y$49,2))</f>
        <v>D 6</v>
      </c>
      <c r="M2200" s="10" t="e">
        <f>M2199+IF(AND(B2200="C",E2200&lt;&gt;""),IF(G2200="D",-#REF!,+#REF!),0)</f>
        <v>#REF!</v>
      </c>
      <c r="N2200">
        <f>IF(D2200,MONTH(D2200),"")</f>
        <v>12</v>
      </c>
      <c r="O2200">
        <f>IF(D2200,YEAR(D2200),"")</f>
        <v>2003</v>
      </c>
      <c r="P2200" s="12">
        <f>P2199+IF(AND($B2200="C",I2200&lt;&gt;""),IF($G2200="D",-I2200,+I2200),0)</f>
        <v>1.1875808322801014</v>
      </c>
    </row>
    <row r="2201" spans="1:16" x14ac:dyDescent="0.2">
      <c r="A2201" s="6">
        <v>1155</v>
      </c>
      <c r="B2201" s="6" t="s">
        <v>17</v>
      </c>
      <c r="C2201" s="7" t="s">
        <v>51</v>
      </c>
      <c r="D2201" s="8">
        <v>37960</v>
      </c>
      <c r="E2201" s="19">
        <v>37959</v>
      </c>
      <c r="F2201" t="s">
        <v>284</v>
      </c>
      <c r="G2201" s="6" t="s">
        <v>23</v>
      </c>
      <c r="I2201" s="12">
        <v>40.54</v>
      </c>
      <c r="J2201" s="12">
        <f>J2200+IF(AND($B2201="B",$G2201="D"),-I2201,IF($B2201="B",+I2201,0))</f>
        <v>-794.10280676229161</v>
      </c>
      <c r="K2201" s="12">
        <f>K2200+IF(AND($B2201="B",$E2201&lt;&gt;""),IF($G2201="D",-I2201,+I2201),0)</f>
        <v>-794.10280676229161</v>
      </c>
      <c r="L2201" s="6" t="str">
        <f>IF(C2201="","",G2201&amp;" "&amp;VLOOKUP(C2201,$X$1:$Y$49,2))</f>
        <v>D 21</v>
      </c>
      <c r="M2201" s="10" t="e">
        <f>M2200+IF(AND(B2201="C",E2201&lt;&gt;""),IF(G2201="D",-#REF!,+#REF!),0)</f>
        <v>#REF!</v>
      </c>
      <c r="N2201">
        <f>IF(D2201,MONTH(D2201),"")</f>
        <v>12</v>
      </c>
      <c r="O2201">
        <f>IF(D2201,YEAR(D2201),"")</f>
        <v>2003</v>
      </c>
      <c r="P2201" s="12">
        <f>P2200+IF(AND($B2201="C",I2201&lt;&gt;""),IF($G2201="D",-I2201,+I2201),0)</f>
        <v>1.1875808322801014</v>
      </c>
    </row>
    <row r="2202" spans="1:16" x14ac:dyDescent="0.2">
      <c r="A2202" s="6">
        <v>1155</v>
      </c>
      <c r="B2202" s="6" t="s">
        <v>17</v>
      </c>
      <c r="C2202" s="7" t="s">
        <v>51</v>
      </c>
      <c r="D2202" s="8">
        <v>37960</v>
      </c>
      <c r="E2202" s="19">
        <v>37959</v>
      </c>
      <c r="F2202" t="s">
        <v>284</v>
      </c>
      <c r="G2202" s="6" t="s">
        <v>23</v>
      </c>
      <c r="I2202" s="12">
        <v>7.48</v>
      </c>
      <c r="J2202" s="12">
        <f>J2201+IF(AND($B2202="B",$G2202="D"),-I2202,IF($B2202="B",+I2202,0))</f>
        <v>-801.58280676229163</v>
      </c>
      <c r="K2202" s="12">
        <f>K2201+IF(AND($B2202="B",$E2202&lt;&gt;""),IF($G2202="D",-I2202,+I2202),0)</f>
        <v>-801.58280676229163</v>
      </c>
      <c r="L2202" s="6" t="str">
        <f>IF(C2202="","",G2202&amp;" "&amp;VLOOKUP(C2202,$X$1:$Y$49,2))</f>
        <v>D 21</v>
      </c>
      <c r="M2202" s="10" t="e">
        <f>M2201+IF(AND(B2202="C",E2202&lt;&gt;""),IF(G2202="D",-#REF!,+#REF!),0)</f>
        <v>#REF!</v>
      </c>
      <c r="N2202">
        <f>IF(D2202,MONTH(D2202),"")</f>
        <v>12</v>
      </c>
      <c r="O2202">
        <f>IF(D2202,YEAR(D2202),"")</f>
        <v>2003</v>
      </c>
      <c r="P2202" s="12">
        <f>P2201+IF(AND($B2202="C",I2202&lt;&gt;""),IF($G2202="D",-I2202,+I2202),0)</f>
        <v>1.1875808322801014</v>
      </c>
    </row>
    <row r="2203" spans="1:16" x14ac:dyDescent="0.2">
      <c r="A2203" s="6">
        <v>999</v>
      </c>
      <c r="B2203" s="6" t="s">
        <v>17</v>
      </c>
      <c r="C2203" t="s">
        <v>33</v>
      </c>
      <c r="D2203" s="8">
        <v>37962</v>
      </c>
      <c r="E2203" s="8">
        <v>37959</v>
      </c>
      <c r="F2203" t="s">
        <v>284</v>
      </c>
      <c r="G2203" s="6" t="s">
        <v>23</v>
      </c>
      <c r="H2203" s="6"/>
      <c r="I2203" s="12">
        <v>120</v>
      </c>
      <c r="J2203" s="12">
        <f>J2202+IF(AND($B2203="B",$G2203="D"),-I2203,IF($B2203="B",+I2203,0))</f>
        <v>-921.58280676229163</v>
      </c>
      <c r="K2203" s="12">
        <f>K2202+IF(AND($B2203="B",$E2203&lt;&gt;""),IF($G2203="D",-I2203,+I2203),0)</f>
        <v>-921.58280676229163</v>
      </c>
      <c r="L2203" s="6" t="str">
        <f>IF(C2203="","",G2203&amp;" "&amp;VLOOKUP(C2203,$X$1:$Y$49,2))</f>
        <v>D 23</v>
      </c>
      <c r="M2203" s="10" t="e">
        <f>M2202+IF(AND(B2203="C",E2203&lt;&gt;""),IF(G2203="D",-#REF!,+#REF!),0)</f>
        <v>#REF!</v>
      </c>
      <c r="N2203">
        <f>IF(D2203,MONTH(D2203),"")</f>
        <v>12</v>
      </c>
      <c r="O2203">
        <f>IF(D2203,YEAR(D2203),"")</f>
        <v>2003</v>
      </c>
      <c r="P2203" s="12">
        <f>P2202+IF(AND($B2203="C",I2203&lt;&gt;""),IF($G2203="D",-I2203,+I2203),0)</f>
        <v>1.1875808322801014</v>
      </c>
    </row>
    <row r="2204" spans="1:16" x14ac:dyDescent="0.2">
      <c r="A2204" s="6">
        <v>1158</v>
      </c>
      <c r="B2204" s="6" t="s">
        <v>17</v>
      </c>
      <c r="C2204" t="s">
        <v>54</v>
      </c>
      <c r="D2204" s="8">
        <v>37965</v>
      </c>
      <c r="E2204" s="8">
        <v>37966</v>
      </c>
      <c r="F2204" t="s">
        <v>284</v>
      </c>
      <c r="G2204" s="6" t="s">
        <v>19</v>
      </c>
      <c r="I2204" s="12">
        <v>1800</v>
      </c>
      <c r="J2204" s="12">
        <f>J2203+IF(AND($B2204="B",$G2204="D"),-I2204,IF($B2204="B",+I2204,0))</f>
        <v>878.41719323770837</v>
      </c>
      <c r="K2204" s="12">
        <f>K2203+IF(AND($B2204="B",$E2204&lt;&gt;""),IF($G2204="D",-I2204,+I2204),0)</f>
        <v>878.41719323770837</v>
      </c>
      <c r="L2204" s="6" t="str">
        <f>IF(C2204="","",G2204&amp;" "&amp;VLOOKUP(C2204,$X$1:$Y$49,2))</f>
        <v>R 6</v>
      </c>
      <c r="M2204" s="10" t="e">
        <f>M2203+IF(AND(B2204="C",E2204&lt;&gt;""),IF(G2204="D",-#REF!,+#REF!),0)</f>
        <v>#REF!</v>
      </c>
      <c r="N2204">
        <f>IF(D2204,MONTH(D2204),"")</f>
        <v>12</v>
      </c>
      <c r="O2204">
        <f>IF(D2204,YEAR(D2204),"")</f>
        <v>2003</v>
      </c>
      <c r="P2204" s="12">
        <f>P2203+IF(AND($B2204="C",I2204&lt;&gt;""),IF($G2204="D",-I2204,+I2204),0)</f>
        <v>1.1875808322801014</v>
      </c>
    </row>
    <row r="2205" spans="1:16" x14ac:dyDescent="0.2">
      <c r="A2205" s="6">
        <v>1158</v>
      </c>
      <c r="B2205" s="6" t="s">
        <v>17</v>
      </c>
      <c r="C2205" t="s">
        <v>62</v>
      </c>
      <c r="D2205" s="8">
        <v>37965</v>
      </c>
      <c r="E2205" s="8">
        <v>37966</v>
      </c>
      <c r="F2205" t="s">
        <v>284</v>
      </c>
      <c r="G2205" s="6" t="s">
        <v>19</v>
      </c>
      <c r="I2205" s="12">
        <v>352.8</v>
      </c>
      <c r="J2205" s="12">
        <f>J2204+IF(AND($B2205="B",$G2205="D"),-I2205,IF($B2205="B",+I2205,0))</f>
        <v>1231.2171932377084</v>
      </c>
      <c r="K2205" s="12">
        <f>K2204+IF(AND($B2205="B",$E2205&lt;&gt;""),IF($G2205="D",-I2205,+I2205),0)</f>
        <v>1231.2171932377084</v>
      </c>
      <c r="L2205" s="6" t="str">
        <f>IF(C2205="","",G2205&amp;" "&amp;VLOOKUP(C2205,$X$1:$Y$49,2))</f>
        <v>R 5</v>
      </c>
      <c r="M2205" s="10" t="e">
        <f>M2204+IF(AND(B2205="C",E2205&lt;&gt;""),IF(G2205="D",-#REF!,+#REF!),0)</f>
        <v>#REF!</v>
      </c>
      <c r="N2205">
        <f>IF(D2205,MONTH(D2205),"")</f>
        <v>12</v>
      </c>
      <c r="O2205">
        <f>IF(D2205,YEAR(D2205),"")</f>
        <v>2003</v>
      </c>
      <c r="P2205" s="12">
        <f>P2204+IF(AND($B2205="C",I2205&lt;&gt;""),IF($G2205="D",-I2205,+I2205),0)</f>
        <v>1.1875808322801014</v>
      </c>
    </row>
    <row r="2206" spans="1:16" x14ac:dyDescent="0.2">
      <c r="A2206" s="6">
        <v>1159</v>
      </c>
      <c r="B2206" s="6" t="s">
        <v>17</v>
      </c>
      <c r="C2206" t="s">
        <v>54</v>
      </c>
      <c r="D2206" s="8">
        <v>37965</v>
      </c>
      <c r="E2206" s="8">
        <v>37966</v>
      </c>
      <c r="F2206" t="s">
        <v>284</v>
      </c>
      <c r="G2206" s="6" t="s">
        <v>19</v>
      </c>
      <c r="I2206" s="12">
        <v>900</v>
      </c>
      <c r="J2206" s="12">
        <f>J2205+IF(AND($B2206="B",$G2206="D"),-I2206,IF($B2206="B",+I2206,0))</f>
        <v>2131.2171932377087</v>
      </c>
      <c r="K2206" s="12">
        <f>K2205+IF(AND($B2206="B",$E2206&lt;&gt;""),IF($G2206="D",-I2206,+I2206),0)</f>
        <v>2131.2171932377087</v>
      </c>
      <c r="L2206" s="6" t="str">
        <f>IF(C2206="","",G2206&amp;" "&amp;VLOOKUP(C2206,$X$1:$Y$49,2))</f>
        <v>R 6</v>
      </c>
      <c r="M2206" s="10" t="e">
        <f>M2205+IF(AND(B2206="C",E2206&lt;&gt;""),IF(G2206="D",-#REF!,+#REF!),0)</f>
        <v>#REF!</v>
      </c>
      <c r="N2206">
        <f>IF(D2206,MONTH(D2206),"")</f>
        <v>12</v>
      </c>
      <c r="O2206">
        <f>IF(D2206,YEAR(D2206),"")</f>
        <v>2003</v>
      </c>
      <c r="P2206" s="12">
        <f>P2205+IF(AND($B2206="C",I2206&lt;&gt;""),IF($G2206="D",-I2206,+I2206),0)</f>
        <v>1.1875808322801014</v>
      </c>
    </row>
    <row r="2207" spans="1:16" x14ac:dyDescent="0.2">
      <c r="A2207" s="6">
        <v>1159</v>
      </c>
      <c r="B2207" s="6" t="s">
        <v>17</v>
      </c>
      <c r="C2207" t="s">
        <v>62</v>
      </c>
      <c r="D2207" s="8">
        <v>37965</v>
      </c>
      <c r="E2207" s="8">
        <v>37966</v>
      </c>
      <c r="F2207" t="s">
        <v>284</v>
      </c>
      <c r="G2207" s="6" t="s">
        <v>19</v>
      </c>
      <c r="I2207" s="12">
        <v>176.4</v>
      </c>
      <c r="J2207" s="12">
        <f>J2206+IF(AND($B2207="B",$G2207="D"),-I2207,IF($B2207="B",+I2207,0))</f>
        <v>2307.6171932377088</v>
      </c>
      <c r="K2207" s="12">
        <f>K2206+IF(AND($B2207="B",$E2207&lt;&gt;""),IF($G2207="D",-I2207,+I2207),0)</f>
        <v>2307.6171932377088</v>
      </c>
      <c r="L2207" s="6" t="str">
        <f>IF(C2207="","",G2207&amp;" "&amp;VLOOKUP(C2207,$X$1:$Y$49,2))</f>
        <v>R 5</v>
      </c>
      <c r="M2207" s="10" t="e">
        <f>M2206+IF(AND(B2207="C",E2207&lt;&gt;""),IF(G2207="D",-#REF!,+#REF!),0)</f>
        <v>#REF!</v>
      </c>
      <c r="N2207">
        <f>IF(D2207,MONTH(D2207),"")</f>
        <v>12</v>
      </c>
      <c r="O2207">
        <f>IF(D2207,YEAR(D2207),"")</f>
        <v>2003</v>
      </c>
      <c r="P2207" s="12">
        <f>P2206+IF(AND($B2207="C",I2207&lt;&gt;""),IF($G2207="D",-I2207,+I2207),0)</f>
        <v>1.1875808322801014</v>
      </c>
    </row>
    <row r="2208" spans="1:16" x14ac:dyDescent="0.2">
      <c r="A2208" s="6">
        <v>1157</v>
      </c>
      <c r="B2208" s="6" t="s">
        <v>17</v>
      </c>
      <c r="C2208" s="7" t="s">
        <v>58</v>
      </c>
      <c r="D2208" s="8">
        <v>37966</v>
      </c>
      <c r="E2208" s="8">
        <v>37966</v>
      </c>
      <c r="F2208" t="s">
        <v>284</v>
      </c>
      <c r="G2208" s="6" t="s">
        <v>23</v>
      </c>
      <c r="I2208" s="12">
        <v>3200</v>
      </c>
      <c r="J2208" s="12">
        <f>J2207+IF(AND($B2208="B",$G2208="D"),-I2208,IF($B2208="B",+I2208,0))</f>
        <v>-892.38280676229124</v>
      </c>
      <c r="K2208" s="12">
        <f>K2207+IF(AND($B2208="B",$E2208&lt;&gt;""),IF($G2208="D",-I2208,+I2208),0)</f>
        <v>-892.38280676229124</v>
      </c>
      <c r="L2208" s="6" t="str">
        <f>IF(C2208="","",G2208&amp;" "&amp;VLOOKUP(C2208,$X$1:$Y$49,2))</f>
        <v>D 4</v>
      </c>
      <c r="M2208" s="10" t="e">
        <f>M2207+IF(AND(B2208="C",E2208&lt;&gt;""),IF(G2208="D",-#REF!,+#REF!),0)</f>
        <v>#REF!</v>
      </c>
      <c r="N2208">
        <f>IF(D2208,MONTH(D2208),"")</f>
        <v>12</v>
      </c>
      <c r="O2208">
        <f>IF(D2208,YEAR(D2208),"")</f>
        <v>2003</v>
      </c>
      <c r="P2208" s="12">
        <f>P2207+IF(AND($B2208="C",I2208&lt;&gt;""),IF($G2208="D",-I2208,+I2208),0)</f>
        <v>1.1875808322801014</v>
      </c>
    </row>
    <row r="2209" spans="1:16" x14ac:dyDescent="0.2">
      <c r="A2209" s="6">
        <v>1162</v>
      </c>
      <c r="B2209" s="6" t="s">
        <v>17</v>
      </c>
      <c r="C2209" t="s">
        <v>65</v>
      </c>
      <c r="D2209" s="8">
        <v>37967</v>
      </c>
      <c r="E2209" s="8">
        <v>37956</v>
      </c>
      <c r="F2209" t="s">
        <v>284</v>
      </c>
      <c r="G2209" s="6" t="s">
        <v>23</v>
      </c>
      <c r="H2209">
        <v>5507302</v>
      </c>
      <c r="I2209" s="12">
        <v>3332</v>
      </c>
      <c r="J2209" s="12">
        <f>J2208+IF(AND($B2209="B",$G2209="D"),-I2209,IF($B2209="B",+I2209,0))</f>
        <v>-4224.3828067622908</v>
      </c>
      <c r="K2209" s="12">
        <f>K2208+IF(AND($B2209="B",$E2209&lt;&gt;""),IF($G2209="D",-I2209,+I2209),0)</f>
        <v>-4224.3828067622908</v>
      </c>
      <c r="L2209" s="6" t="str">
        <f>IF(C2209="","",G2209&amp;" "&amp;VLOOKUP(C2209,$X$1:$Y$49,2))</f>
        <v>D 12</v>
      </c>
      <c r="M2209" s="10" t="e">
        <f>M2208+IF(AND(B2209="C",E2209&lt;&gt;""),IF(G2209="D",-#REF!,+#REF!),0)</f>
        <v>#REF!</v>
      </c>
      <c r="N2209">
        <f>IF(D2209,MONTH(D2209),"")</f>
        <v>12</v>
      </c>
      <c r="O2209">
        <f>IF(D2209,YEAR(D2209),"")</f>
        <v>2003</v>
      </c>
      <c r="P2209" s="12">
        <f>P2208+IF(AND($B2209="C",I2209&lt;&gt;""),IF($G2209="D",-I2209,+I2209),0)</f>
        <v>1.1875808322801014</v>
      </c>
    </row>
    <row r="2210" spans="1:16" x14ac:dyDescent="0.2">
      <c r="A2210" s="6">
        <v>1163</v>
      </c>
      <c r="B2210" s="6" t="s">
        <v>17</v>
      </c>
      <c r="C2210" t="s">
        <v>43</v>
      </c>
      <c r="D2210" s="8">
        <v>37967</v>
      </c>
      <c r="E2210" s="8">
        <v>37970</v>
      </c>
      <c r="F2210" t="s">
        <v>284</v>
      </c>
      <c r="G2210" s="6" t="s">
        <v>23</v>
      </c>
      <c r="H2210">
        <v>5507303</v>
      </c>
      <c r="I2210" s="12">
        <v>120.15</v>
      </c>
      <c r="J2210" s="12">
        <f>J2209+IF(AND($B2210="B",$G2210="D"),-I2210,IF($B2210="B",+I2210,0))</f>
        <v>-4344.5328067622904</v>
      </c>
      <c r="K2210" s="12">
        <f>K2209+IF(AND($B2210="B",$E2210&lt;&gt;""),IF($G2210="D",-I2210,+I2210),0)</f>
        <v>-4344.5328067622904</v>
      </c>
      <c r="L2210" s="6" t="str">
        <f>IF(C2210="","",G2210&amp;" "&amp;VLOOKUP(C2210,$X$1:$Y$49,2))</f>
        <v>D 15</v>
      </c>
      <c r="M2210" s="10" t="e">
        <f>M2209+IF(AND(B2210="C",E2210&lt;&gt;""),IF(G2210="D",-#REF!,+#REF!),0)</f>
        <v>#REF!</v>
      </c>
      <c r="N2210">
        <f>IF(D2210,MONTH(D2210),"")</f>
        <v>12</v>
      </c>
      <c r="O2210">
        <f>IF(D2210,YEAR(D2210),"")</f>
        <v>2003</v>
      </c>
      <c r="P2210" s="12">
        <f>P2209+IF(AND($B2210="C",I2210&lt;&gt;""),IF($G2210="D",-I2210,+I2210),0)</f>
        <v>1.1875808322801014</v>
      </c>
    </row>
    <row r="2211" spans="1:16" x14ac:dyDescent="0.2">
      <c r="A2211" s="6">
        <v>1163</v>
      </c>
      <c r="B2211" s="6" t="s">
        <v>17</v>
      </c>
      <c r="C2211" t="s">
        <v>26</v>
      </c>
      <c r="D2211" s="8">
        <v>37967</v>
      </c>
      <c r="E2211" s="8">
        <v>37970</v>
      </c>
      <c r="F2211" t="s">
        <v>284</v>
      </c>
      <c r="G2211" s="6" t="s">
        <v>23</v>
      </c>
      <c r="H2211">
        <v>5507303</v>
      </c>
      <c r="I2211" s="12">
        <v>23.55</v>
      </c>
      <c r="J2211" s="12">
        <f>J2210+IF(AND($B2211="B",$G2211="D"),-I2211,IF($B2211="B",+I2211,0))</f>
        <v>-4368.0828067622906</v>
      </c>
      <c r="K2211" s="12">
        <f>K2210+IF(AND($B2211="B",$E2211&lt;&gt;""),IF($G2211="D",-I2211,+I2211),0)</f>
        <v>-4368.0828067622906</v>
      </c>
      <c r="L2211" s="6" t="str">
        <f>IF(C2211="","",G2211&amp;" "&amp;VLOOKUP(C2211,$X$1:$Y$49,2))</f>
        <v>D 6</v>
      </c>
      <c r="M2211" s="10" t="e">
        <f>M2210+IF(AND(B2211="C",E2211&lt;&gt;""),IF(G2211="D",-#REF!,+#REF!),0)</f>
        <v>#REF!</v>
      </c>
      <c r="N2211">
        <f>IF(D2211,MONTH(D2211),"")</f>
        <v>12</v>
      </c>
      <c r="O2211">
        <f>IF(D2211,YEAR(D2211),"")</f>
        <v>2003</v>
      </c>
      <c r="P2211" s="12">
        <f>P2210+IF(AND($B2211="C",I2211&lt;&gt;""),IF($G2211="D",-I2211,+I2211),0)</f>
        <v>1.1875808322801014</v>
      </c>
    </row>
    <row r="2212" spans="1:16" x14ac:dyDescent="0.2">
      <c r="A2212" s="6">
        <v>1160</v>
      </c>
      <c r="B2212" s="6" t="s">
        <v>17</v>
      </c>
      <c r="C2212" t="s">
        <v>28</v>
      </c>
      <c r="D2212" s="8">
        <v>37969</v>
      </c>
      <c r="E2212" s="8">
        <v>37969</v>
      </c>
      <c r="F2212" t="s">
        <v>284</v>
      </c>
      <c r="G2212" s="6" t="s">
        <v>23</v>
      </c>
      <c r="I2212" s="12">
        <v>37.979999999999997</v>
      </c>
      <c r="J2212" s="12">
        <f>J2211+IF(AND($B2212="B",$G2212="D"),-I2212,IF($B2212="B",+I2212,0))</f>
        <v>-4406.0628067622902</v>
      </c>
      <c r="K2212" s="12">
        <f>K2211+IF(AND($B2212="B",$E2212&lt;&gt;""),IF($G2212="D",-I2212,+I2212),0)</f>
        <v>-4406.0628067622902</v>
      </c>
      <c r="L2212" s="6" t="str">
        <f>IF(C2212="","",G2212&amp;" "&amp;VLOOKUP(C2212,$X$1:$Y$49,2))</f>
        <v>D 25</v>
      </c>
      <c r="M2212" s="10" t="e">
        <f>M2211+IF(AND(B2212="C",E2212&lt;&gt;""),IF(G2212="D",-#REF!,+#REF!),0)</f>
        <v>#REF!</v>
      </c>
      <c r="N2212">
        <f>IF(D2212,MONTH(D2212),"")</f>
        <v>12</v>
      </c>
      <c r="O2212">
        <f>IF(D2212,YEAR(D2212),"")</f>
        <v>2003</v>
      </c>
      <c r="P2212" s="12">
        <f>P2211+IF(AND($B2212="C",I2212&lt;&gt;""),IF($G2212="D",-I2212,+I2212),0)</f>
        <v>1.1875808322801014</v>
      </c>
    </row>
    <row r="2213" spans="1:16" x14ac:dyDescent="0.2">
      <c r="A2213" s="6">
        <v>1160</v>
      </c>
      <c r="B2213" s="6" t="s">
        <v>17</v>
      </c>
      <c r="C2213" t="s">
        <v>26</v>
      </c>
      <c r="D2213" s="8">
        <v>37969</v>
      </c>
      <c r="E2213" s="8">
        <v>37969</v>
      </c>
      <c r="F2213" t="s">
        <v>284</v>
      </c>
      <c r="G2213" s="6" t="s">
        <v>23</v>
      </c>
      <c r="I2213" s="12">
        <v>7.44</v>
      </c>
      <c r="J2213" s="12">
        <f>J2212+IF(AND($B2213="B",$G2213="D"),-I2213,IF($B2213="B",+I2213,0))</f>
        <v>-4413.5028067622898</v>
      </c>
      <c r="K2213" s="12">
        <f>K2212+IF(AND($B2213="B",$E2213&lt;&gt;""),IF($G2213="D",-I2213,+I2213),0)</f>
        <v>-4413.5028067622898</v>
      </c>
      <c r="L2213" s="6" t="str">
        <f>IF(C2213="","",G2213&amp;" "&amp;VLOOKUP(C2213,$X$1:$Y$49,2))</f>
        <v>D 6</v>
      </c>
      <c r="M2213" s="10" t="e">
        <f>M2212+IF(AND(B2213="C",E2213&lt;&gt;""),IF(G2213="D",-#REF!,+#REF!),0)</f>
        <v>#REF!</v>
      </c>
      <c r="N2213">
        <f>IF(D2213,MONTH(D2213),"")</f>
        <v>12</v>
      </c>
      <c r="O2213">
        <f>IF(D2213,YEAR(D2213),"")</f>
        <v>2003</v>
      </c>
      <c r="P2213" s="12">
        <f>P2212+IF(AND($B2213="C",I2213&lt;&gt;""),IF($G2213="D",-I2213,+I2213),0)</f>
        <v>1.1875808322801014</v>
      </c>
    </row>
    <row r="2214" spans="1:16" x14ac:dyDescent="0.2">
      <c r="A2214" s="6">
        <v>1168</v>
      </c>
      <c r="B2214" s="6" t="s">
        <v>17</v>
      </c>
      <c r="C2214" t="s">
        <v>31</v>
      </c>
      <c r="D2214" s="8">
        <v>37970</v>
      </c>
      <c r="E2214" s="8">
        <v>37986</v>
      </c>
      <c r="F2214" t="s">
        <v>284</v>
      </c>
      <c r="G2214" s="6" t="s">
        <v>23</v>
      </c>
      <c r="I2214" s="12">
        <v>268.33999999999997</v>
      </c>
      <c r="J2214" s="12">
        <f>J2213+IF(AND($B2214="B",$G2214="D"),-I2214,IF($B2214="B",+I2214,0))</f>
        <v>-4681.8428067622899</v>
      </c>
      <c r="K2214" s="12">
        <f>K2213+IF(AND($B2214="B",$E2214&lt;&gt;""),IF($G2214="D",-I2214,+I2214),0)</f>
        <v>-4681.8428067622899</v>
      </c>
      <c r="L2214" s="6" t="str">
        <f>IF(C2214="","",G2214&amp;" "&amp;VLOOKUP(C2214,$X$1:$Y$49,2))</f>
        <v>D 22</v>
      </c>
      <c r="M2214" s="10" t="e">
        <f>M2213+IF(AND(B2214="C",E2214&lt;&gt;""),IF(G2214="D",-#REF!,+#REF!),0)</f>
        <v>#REF!</v>
      </c>
      <c r="N2214">
        <f>IF(D2214,MONTH(D2214),"")</f>
        <v>12</v>
      </c>
      <c r="O2214">
        <f>IF(D2214,YEAR(D2214),"")</f>
        <v>2003</v>
      </c>
      <c r="P2214" s="12">
        <f>P2213+IF(AND($B2214="C",I2214&lt;&gt;""),IF($G2214="D",-I2214,+I2214),0)</f>
        <v>1.1875808322801014</v>
      </c>
    </row>
    <row r="2215" spans="1:16" x14ac:dyDescent="0.2">
      <c r="A2215" s="6">
        <v>1168</v>
      </c>
      <c r="B2215" s="6" t="s">
        <v>17</v>
      </c>
      <c r="C2215" t="s">
        <v>28</v>
      </c>
      <c r="D2215" s="8">
        <v>37970</v>
      </c>
      <c r="E2215" s="8">
        <v>37986</v>
      </c>
      <c r="F2215" t="s">
        <v>284</v>
      </c>
      <c r="G2215" s="6" t="s">
        <v>23</v>
      </c>
      <c r="I2215" s="12">
        <v>196.95</v>
      </c>
      <c r="J2215" s="12">
        <f>J2214+IF(AND($B2215="B",$G2215="D"),-I2215,IF($B2215="B",+I2215,0))</f>
        <v>-4878.7928067622897</v>
      </c>
      <c r="K2215" s="12">
        <f>K2214+IF(AND($B2215="B",$E2215&lt;&gt;""),IF($G2215="D",-I2215,+I2215),0)</f>
        <v>-4878.7928067622897</v>
      </c>
      <c r="L2215" s="6" t="str">
        <f>IF(C2215="","",G2215&amp;" "&amp;VLOOKUP(C2215,$X$1:$Y$49,2))</f>
        <v>D 25</v>
      </c>
      <c r="M2215" s="10" t="e">
        <f>M2214+IF(AND(B2215="C",E2215&lt;&gt;""),IF(G2215="D",-#REF!,+#REF!),0)</f>
        <v>#REF!</v>
      </c>
      <c r="N2215">
        <f>IF(D2215,MONTH(D2215),"")</f>
        <v>12</v>
      </c>
      <c r="O2215">
        <f>IF(D2215,YEAR(D2215),"")</f>
        <v>2003</v>
      </c>
      <c r="P2215" s="12">
        <f>P2214+IF(AND($B2215="C",I2215&lt;&gt;""),IF($G2215="D",-I2215,+I2215),0)</f>
        <v>1.1875808322801014</v>
      </c>
    </row>
    <row r="2216" spans="1:16" x14ac:dyDescent="0.2">
      <c r="A2216" s="6">
        <v>1168</v>
      </c>
      <c r="B2216" s="6" t="s">
        <v>17</v>
      </c>
      <c r="C2216" t="s">
        <v>26</v>
      </c>
      <c r="D2216" s="8">
        <v>37970</v>
      </c>
      <c r="E2216" s="8">
        <v>37986</v>
      </c>
      <c r="F2216" t="s">
        <v>284</v>
      </c>
      <c r="G2216" s="6" t="s">
        <v>23</v>
      </c>
      <c r="I2216" s="12">
        <v>67.38</v>
      </c>
      <c r="J2216" s="12">
        <f>J2215+IF(AND($B2216="B",$G2216="D"),-I2216,IF($B2216="B",+I2216,0))</f>
        <v>-4946.1728067622898</v>
      </c>
      <c r="K2216" s="12">
        <f>K2215+IF(AND($B2216="B",$E2216&lt;&gt;""),IF($G2216="D",-I2216,+I2216),0)</f>
        <v>-4946.1728067622898</v>
      </c>
      <c r="L2216" s="6" t="str">
        <f>IF(C2216="","",G2216&amp;" "&amp;VLOOKUP(C2216,$X$1:$Y$49,2))</f>
        <v>D 6</v>
      </c>
      <c r="M2216" s="10" t="e">
        <f>M2215+IF(AND(B2216="C",E2216&lt;&gt;""),IF(G2216="D",-#REF!,+#REF!),0)</f>
        <v>#REF!</v>
      </c>
      <c r="N2216">
        <f>IF(D2216,MONTH(D2216),"")</f>
        <v>12</v>
      </c>
      <c r="O2216">
        <f>IF(D2216,YEAR(D2216),"")</f>
        <v>2003</v>
      </c>
      <c r="P2216" s="12">
        <f>P2215+IF(AND($B2216="C",I2216&lt;&gt;""),IF($G2216="D",-I2216,+I2216),0)</f>
        <v>1.1875808322801014</v>
      </c>
    </row>
    <row r="2217" spans="1:16" x14ac:dyDescent="0.2">
      <c r="A2217" s="6">
        <v>1161</v>
      </c>
      <c r="B2217" s="6" t="s">
        <v>17</v>
      </c>
      <c r="C2217" t="s">
        <v>54</v>
      </c>
      <c r="D2217" s="8">
        <v>37971</v>
      </c>
      <c r="E2217" s="8">
        <v>37974</v>
      </c>
      <c r="F2217" t="s">
        <v>284</v>
      </c>
      <c r="G2217" s="6" t="s">
        <v>19</v>
      </c>
      <c r="I2217" s="12">
        <v>4640</v>
      </c>
      <c r="J2217" s="12">
        <f>J2216+IF(AND($B2217="B",$G2217="D"),-I2217,IF($B2217="B",+I2217,0))</f>
        <v>-306.17280676228984</v>
      </c>
      <c r="K2217" s="12">
        <f>K2216+IF(AND($B2217="B",$E2217&lt;&gt;""),IF($G2217="D",-I2217,+I2217),0)</f>
        <v>-306.17280676228984</v>
      </c>
      <c r="L2217" s="6" t="str">
        <f>IF(C2217="","",G2217&amp;" "&amp;VLOOKUP(C2217,$X$1:$Y$49,2))</f>
        <v>R 6</v>
      </c>
      <c r="M2217" s="10" t="e">
        <f>M2216+IF(AND(B2217="C",E2217&lt;&gt;""),IF(G2217="D",-#REF!,+#REF!),0)</f>
        <v>#REF!</v>
      </c>
      <c r="N2217">
        <f>IF(D2217,MONTH(D2217),"")</f>
        <v>12</v>
      </c>
      <c r="O2217">
        <f>IF(D2217,YEAR(D2217),"")</f>
        <v>2003</v>
      </c>
      <c r="P2217" s="12">
        <f>P2216+IF(AND($B2217="C",I2217&lt;&gt;""),IF($G2217="D",-I2217,+I2217),0)</f>
        <v>1.1875808322801014</v>
      </c>
    </row>
    <row r="2218" spans="1:16" x14ac:dyDescent="0.2">
      <c r="A2218" s="6">
        <v>1161</v>
      </c>
      <c r="B2218" s="6" t="s">
        <v>17</v>
      </c>
      <c r="C2218" t="s">
        <v>62</v>
      </c>
      <c r="D2218" s="8">
        <v>37971</v>
      </c>
      <c r="E2218" s="8">
        <v>37974</v>
      </c>
      <c r="F2218" t="s">
        <v>284</v>
      </c>
      <c r="G2218" s="6" t="s">
        <v>19</v>
      </c>
      <c r="I2218" s="12">
        <v>909.44</v>
      </c>
      <c r="J2218" s="12">
        <f>J2217+IF(AND($B2218="B",$G2218="D"),-I2218,IF($B2218="B",+I2218,0))</f>
        <v>603.26719323771022</v>
      </c>
      <c r="K2218" s="12">
        <f>K2217+IF(AND($B2218="B",$E2218&lt;&gt;""),IF($G2218="D",-I2218,+I2218),0)</f>
        <v>603.26719323771022</v>
      </c>
      <c r="L2218" s="6" t="str">
        <f>IF(C2218="","",G2218&amp;" "&amp;VLOOKUP(C2218,$X$1:$Y$49,2))</f>
        <v>R 5</v>
      </c>
      <c r="M2218" s="10" t="e">
        <f>M2217+IF(AND(B2218="C",E2218&lt;&gt;""),IF(G2218="D",-#REF!,+#REF!),0)</f>
        <v>#REF!</v>
      </c>
      <c r="N2218">
        <f>IF(D2218,MONTH(D2218),"")</f>
        <v>12</v>
      </c>
      <c r="O2218">
        <f>IF(D2218,YEAR(D2218),"")</f>
        <v>2003</v>
      </c>
      <c r="P2218" s="12">
        <f>P2217+IF(AND($B2218="C",I2218&lt;&gt;""),IF($G2218="D",-I2218,+I2218),0)</f>
        <v>1.1875808322801014</v>
      </c>
    </row>
    <row r="2219" spans="1:16" x14ac:dyDescent="0.2">
      <c r="A2219" s="6">
        <v>1166</v>
      </c>
      <c r="B2219" s="6" t="s">
        <v>17</v>
      </c>
      <c r="C2219" t="s">
        <v>38</v>
      </c>
      <c r="D2219" s="8">
        <v>37981</v>
      </c>
      <c r="E2219" s="8">
        <v>37997</v>
      </c>
      <c r="F2219" t="s">
        <v>284</v>
      </c>
      <c r="G2219" s="6" t="s">
        <v>23</v>
      </c>
      <c r="I2219" s="12">
        <v>149.97999999999999</v>
      </c>
      <c r="J2219" s="12">
        <f>J2218+IF(AND($B2219="B",$G2219="D"),-I2219,IF($B2219="B",+I2219,0))</f>
        <v>453.2871932377102</v>
      </c>
      <c r="K2219" s="12">
        <f>K2218+IF(AND($B2219="B",$E2219&lt;&gt;""),IF($G2219="D",-I2219,+I2219),0)</f>
        <v>453.2871932377102</v>
      </c>
      <c r="L2219" s="6" t="str">
        <f>IF(C2219="","",G2219&amp;" "&amp;VLOOKUP(C2219,$X$1:$Y$49,2))</f>
        <v>D 27</v>
      </c>
      <c r="M2219" s="10" t="e">
        <f>M2218+IF(AND(B2219="C",E2219&lt;&gt;""),IF(G2219="D",-#REF!,+#REF!),0)</f>
        <v>#REF!</v>
      </c>
      <c r="N2219">
        <f>IF(D2219,MONTH(D2219),"")</f>
        <v>12</v>
      </c>
      <c r="O2219">
        <f>IF(D2219,YEAR(D2219),"")</f>
        <v>2003</v>
      </c>
      <c r="P2219" s="12">
        <f>P2218+IF(AND($B2219="C",I2219&lt;&gt;""),IF($G2219="D",-I2219,+I2219),0)</f>
        <v>1.1875808322801014</v>
      </c>
    </row>
    <row r="2220" spans="1:16" x14ac:dyDescent="0.2">
      <c r="A2220" s="6">
        <v>1166</v>
      </c>
      <c r="B2220" s="6" t="s">
        <v>17</v>
      </c>
      <c r="C2220" t="s">
        <v>26</v>
      </c>
      <c r="D2220" s="8">
        <v>37981</v>
      </c>
      <c r="E2220" s="8">
        <v>37997</v>
      </c>
      <c r="F2220" t="s">
        <v>284</v>
      </c>
      <c r="G2220" s="6" t="s">
        <v>23</v>
      </c>
      <c r="I2220" s="12">
        <v>28.02</v>
      </c>
      <c r="J2220" s="12">
        <f>J2219+IF(AND($B2220="B",$G2220="D"),-I2220,IF($B2220="B",+I2220,0))</f>
        <v>425.26719323771022</v>
      </c>
      <c r="K2220" s="12">
        <f>K2219+IF(AND($B2220="B",$E2220&lt;&gt;""),IF($G2220="D",-I2220,+I2220),0)</f>
        <v>425.26719323771022</v>
      </c>
      <c r="L2220" s="6" t="str">
        <f>IF(C2220="","",G2220&amp;" "&amp;VLOOKUP(C2220,$X$1:$Y$49,2))</f>
        <v>D 6</v>
      </c>
      <c r="M2220" s="10" t="e">
        <f>M2219+IF(AND(B2220="C",E2220&lt;&gt;""),IF(G2220="D",-#REF!,+#REF!),0)</f>
        <v>#REF!</v>
      </c>
      <c r="N2220">
        <f>IF(D2220,MONTH(D2220),"")</f>
        <v>12</v>
      </c>
      <c r="O2220">
        <f>IF(D2220,YEAR(D2220),"")</f>
        <v>2003</v>
      </c>
      <c r="P2220" s="12">
        <f>P2219+IF(AND($B2220="C",I2220&lt;&gt;""),IF($G2220="D",-I2220,+I2220),0)</f>
        <v>1.1875808322801014</v>
      </c>
    </row>
    <row r="2221" spans="1:16" x14ac:dyDescent="0.2">
      <c r="A2221" s="6">
        <v>1169</v>
      </c>
      <c r="B2221" s="6" t="s">
        <v>17</v>
      </c>
      <c r="C2221" t="s">
        <v>28</v>
      </c>
      <c r="D2221" s="8">
        <v>37981</v>
      </c>
      <c r="E2221" s="8">
        <v>37980</v>
      </c>
      <c r="F2221" t="s">
        <v>284</v>
      </c>
      <c r="G2221" s="6" t="s">
        <v>23</v>
      </c>
      <c r="I2221" s="12">
        <v>63.8</v>
      </c>
      <c r="J2221" s="12">
        <f>J2220+IF(AND($B2221="B",$G2221="D"),-I2221,IF($B2221="B",+I2221,0))</f>
        <v>361.46719323771021</v>
      </c>
      <c r="K2221" s="12">
        <f>K2220+IF(AND($B2221="B",$E2221&lt;&gt;""),IF($G2221="D",-I2221,+I2221),0)</f>
        <v>361.46719323771021</v>
      </c>
      <c r="L2221" s="6" t="str">
        <f>IF(C2221="","",G2221&amp;" "&amp;VLOOKUP(C2221,$X$1:$Y$49,2))</f>
        <v>D 25</v>
      </c>
      <c r="M2221" s="10" t="e">
        <f>M2220+IF(AND(B2221="C",E2221&lt;&gt;""),IF(G2221="D",-#REF!,+#REF!),0)</f>
        <v>#REF!</v>
      </c>
      <c r="N2221">
        <f>IF(D2221,MONTH(D2221),"")</f>
        <v>12</v>
      </c>
      <c r="O2221">
        <f>IF(D2221,YEAR(D2221),"")</f>
        <v>2003</v>
      </c>
      <c r="P2221" s="12">
        <f>P2220+IF(AND($B2221="C",I2221&lt;&gt;""),IF($G2221="D",-I2221,+I2221),0)</f>
        <v>1.1875808322801014</v>
      </c>
    </row>
    <row r="2222" spans="1:16" x14ac:dyDescent="0.2">
      <c r="A2222" s="6">
        <v>1169</v>
      </c>
      <c r="B2222" s="6" t="s">
        <v>17</v>
      </c>
      <c r="C2222" t="s">
        <v>26</v>
      </c>
      <c r="D2222" s="8">
        <v>37981</v>
      </c>
      <c r="E2222" s="8">
        <v>37980</v>
      </c>
      <c r="F2222" t="s">
        <v>284</v>
      </c>
      <c r="G2222" s="6" t="s">
        <v>23</v>
      </c>
      <c r="I2222" s="12">
        <v>3.51</v>
      </c>
      <c r="J2222" s="12">
        <f>J2221+IF(AND($B2222="B",$G2222="D"),-I2222,IF($B2222="B",+I2222,0))</f>
        <v>357.95719323771021</v>
      </c>
      <c r="K2222" s="12">
        <f>K2221+IF(AND($B2222="B",$E2222&lt;&gt;""),IF($G2222="D",-I2222,+I2222),0)</f>
        <v>357.95719323771021</v>
      </c>
      <c r="L2222" s="6" t="str">
        <f>IF(C2222="","",G2222&amp;" "&amp;VLOOKUP(C2222,$X$1:$Y$49,2))</f>
        <v>D 6</v>
      </c>
      <c r="M2222" s="10" t="e">
        <f>M2221+IF(AND(B2222="C",E2222&lt;&gt;""),IF(G2222="D",-#REF!,+#REF!),0)</f>
        <v>#REF!</v>
      </c>
      <c r="N2222">
        <f>IF(D2222,MONTH(D2222),"")</f>
        <v>12</v>
      </c>
      <c r="O2222">
        <f>IF(D2222,YEAR(D2222),"")</f>
        <v>2003</v>
      </c>
      <c r="P2222" s="12">
        <f>P2221+IF(AND($B2222="C",I2222&lt;&gt;""),IF($G2222="D",-I2222,+I2222),0)</f>
        <v>1.1875808322801014</v>
      </c>
    </row>
    <row r="2223" spans="1:16" x14ac:dyDescent="0.2">
      <c r="A2223" s="6">
        <v>1171</v>
      </c>
      <c r="B2223" s="6" t="s">
        <v>17</v>
      </c>
      <c r="C2223" t="s">
        <v>53</v>
      </c>
      <c r="D2223" s="8">
        <v>37981</v>
      </c>
      <c r="E2223" s="8">
        <v>37983</v>
      </c>
      <c r="F2223" t="s">
        <v>284</v>
      </c>
      <c r="G2223" s="6" t="s">
        <v>23</v>
      </c>
      <c r="I2223" s="12">
        <v>29.096989966555181</v>
      </c>
      <c r="J2223" s="12">
        <f>J2222+IF(AND($B2223="B",$G2223="D"),-I2223,IF($B2223="B",+I2223,0))</f>
        <v>328.86020327115506</v>
      </c>
      <c r="K2223" s="12">
        <f>K2222+IF(AND($B2223="B",$E2223&lt;&gt;""),IF($G2223="D",-I2223,+I2223),0)</f>
        <v>328.86020327115506</v>
      </c>
      <c r="L2223" s="6" t="str">
        <f>IF(C2223="","",G2223&amp;" "&amp;VLOOKUP(C2223,$X$1:$Y$49,2))</f>
        <v>D 29</v>
      </c>
      <c r="M2223" s="10" t="e">
        <f>M2222+IF(AND(B2223="C",E2223&lt;&gt;""),IF(G2223="D",-#REF!,+#REF!),0)</f>
        <v>#REF!</v>
      </c>
      <c r="N2223">
        <f>IF(D2223,MONTH(D2223),"")</f>
        <v>12</v>
      </c>
      <c r="O2223">
        <f>IF(D2223,YEAR(D2223),"")</f>
        <v>2003</v>
      </c>
      <c r="P2223" s="12">
        <f>P2222+IF(AND($B2223="C",I2223&lt;&gt;""),IF($G2223="D",-I2223,+I2223),0)</f>
        <v>1.1875808322801014</v>
      </c>
    </row>
    <row r="2224" spans="1:16" x14ac:dyDescent="0.2">
      <c r="A2224" s="6">
        <v>1171</v>
      </c>
      <c r="B2224" s="6" t="s">
        <v>17</v>
      </c>
      <c r="C2224" s="7" t="s">
        <v>26</v>
      </c>
      <c r="D2224" s="8">
        <v>37981</v>
      </c>
      <c r="E2224" s="8">
        <v>37983</v>
      </c>
      <c r="F2224" t="s">
        <v>284</v>
      </c>
      <c r="G2224" s="6" t="s">
        <v>23</v>
      </c>
      <c r="I2224" s="12">
        <v>5.7</v>
      </c>
      <c r="J2224" s="12">
        <f>J2223+IF(AND($B2224="B",$G2224="D"),-I2224,IF($B2224="B",+I2224,0))</f>
        <v>323.16020327115507</v>
      </c>
      <c r="K2224" s="12">
        <f>K2223+IF(AND($B2224="B",$E2224&lt;&gt;""),IF($G2224="D",-I2224,+I2224),0)</f>
        <v>323.16020327115507</v>
      </c>
      <c r="L2224" s="6" t="str">
        <f>IF(C2224="","",G2224&amp;" "&amp;VLOOKUP(C2224,$X$1:$Y$49,2))</f>
        <v>D 6</v>
      </c>
      <c r="M2224" s="10" t="e">
        <f>M2223+IF(AND(B2224="C",E2224&lt;&gt;""),IF(G2224="D",-#REF!,+#REF!),0)</f>
        <v>#REF!</v>
      </c>
      <c r="N2224">
        <f>IF(D2224,MONTH(D2224),"")</f>
        <v>12</v>
      </c>
      <c r="O2224">
        <f>IF(D2224,YEAR(D2224),"")</f>
        <v>2003</v>
      </c>
      <c r="P2224" s="12">
        <f>P2223+IF(AND($B2224="C",I2224&lt;&gt;""),IF($G2224="D",-I2224,+I2224),0)</f>
        <v>1.1875808322801014</v>
      </c>
    </row>
    <row r="2225" spans="1:16" x14ac:dyDescent="0.2">
      <c r="A2225" s="6">
        <v>1172</v>
      </c>
      <c r="B2225" s="6" t="s">
        <v>17</v>
      </c>
      <c r="C2225" t="s">
        <v>53</v>
      </c>
      <c r="D2225" s="8">
        <v>37986</v>
      </c>
      <c r="E2225" s="8">
        <v>37986</v>
      </c>
      <c r="F2225" t="s">
        <v>284</v>
      </c>
      <c r="G2225" s="6" t="s">
        <v>23</v>
      </c>
      <c r="I2225" s="12">
        <v>20.217391304347828</v>
      </c>
      <c r="J2225" s="12">
        <f>J2224+IF(AND($B2225="B",$G2225="D"),-I2225,IF($B2225="B",+I2225,0))</f>
        <v>302.94281196680726</v>
      </c>
      <c r="K2225" s="12">
        <f>K2224+IF(AND($B2225="B",$E2225&lt;&gt;""),IF($G2225="D",-I2225,+I2225),0)</f>
        <v>302.94281196680726</v>
      </c>
      <c r="L2225" s="6" t="str">
        <f>IF(C2225="","",G2225&amp;" "&amp;VLOOKUP(C2225,$X$1:$Y$49,2))</f>
        <v>D 29</v>
      </c>
      <c r="M2225" s="10" t="e">
        <f>M2224+IF(AND(B2225="C",E2225&lt;&gt;""),IF(G2225="D",-#REF!,+#REF!),0)</f>
        <v>#REF!</v>
      </c>
      <c r="N2225">
        <f>IF(D2225,MONTH(D2225),"")</f>
        <v>12</v>
      </c>
      <c r="O2225">
        <f>IF(D2225,YEAR(D2225),"")</f>
        <v>2003</v>
      </c>
      <c r="P2225" s="12">
        <f>P2224+IF(AND($B2225="C",I2225&lt;&gt;""),IF($G2225="D",-I2225,+I2225),0)</f>
        <v>1.1875808322801014</v>
      </c>
    </row>
    <row r="2226" spans="1:16" x14ac:dyDescent="0.2">
      <c r="A2226" s="6">
        <v>1172</v>
      </c>
      <c r="B2226" s="6" t="s">
        <v>17</v>
      </c>
      <c r="C2226" s="7" t="s">
        <v>26</v>
      </c>
      <c r="D2226" s="8">
        <v>37986</v>
      </c>
      <c r="E2226" s="8">
        <v>37986</v>
      </c>
      <c r="F2226" t="s">
        <v>284</v>
      </c>
      <c r="G2226" s="6" t="s">
        <v>23</v>
      </c>
      <c r="I2226" s="12">
        <v>3.96</v>
      </c>
      <c r="J2226" s="12">
        <f>J2225+IF(AND($B2226="B",$G2226="D"),-I2226,IF($B2226="B",+I2226,0))</f>
        <v>298.98281196680728</v>
      </c>
      <c r="K2226" s="12">
        <f>K2225+IF(AND($B2226="B",$E2226&lt;&gt;""),IF($G2226="D",-I2226,+I2226),0)</f>
        <v>298.98281196680728</v>
      </c>
      <c r="L2226" s="6" t="str">
        <f>IF(C2226="","",G2226&amp;" "&amp;VLOOKUP(C2226,$X$1:$Y$49,2))</f>
        <v>D 6</v>
      </c>
      <c r="M2226" s="10" t="e">
        <f>M2225+IF(AND(B2226="C",E2226&lt;&gt;""),IF(G2226="D",-#REF!,+#REF!),0)</f>
        <v>#REF!</v>
      </c>
      <c r="N2226">
        <f>IF(D2226,MONTH(D2226),"")</f>
        <v>12</v>
      </c>
      <c r="O2226">
        <f>IF(D2226,YEAR(D2226),"")</f>
        <v>2003</v>
      </c>
      <c r="P2226" s="12">
        <f>P2225+IF(AND($B2226="C",I2226&lt;&gt;""),IF($G2226="D",-I2226,+I2226),0)</f>
        <v>1.1875808322801014</v>
      </c>
    </row>
    <row r="2227" spans="1:16" x14ac:dyDescent="0.2">
      <c r="A2227" s="6">
        <v>1173</v>
      </c>
      <c r="B2227" s="6" t="s">
        <v>17</v>
      </c>
      <c r="C2227" t="s">
        <v>28</v>
      </c>
      <c r="D2227" s="8">
        <v>37986</v>
      </c>
      <c r="E2227" s="8">
        <v>37985</v>
      </c>
      <c r="F2227" t="s">
        <v>284</v>
      </c>
      <c r="G2227" s="6" t="s">
        <v>23</v>
      </c>
      <c r="I2227" s="12">
        <v>45.610367892976591</v>
      </c>
      <c r="J2227" s="12">
        <f>J2226+IF(AND($B2227="B",$G2227="D"),-I2227,IF($B2227="B",+I2227,0))</f>
        <v>253.37244407383068</v>
      </c>
      <c r="K2227" s="12">
        <f>K2226+IF(AND($B2227="B",$E2227&lt;&gt;""),IF($G2227="D",-I2227,+I2227),0)</f>
        <v>253.37244407383068</v>
      </c>
      <c r="L2227" s="6" t="str">
        <f>IF(C2227="","",G2227&amp;" "&amp;VLOOKUP(C2227,$X$1:$Y$49,2))</f>
        <v>D 25</v>
      </c>
      <c r="M2227" s="10" t="e">
        <f>M2226+IF(AND(B2227="C",E2227&lt;&gt;""),IF(G2227="D",-#REF!,+#REF!),0)</f>
        <v>#REF!</v>
      </c>
      <c r="N2227">
        <f>IF(D2227,MONTH(D2227),"")</f>
        <v>12</v>
      </c>
      <c r="O2227">
        <f>IF(D2227,YEAR(D2227),"")</f>
        <v>2003</v>
      </c>
      <c r="P2227" s="12">
        <f>P2226+IF(AND($B2227="C",I2227&lt;&gt;""),IF($G2227="D",-I2227,+I2227),0)</f>
        <v>1.1875808322801014</v>
      </c>
    </row>
    <row r="2228" spans="1:16" x14ac:dyDescent="0.2">
      <c r="A2228" s="6">
        <v>1173</v>
      </c>
      <c r="B2228" s="6" t="s">
        <v>17</v>
      </c>
      <c r="C2228" s="7" t="s">
        <v>26</v>
      </c>
      <c r="D2228" s="8">
        <v>37986</v>
      </c>
      <c r="E2228" s="8">
        <v>37985</v>
      </c>
      <c r="F2228" t="s">
        <v>284</v>
      </c>
      <c r="G2228" s="6" t="s">
        <v>23</v>
      </c>
      <c r="I2228" s="12">
        <v>8.94</v>
      </c>
      <c r="J2228" s="12">
        <f>J2227+IF(AND($B2228="B",$G2228="D"),-I2228,IF($B2228="B",+I2228,0))</f>
        <v>244.43244407383068</v>
      </c>
      <c r="K2228" s="12">
        <f>K2227+IF(AND($B2228="B",$E2228&lt;&gt;""),IF($G2228="D",-I2228,+I2228),0)</f>
        <v>244.43244407383068</v>
      </c>
      <c r="L2228" s="6" t="str">
        <f>IF(C2228="","",G2228&amp;" "&amp;VLOOKUP(C2228,$X$1:$Y$49,2))</f>
        <v>D 6</v>
      </c>
      <c r="M2228" s="10" t="e">
        <f>M2227+IF(AND(B2228="C",E2228&lt;&gt;""),IF(G2228="D",-#REF!,+#REF!),0)</f>
        <v>#REF!</v>
      </c>
      <c r="N2228">
        <f>IF(D2228,MONTH(D2228),"")</f>
        <v>12</v>
      </c>
      <c r="O2228">
        <f>IF(D2228,YEAR(D2228),"")</f>
        <v>2003</v>
      </c>
      <c r="P2228" s="12">
        <f>P2227+IF(AND($B2228="C",I2228&lt;&gt;""),IF($G2228="D",-I2228,+I2228),0)</f>
        <v>1.1875808322801014</v>
      </c>
    </row>
    <row r="2229" spans="1:16" x14ac:dyDescent="0.2">
      <c r="A2229" s="6">
        <v>1174</v>
      </c>
      <c r="B2229" s="6" t="s">
        <v>17</v>
      </c>
      <c r="C2229" t="s">
        <v>53</v>
      </c>
      <c r="D2229" s="8">
        <v>37986</v>
      </c>
      <c r="E2229" s="8">
        <v>37986</v>
      </c>
      <c r="F2229" t="s">
        <v>284</v>
      </c>
      <c r="G2229" s="6" t="s">
        <v>23</v>
      </c>
      <c r="I2229" s="12">
        <v>7.8</v>
      </c>
      <c r="J2229" s="12">
        <f>J2228+IF(AND($B2229="B",$G2229="D"),-I2229,IF($B2229="B",+I2229,0))</f>
        <v>236.63244407383067</v>
      </c>
      <c r="K2229" s="12">
        <f>K2228+IF(AND($B2229="B",$E2229&lt;&gt;""),IF($G2229="D",-I2229,+I2229),0)</f>
        <v>236.63244407383067</v>
      </c>
      <c r="L2229" s="6" t="str">
        <f>IF(C2229="","",G2229&amp;" "&amp;VLOOKUP(C2229,$X$1:$Y$49,2))</f>
        <v>D 29</v>
      </c>
      <c r="M2229" s="10" t="e">
        <f>M2228+IF(AND(B2229="C",E2229&lt;&gt;""),IF(G2229="D",-#REF!,+#REF!),0)</f>
        <v>#REF!</v>
      </c>
      <c r="N2229">
        <f>IF(D2229,MONTH(D2229),"")</f>
        <v>12</v>
      </c>
      <c r="O2229">
        <f>IF(D2229,YEAR(D2229),"")</f>
        <v>2003</v>
      </c>
      <c r="P2229" s="12">
        <f>P2228+IF(AND($B2229="C",I2229&lt;&gt;""),IF($G2229="D",-I2229,+I2229),0)</f>
        <v>1.1875808322801014</v>
      </c>
    </row>
    <row r="2230" spans="1:16" x14ac:dyDescent="0.2">
      <c r="A2230" s="6">
        <v>1177</v>
      </c>
      <c r="B2230" s="6" t="s">
        <v>17</v>
      </c>
      <c r="C2230" t="s">
        <v>54</v>
      </c>
      <c r="D2230" s="8">
        <v>37986</v>
      </c>
      <c r="E2230" s="8">
        <v>38001</v>
      </c>
      <c r="F2230" t="s">
        <v>284</v>
      </c>
      <c r="G2230" s="6" t="s">
        <v>19</v>
      </c>
      <c r="I2230" s="12">
        <v>1040</v>
      </c>
      <c r="J2230" s="12">
        <f>J2229+IF(AND($B2230="B",$G2230="D"),-I2230,IF($B2230="B",+I2230,0))</f>
        <v>1276.6324440738306</v>
      </c>
      <c r="K2230" s="12">
        <f>K2229+IF(AND($B2230="B",$E2230&lt;&gt;""),IF($G2230="D",-I2230,+I2230),0)</f>
        <v>1276.6324440738306</v>
      </c>
      <c r="L2230" s="6" t="str">
        <f>IF(C2230="","",G2230&amp;" "&amp;VLOOKUP(C2230,$X$1:$Y$49,2))</f>
        <v>R 6</v>
      </c>
      <c r="M2230" s="10" t="e">
        <f>M2229+IF(AND(B2230="C",E2230&lt;&gt;""),IF(G2230="D",-#REF!,+#REF!),0)</f>
        <v>#REF!</v>
      </c>
      <c r="N2230">
        <f>IF(D2230,MONTH(D2230),"")</f>
        <v>12</v>
      </c>
      <c r="O2230">
        <f>IF(D2230,YEAR(D2230),"")</f>
        <v>2003</v>
      </c>
      <c r="P2230" s="12">
        <f>P2229+IF(AND($B2230="C",I2230&lt;&gt;""),IF($G2230="D",-I2230,+I2230),0)</f>
        <v>1.1875808322801014</v>
      </c>
    </row>
    <row r="2231" spans="1:16" x14ac:dyDescent="0.2">
      <c r="A2231" s="6">
        <v>1177</v>
      </c>
      <c r="B2231" s="6" t="s">
        <v>17</v>
      </c>
      <c r="C2231" s="7" t="s">
        <v>62</v>
      </c>
      <c r="D2231" s="8">
        <v>37986</v>
      </c>
      <c r="E2231" s="8">
        <v>38001</v>
      </c>
      <c r="F2231" t="s">
        <v>284</v>
      </c>
      <c r="G2231" s="6" t="s">
        <v>19</v>
      </c>
      <c r="I2231" s="12">
        <v>203.84</v>
      </c>
      <c r="J2231" s="12">
        <f>J2230+IF(AND($B2231="B",$G2231="D"),-I2231,IF($B2231="B",+I2231,0))</f>
        <v>1480.4724440738305</v>
      </c>
      <c r="K2231" s="12">
        <f>K2230+IF(AND($B2231="B",$E2231&lt;&gt;""),IF($G2231="D",-I2231,+I2231),0)</f>
        <v>1480.4724440738305</v>
      </c>
      <c r="L2231" s="6" t="str">
        <f>IF(C2231="","",G2231&amp;" "&amp;VLOOKUP(C2231,$X$1:$Y$49,2))</f>
        <v>R 5</v>
      </c>
      <c r="M2231" s="10" t="e">
        <f>M2230+IF(AND(B2231="C",E2231&lt;&gt;""),IF(G2231="D",-#REF!,+#REF!),0)</f>
        <v>#REF!</v>
      </c>
      <c r="N2231">
        <f>IF(D2231,MONTH(D2231),"")</f>
        <v>12</v>
      </c>
      <c r="O2231">
        <f>IF(D2231,YEAR(D2231),"")</f>
        <v>2003</v>
      </c>
      <c r="P2231" s="12">
        <f>P2230+IF(AND($B2231="C",I2231&lt;&gt;""),IF($G2231="D",-I2231,+I2231),0)</f>
        <v>1.1875808322801014</v>
      </c>
    </row>
    <row r="2232" spans="1:16" x14ac:dyDescent="0.2">
      <c r="A2232" s="6">
        <v>1175</v>
      </c>
      <c r="B2232" s="6" t="s">
        <v>17</v>
      </c>
      <c r="C2232" t="s">
        <v>53</v>
      </c>
      <c r="D2232" s="8">
        <v>37988</v>
      </c>
      <c r="E2232" s="8">
        <v>37988</v>
      </c>
      <c r="F2232" t="s">
        <v>284</v>
      </c>
      <c r="G2232" s="6" t="s">
        <v>23</v>
      </c>
      <c r="I2232" s="12">
        <v>8.36</v>
      </c>
      <c r="J2232" s="12">
        <f>J2231+IF(AND($B2232="B",$G2232="D"),-I2232,IF($B2232="B",+I2232,0))</f>
        <v>1472.1124440738306</v>
      </c>
      <c r="K2232" s="12">
        <f>K2231+IF(AND($B2232="B",$E2232&lt;&gt;""),IF($G2232="D",-I2232,+I2232),0)</f>
        <v>1472.1124440738306</v>
      </c>
      <c r="L2232" s="6" t="str">
        <f>IF(C2232="","",G2232&amp;" "&amp;VLOOKUP(C2232,$X$1:$Y$49,2))</f>
        <v>D 29</v>
      </c>
      <c r="M2232" s="10" t="e">
        <f>M2231+IF(AND(B2232="C",E2232&lt;&gt;""),IF(G2232="D",-#REF!,+#REF!),0)</f>
        <v>#REF!</v>
      </c>
      <c r="N2232">
        <f>IF(D2232,MONTH(D2232),"")</f>
        <v>1</v>
      </c>
      <c r="O2232">
        <f>IF(D2232,YEAR(D2232),"")</f>
        <v>2004</v>
      </c>
      <c r="P2232" s="12">
        <f>P2231+IF(AND($B2232="C",I2232&lt;&gt;""),IF($G2232="D",-I2232,+I2232),0)</f>
        <v>1.1875808322801014</v>
      </c>
    </row>
    <row r="2233" spans="1:16" x14ac:dyDescent="0.2">
      <c r="A2233" s="6">
        <v>1175</v>
      </c>
      <c r="B2233" s="6" t="s">
        <v>17</v>
      </c>
      <c r="C2233" s="7" t="s">
        <v>26</v>
      </c>
      <c r="D2233" s="8">
        <v>37988</v>
      </c>
      <c r="E2233" s="8">
        <v>37988</v>
      </c>
      <c r="F2233" t="s">
        <v>284</v>
      </c>
      <c r="G2233" s="6" t="s">
        <v>23</v>
      </c>
      <c r="I2233" s="12">
        <v>1.64</v>
      </c>
      <c r="J2233" s="12">
        <f>J2232+IF(AND($B2233="B",$G2233="D"),-I2233,IF($B2233="B",+I2233,0))</f>
        <v>1470.4724440738305</v>
      </c>
      <c r="K2233" s="12">
        <f>K2232+IF(AND($B2233="B",$E2233&lt;&gt;""),IF($G2233="D",-I2233,+I2233),0)</f>
        <v>1470.4724440738305</v>
      </c>
      <c r="L2233" s="6" t="str">
        <f>IF(C2233="","",G2233&amp;" "&amp;VLOOKUP(C2233,$X$1:$Y$49,2))</f>
        <v>D 6</v>
      </c>
      <c r="M2233" s="10" t="e">
        <f>M2232+IF(AND(B2233="C",E2233&lt;&gt;""),IF(G2233="D",-#REF!,+#REF!),0)</f>
        <v>#REF!</v>
      </c>
      <c r="N2233">
        <f>IF(D2233,MONTH(D2233),"")</f>
        <v>1</v>
      </c>
      <c r="O2233">
        <f>IF(D2233,YEAR(D2233),"")</f>
        <v>2004</v>
      </c>
      <c r="P2233" s="12">
        <f>P2232+IF(AND($B2233="C",I2233&lt;&gt;""),IF($G2233="D",-I2233,+I2233),0)</f>
        <v>1.1875808322801014</v>
      </c>
    </row>
    <row r="2234" spans="1:16" x14ac:dyDescent="0.2">
      <c r="A2234" s="6">
        <v>1176</v>
      </c>
      <c r="B2234" s="6" t="s">
        <v>17</v>
      </c>
      <c r="C2234" t="s">
        <v>28</v>
      </c>
      <c r="D2234" s="8">
        <v>37988</v>
      </c>
      <c r="E2234" s="8">
        <v>37987</v>
      </c>
      <c r="F2234" t="s">
        <v>284</v>
      </c>
      <c r="G2234" s="6" t="s">
        <v>23</v>
      </c>
      <c r="I2234" s="12">
        <v>26.204013377926422</v>
      </c>
      <c r="J2234" s="12">
        <f>J2233+IF(AND($B2234="B",$G2234="D"),-I2234,IF($B2234="B",+I2234,0))</f>
        <v>1444.268430695904</v>
      </c>
      <c r="K2234" s="12">
        <f>K2233+IF(AND($B2234="B",$E2234&lt;&gt;""),IF($G2234="D",-I2234,+I2234),0)</f>
        <v>1444.268430695904</v>
      </c>
      <c r="L2234" s="6" t="str">
        <f>IF(C2234="","",G2234&amp;" "&amp;VLOOKUP(C2234,$X$1:$Y$49,2))</f>
        <v>D 25</v>
      </c>
      <c r="M2234" s="10" t="e">
        <f>M2233+IF(AND(B2234="C",E2234&lt;&gt;""),IF(G2234="D",-#REF!,+#REF!),0)</f>
        <v>#REF!</v>
      </c>
      <c r="N2234">
        <f>IF(D2234,MONTH(D2234),"")</f>
        <v>1</v>
      </c>
      <c r="O2234">
        <f>IF(D2234,YEAR(D2234),"")</f>
        <v>2004</v>
      </c>
      <c r="P2234" s="12">
        <f>P2233+IF(AND($B2234="C",I2234&lt;&gt;""),IF($G2234="D",-I2234,+I2234),0)</f>
        <v>1.1875808322801014</v>
      </c>
    </row>
    <row r="2235" spans="1:16" x14ac:dyDescent="0.2">
      <c r="A2235" s="6">
        <v>1176</v>
      </c>
      <c r="B2235" s="6" t="s">
        <v>17</v>
      </c>
      <c r="C2235" s="7" t="s">
        <v>26</v>
      </c>
      <c r="D2235" s="8">
        <v>37988</v>
      </c>
      <c r="E2235" s="8">
        <v>37987</v>
      </c>
      <c r="F2235" t="s">
        <v>284</v>
      </c>
      <c r="G2235" s="6" t="s">
        <v>23</v>
      </c>
      <c r="I2235" s="12">
        <v>5.14</v>
      </c>
      <c r="J2235" s="12">
        <f>J2234+IF(AND($B2235="B",$G2235="D"),-I2235,IF($B2235="B",+I2235,0))</f>
        <v>1439.1284306959039</v>
      </c>
      <c r="K2235" s="12">
        <f>K2234+IF(AND($B2235="B",$E2235&lt;&gt;""),IF($G2235="D",-I2235,+I2235),0)</f>
        <v>1439.1284306959039</v>
      </c>
      <c r="L2235" s="6" t="str">
        <f>IF(C2235="","",G2235&amp;" "&amp;VLOOKUP(C2235,$X$1:$Y$49,2))</f>
        <v>D 6</v>
      </c>
      <c r="M2235" s="10" t="e">
        <f>M2234+IF(AND(B2235="C",E2235&lt;&gt;""),IF(G2235="D",-#REF!,+#REF!),0)</f>
        <v>#REF!</v>
      </c>
      <c r="N2235">
        <f>IF(D2235,MONTH(D2235),"")</f>
        <v>1</v>
      </c>
      <c r="O2235">
        <f>IF(D2235,YEAR(D2235),"")</f>
        <v>2004</v>
      </c>
      <c r="P2235" s="12">
        <f>P2234+IF(AND($B2235="C",I2235&lt;&gt;""),IF($G2235="D",-I2235,+I2235),0)</f>
        <v>1.1875808322801014</v>
      </c>
    </row>
    <row r="2236" spans="1:16" x14ac:dyDescent="0.2">
      <c r="A2236" s="6">
        <v>1170</v>
      </c>
      <c r="B2236" s="6" t="s">
        <v>17</v>
      </c>
      <c r="C2236" s="7" t="s">
        <v>56</v>
      </c>
      <c r="D2236" s="8">
        <v>37991</v>
      </c>
      <c r="E2236" s="19">
        <v>37991</v>
      </c>
      <c r="F2236" t="s">
        <v>284</v>
      </c>
      <c r="G2236" s="6" t="s">
        <v>23</v>
      </c>
      <c r="I2236" s="12">
        <v>230.32</v>
      </c>
      <c r="J2236" s="12">
        <f>J2235+IF(AND($B2236="B",$G2236="D"),-I2236,IF($B2236="B",+I2236,0))</f>
        <v>1208.808430695904</v>
      </c>
      <c r="K2236" s="12">
        <f>K2235+IF(AND($B2236="B",$E2236&lt;&gt;""),IF($G2236="D",-I2236,+I2236),0)</f>
        <v>1208.808430695904</v>
      </c>
      <c r="L2236" s="6" t="str">
        <f>IF(C2236="","",G2236&amp;" "&amp;VLOOKUP(C2236,$X$1:$Y$49,2))</f>
        <v>D 14</v>
      </c>
      <c r="M2236" s="10" t="e">
        <f>M2235+IF(AND(B2236="C",E2236&lt;&gt;""),IF(G2236="D",-#REF!,+#REF!),0)</f>
        <v>#REF!</v>
      </c>
      <c r="N2236">
        <f>IF(D2236,MONTH(D2236),"")</f>
        <v>1</v>
      </c>
      <c r="O2236">
        <f>IF(D2236,YEAR(D2236),"")</f>
        <v>2004</v>
      </c>
      <c r="P2236" s="12">
        <f>P2235+IF(AND($B2236="C",I2236&lt;&gt;""),IF($G2236="D",-I2236,+I2236),0)</f>
        <v>1.1875808322801014</v>
      </c>
    </row>
    <row r="2237" spans="1:16" x14ac:dyDescent="0.2">
      <c r="A2237" s="6">
        <v>1170</v>
      </c>
      <c r="B2237" s="6" t="s">
        <v>17</v>
      </c>
      <c r="C2237" s="7" t="s">
        <v>26</v>
      </c>
      <c r="D2237" s="8">
        <v>37991</v>
      </c>
      <c r="E2237" s="19">
        <v>37991</v>
      </c>
      <c r="F2237" t="s">
        <v>284</v>
      </c>
      <c r="G2237" s="6" t="s">
        <v>23</v>
      </c>
      <c r="I2237" s="12">
        <v>53.09</v>
      </c>
      <c r="J2237" s="12">
        <f>J2236+IF(AND($B2237="B",$G2237="D"),-I2237,IF($B2237="B",+I2237,0))</f>
        <v>1155.7184306959041</v>
      </c>
      <c r="K2237" s="12">
        <f>K2236+IF(AND($B2237="B",$E2237&lt;&gt;""),IF($G2237="D",-I2237,+I2237),0)</f>
        <v>1155.7184306959041</v>
      </c>
      <c r="L2237" s="6" t="str">
        <f>IF(C2237="","",G2237&amp;" "&amp;VLOOKUP(C2237,$X$1:$Y$49,2))</f>
        <v>D 6</v>
      </c>
      <c r="M2237" s="10" t="e">
        <f>M2236+IF(AND(B2237="C",E2237&lt;&gt;""),IF(G2237="D",-#REF!,+#REF!),0)</f>
        <v>#REF!</v>
      </c>
      <c r="N2237">
        <f>IF(D2237,MONTH(D2237),"")</f>
        <v>1</v>
      </c>
      <c r="O2237">
        <f>IF(D2237,YEAR(D2237),"")</f>
        <v>2004</v>
      </c>
      <c r="P2237" s="12">
        <f>P2236+IF(AND($B2237="C",I2237&lt;&gt;""),IF($G2237="D",-I2237,+I2237),0)</f>
        <v>1.1875808322801014</v>
      </c>
    </row>
    <row r="2238" spans="1:16" x14ac:dyDescent="0.2">
      <c r="A2238" s="6">
        <v>1170</v>
      </c>
      <c r="B2238" s="6" t="s">
        <v>17</v>
      </c>
      <c r="C2238" s="7" t="s">
        <v>51</v>
      </c>
      <c r="D2238" s="8">
        <v>37991</v>
      </c>
      <c r="E2238" s="19">
        <v>37991</v>
      </c>
      <c r="F2238" t="s">
        <v>284</v>
      </c>
      <c r="G2238" s="6" t="s">
        <v>23</v>
      </c>
      <c r="I2238" s="12">
        <v>40.54</v>
      </c>
      <c r="J2238" s="12">
        <f>J2237+IF(AND($B2238="B",$G2238="D"),-I2238,IF($B2238="B",+I2238,0))</f>
        <v>1115.1784306959041</v>
      </c>
      <c r="K2238" s="12">
        <f>K2237+IF(AND($B2238="B",$E2238&lt;&gt;""),IF($G2238="D",-I2238,+I2238),0)</f>
        <v>1115.1784306959041</v>
      </c>
      <c r="L2238" s="6" t="str">
        <f>IF(C2238="","",G2238&amp;" "&amp;VLOOKUP(C2238,$X$1:$Y$49,2))</f>
        <v>D 21</v>
      </c>
      <c r="M2238" s="10" t="e">
        <f>M2237+IF(AND(B2238="C",E2238&lt;&gt;""),IF(G2238="D",-#REF!,+#REF!),0)</f>
        <v>#REF!</v>
      </c>
      <c r="N2238">
        <f>IF(D2238,MONTH(D2238),"")</f>
        <v>1</v>
      </c>
      <c r="O2238">
        <f>IF(D2238,YEAR(D2238),"")</f>
        <v>2004</v>
      </c>
      <c r="P2238" s="12">
        <f>P2237+IF(AND($B2238="C",I2238&lt;&gt;""),IF($G2238="D",-I2238,+I2238),0)</f>
        <v>1.1875808322801014</v>
      </c>
    </row>
    <row r="2239" spans="1:16" x14ac:dyDescent="0.2">
      <c r="A2239" s="6">
        <v>1170</v>
      </c>
      <c r="B2239" s="6" t="s">
        <v>17</v>
      </c>
      <c r="C2239" s="7" t="s">
        <v>51</v>
      </c>
      <c r="D2239" s="8">
        <v>37991</v>
      </c>
      <c r="E2239" s="19">
        <v>37991</v>
      </c>
      <c r="F2239" t="s">
        <v>284</v>
      </c>
      <c r="G2239" s="6" t="s">
        <v>23</v>
      </c>
      <c r="I2239" s="12">
        <v>7.48</v>
      </c>
      <c r="J2239" s="12">
        <f>J2238+IF(AND($B2239="B",$G2239="D"),-I2239,IF($B2239="B",+I2239,0))</f>
        <v>1107.6984306959041</v>
      </c>
      <c r="K2239" s="12">
        <f>K2238+IF(AND($B2239="B",$E2239&lt;&gt;""),IF($G2239="D",-I2239,+I2239),0)</f>
        <v>1107.6984306959041</v>
      </c>
      <c r="L2239" s="6" t="str">
        <f>IF(C2239="","",G2239&amp;" "&amp;VLOOKUP(C2239,$X$1:$Y$49,2))</f>
        <v>D 21</v>
      </c>
      <c r="M2239" s="10" t="e">
        <f>M2238+IF(AND(B2239="C",E2239&lt;&gt;""),IF(G2239="D",-#REF!,+#REF!),0)</f>
        <v>#REF!</v>
      </c>
      <c r="N2239">
        <f>IF(D2239,MONTH(D2239),"")</f>
        <v>1</v>
      </c>
      <c r="O2239">
        <f>IF(D2239,YEAR(D2239),"")</f>
        <v>2004</v>
      </c>
      <c r="P2239" s="12">
        <f>P2238+IF(AND($B2239="C",I2239&lt;&gt;""),IF($G2239="D",-I2239,+I2239),0)</f>
        <v>1.1875808322801014</v>
      </c>
    </row>
    <row r="2240" spans="1:16" x14ac:dyDescent="0.2">
      <c r="A2240" s="6">
        <v>1179</v>
      </c>
      <c r="B2240" s="6" t="s">
        <v>17</v>
      </c>
      <c r="C2240" t="s">
        <v>53</v>
      </c>
      <c r="D2240" s="8">
        <v>37991</v>
      </c>
      <c r="E2240" s="8">
        <v>37987</v>
      </c>
      <c r="F2240" t="s">
        <v>284</v>
      </c>
      <c r="G2240" s="6" t="s">
        <v>23</v>
      </c>
      <c r="I2240" s="12">
        <v>118.36</v>
      </c>
      <c r="J2240" s="12">
        <f>J2239+IF(AND($B2240="B",$G2240="D"),-I2240,IF($B2240="B",+I2240,0))</f>
        <v>989.33843069590409</v>
      </c>
      <c r="K2240" s="12">
        <f>K2239+IF(AND($B2240="B",$E2240&lt;&gt;""),IF($G2240="D",-I2240,+I2240),0)</f>
        <v>989.33843069590409</v>
      </c>
      <c r="L2240" s="6" t="str">
        <f>IF(C2240="","",G2240&amp;" "&amp;VLOOKUP(C2240,$X$1:$Y$49,2))</f>
        <v>D 29</v>
      </c>
      <c r="M2240" s="10" t="e">
        <f>M2239+IF(AND(B2240="C",E2240&lt;&gt;""),IF(G2240="D",-#REF!,+#REF!),0)</f>
        <v>#REF!</v>
      </c>
      <c r="N2240">
        <f>IF(D2240,MONTH(D2240),"")</f>
        <v>1</v>
      </c>
      <c r="O2240">
        <f>IF(D2240,YEAR(D2240),"")</f>
        <v>2004</v>
      </c>
      <c r="P2240" s="12">
        <f>P2239+IF(AND($B2240="C",I2240&lt;&gt;""),IF($G2240="D",-I2240,+I2240),0)</f>
        <v>1.1875808322801014</v>
      </c>
    </row>
    <row r="2241" spans="1:16" x14ac:dyDescent="0.2">
      <c r="A2241" s="6">
        <v>1179</v>
      </c>
      <c r="B2241" s="6" t="s">
        <v>17</v>
      </c>
      <c r="C2241" s="7" t="s">
        <v>26</v>
      </c>
      <c r="D2241" s="8">
        <v>37991</v>
      </c>
      <c r="E2241" s="8">
        <v>37987</v>
      </c>
      <c r="F2241" t="s">
        <v>284</v>
      </c>
      <c r="G2241" s="6" t="s">
        <v>23</v>
      </c>
      <c r="I2241" s="12">
        <v>9.39</v>
      </c>
      <c r="J2241" s="12">
        <f>J2240+IF(AND($B2241="B",$G2241="D"),-I2241,IF($B2241="B",+I2241,0))</f>
        <v>979.94843069590411</v>
      </c>
      <c r="K2241" s="12">
        <f>K2240+IF(AND($B2241="B",$E2241&lt;&gt;""),IF($G2241="D",-I2241,+I2241),0)</f>
        <v>979.94843069590411</v>
      </c>
      <c r="L2241" s="6" t="str">
        <f>IF(C2241="","",G2241&amp;" "&amp;VLOOKUP(C2241,$X$1:$Y$49,2))</f>
        <v>D 6</v>
      </c>
      <c r="M2241" s="10" t="e">
        <f>M2240+IF(AND(B2241="C",E2241&lt;&gt;""),IF(G2241="D",-#REF!,+#REF!),0)</f>
        <v>#REF!</v>
      </c>
      <c r="N2241">
        <f>IF(D2241,MONTH(D2241),"")</f>
        <v>1</v>
      </c>
      <c r="O2241">
        <f>IF(D2241,YEAR(D2241),"")</f>
        <v>2004</v>
      </c>
      <c r="P2241" s="12">
        <f>P2240+IF(AND($B2241="C",I2241&lt;&gt;""),IF($G2241="D",-I2241,+I2241),0)</f>
        <v>1.1875808322801014</v>
      </c>
    </row>
    <row r="2242" spans="1:16" x14ac:dyDescent="0.2">
      <c r="A2242" s="6">
        <v>1178</v>
      </c>
      <c r="B2242" s="6" t="s">
        <v>17</v>
      </c>
      <c r="C2242" t="s">
        <v>54</v>
      </c>
      <c r="D2242" s="8">
        <v>37992</v>
      </c>
      <c r="E2242" s="8">
        <v>37993</v>
      </c>
      <c r="F2242" t="s">
        <v>284</v>
      </c>
      <c r="G2242" s="6" t="s">
        <v>19</v>
      </c>
      <c r="I2242" s="12">
        <v>915</v>
      </c>
      <c r="J2242" s="12">
        <f>J2241+IF(AND($B2242="B",$G2242="D"),-I2242,IF($B2242="B",+I2242,0))</f>
        <v>1894.9484306959041</v>
      </c>
      <c r="K2242" s="12">
        <f>K2241+IF(AND($B2242="B",$E2242&lt;&gt;""),IF($G2242="D",-I2242,+I2242),0)</f>
        <v>1894.9484306959041</v>
      </c>
      <c r="L2242" s="6" t="str">
        <f>IF(C2242="","",G2242&amp;" "&amp;VLOOKUP(C2242,$X$1:$Y$49,2))</f>
        <v>R 6</v>
      </c>
      <c r="M2242" s="10" t="e">
        <f>M2241+IF(AND(B2242="C",E2242&lt;&gt;""),IF(G2242="D",-#REF!,+#REF!),0)</f>
        <v>#REF!</v>
      </c>
      <c r="N2242">
        <f>IF(D2242,MONTH(D2242),"")</f>
        <v>1</v>
      </c>
      <c r="O2242">
        <f>IF(D2242,YEAR(D2242),"")</f>
        <v>2004</v>
      </c>
      <c r="P2242" s="12">
        <f>P2241+IF(AND($B2242="C",I2242&lt;&gt;""),IF($G2242="D",-I2242,+I2242),0)</f>
        <v>1.1875808322801014</v>
      </c>
    </row>
    <row r="2243" spans="1:16" x14ac:dyDescent="0.2">
      <c r="A2243" s="6">
        <v>1178</v>
      </c>
      <c r="B2243" s="6" t="s">
        <v>17</v>
      </c>
      <c r="C2243" s="7" t="s">
        <v>62</v>
      </c>
      <c r="D2243" s="8">
        <v>37992</v>
      </c>
      <c r="E2243" s="8">
        <v>37993</v>
      </c>
      <c r="F2243" t="s">
        <v>284</v>
      </c>
      <c r="G2243" s="6" t="s">
        <v>19</v>
      </c>
      <c r="I2243" s="12">
        <v>179.34</v>
      </c>
      <c r="J2243" s="12">
        <f>J2242+IF(AND($B2243="B",$G2243="D"),-I2243,IF($B2243="B",+I2243,0))</f>
        <v>2074.288430695904</v>
      </c>
      <c r="K2243" s="12">
        <f>K2242+IF(AND($B2243="B",$E2243&lt;&gt;""),IF($G2243="D",-I2243,+I2243),0)</f>
        <v>2074.288430695904</v>
      </c>
      <c r="L2243" s="6" t="str">
        <f>IF(C2243="","",G2243&amp;" "&amp;VLOOKUP(C2243,$X$1:$Y$49,2))</f>
        <v>R 5</v>
      </c>
      <c r="M2243" s="10" t="e">
        <f>M2242+IF(AND(B2243="C",E2243&lt;&gt;""),IF(G2243="D",-#REF!,+#REF!),0)</f>
        <v>#REF!</v>
      </c>
      <c r="N2243">
        <f>IF(D2243,MONTH(D2243),"")</f>
        <v>1</v>
      </c>
      <c r="O2243">
        <f>IF(D2243,YEAR(D2243),"")</f>
        <v>2004</v>
      </c>
      <c r="P2243" s="12">
        <f>P2242+IF(AND($B2243="C",I2243&lt;&gt;""),IF($G2243="D",-I2243,+I2243),0)</f>
        <v>1.1875808322801014</v>
      </c>
    </row>
    <row r="2244" spans="1:16" x14ac:dyDescent="0.2">
      <c r="A2244" s="6">
        <v>999</v>
      </c>
      <c r="B2244" s="6" t="s">
        <v>17</v>
      </c>
      <c r="C2244" t="s">
        <v>33</v>
      </c>
      <c r="D2244" s="8">
        <v>37993</v>
      </c>
      <c r="E2244" s="8">
        <v>37991</v>
      </c>
      <c r="F2244" t="s">
        <v>284</v>
      </c>
      <c r="G2244" s="6" t="s">
        <v>23</v>
      </c>
      <c r="H2244" s="6"/>
      <c r="I2244" s="12">
        <v>124.08</v>
      </c>
      <c r="J2244" s="12">
        <f>J2243+IF(AND($B2244="B",$G2244="D"),-I2244,IF($B2244="B",+I2244,0))</f>
        <v>1950.2084306959041</v>
      </c>
      <c r="K2244" s="12">
        <f>K2243+IF(AND($B2244="B",$E2244&lt;&gt;""),IF($G2244="D",-I2244,+I2244),0)</f>
        <v>1950.2084306959041</v>
      </c>
      <c r="L2244" s="6" t="str">
        <f>IF(C2244="","",G2244&amp;" "&amp;VLOOKUP(C2244,$X$1:$Y$49,2))</f>
        <v>D 23</v>
      </c>
      <c r="M2244" s="10" t="e">
        <f>M2243+IF(AND(B2244="C",E2244&lt;&gt;""),IF(G2244="D",-#REF!,+#REF!),0)</f>
        <v>#REF!</v>
      </c>
      <c r="N2244">
        <f>IF(D2244,MONTH(D2244),"")</f>
        <v>1</v>
      </c>
      <c r="O2244">
        <f>IF(D2244,YEAR(D2244),"")</f>
        <v>2004</v>
      </c>
      <c r="P2244" s="12">
        <f>P2243+IF(AND($B2244="C",I2244&lt;&gt;""),IF($G2244="D",-I2244,+I2244),0)</f>
        <v>1.1875808322801014</v>
      </c>
    </row>
    <row r="2245" spans="1:16" x14ac:dyDescent="0.2">
      <c r="A2245" s="6">
        <v>1164</v>
      </c>
      <c r="B2245" s="6" t="s">
        <v>17</v>
      </c>
      <c r="C2245" t="s">
        <v>33</v>
      </c>
      <c r="D2245" s="8">
        <v>37995</v>
      </c>
      <c r="E2245" s="8">
        <v>37994</v>
      </c>
      <c r="F2245" t="s">
        <v>284</v>
      </c>
      <c r="G2245" s="6" t="s">
        <v>23</v>
      </c>
      <c r="I2245" s="12">
        <v>234.3</v>
      </c>
      <c r="J2245" s="12">
        <f>J2244+IF(AND($B2245="B",$G2245="D"),-I2245,IF($B2245="B",+I2245,0))</f>
        <v>1715.9084306959041</v>
      </c>
      <c r="K2245" s="12">
        <f>K2244+IF(AND($B2245="B",$E2245&lt;&gt;""),IF($G2245="D",-I2245,+I2245),0)</f>
        <v>1715.9084306959041</v>
      </c>
      <c r="L2245" s="6" t="str">
        <f>IF(C2245="","",G2245&amp;" "&amp;VLOOKUP(C2245,$X$1:$Y$49,2))</f>
        <v>D 23</v>
      </c>
      <c r="M2245" s="10" t="e">
        <f>M2244+IF(AND(B2245="C",E2245&lt;&gt;""),IF(G2245="D",-#REF!,+#REF!),0)</f>
        <v>#REF!</v>
      </c>
      <c r="N2245">
        <f>IF(D2245,MONTH(D2245),"")</f>
        <v>1</v>
      </c>
      <c r="O2245">
        <f>IF(D2245,YEAR(D2245),"")</f>
        <v>2004</v>
      </c>
      <c r="P2245" s="12">
        <f>P2244+IF(AND($B2245="C",I2245&lt;&gt;""),IF($G2245="D",-I2245,+I2245),0)</f>
        <v>1.1875808322801014</v>
      </c>
    </row>
    <row r="2246" spans="1:16" x14ac:dyDescent="0.2">
      <c r="A2246" s="6">
        <v>1167</v>
      </c>
      <c r="B2246" s="6" t="s">
        <v>17</v>
      </c>
      <c r="C2246" t="s">
        <v>33</v>
      </c>
      <c r="D2246" s="8">
        <v>37995</v>
      </c>
      <c r="E2246" s="8">
        <v>37994</v>
      </c>
      <c r="F2246" t="s">
        <v>284</v>
      </c>
      <c r="G2246" s="6" t="s">
        <v>23</v>
      </c>
      <c r="I2246" s="12">
        <v>255.03</v>
      </c>
      <c r="J2246" s="12">
        <f>J2245+IF(AND($B2246="B",$G2246="D"),-I2246,IF($B2246="B",+I2246,0))</f>
        <v>1460.8784306959042</v>
      </c>
      <c r="K2246" s="12">
        <f>K2245+IF(AND($B2246="B",$E2246&lt;&gt;""),IF($G2246="D",-I2246,+I2246),0)</f>
        <v>1460.8784306959042</v>
      </c>
      <c r="L2246" s="6" t="str">
        <f>IF(C2246="","",G2246&amp;" "&amp;VLOOKUP(C2246,$X$1:$Y$49,2))</f>
        <v>D 23</v>
      </c>
      <c r="M2246" s="10" t="e">
        <f>M2245+IF(AND(B2246="C",E2246&lt;&gt;""),IF(G2246="D",-#REF!,+#REF!),0)</f>
        <v>#REF!</v>
      </c>
      <c r="N2246">
        <f>IF(D2246,MONTH(D2246),"")</f>
        <v>1</v>
      </c>
      <c r="O2246">
        <f>IF(D2246,YEAR(D2246),"")</f>
        <v>2004</v>
      </c>
      <c r="P2246" s="12">
        <f>P2245+IF(AND($B2246="C",I2246&lt;&gt;""),IF($G2246="D",-I2246,+I2246),0)</f>
        <v>1.1875808322801014</v>
      </c>
    </row>
    <row r="2247" spans="1:16" x14ac:dyDescent="0.2">
      <c r="A2247" s="6">
        <v>1180</v>
      </c>
      <c r="B2247" s="6" t="s">
        <v>17</v>
      </c>
      <c r="C2247" t="s">
        <v>67</v>
      </c>
      <c r="D2247" s="8">
        <v>37998</v>
      </c>
      <c r="E2247" s="8">
        <v>38000</v>
      </c>
      <c r="F2247" t="s">
        <v>284</v>
      </c>
      <c r="G2247" s="6" t="s">
        <v>23</v>
      </c>
      <c r="I2247" s="12">
        <v>4639</v>
      </c>
      <c r="J2247" s="12">
        <f>J2246+IF(AND($B2247="B",$G2247="D"),-I2247,IF($B2247="B",+I2247,0))</f>
        <v>-3178.1215693040958</v>
      </c>
      <c r="K2247" s="12">
        <f>K2246+IF(AND($B2247="B",$E2247&lt;&gt;""),IF($G2247="D",-I2247,+I2247),0)</f>
        <v>-3178.1215693040958</v>
      </c>
      <c r="L2247" s="6" t="str">
        <f>IF(C2247="","",G2247&amp;" "&amp;VLOOKUP(C2247,$X$1:$Y$49,2))</f>
        <v>D 11</v>
      </c>
      <c r="M2247" s="10" t="e">
        <f>M2246+IF(AND(B2247="C",E2247&lt;&gt;""),IF(G2247="D",-#REF!,+#REF!),0)</f>
        <v>#REF!</v>
      </c>
      <c r="N2247">
        <f>IF(D2247,MONTH(D2247),"")</f>
        <v>1</v>
      </c>
      <c r="O2247">
        <f>IF(D2247,YEAR(D2247),"")</f>
        <v>2004</v>
      </c>
      <c r="P2247" s="12">
        <f>P2246+IF(AND($B2247="C",I2247&lt;&gt;""),IF($G2247="D",-I2247,+I2247),0)</f>
        <v>1.1875808322801014</v>
      </c>
    </row>
    <row r="2248" spans="1:16" x14ac:dyDescent="0.2">
      <c r="A2248" s="6">
        <v>1181</v>
      </c>
      <c r="B2248" s="6" t="s">
        <v>17</v>
      </c>
      <c r="C2248" s="7" t="s">
        <v>28</v>
      </c>
      <c r="D2248" s="8">
        <v>37998</v>
      </c>
      <c r="E2248" s="8">
        <v>37997</v>
      </c>
      <c r="F2248" t="s">
        <v>284</v>
      </c>
      <c r="G2248" s="6" t="s">
        <v>23</v>
      </c>
      <c r="I2248" s="12">
        <v>25</v>
      </c>
      <c r="J2248" s="12">
        <f>J2247+IF(AND($B2248="B",$G2248="D"),-I2248,IF($B2248="B",+I2248,0))</f>
        <v>-3203.1215693040958</v>
      </c>
      <c r="K2248" s="12">
        <f>K2247+IF(AND($B2248="B",$E2248&lt;&gt;""),IF($G2248="D",-I2248,+I2248),0)</f>
        <v>-3203.1215693040958</v>
      </c>
      <c r="L2248" s="6" t="str">
        <f>IF(C2248="","",G2248&amp;" "&amp;VLOOKUP(C2248,$X$1:$Y$49,2))</f>
        <v>D 25</v>
      </c>
      <c r="M2248" s="10" t="e">
        <f>M2247+IF(AND(B2248="C",E2248&lt;&gt;""),IF(G2248="D",-#REF!,+#REF!),0)</f>
        <v>#REF!</v>
      </c>
      <c r="N2248">
        <f>IF(D2248,MONTH(D2248),"")</f>
        <v>1</v>
      </c>
      <c r="O2248">
        <f>IF(D2248,YEAR(D2248),"")</f>
        <v>2004</v>
      </c>
      <c r="P2248" s="12">
        <f>P2247+IF(AND($B2248="C",I2248&lt;&gt;""),IF($G2248="D",-I2248,+I2248),0)</f>
        <v>1.1875808322801014</v>
      </c>
    </row>
    <row r="2249" spans="1:16" x14ac:dyDescent="0.2">
      <c r="A2249" s="6">
        <v>1181</v>
      </c>
      <c r="B2249" s="6" t="s">
        <v>17</v>
      </c>
      <c r="C2249" t="s">
        <v>26</v>
      </c>
      <c r="D2249" s="8">
        <v>37998</v>
      </c>
      <c r="E2249" s="8">
        <v>37997</v>
      </c>
      <c r="F2249" t="s">
        <v>284</v>
      </c>
      <c r="G2249" s="6" t="s">
        <v>23</v>
      </c>
      <c r="I2249" s="12">
        <v>4.9000000000000004</v>
      </c>
      <c r="J2249" s="12">
        <f>J2248+IF(AND($B2249="B",$G2249="D"),-I2249,IF($B2249="B",+I2249,0))</f>
        <v>-3208.0215693040959</v>
      </c>
      <c r="K2249" s="12">
        <f>K2248+IF(AND($B2249="B",$E2249&lt;&gt;""),IF($G2249="D",-I2249,+I2249),0)</f>
        <v>-3208.0215693040959</v>
      </c>
      <c r="L2249" s="6" t="str">
        <f>IF(C2249="","",G2249&amp;" "&amp;VLOOKUP(C2249,$X$1:$Y$49,2))</f>
        <v>D 6</v>
      </c>
      <c r="M2249" s="10" t="e">
        <f>M2248+IF(AND(B2249="C",E2249&lt;&gt;""),IF(G2249="D",-#REF!,+#REF!),0)</f>
        <v>#REF!</v>
      </c>
      <c r="N2249">
        <f>IF(D2249,MONTH(D2249),"")</f>
        <v>1</v>
      </c>
      <c r="O2249">
        <f>IF(D2249,YEAR(D2249),"")</f>
        <v>2004</v>
      </c>
      <c r="P2249" s="12">
        <f>P2248+IF(AND($B2249="C",I2249&lt;&gt;""),IF($G2249="D",-I2249,+I2249),0)</f>
        <v>1.1875808322801014</v>
      </c>
    </row>
    <row r="2250" spans="1:16" x14ac:dyDescent="0.2">
      <c r="A2250" s="6">
        <v>1190</v>
      </c>
      <c r="B2250" s="6" t="s">
        <v>17</v>
      </c>
      <c r="C2250" s="7" t="s">
        <v>31</v>
      </c>
      <c r="D2250" s="8">
        <v>38001</v>
      </c>
      <c r="E2250" s="8">
        <v>38016</v>
      </c>
      <c r="F2250" t="s">
        <v>284</v>
      </c>
      <c r="G2250" s="6" t="s">
        <v>23</v>
      </c>
      <c r="I2250" s="12">
        <v>121.2</v>
      </c>
      <c r="J2250" s="12">
        <f>J2249+IF(AND($B2250="B",$G2250="D"),-I2250,IF($B2250="B",+I2250,0))</f>
        <v>-3329.2215693040957</v>
      </c>
      <c r="K2250" s="12">
        <f>K2249+IF(AND($B2250="B",$E2250&lt;&gt;""),IF($G2250="D",-I2250,+I2250),0)</f>
        <v>-3329.2215693040957</v>
      </c>
      <c r="L2250" s="6" t="str">
        <f>IF(C2250="","",G2250&amp;" "&amp;VLOOKUP(C2250,$X$1:$Y$49,2))</f>
        <v>D 22</v>
      </c>
      <c r="M2250" s="10" t="e">
        <f>M2249+IF(AND(B2250="C",E2250&lt;&gt;""),IF(G2250="D",-#REF!,+#REF!),0)</f>
        <v>#REF!</v>
      </c>
      <c r="N2250">
        <f>IF(D2250,MONTH(D2250),"")</f>
        <v>1</v>
      </c>
      <c r="O2250">
        <f>IF(D2250,YEAR(D2250),"")</f>
        <v>2004</v>
      </c>
      <c r="P2250" s="12">
        <f>P2249+IF(AND($B2250="C",I2250&lt;&gt;""),IF($G2250="D",-I2250,+I2250),0)</f>
        <v>1.1875808322801014</v>
      </c>
    </row>
    <row r="2251" spans="1:16" x14ac:dyDescent="0.2">
      <c r="A2251" s="6">
        <v>1190</v>
      </c>
      <c r="B2251" s="6" t="s">
        <v>17</v>
      </c>
      <c r="C2251" s="7" t="s">
        <v>26</v>
      </c>
      <c r="D2251" s="8">
        <v>38001</v>
      </c>
      <c r="E2251" s="8">
        <v>38016</v>
      </c>
      <c r="F2251" t="s">
        <v>284</v>
      </c>
      <c r="G2251" s="6" t="s">
        <v>23</v>
      </c>
      <c r="I2251" s="12">
        <v>23.73</v>
      </c>
      <c r="J2251" s="12">
        <f>J2250+IF(AND($B2251="B",$G2251="D"),-I2251,IF($B2251="B",+I2251,0))</f>
        <v>-3352.9515693040958</v>
      </c>
      <c r="K2251" s="12">
        <f>K2250+IF(AND($B2251="B",$E2251&lt;&gt;""),IF($G2251="D",-I2251,+I2251),0)</f>
        <v>-3352.9515693040958</v>
      </c>
      <c r="L2251" s="6" t="str">
        <f>IF(C2251="","",G2251&amp;" "&amp;VLOOKUP(C2251,$X$1:$Y$49,2))</f>
        <v>D 6</v>
      </c>
      <c r="M2251" s="10" t="e">
        <f>M2250+IF(AND(B2251="C",E2251&lt;&gt;""),IF(G2251="D",-#REF!,+#REF!),0)</f>
        <v>#REF!</v>
      </c>
      <c r="N2251">
        <f>IF(D2251,MONTH(D2251),"")</f>
        <v>1</v>
      </c>
      <c r="O2251">
        <f>IF(D2251,YEAR(D2251),"")</f>
        <v>2004</v>
      </c>
      <c r="P2251" s="12">
        <f>P2250+IF(AND($B2251="C",I2251&lt;&gt;""),IF($G2251="D",-I2251,+I2251),0)</f>
        <v>1.1875808322801014</v>
      </c>
    </row>
    <row r="2252" spans="1:16" x14ac:dyDescent="0.2">
      <c r="A2252" s="6">
        <v>1192</v>
      </c>
      <c r="B2252" s="6" t="s">
        <v>17</v>
      </c>
      <c r="C2252" t="s">
        <v>51</v>
      </c>
      <c r="D2252" s="8">
        <v>38001</v>
      </c>
      <c r="E2252" s="8">
        <v>36468</v>
      </c>
      <c r="F2252" t="s">
        <v>284</v>
      </c>
      <c r="G2252" s="6" t="s">
        <v>23</v>
      </c>
      <c r="J2252" s="12">
        <f>J2251+IF(AND($B2252="B",$G2252="D"),-I2252,IF($B2252="B",+I2252,0))</f>
        <v>-3352.9515693040958</v>
      </c>
      <c r="K2252" s="12">
        <f>K2251+IF(AND($B2252="B",$E2252&lt;&gt;""),IF($G2252="D",-I2252,+I2252),0)</f>
        <v>-3352.9515693040958</v>
      </c>
      <c r="L2252" s="6" t="str">
        <f>IF(C2252="","",G2252&amp;" "&amp;VLOOKUP(C2252,$X$1:$Y$49,2))</f>
        <v>D 21</v>
      </c>
      <c r="M2252" s="10" t="e">
        <f>M2251+IF(AND(B2252="C",E2252&lt;&gt;""),IF(G2252="D",-#REF!,+#REF!),0)</f>
        <v>#REF!</v>
      </c>
      <c r="N2252">
        <f>IF(D2252,MONTH(D2252),"")</f>
        <v>1</v>
      </c>
      <c r="O2252">
        <f>IF(D2252,YEAR(D2252),"")</f>
        <v>2004</v>
      </c>
      <c r="P2252" s="12">
        <f>P2251+IF(AND($B2252="C",I2252&lt;&gt;""),IF($G2252="D",-I2252,+I2252),0)</f>
        <v>1.1875808322801014</v>
      </c>
    </row>
    <row r="2253" spans="1:16" x14ac:dyDescent="0.2">
      <c r="A2253" s="6">
        <v>1192</v>
      </c>
      <c r="B2253" s="6" t="s">
        <v>17</v>
      </c>
      <c r="C2253" s="7" t="s">
        <v>26</v>
      </c>
      <c r="D2253" s="8">
        <v>38001</v>
      </c>
      <c r="E2253" s="8">
        <v>36468</v>
      </c>
      <c r="F2253" t="s">
        <v>284</v>
      </c>
      <c r="G2253" s="6" t="s">
        <v>23</v>
      </c>
      <c r="J2253" s="12">
        <f>J2252+IF(AND($B2253="B",$G2253="D"),-I2253,IF($B2253="B",+I2253,0))</f>
        <v>-3352.9515693040958</v>
      </c>
      <c r="K2253" s="12">
        <f>K2252+IF(AND($B2253="B",$E2253&lt;&gt;""),IF($G2253="D",-I2253,+I2253),0)</f>
        <v>-3352.9515693040958</v>
      </c>
      <c r="L2253" s="6" t="str">
        <f>IF(C2253="","",G2253&amp;" "&amp;VLOOKUP(C2253,$X$1:$Y$49,2))</f>
        <v>D 6</v>
      </c>
      <c r="M2253" s="10" t="e">
        <f>M2252+IF(AND(B2253="C",E2253&lt;&gt;""),IF(G2253="D",-#REF!,+#REF!),0)</f>
        <v>#REF!</v>
      </c>
      <c r="N2253">
        <f>IF(D2253,MONTH(D2253),"")</f>
        <v>1</v>
      </c>
      <c r="O2253">
        <f>IF(D2253,YEAR(D2253),"")</f>
        <v>2004</v>
      </c>
      <c r="P2253" s="12">
        <f>P2252+IF(AND($B2253="C",I2253&lt;&gt;""),IF($G2253="D",-I2253,+I2253),0)</f>
        <v>1.1875808322801014</v>
      </c>
    </row>
    <row r="2254" spans="1:16" x14ac:dyDescent="0.2">
      <c r="A2254" s="6">
        <v>1189</v>
      </c>
      <c r="B2254" s="6" t="s">
        <v>17</v>
      </c>
      <c r="C2254" s="7" t="s">
        <v>28</v>
      </c>
      <c r="D2254" s="8">
        <v>38002</v>
      </c>
      <c r="E2254" s="8">
        <v>38018</v>
      </c>
      <c r="F2254" t="s">
        <v>284</v>
      </c>
      <c r="G2254" s="6" t="s">
        <v>23</v>
      </c>
      <c r="I2254" s="12">
        <v>41.61</v>
      </c>
      <c r="J2254" s="12">
        <f>J2253+IF(AND($B2254="B",$G2254="D"),-I2254,IF($B2254="B",+I2254,0))</f>
        <v>-3394.5615693040959</v>
      </c>
      <c r="K2254" s="12">
        <f>K2253+IF(AND($B2254="B",$E2254&lt;&gt;""),IF($G2254="D",-I2254,+I2254),0)</f>
        <v>-3394.5615693040959</v>
      </c>
      <c r="L2254" s="6" t="str">
        <f>IF(C2254="","",G2254&amp;" "&amp;VLOOKUP(C2254,$X$1:$Y$49,2))</f>
        <v>D 25</v>
      </c>
      <c r="M2254" s="10" t="e">
        <f>M2253+IF(AND(B2254="C",E2254&lt;&gt;""),IF(G2254="D",-#REF!,+#REF!),0)</f>
        <v>#REF!</v>
      </c>
      <c r="N2254">
        <f>IF(D2254,MONTH(D2254),"")</f>
        <v>1</v>
      </c>
      <c r="O2254">
        <f>IF(D2254,YEAR(D2254),"")</f>
        <v>2004</v>
      </c>
      <c r="P2254" s="12">
        <f>P2253+IF(AND($B2254="C",I2254&lt;&gt;""),IF($G2254="D",-I2254,+I2254),0)</f>
        <v>1.1875808322801014</v>
      </c>
    </row>
    <row r="2255" spans="1:16" x14ac:dyDescent="0.2">
      <c r="A2255" s="6">
        <v>1189</v>
      </c>
      <c r="B2255" s="6" t="s">
        <v>17</v>
      </c>
      <c r="C2255" s="7" t="s">
        <v>26</v>
      </c>
      <c r="D2255" s="8">
        <v>38002</v>
      </c>
      <c r="E2255" s="8">
        <v>38018</v>
      </c>
      <c r="F2255" t="s">
        <v>284</v>
      </c>
      <c r="G2255" s="6" t="s">
        <v>23</v>
      </c>
      <c r="I2255" s="12">
        <v>8.16</v>
      </c>
      <c r="J2255" s="12">
        <f>J2254+IF(AND($B2255="B",$G2255="D"),-I2255,IF($B2255="B",+I2255,0))</f>
        <v>-3402.7215693040957</v>
      </c>
      <c r="K2255" s="12">
        <f>K2254+IF(AND($B2255="B",$E2255&lt;&gt;""),IF($G2255="D",-I2255,+I2255),0)</f>
        <v>-3402.7215693040957</v>
      </c>
      <c r="L2255" s="6" t="str">
        <f>IF(C2255="","",G2255&amp;" "&amp;VLOOKUP(C2255,$X$1:$Y$49,2))</f>
        <v>D 6</v>
      </c>
      <c r="M2255" s="10" t="e">
        <f>M2254+IF(AND(B2255="C",E2255&lt;&gt;""),IF(G2255="D",-#REF!,+#REF!),0)</f>
        <v>#REF!</v>
      </c>
      <c r="N2255">
        <f>IF(D2255,MONTH(D2255),"")</f>
        <v>1</v>
      </c>
      <c r="O2255">
        <f>IF(D2255,YEAR(D2255),"")</f>
        <v>2004</v>
      </c>
      <c r="P2255" s="12">
        <f>P2254+IF(AND($B2255="C",I2255&lt;&gt;""),IF($G2255="D",-I2255,+I2255),0)</f>
        <v>1.1875808322801014</v>
      </c>
    </row>
    <row r="2256" spans="1:16" x14ac:dyDescent="0.2">
      <c r="A2256" s="6">
        <v>1184</v>
      </c>
      <c r="B2256" s="6" t="s">
        <v>17</v>
      </c>
      <c r="C2256" t="s">
        <v>54</v>
      </c>
      <c r="D2256" s="8">
        <v>38003</v>
      </c>
      <c r="E2256" s="8">
        <v>38008</v>
      </c>
      <c r="F2256" t="s">
        <v>284</v>
      </c>
      <c r="G2256" s="6" t="s">
        <v>19</v>
      </c>
      <c r="I2256" s="12">
        <v>590</v>
      </c>
      <c r="J2256" s="12">
        <f>J2255+IF(AND($B2256="B",$G2256="D"),-I2256,IF($B2256="B",+I2256,0))</f>
        <v>-2812.7215693040957</v>
      </c>
      <c r="K2256" s="12">
        <f>K2255+IF(AND($B2256="B",$E2256&lt;&gt;""),IF($G2256="D",-I2256,+I2256),0)</f>
        <v>-2812.7215693040957</v>
      </c>
      <c r="L2256" s="6" t="str">
        <f>IF(C2256="","",G2256&amp;" "&amp;VLOOKUP(C2256,$X$1:$Y$49,2))</f>
        <v>R 6</v>
      </c>
      <c r="M2256" s="10" t="e">
        <f>M2255+IF(AND(B2256="C",E2256&lt;&gt;""),IF(G2256="D",-#REF!,+#REF!),0)</f>
        <v>#REF!</v>
      </c>
      <c r="N2256">
        <f>IF(D2256,MONTH(D2256),"")</f>
        <v>1</v>
      </c>
      <c r="O2256">
        <f>IF(D2256,YEAR(D2256),"")</f>
        <v>2004</v>
      </c>
      <c r="P2256" s="12">
        <f>P2255+IF(AND($B2256="C",I2256&lt;&gt;""),IF($G2256="D",-I2256,+I2256),0)</f>
        <v>1.1875808322801014</v>
      </c>
    </row>
    <row r="2257" spans="1:16" x14ac:dyDescent="0.2">
      <c r="A2257" s="6">
        <v>1184</v>
      </c>
      <c r="B2257" s="6" t="s">
        <v>17</v>
      </c>
      <c r="C2257" s="7" t="s">
        <v>62</v>
      </c>
      <c r="D2257" s="8">
        <v>38003</v>
      </c>
      <c r="E2257" s="8">
        <v>38008</v>
      </c>
      <c r="F2257" t="s">
        <v>284</v>
      </c>
      <c r="G2257" s="6" t="s">
        <v>19</v>
      </c>
      <c r="I2257" s="12">
        <v>115.64</v>
      </c>
      <c r="J2257" s="12">
        <f>J2256+IF(AND($B2257="B",$G2257="D"),-I2257,IF($B2257="B",+I2257,0))</f>
        <v>-2697.0815693040959</v>
      </c>
      <c r="K2257" s="12">
        <f>K2256+IF(AND($B2257="B",$E2257&lt;&gt;""),IF($G2257="D",-I2257,+I2257),0)</f>
        <v>-2697.0815693040959</v>
      </c>
      <c r="L2257" s="6" t="str">
        <f>IF(C2257="","",G2257&amp;" "&amp;VLOOKUP(C2257,$X$1:$Y$49,2))</f>
        <v>R 5</v>
      </c>
      <c r="M2257" s="10" t="e">
        <f>M2256+IF(AND(B2257="C",E2257&lt;&gt;""),IF(G2257="D",-#REF!,+#REF!),0)</f>
        <v>#REF!</v>
      </c>
      <c r="N2257">
        <f>IF(D2257,MONTH(D2257),"")</f>
        <v>1</v>
      </c>
      <c r="O2257">
        <f>IF(D2257,YEAR(D2257),"")</f>
        <v>2004</v>
      </c>
      <c r="P2257" s="12">
        <f>P2256+IF(AND($B2257="C",I2257&lt;&gt;""),IF($G2257="D",-I2257,+I2257),0)</f>
        <v>1.1875808322801014</v>
      </c>
    </row>
    <row r="2258" spans="1:16" x14ac:dyDescent="0.2">
      <c r="A2258" s="6">
        <v>1822</v>
      </c>
      <c r="B2258" s="6" t="s">
        <v>17</v>
      </c>
      <c r="C2258" s="30" t="s">
        <v>58</v>
      </c>
      <c r="D2258" s="8">
        <v>38003</v>
      </c>
      <c r="E2258" s="8">
        <v>39366</v>
      </c>
      <c r="F2258" s="40" t="s">
        <v>284</v>
      </c>
      <c r="G2258" s="6" t="s">
        <v>23</v>
      </c>
      <c r="H2258" s="31"/>
      <c r="I2258" s="12">
        <v>4000</v>
      </c>
      <c r="J2258" s="12">
        <f>J2257+IF(AND($B2258="B",$G2258="D"),-I2258,IF($B2258="B",+I2258,0))</f>
        <v>-6697.0815693040959</v>
      </c>
      <c r="K2258" s="12">
        <f>K2257+IF(AND($B2258="B",$E2258&lt;&gt;""),IF($G2258="D",-I2258,+I2258),0)</f>
        <v>-6697.0815693040959</v>
      </c>
      <c r="L2258" s="6" t="str">
        <f>IF(C2258="","",G2258&amp;" "&amp;VLOOKUP(C2258,$X$1:$Y$49,2))</f>
        <v>D 4</v>
      </c>
      <c r="M2258" s="10" t="e">
        <f>M2257+IF(AND(B2258="C",E2258&lt;&gt;""),IF(G2258="D",-#REF!,+#REF!),0)</f>
        <v>#REF!</v>
      </c>
      <c r="N2258">
        <f>IF(D2258,MONTH(D2258),"")</f>
        <v>1</v>
      </c>
      <c r="O2258">
        <f>IF(D2258,YEAR(D2258),"")</f>
        <v>2004</v>
      </c>
      <c r="P2258" s="12">
        <f>P2257+IF(AND($B2258="C",I2258&lt;&gt;""),IF($G2258="D",-I2258,+I2258),0)</f>
        <v>1.1875808322801014</v>
      </c>
    </row>
    <row r="2259" spans="1:16" x14ac:dyDescent="0.2">
      <c r="A2259" s="6">
        <v>1165</v>
      </c>
      <c r="B2259" s="6" t="s">
        <v>17</v>
      </c>
      <c r="C2259" t="s">
        <v>33</v>
      </c>
      <c r="D2259" s="8">
        <v>38006</v>
      </c>
      <c r="E2259" s="8">
        <v>38005</v>
      </c>
      <c r="F2259" t="s">
        <v>284</v>
      </c>
      <c r="G2259" s="6" t="s">
        <v>23</v>
      </c>
      <c r="I2259" s="12">
        <v>482</v>
      </c>
      <c r="J2259" s="12">
        <f>J2258+IF(AND($B2259="B",$G2259="D"),-I2259,IF($B2259="B",+I2259,0))</f>
        <v>-7179.0815693040959</v>
      </c>
      <c r="K2259" s="12">
        <f>K2258+IF(AND($B2259="B",$E2259&lt;&gt;""),IF($G2259="D",-I2259,+I2259),0)</f>
        <v>-7179.0815693040959</v>
      </c>
      <c r="L2259" s="6" t="str">
        <f>IF(C2259="","",G2259&amp;" "&amp;VLOOKUP(C2259,$X$1:$Y$49,2))</f>
        <v>D 23</v>
      </c>
      <c r="M2259" s="10" t="e">
        <f>M2258+IF(AND(B2259="C",E2259&lt;&gt;""),IF(G2259="D",-#REF!,+#REF!),0)</f>
        <v>#REF!</v>
      </c>
      <c r="N2259">
        <f>IF(D2259,MONTH(D2259),"")</f>
        <v>1</v>
      </c>
      <c r="O2259">
        <f>IF(D2259,YEAR(D2259),"")</f>
        <v>2004</v>
      </c>
      <c r="P2259" s="12">
        <f>P2258+IF(AND($B2259="C",I2259&lt;&gt;""),IF($G2259="D",-I2259,+I2259),0)</f>
        <v>1.1875808322801014</v>
      </c>
    </row>
    <row r="2260" spans="1:16" x14ac:dyDescent="0.2">
      <c r="A2260" s="6">
        <v>1183</v>
      </c>
      <c r="B2260" s="6" t="s">
        <v>17</v>
      </c>
      <c r="C2260" s="7" t="s">
        <v>33</v>
      </c>
      <c r="D2260" s="8">
        <v>38006</v>
      </c>
      <c r="E2260" s="8">
        <v>38009</v>
      </c>
      <c r="F2260" t="s">
        <v>284</v>
      </c>
      <c r="G2260" s="6" t="s">
        <v>23</v>
      </c>
      <c r="I2260" s="12">
        <v>-3294</v>
      </c>
      <c r="J2260" s="12">
        <f>J2259+IF(AND($B2260="B",$G2260="D"),-I2260,IF($B2260="B",+I2260,0))</f>
        <v>-3885.0815693040959</v>
      </c>
      <c r="K2260" s="12">
        <f>K2259+IF(AND($B2260="B",$E2260&lt;&gt;""),IF($G2260="D",-I2260,+I2260),0)</f>
        <v>-3885.0815693040959</v>
      </c>
      <c r="L2260" s="6" t="str">
        <f>IF(C2260="","",G2260&amp;" "&amp;VLOOKUP(C2260,$X$1:$Y$49,2))</f>
        <v>D 23</v>
      </c>
      <c r="M2260" s="10" t="e">
        <f>M2259+IF(AND(B2260="C",E2260&lt;&gt;""),IF(G2260="D",-#REF!,+#REF!),0)</f>
        <v>#REF!</v>
      </c>
      <c r="N2260">
        <f>IF(D2260,MONTH(D2260),"")</f>
        <v>1</v>
      </c>
      <c r="O2260">
        <f>IF(D2260,YEAR(D2260),"")</f>
        <v>2004</v>
      </c>
      <c r="P2260" s="12">
        <f>P2259+IF(AND($B2260="C",I2260&lt;&gt;""),IF($G2260="D",-I2260,+I2260),0)</f>
        <v>1.1875808322801014</v>
      </c>
    </row>
    <row r="2261" spans="1:16" x14ac:dyDescent="0.2">
      <c r="A2261" s="6">
        <v>1182</v>
      </c>
      <c r="B2261" s="6" t="s">
        <v>17</v>
      </c>
      <c r="C2261" s="7" t="s">
        <v>28</v>
      </c>
      <c r="D2261" s="8">
        <v>38007</v>
      </c>
      <c r="E2261" s="8">
        <v>38006</v>
      </c>
      <c r="F2261" t="s">
        <v>284</v>
      </c>
      <c r="G2261" s="6" t="s">
        <v>23</v>
      </c>
      <c r="I2261" s="12">
        <v>69.7</v>
      </c>
      <c r="J2261" s="12">
        <f>J2260+IF(AND($B2261="B",$G2261="D"),-I2261,IF($B2261="B",+I2261,0))</f>
        <v>-3954.7815693040957</v>
      </c>
      <c r="K2261" s="12">
        <f>K2260+IF(AND($B2261="B",$E2261&lt;&gt;""),IF($G2261="D",-I2261,+I2261),0)</f>
        <v>-3954.7815693040957</v>
      </c>
      <c r="L2261" s="6" t="str">
        <f>IF(C2261="","",G2261&amp;" "&amp;VLOOKUP(C2261,$X$1:$Y$49,2))</f>
        <v>D 25</v>
      </c>
      <c r="M2261" s="10" t="e">
        <f>M2260+IF(AND(B2261="C",E2261&lt;&gt;""),IF(G2261="D",-#REF!,+#REF!),0)</f>
        <v>#REF!</v>
      </c>
      <c r="N2261">
        <f>IF(D2261,MONTH(D2261),"")</f>
        <v>1</v>
      </c>
      <c r="O2261">
        <f>IF(D2261,YEAR(D2261),"")</f>
        <v>2004</v>
      </c>
      <c r="P2261" s="12">
        <f>P2260+IF(AND($B2261="C",I2261&lt;&gt;""),IF($G2261="D",-I2261,+I2261),0)</f>
        <v>1.1875808322801014</v>
      </c>
    </row>
    <row r="2262" spans="1:16" x14ac:dyDescent="0.2">
      <c r="A2262" s="6">
        <v>1182</v>
      </c>
      <c r="B2262" s="6" t="s">
        <v>17</v>
      </c>
      <c r="C2262" t="s">
        <v>26</v>
      </c>
      <c r="D2262" s="8">
        <v>38007</v>
      </c>
      <c r="E2262" s="8">
        <v>38006</v>
      </c>
      <c r="F2262" t="s">
        <v>284</v>
      </c>
      <c r="G2262" s="6" t="s">
        <v>23</v>
      </c>
      <c r="I2262" s="12">
        <v>13.65</v>
      </c>
      <c r="J2262" s="12">
        <f>J2261+IF(AND($B2262="B",$G2262="D"),-I2262,IF($B2262="B",+I2262,0))</f>
        <v>-3968.4315693040958</v>
      </c>
      <c r="K2262" s="12">
        <f>K2261+IF(AND($B2262="B",$E2262&lt;&gt;""),IF($G2262="D",-I2262,+I2262),0)</f>
        <v>-3968.4315693040958</v>
      </c>
      <c r="L2262" s="6" t="str">
        <f>IF(C2262="","",G2262&amp;" "&amp;VLOOKUP(C2262,$X$1:$Y$49,2))</f>
        <v>D 6</v>
      </c>
      <c r="M2262" s="10" t="e">
        <f>M2261+IF(AND(B2262="C",E2262&lt;&gt;""),IF(G2262="D",-#REF!,+#REF!),0)</f>
        <v>#REF!</v>
      </c>
      <c r="N2262">
        <f>IF(D2262,MONTH(D2262),"")</f>
        <v>1</v>
      </c>
      <c r="O2262">
        <f>IF(D2262,YEAR(D2262),"")</f>
        <v>2004</v>
      </c>
      <c r="P2262" s="12">
        <f>P2261+IF(AND($B2262="C",I2262&lt;&gt;""),IF($G2262="D",-I2262,+I2262),0)</f>
        <v>1.1875808322801014</v>
      </c>
    </row>
    <row r="2263" spans="1:16" x14ac:dyDescent="0.2">
      <c r="A2263" s="6">
        <v>1185</v>
      </c>
      <c r="B2263" s="6" t="s">
        <v>17</v>
      </c>
      <c r="C2263" t="s">
        <v>58</v>
      </c>
      <c r="D2263" s="8">
        <v>38007</v>
      </c>
      <c r="E2263" s="8">
        <v>38006</v>
      </c>
      <c r="F2263" t="s">
        <v>284</v>
      </c>
      <c r="G2263" s="6" t="s">
        <v>23</v>
      </c>
      <c r="I2263" s="12">
        <v>212.06</v>
      </c>
      <c r="J2263" s="12">
        <f>J2262+IF(AND($B2263="B",$G2263="D"),-I2263,IF($B2263="B",+I2263,0))</f>
        <v>-4180.4915693040957</v>
      </c>
      <c r="K2263" s="12">
        <f>K2262+IF(AND($B2263="B",$E2263&lt;&gt;""),IF($G2263="D",-I2263,+I2263),0)</f>
        <v>-4180.4915693040957</v>
      </c>
      <c r="L2263" s="6" t="str">
        <f>IF(C2263="","",G2263&amp;" "&amp;VLOOKUP(C2263,$X$1:$Y$49,2))</f>
        <v>D 4</v>
      </c>
      <c r="M2263" s="10" t="e">
        <f>M2262+IF(AND(B2263="C",E2263&lt;&gt;""),IF(G2263="D",-#REF!,+#REF!),0)</f>
        <v>#REF!</v>
      </c>
      <c r="N2263">
        <f>IF(D2263,MONTH(D2263),"")</f>
        <v>1</v>
      </c>
      <c r="O2263">
        <f>IF(D2263,YEAR(D2263),"")</f>
        <v>2004</v>
      </c>
      <c r="P2263" s="12">
        <f>P2262+IF(AND($B2263="C",I2263&lt;&gt;""),IF($G2263="D",-I2263,+I2263),0)</f>
        <v>1.1875808322801014</v>
      </c>
    </row>
    <row r="2264" spans="1:16" x14ac:dyDescent="0.2">
      <c r="A2264" s="6">
        <v>1186</v>
      </c>
      <c r="B2264" s="6" t="s">
        <v>17</v>
      </c>
      <c r="C2264" s="7" t="s">
        <v>54</v>
      </c>
      <c r="D2264" s="8">
        <v>38012</v>
      </c>
      <c r="E2264" s="8">
        <v>38013</v>
      </c>
      <c r="F2264" t="s">
        <v>284</v>
      </c>
      <c r="G2264" s="6" t="s">
        <v>19</v>
      </c>
      <c r="I2264" s="12">
        <v>183</v>
      </c>
      <c r="J2264" s="12">
        <f>J2263+IF(AND($B2264="B",$G2264="D"),-I2264,IF($B2264="B",+I2264,0))</f>
        <v>-3997.4915693040957</v>
      </c>
      <c r="K2264" s="12">
        <f>K2263+IF(AND($B2264="B",$E2264&lt;&gt;""),IF($G2264="D",-I2264,+I2264),0)</f>
        <v>-3997.4915693040957</v>
      </c>
      <c r="L2264" s="6" t="str">
        <f>IF(C2264="","",G2264&amp;" "&amp;VLOOKUP(C2264,$X$1:$Y$49,2))</f>
        <v>R 6</v>
      </c>
      <c r="M2264" s="10" t="e">
        <f>M2263+IF(AND(B2264="C",E2264&lt;&gt;""),IF(G2264="D",-#REF!,+#REF!),0)</f>
        <v>#REF!</v>
      </c>
      <c r="N2264">
        <f>IF(D2264,MONTH(D2264),"")</f>
        <v>1</v>
      </c>
      <c r="O2264">
        <f>IF(D2264,YEAR(D2264),"")</f>
        <v>2004</v>
      </c>
      <c r="P2264" s="12">
        <f>P2263+IF(AND($B2264="C",I2264&lt;&gt;""),IF($G2264="D",-I2264,+I2264),0)</f>
        <v>1.1875808322801014</v>
      </c>
    </row>
    <row r="2265" spans="1:16" x14ac:dyDescent="0.2">
      <c r="A2265" s="6">
        <v>1186</v>
      </c>
      <c r="B2265" s="6" t="s">
        <v>17</v>
      </c>
      <c r="C2265" t="s">
        <v>62</v>
      </c>
      <c r="D2265" s="8">
        <v>38012</v>
      </c>
      <c r="E2265" s="8">
        <v>38013</v>
      </c>
      <c r="F2265" t="s">
        <v>284</v>
      </c>
      <c r="G2265" s="6" t="s">
        <v>19</v>
      </c>
      <c r="I2265" s="12">
        <v>35.869999999999997</v>
      </c>
      <c r="J2265" s="12">
        <f>J2264+IF(AND($B2265="B",$G2265="D"),-I2265,IF($B2265="B",+I2265,0))</f>
        <v>-3961.6215693040958</v>
      </c>
      <c r="K2265" s="12">
        <f>K2264+IF(AND($B2265="B",$E2265&lt;&gt;""),IF($G2265="D",-I2265,+I2265),0)</f>
        <v>-3961.6215693040958</v>
      </c>
      <c r="L2265" s="6" t="str">
        <f>IF(C2265="","",G2265&amp;" "&amp;VLOOKUP(C2265,$X$1:$Y$49,2))</f>
        <v>R 5</v>
      </c>
      <c r="M2265" s="10" t="e">
        <f>M2264+IF(AND(B2265="C",E2265&lt;&gt;""),IF(G2265="D",-#REF!,+#REF!),0)</f>
        <v>#REF!</v>
      </c>
      <c r="N2265">
        <f>IF(D2265,MONTH(D2265),"")</f>
        <v>1</v>
      </c>
      <c r="O2265">
        <f>IF(D2265,YEAR(D2265),"")</f>
        <v>2004</v>
      </c>
      <c r="P2265" s="12">
        <f>P2264+IF(AND($B2265="C",I2265&lt;&gt;""),IF($G2265="D",-I2265,+I2265),0)</f>
        <v>1.1875808322801014</v>
      </c>
    </row>
    <row r="2266" spans="1:16" x14ac:dyDescent="0.2">
      <c r="A2266" s="6">
        <v>1187</v>
      </c>
      <c r="B2266" s="6" t="s">
        <v>17</v>
      </c>
      <c r="C2266" s="7" t="s">
        <v>58</v>
      </c>
      <c r="D2266" s="8">
        <v>38013</v>
      </c>
      <c r="E2266" s="8">
        <v>38012</v>
      </c>
      <c r="F2266" t="s">
        <v>284</v>
      </c>
      <c r="G2266" s="6" t="s">
        <v>23</v>
      </c>
      <c r="I2266" s="12">
        <v>100</v>
      </c>
      <c r="J2266" s="12">
        <f>J2265+IF(AND($B2266="B",$G2266="D"),-I2266,IF($B2266="B",+I2266,0))</f>
        <v>-4061.6215693040958</v>
      </c>
      <c r="K2266" s="12">
        <f>K2265+IF(AND($B2266="B",$E2266&lt;&gt;""),IF($G2266="D",-I2266,+I2266),0)</f>
        <v>-4061.6215693040958</v>
      </c>
      <c r="L2266" s="6" t="str">
        <f>IF(C2266="","",G2266&amp;" "&amp;VLOOKUP(C2266,$X$1:$Y$49,2))</f>
        <v>D 4</v>
      </c>
      <c r="M2266" s="10" t="e">
        <f>M2265+IF(AND(B2266="C",E2266&lt;&gt;""),IF(G2266="D",-#REF!,+#REF!),0)</f>
        <v>#REF!</v>
      </c>
      <c r="N2266">
        <f>IF(D2266,MONTH(D2266),"")</f>
        <v>1</v>
      </c>
      <c r="O2266">
        <f>IF(D2266,YEAR(D2266),"")</f>
        <v>2004</v>
      </c>
      <c r="P2266" s="12">
        <f>P2265+IF(AND($B2266="C",I2266&lt;&gt;""),IF($G2266="D",-I2266,+I2266),0)</f>
        <v>1.1875808322801014</v>
      </c>
    </row>
    <row r="2267" spans="1:16" x14ac:dyDescent="0.2">
      <c r="A2267" s="6">
        <v>1188</v>
      </c>
      <c r="B2267" s="6" t="s">
        <v>17</v>
      </c>
      <c r="C2267" s="7" t="s">
        <v>54</v>
      </c>
      <c r="D2267" s="8">
        <v>38014</v>
      </c>
      <c r="E2267" s="8">
        <v>38019</v>
      </c>
      <c r="F2267" t="s">
        <v>284</v>
      </c>
      <c r="G2267" s="6" t="s">
        <v>19</v>
      </c>
      <c r="I2267" s="12">
        <v>5220</v>
      </c>
      <c r="J2267" s="12">
        <f>J2266+IF(AND($B2267="B",$G2267="D"),-I2267,IF($B2267="B",+I2267,0))</f>
        <v>1158.3784306959042</v>
      </c>
      <c r="K2267" s="12">
        <f>K2266+IF(AND($B2267="B",$E2267&lt;&gt;""),IF($G2267="D",-I2267,+I2267),0)</f>
        <v>1158.3784306959042</v>
      </c>
      <c r="L2267" s="6" t="str">
        <f>IF(C2267="","",G2267&amp;" "&amp;VLOOKUP(C2267,$X$1:$Y$49,2))</f>
        <v>R 6</v>
      </c>
      <c r="M2267" s="10" t="e">
        <f>M2266+IF(AND(B2267="C",E2267&lt;&gt;""),IF(G2267="D",-#REF!,+#REF!),0)</f>
        <v>#REF!</v>
      </c>
      <c r="N2267">
        <f>IF(D2267,MONTH(D2267),"")</f>
        <v>1</v>
      </c>
      <c r="O2267">
        <f>IF(D2267,YEAR(D2267),"")</f>
        <v>2004</v>
      </c>
      <c r="P2267" s="12">
        <f>P2266+IF(AND($B2267="C",I2267&lt;&gt;""),IF($G2267="D",-I2267,+I2267),0)</f>
        <v>1.1875808322801014</v>
      </c>
    </row>
    <row r="2268" spans="1:16" x14ac:dyDescent="0.2">
      <c r="A2268" s="6">
        <v>1188</v>
      </c>
      <c r="B2268" s="6" t="s">
        <v>17</v>
      </c>
      <c r="C2268" t="s">
        <v>62</v>
      </c>
      <c r="D2268" s="8">
        <v>38014</v>
      </c>
      <c r="E2268" s="8">
        <v>38019</v>
      </c>
      <c r="F2268" t="s">
        <v>284</v>
      </c>
      <c r="G2268" s="6" t="s">
        <v>19</v>
      </c>
      <c r="I2268" s="12">
        <v>1023.12</v>
      </c>
      <c r="J2268" s="12">
        <f>J2267+IF(AND($B2268="B",$G2268="D"),-I2268,IF($B2268="B",+I2268,0))</f>
        <v>2181.4984306959041</v>
      </c>
      <c r="K2268" s="12">
        <f>K2267+IF(AND($B2268="B",$E2268&lt;&gt;""),IF($G2268="D",-I2268,+I2268),0)</f>
        <v>2181.4984306959041</v>
      </c>
      <c r="L2268" s="6" t="str">
        <f>IF(C2268="","",G2268&amp;" "&amp;VLOOKUP(C2268,$X$1:$Y$49,2))</f>
        <v>R 5</v>
      </c>
      <c r="M2268" s="10" t="e">
        <f>M2267+IF(AND(B2268="C",E2268&lt;&gt;""),IF(G2268="D",-#REF!,+#REF!),0)</f>
        <v>#REF!</v>
      </c>
      <c r="N2268">
        <f>IF(D2268,MONTH(D2268),"")</f>
        <v>1</v>
      </c>
      <c r="O2268">
        <f>IF(D2268,YEAR(D2268),"")</f>
        <v>2004</v>
      </c>
      <c r="P2268" s="12">
        <f>P2267+IF(AND($B2268="C",I2268&lt;&gt;""),IF($G2268="D",-I2268,+I2268),0)</f>
        <v>1.1875808322801014</v>
      </c>
    </row>
    <row r="2269" spans="1:16" x14ac:dyDescent="0.2">
      <c r="A2269" s="6">
        <v>1194</v>
      </c>
      <c r="B2269" s="6" t="s">
        <v>17</v>
      </c>
      <c r="C2269" t="s">
        <v>53</v>
      </c>
      <c r="D2269" s="8">
        <v>38017</v>
      </c>
      <c r="E2269" s="8">
        <v>38017</v>
      </c>
      <c r="F2269" t="s">
        <v>284</v>
      </c>
      <c r="G2269" s="6" t="s">
        <v>23</v>
      </c>
      <c r="I2269" s="12">
        <v>6.52</v>
      </c>
      <c r="J2269" s="12">
        <f>J2268+IF(AND($B2269="B",$G2269="D"),-I2269,IF($B2269="B",+I2269,0))</f>
        <v>2174.9784306959041</v>
      </c>
      <c r="K2269" s="12">
        <f>K2268+IF(AND($B2269="B",$E2269&lt;&gt;""),IF($G2269="D",-I2269,+I2269),0)</f>
        <v>2174.9784306959041</v>
      </c>
      <c r="L2269" s="6" t="str">
        <f>IF(C2269="","",G2269&amp;" "&amp;VLOOKUP(C2269,$X$1:$Y$49,2))</f>
        <v>D 29</v>
      </c>
      <c r="M2269" s="10" t="e">
        <f>M2268+IF(AND(B2269="C",E2269&lt;&gt;""),IF(G2269="D",-#REF!,+#REF!),0)</f>
        <v>#REF!</v>
      </c>
      <c r="N2269">
        <f>IF(D2269,MONTH(D2269),"")</f>
        <v>1</v>
      </c>
      <c r="O2269">
        <f>IF(D2269,YEAR(D2269),"")</f>
        <v>2004</v>
      </c>
      <c r="P2269" s="12">
        <f>P2268+IF(AND($B2269="C",I2269&lt;&gt;""),IF($G2269="D",-I2269,+I2269),0)</f>
        <v>1.1875808322801014</v>
      </c>
    </row>
    <row r="2270" spans="1:16" x14ac:dyDescent="0.2">
      <c r="A2270" s="6">
        <v>1194</v>
      </c>
      <c r="B2270" s="6" t="s">
        <v>17</v>
      </c>
      <c r="C2270" t="s">
        <v>26</v>
      </c>
      <c r="D2270" s="8">
        <v>38017</v>
      </c>
      <c r="E2270" s="8">
        <v>38017</v>
      </c>
      <c r="F2270" t="s">
        <v>284</v>
      </c>
      <c r="G2270" s="6" t="s">
        <v>23</v>
      </c>
      <c r="I2270" s="12">
        <v>1.28</v>
      </c>
      <c r="J2270" s="12">
        <f>J2269+IF(AND($B2270="B",$G2270="D"),-I2270,IF($B2270="B",+I2270,0))</f>
        <v>2173.6984306959039</v>
      </c>
      <c r="K2270" s="12">
        <f>K2269+IF(AND($B2270="B",$E2270&lt;&gt;""),IF($G2270="D",-I2270,+I2270),0)</f>
        <v>2173.6984306959039</v>
      </c>
      <c r="L2270" s="6" t="str">
        <f>IF(C2270="","",G2270&amp;" "&amp;VLOOKUP(C2270,$X$1:$Y$49,2))</f>
        <v>D 6</v>
      </c>
      <c r="M2270" s="10" t="e">
        <f>M2269+IF(AND(B2270="C",E2270&lt;&gt;""),IF(G2270="D",-#REF!,+#REF!),0)</f>
        <v>#REF!</v>
      </c>
      <c r="N2270">
        <f>IF(D2270,MONTH(D2270),"")</f>
        <v>1</v>
      </c>
      <c r="O2270">
        <f>IF(D2270,YEAR(D2270),"")</f>
        <v>2004</v>
      </c>
      <c r="P2270" s="12">
        <f>P2269+IF(AND($B2270="C",I2270&lt;&gt;""),IF($G2270="D",-I2270,+I2270),0)</f>
        <v>1.1875808322801014</v>
      </c>
    </row>
    <row r="2271" spans="1:16" x14ac:dyDescent="0.2">
      <c r="A2271" s="6">
        <v>1191</v>
      </c>
      <c r="B2271" s="6" t="s">
        <v>17</v>
      </c>
      <c r="C2271" s="7" t="s">
        <v>56</v>
      </c>
      <c r="D2271" s="8">
        <v>38018</v>
      </c>
      <c r="E2271" s="19">
        <v>38021</v>
      </c>
      <c r="F2271" t="s">
        <v>284</v>
      </c>
      <c r="G2271" s="6" t="s">
        <v>23</v>
      </c>
      <c r="I2271" s="12">
        <v>230.32</v>
      </c>
      <c r="J2271" s="12">
        <f>J2270+IF(AND($B2271="B",$G2271="D"),-I2271,IF($B2271="B",+I2271,0))</f>
        <v>1943.3784306959039</v>
      </c>
      <c r="K2271" s="12">
        <f>K2270+IF(AND($B2271="B",$E2271&lt;&gt;""),IF($G2271="D",-I2271,+I2271),0)</f>
        <v>1943.3784306959039</v>
      </c>
      <c r="L2271" s="6" t="str">
        <f>IF(C2271="","",G2271&amp;" "&amp;VLOOKUP(C2271,$X$1:$Y$49,2))</f>
        <v>D 14</v>
      </c>
      <c r="M2271" s="10" t="e">
        <f>M2270+IF(AND(B2271="C",E2271&lt;&gt;""),IF(G2271="D",-#REF!,+#REF!),0)</f>
        <v>#REF!</v>
      </c>
      <c r="N2271">
        <f>IF(D2271,MONTH(D2271),"")</f>
        <v>2</v>
      </c>
      <c r="O2271">
        <f>IF(D2271,YEAR(D2271),"")</f>
        <v>2004</v>
      </c>
      <c r="P2271" s="12">
        <f>P2270+IF(AND($B2271="C",I2271&lt;&gt;""),IF($G2271="D",-I2271,+I2271),0)</f>
        <v>1.1875808322801014</v>
      </c>
    </row>
    <row r="2272" spans="1:16" x14ac:dyDescent="0.2">
      <c r="A2272" s="6">
        <v>1191</v>
      </c>
      <c r="B2272" s="6" t="s">
        <v>17</v>
      </c>
      <c r="C2272" s="7" t="s">
        <v>26</v>
      </c>
      <c r="D2272" s="8">
        <v>38018</v>
      </c>
      <c r="E2272" s="19">
        <v>38021</v>
      </c>
      <c r="F2272" t="s">
        <v>284</v>
      </c>
      <c r="G2272" s="6" t="s">
        <v>23</v>
      </c>
      <c r="I2272" s="12">
        <v>53.09</v>
      </c>
      <c r="J2272" s="12">
        <f>J2271+IF(AND($B2272="B",$G2272="D"),-I2272,IF($B2272="B",+I2272,0))</f>
        <v>1890.288430695904</v>
      </c>
      <c r="K2272" s="12">
        <f>K2271+IF(AND($B2272="B",$E2272&lt;&gt;""),IF($G2272="D",-I2272,+I2272),0)</f>
        <v>1890.288430695904</v>
      </c>
      <c r="L2272" s="6" t="str">
        <f>IF(C2272="","",G2272&amp;" "&amp;VLOOKUP(C2272,$X$1:$Y$49,2))</f>
        <v>D 6</v>
      </c>
      <c r="M2272" s="10" t="e">
        <f>M2271+IF(AND(B2272="C",E2272&lt;&gt;""),IF(G2272="D",-#REF!,+#REF!),0)</f>
        <v>#REF!</v>
      </c>
      <c r="N2272">
        <f>IF(D2272,MONTH(D2272),"")</f>
        <v>2</v>
      </c>
      <c r="O2272">
        <f>IF(D2272,YEAR(D2272),"")</f>
        <v>2004</v>
      </c>
      <c r="P2272" s="12">
        <f>P2271+IF(AND($B2272="C",I2272&lt;&gt;""),IF($G2272="D",-I2272,+I2272),0)</f>
        <v>1.1875808322801014</v>
      </c>
    </row>
    <row r="2273" spans="1:16" x14ac:dyDescent="0.2">
      <c r="A2273" s="6">
        <v>1191</v>
      </c>
      <c r="B2273" s="6" t="s">
        <v>17</v>
      </c>
      <c r="C2273" s="7" t="s">
        <v>51</v>
      </c>
      <c r="D2273" s="8">
        <v>38018</v>
      </c>
      <c r="E2273" s="19">
        <v>38021</v>
      </c>
      <c r="F2273" t="s">
        <v>284</v>
      </c>
      <c r="G2273" s="6" t="s">
        <v>23</v>
      </c>
      <c r="I2273" s="12">
        <v>40.54</v>
      </c>
      <c r="J2273" s="12">
        <f>J2272+IF(AND($B2273="B",$G2273="D"),-I2273,IF($B2273="B",+I2273,0))</f>
        <v>1849.7484306959041</v>
      </c>
      <c r="K2273" s="12">
        <f>K2272+IF(AND($B2273="B",$E2273&lt;&gt;""),IF($G2273="D",-I2273,+I2273),0)</f>
        <v>1849.7484306959041</v>
      </c>
      <c r="L2273" s="6" t="str">
        <f>IF(C2273="","",G2273&amp;" "&amp;VLOOKUP(C2273,$X$1:$Y$49,2))</f>
        <v>D 21</v>
      </c>
      <c r="M2273" s="10" t="e">
        <f>M2272+IF(AND(B2273="C",E2273&lt;&gt;""),IF(G2273="D",-#REF!,+#REF!),0)</f>
        <v>#REF!</v>
      </c>
      <c r="N2273">
        <f>IF(D2273,MONTH(D2273),"")</f>
        <v>2</v>
      </c>
      <c r="O2273">
        <f>IF(D2273,YEAR(D2273),"")</f>
        <v>2004</v>
      </c>
      <c r="P2273" s="12">
        <f>P2272+IF(AND($B2273="C",I2273&lt;&gt;""),IF($G2273="D",-I2273,+I2273),0)</f>
        <v>1.1875808322801014</v>
      </c>
    </row>
    <row r="2274" spans="1:16" x14ac:dyDescent="0.2">
      <c r="A2274" s="6">
        <v>1191</v>
      </c>
      <c r="B2274" s="6" t="s">
        <v>17</v>
      </c>
      <c r="C2274" s="7" t="s">
        <v>51</v>
      </c>
      <c r="D2274" s="8">
        <v>38018</v>
      </c>
      <c r="E2274" s="19">
        <v>38021</v>
      </c>
      <c r="F2274" t="s">
        <v>284</v>
      </c>
      <c r="G2274" s="6" t="s">
        <v>23</v>
      </c>
      <c r="I2274" s="12">
        <v>7.48</v>
      </c>
      <c r="J2274" s="12">
        <f>J2273+IF(AND($B2274="B",$G2274="D"),-I2274,IF($B2274="B",+I2274,0))</f>
        <v>1842.268430695904</v>
      </c>
      <c r="K2274" s="12">
        <f>K2273+IF(AND($B2274="B",$E2274&lt;&gt;""),IF($G2274="D",-I2274,+I2274),0)</f>
        <v>1842.268430695904</v>
      </c>
      <c r="L2274" s="6" t="str">
        <f>IF(C2274="","",G2274&amp;" "&amp;VLOOKUP(C2274,$X$1:$Y$49,2))</f>
        <v>D 21</v>
      </c>
      <c r="M2274" s="10" t="e">
        <f>M2273+IF(AND(B2274="C",E2274&lt;&gt;""),IF(G2274="D",-#REF!,+#REF!),0)</f>
        <v>#REF!</v>
      </c>
      <c r="N2274">
        <f>IF(D2274,MONTH(D2274),"")</f>
        <v>2</v>
      </c>
      <c r="O2274">
        <f>IF(D2274,YEAR(D2274),"")</f>
        <v>2004</v>
      </c>
      <c r="P2274" s="12">
        <f>P2273+IF(AND($B2274="C",I2274&lt;&gt;""),IF($G2274="D",-I2274,+I2274),0)</f>
        <v>1.1875808322801014</v>
      </c>
    </row>
    <row r="2275" spans="1:16" x14ac:dyDescent="0.2">
      <c r="A2275" s="6">
        <v>1195</v>
      </c>
      <c r="B2275" s="6" t="s">
        <v>17</v>
      </c>
      <c r="C2275" t="s">
        <v>53</v>
      </c>
      <c r="D2275" s="8">
        <v>38019</v>
      </c>
      <c r="E2275" s="8">
        <v>38019</v>
      </c>
      <c r="F2275" t="s">
        <v>284</v>
      </c>
      <c r="G2275" s="6" t="s">
        <v>23</v>
      </c>
      <c r="I2275" s="12">
        <v>8.36</v>
      </c>
      <c r="J2275" s="12">
        <f>J2274+IF(AND($B2275="B",$G2275="D"),-I2275,IF($B2275="B",+I2275,0))</f>
        <v>1833.9084306959041</v>
      </c>
      <c r="K2275" s="12">
        <f>K2274+IF(AND($B2275="B",$E2275&lt;&gt;""),IF($G2275="D",-I2275,+I2275),0)</f>
        <v>1833.9084306959041</v>
      </c>
      <c r="L2275" s="6" t="str">
        <f>IF(C2275="","",G2275&amp;" "&amp;VLOOKUP(C2275,$X$1:$Y$49,2))</f>
        <v>D 29</v>
      </c>
      <c r="M2275" s="10" t="e">
        <f>M2274+IF(AND(B2275="C",E2275&lt;&gt;""),IF(G2275="D",-#REF!,+#REF!),0)</f>
        <v>#REF!</v>
      </c>
      <c r="N2275">
        <f>IF(D2275,MONTH(D2275),"")</f>
        <v>2</v>
      </c>
      <c r="O2275">
        <f>IF(D2275,YEAR(D2275),"")</f>
        <v>2004</v>
      </c>
      <c r="P2275" s="12">
        <f>P2274+IF(AND($B2275="C",I2275&lt;&gt;""),IF($G2275="D",-I2275,+I2275),0)</f>
        <v>1.1875808322801014</v>
      </c>
    </row>
    <row r="2276" spans="1:16" x14ac:dyDescent="0.2">
      <c r="A2276" s="6">
        <v>1195</v>
      </c>
      <c r="B2276" s="6" t="s">
        <v>17</v>
      </c>
      <c r="C2276" t="s">
        <v>26</v>
      </c>
      <c r="D2276" s="8">
        <v>38019</v>
      </c>
      <c r="E2276" s="8">
        <v>38019</v>
      </c>
      <c r="F2276" t="s">
        <v>284</v>
      </c>
      <c r="G2276" s="6" t="s">
        <v>23</v>
      </c>
      <c r="I2276" s="12">
        <v>1.64</v>
      </c>
      <c r="J2276" s="12">
        <f>J2275+IF(AND($B2276="B",$G2276="D"),-I2276,IF($B2276="B",+I2276,0))</f>
        <v>1832.268430695904</v>
      </c>
      <c r="K2276" s="12">
        <f>K2275+IF(AND($B2276="B",$E2276&lt;&gt;""),IF($G2276="D",-I2276,+I2276),0)</f>
        <v>1832.268430695904</v>
      </c>
      <c r="L2276" s="6" t="str">
        <f>IF(C2276="","",G2276&amp;" "&amp;VLOOKUP(C2276,$X$1:$Y$49,2))</f>
        <v>D 6</v>
      </c>
      <c r="M2276" s="10" t="e">
        <f>M2275+IF(AND(B2276="C",E2276&lt;&gt;""),IF(G2276="D",-#REF!,+#REF!),0)</f>
        <v>#REF!</v>
      </c>
      <c r="N2276">
        <f>IF(D2276,MONTH(D2276),"")</f>
        <v>2</v>
      </c>
      <c r="O2276">
        <f>IF(D2276,YEAR(D2276),"")</f>
        <v>2004</v>
      </c>
      <c r="P2276" s="12">
        <f>P2275+IF(AND($B2276="C",I2276&lt;&gt;""),IF($G2276="D",-I2276,+I2276),0)</f>
        <v>1.1875808322801014</v>
      </c>
    </row>
    <row r="2277" spans="1:16" x14ac:dyDescent="0.2">
      <c r="A2277" s="6">
        <v>1196</v>
      </c>
      <c r="B2277" s="6" t="s">
        <v>17</v>
      </c>
      <c r="C2277" t="s">
        <v>58</v>
      </c>
      <c r="D2277" s="8">
        <v>38021</v>
      </c>
      <c r="E2277" s="8">
        <v>38020</v>
      </c>
      <c r="F2277" t="s">
        <v>284</v>
      </c>
      <c r="G2277" s="6" t="s">
        <v>23</v>
      </c>
      <c r="I2277" s="12">
        <v>3100</v>
      </c>
      <c r="J2277" s="12">
        <f>J2276+IF(AND($B2277="B",$G2277="D"),-I2277,IF($B2277="B",+I2277,0))</f>
        <v>-1267.731569304096</v>
      </c>
      <c r="K2277" s="12">
        <f>K2276+IF(AND($B2277="B",$E2277&lt;&gt;""),IF($G2277="D",-I2277,+I2277),0)</f>
        <v>-1267.731569304096</v>
      </c>
      <c r="L2277" s="6" t="str">
        <f>IF(C2277="","",G2277&amp;" "&amp;VLOOKUP(C2277,$X$1:$Y$49,2))</f>
        <v>D 4</v>
      </c>
      <c r="M2277" s="10" t="e">
        <f>M2276+IF(AND(B2277="C",E2277&lt;&gt;""),IF(G2277="D",-#REF!,+#REF!),0)</f>
        <v>#REF!</v>
      </c>
      <c r="N2277">
        <f>IF(D2277,MONTH(D2277),"")</f>
        <v>2</v>
      </c>
      <c r="O2277">
        <f>IF(D2277,YEAR(D2277),"")</f>
        <v>2004</v>
      </c>
      <c r="P2277" s="12">
        <f>P2276+IF(AND($B2277="C",I2277&lt;&gt;""),IF($G2277="D",-I2277,+I2277),0)</f>
        <v>1.1875808322801014</v>
      </c>
    </row>
    <row r="2278" spans="1:16" x14ac:dyDescent="0.2">
      <c r="A2278" s="6">
        <v>999</v>
      </c>
      <c r="B2278" s="6" t="s">
        <v>17</v>
      </c>
      <c r="C2278" t="s">
        <v>33</v>
      </c>
      <c r="D2278" s="8">
        <v>38024</v>
      </c>
      <c r="E2278" s="8">
        <v>38021</v>
      </c>
      <c r="F2278" t="s">
        <v>284</v>
      </c>
      <c r="G2278" s="6" t="s">
        <v>23</v>
      </c>
      <c r="H2278" s="6"/>
      <c r="I2278" s="12">
        <v>124.08</v>
      </c>
      <c r="J2278" s="12">
        <f>J2277+IF(AND($B2278="B",$G2278="D"),-I2278,IF($B2278="B",+I2278,0))</f>
        <v>-1391.8115693040959</v>
      </c>
      <c r="K2278" s="12">
        <f>K2277+IF(AND($B2278="B",$E2278&lt;&gt;""),IF($G2278="D",-I2278,+I2278),0)</f>
        <v>-1391.8115693040959</v>
      </c>
      <c r="L2278" s="6" t="str">
        <f>IF(C2278="","",G2278&amp;" "&amp;VLOOKUP(C2278,$X$1:$Y$49,2))</f>
        <v>D 23</v>
      </c>
      <c r="M2278" s="10" t="e">
        <f>M2277+IF(AND(B2278="C",E2278&lt;&gt;""),IF(G2278="D",-#REF!,+#REF!),0)</f>
        <v>#REF!</v>
      </c>
      <c r="N2278">
        <f>IF(D2278,MONTH(D2278),"")</f>
        <v>2</v>
      </c>
      <c r="O2278">
        <f>IF(D2278,YEAR(D2278),"")</f>
        <v>2004</v>
      </c>
      <c r="P2278" s="12">
        <f>P2277+IF(AND($B2278="C",I2278&lt;&gt;""),IF($G2278="D",-I2278,+I2278),0)</f>
        <v>1.1875808322801014</v>
      </c>
    </row>
    <row r="2279" spans="1:16" x14ac:dyDescent="0.2">
      <c r="A2279" s="6">
        <v>1193</v>
      </c>
      <c r="B2279" s="6" t="s">
        <v>17</v>
      </c>
      <c r="C2279" s="7" t="s">
        <v>28</v>
      </c>
      <c r="D2279" s="8">
        <v>38028</v>
      </c>
      <c r="E2279" s="8">
        <v>38027</v>
      </c>
      <c r="F2279" t="s">
        <v>284</v>
      </c>
      <c r="G2279" s="6" t="s">
        <v>23</v>
      </c>
      <c r="I2279" s="12">
        <v>25</v>
      </c>
      <c r="J2279" s="12">
        <f>J2278+IF(AND($B2279="B",$G2279="D"),-I2279,IF($B2279="B",+I2279,0))</f>
        <v>-1416.8115693040959</v>
      </c>
      <c r="K2279" s="12">
        <f>K2278+IF(AND($B2279="B",$E2279&lt;&gt;""),IF($G2279="D",-I2279,+I2279),0)</f>
        <v>-1416.8115693040959</v>
      </c>
      <c r="L2279" s="6" t="str">
        <f>IF(C2279="","",G2279&amp;" "&amp;VLOOKUP(C2279,$X$1:$Y$49,2))</f>
        <v>D 25</v>
      </c>
      <c r="M2279" s="10" t="e">
        <f>M2278+IF(AND(B2279="C",E2279&lt;&gt;""),IF(G2279="D",-#REF!,+#REF!),0)</f>
        <v>#REF!</v>
      </c>
      <c r="N2279">
        <f>IF(D2279,MONTH(D2279),"")</f>
        <v>2</v>
      </c>
      <c r="O2279">
        <f>IF(D2279,YEAR(D2279),"")</f>
        <v>2004</v>
      </c>
      <c r="P2279" s="12">
        <f>P2278+IF(AND($B2279="C",I2279&lt;&gt;""),IF($G2279="D",-I2279,+I2279),0)</f>
        <v>1.1875808322801014</v>
      </c>
    </row>
    <row r="2280" spans="1:16" x14ac:dyDescent="0.2">
      <c r="A2280" s="6">
        <v>1193</v>
      </c>
      <c r="B2280" s="6" t="s">
        <v>17</v>
      </c>
      <c r="C2280" t="s">
        <v>26</v>
      </c>
      <c r="D2280" s="8">
        <v>38028</v>
      </c>
      <c r="E2280" s="8">
        <v>38027</v>
      </c>
      <c r="F2280" t="s">
        <v>284</v>
      </c>
      <c r="G2280" s="6" t="s">
        <v>23</v>
      </c>
      <c r="I2280" s="12">
        <v>4.9000000000000004</v>
      </c>
      <c r="J2280" s="12">
        <f>J2279+IF(AND($B2280="B",$G2280="D"),-I2280,IF($B2280="B",+I2280,0))</f>
        <v>-1421.711569304096</v>
      </c>
      <c r="K2280" s="12">
        <f>K2279+IF(AND($B2280="B",$E2280&lt;&gt;""),IF($G2280="D",-I2280,+I2280),0)</f>
        <v>-1421.711569304096</v>
      </c>
      <c r="L2280" s="6" t="str">
        <f>IF(C2280="","",G2280&amp;" "&amp;VLOOKUP(C2280,$X$1:$Y$49,2))</f>
        <v>D 6</v>
      </c>
      <c r="M2280" s="10" t="e">
        <f>M2279+IF(AND(B2280="C",E2280&lt;&gt;""),IF(G2280="D",-#REF!,+#REF!),0)</f>
        <v>#REF!</v>
      </c>
      <c r="N2280">
        <f>IF(D2280,MONTH(D2280),"")</f>
        <v>2</v>
      </c>
      <c r="O2280">
        <f>IF(D2280,YEAR(D2280),"")</f>
        <v>2004</v>
      </c>
      <c r="P2280" s="12">
        <f>P2279+IF(AND($B2280="C",I2280&lt;&gt;""),IF($G2280="D",-I2280,+I2280),0)</f>
        <v>1.1875808322801014</v>
      </c>
    </row>
    <row r="2281" spans="1:16" x14ac:dyDescent="0.2">
      <c r="A2281" s="6">
        <v>1199</v>
      </c>
      <c r="B2281" s="6" t="s">
        <v>17</v>
      </c>
      <c r="C2281" s="7" t="s">
        <v>54</v>
      </c>
      <c r="D2281" s="8">
        <v>38030</v>
      </c>
      <c r="E2281" s="8">
        <v>38035</v>
      </c>
      <c r="F2281" t="s">
        <v>284</v>
      </c>
      <c r="G2281" s="6" t="s">
        <v>19</v>
      </c>
      <c r="I2281" s="12">
        <v>1180</v>
      </c>
      <c r="J2281" s="12">
        <f>J2280+IF(AND($B2281="B",$G2281="D"),-I2281,IF($B2281="B",+I2281,0))</f>
        <v>-241.71156930409597</v>
      </c>
      <c r="K2281" s="12">
        <f>K2280+IF(AND($B2281="B",$E2281&lt;&gt;""),IF($G2281="D",-I2281,+I2281),0)</f>
        <v>-241.71156930409597</v>
      </c>
      <c r="L2281" s="6" t="str">
        <f>IF(C2281="","",G2281&amp;" "&amp;VLOOKUP(C2281,$X$1:$Y$49,2))</f>
        <v>R 6</v>
      </c>
      <c r="M2281" s="10" t="e">
        <f>M2280+IF(AND(B2281="C",E2281&lt;&gt;""),IF(G2281="D",-#REF!,+#REF!),0)</f>
        <v>#REF!</v>
      </c>
      <c r="N2281">
        <f>IF(D2281,MONTH(D2281),"")</f>
        <v>2</v>
      </c>
      <c r="O2281">
        <f>IF(D2281,YEAR(D2281),"")</f>
        <v>2004</v>
      </c>
      <c r="P2281" s="12">
        <f>P2280+IF(AND($B2281="C",I2281&lt;&gt;""),IF($G2281="D",-I2281,+I2281),0)</f>
        <v>1.1875808322801014</v>
      </c>
    </row>
    <row r="2282" spans="1:16" x14ac:dyDescent="0.2">
      <c r="A2282" s="6">
        <v>1199</v>
      </c>
      <c r="B2282" s="6" t="s">
        <v>17</v>
      </c>
      <c r="C2282" t="s">
        <v>62</v>
      </c>
      <c r="D2282" s="8">
        <v>38030</v>
      </c>
      <c r="E2282" s="8">
        <v>38035</v>
      </c>
      <c r="F2282" t="s">
        <v>284</v>
      </c>
      <c r="G2282" s="6" t="s">
        <v>19</v>
      </c>
      <c r="I2282" s="12">
        <v>231.28</v>
      </c>
      <c r="J2282" s="12">
        <f>J2281+IF(AND($B2282="B",$G2282="D"),-I2282,IF($B2282="B",+I2282,0))</f>
        <v>-10.431569304095973</v>
      </c>
      <c r="K2282" s="12">
        <f>K2281+IF(AND($B2282="B",$E2282&lt;&gt;""),IF($G2282="D",-I2282,+I2282),0)</f>
        <v>-10.431569304095973</v>
      </c>
      <c r="L2282" s="6" t="str">
        <f>IF(C2282="","",G2282&amp;" "&amp;VLOOKUP(C2282,$X$1:$Y$49,2))</f>
        <v>R 5</v>
      </c>
      <c r="M2282" s="10" t="e">
        <f>M2281+IF(AND(B2282="C",E2282&lt;&gt;""),IF(G2282="D",-#REF!,+#REF!),0)</f>
        <v>#REF!</v>
      </c>
      <c r="N2282">
        <f>IF(D2282,MONTH(D2282),"")</f>
        <v>2</v>
      </c>
      <c r="O2282">
        <f>IF(D2282,YEAR(D2282),"")</f>
        <v>2004</v>
      </c>
      <c r="P2282" s="12">
        <f>P2281+IF(AND($B2282="C",I2282&lt;&gt;""),IF($G2282="D",-I2282,+I2282),0)</f>
        <v>1.1875808322801014</v>
      </c>
    </row>
    <row r="2283" spans="1:16" x14ac:dyDescent="0.2">
      <c r="A2283" s="6">
        <v>1201</v>
      </c>
      <c r="B2283" s="6" t="s">
        <v>17</v>
      </c>
      <c r="C2283" t="s">
        <v>58</v>
      </c>
      <c r="D2283" s="8">
        <v>38030</v>
      </c>
      <c r="E2283" s="8">
        <v>38029</v>
      </c>
      <c r="F2283" t="s">
        <v>284</v>
      </c>
      <c r="G2283" s="6" t="s">
        <v>23</v>
      </c>
      <c r="I2283" s="12">
        <v>1500</v>
      </c>
      <c r="J2283" s="12">
        <f>J2282+IF(AND($B2283="B",$G2283="D"),-I2283,IF($B2283="B",+I2283,0))</f>
        <v>-1510.431569304096</v>
      </c>
      <c r="K2283" s="12">
        <f>K2282+IF(AND($B2283="B",$E2283&lt;&gt;""),IF($G2283="D",-I2283,+I2283),0)</f>
        <v>-1510.431569304096</v>
      </c>
      <c r="L2283" s="6" t="str">
        <f>IF(C2283="","",G2283&amp;" "&amp;VLOOKUP(C2283,$X$1:$Y$49,2))</f>
        <v>D 4</v>
      </c>
      <c r="M2283" s="10" t="e">
        <f>M2282+IF(AND(B2283="C",E2283&lt;&gt;""),IF(G2283="D",-#REF!,+#REF!),0)</f>
        <v>#REF!</v>
      </c>
      <c r="N2283">
        <f>IF(D2283,MONTH(D2283),"")</f>
        <v>2</v>
      </c>
      <c r="O2283">
        <f>IF(D2283,YEAR(D2283),"")</f>
        <v>2004</v>
      </c>
      <c r="P2283" s="12">
        <f>P2282+IF(AND($B2283="C",I2283&lt;&gt;""),IF($G2283="D",-I2283,+I2283),0)</f>
        <v>1.1875808322801014</v>
      </c>
    </row>
    <row r="2284" spans="1:16" x14ac:dyDescent="0.2">
      <c r="A2284" s="6">
        <v>1200</v>
      </c>
      <c r="B2284" s="6" t="s">
        <v>17</v>
      </c>
      <c r="C2284" t="s">
        <v>16</v>
      </c>
      <c r="D2284" s="8">
        <v>38031</v>
      </c>
      <c r="E2284" s="8">
        <v>38044</v>
      </c>
      <c r="F2284" t="s">
        <v>284</v>
      </c>
      <c r="G2284" s="6" t="s">
        <v>23</v>
      </c>
      <c r="I2284" s="12">
        <v>1320</v>
      </c>
      <c r="J2284" s="12">
        <f>J2283+IF(AND($B2284="B",$G2284="D"),-I2284,IF($B2284="B",+I2284,0))</f>
        <v>-2830.4315693040962</v>
      </c>
      <c r="K2284" s="12">
        <f>K2283+IF(AND($B2284="B",$E2284&lt;&gt;""),IF($G2284="D",-I2284,+I2284),0)</f>
        <v>-2830.4315693040962</v>
      </c>
      <c r="L2284" s="6" t="str">
        <f>IF(C2284="","",G2284&amp;" "&amp;VLOOKUP(C2284,$X$1:$Y$49,2))</f>
        <v>D 8</v>
      </c>
      <c r="M2284" s="10" t="e">
        <f>M2283+IF(AND(B2284="C",E2284&lt;&gt;""),IF(G2284="D",-#REF!,+#REF!),0)</f>
        <v>#REF!</v>
      </c>
      <c r="N2284">
        <f>IF(D2284,MONTH(D2284),"")</f>
        <v>2</v>
      </c>
      <c r="O2284">
        <f>IF(D2284,YEAR(D2284),"")</f>
        <v>2004</v>
      </c>
      <c r="P2284" s="12">
        <f>P2283+IF(AND($B2284="C",I2284&lt;&gt;""),IF($G2284="D",-I2284,+I2284),0)</f>
        <v>1.1875808322801014</v>
      </c>
    </row>
    <row r="2285" spans="1:16" x14ac:dyDescent="0.2">
      <c r="A2285" s="6">
        <v>1200</v>
      </c>
      <c r="B2285" s="6" t="s">
        <v>17</v>
      </c>
      <c r="C2285" t="s">
        <v>26</v>
      </c>
      <c r="D2285" s="8">
        <v>38031</v>
      </c>
      <c r="E2285" s="8">
        <v>38044</v>
      </c>
      <c r="F2285" t="s">
        <v>284</v>
      </c>
      <c r="G2285" s="6" t="s">
        <v>23</v>
      </c>
      <c r="I2285" s="12">
        <v>258.72000000000003</v>
      </c>
      <c r="J2285" s="12">
        <f>J2284+IF(AND($B2285="B",$G2285="D"),-I2285,IF($B2285="B",+I2285,0))</f>
        <v>-3089.1515693040965</v>
      </c>
      <c r="K2285" s="12">
        <f>K2284+IF(AND($B2285="B",$E2285&lt;&gt;""),IF($G2285="D",-I2285,+I2285),0)</f>
        <v>-3089.1515693040965</v>
      </c>
      <c r="L2285" s="6" t="str">
        <f>IF(C2285="","",G2285&amp;" "&amp;VLOOKUP(C2285,$X$1:$Y$49,2))</f>
        <v>D 6</v>
      </c>
      <c r="M2285" s="10" t="e">
        <f>M2284+IF(AND(B2285="C",E2285&lt;&gt;""),IF(G2285="D",-#REF!,+#REF!),0)</f>
        <v>#REF!</v>
      </c>
      <c r="N2285">
        <f>IF(D2285,MONTH(D2285),"")</f>
        <v>2</v>
      </c>
      <c r="O2285">
        <f>IF(D2285,YEAR(D2285),"")</f>
        <v>2004</v>
      </c>
      <c r="P2285" s="12">
        <f>P2284+IF(AND($B2285="C",I2285&lt;&gt;""),IF($G2285="D",-I2285,+I2285),0)</f>
        <v>1.1875808322801014</v>
      </c>
    </row>
    <row r="2286" spans="1:16" x14ac:dyDescent="0.2">
      <c r="A2286" s="6">
        <v>1208</v>
      </c>
      <c r="B2286" s="6" t="s">
        <v>17</v>
      </c>
      <c r="C2286" t="s">
        <v>31</v>
      </c>
      <c r="D2286" s="8">
        <v>38032</v>
      </c>
      <c r="E2286" s="8">
        <v>38044</v>
      </c>
      <c r="F2286" t="s">
        <v>284</v>
      </c>
      <c r="G2286" s="6" t="s">
        <v>23</v>
      </c>
      <c r="I2286" s="12">
        <v>111.66</v>
      </c>
      <c r="J2286" s="12">
        <f>J2285+IF(AND($B2286="B",$G2286="D"),-I2286,IF($B2286="B",+I2286,0))</f>
        <v>-3200.8115693040963</v>
      </c>
      <c r="K2286" s="12">
        <f>K2285+IF(AND($B2286="B",$E2286&lt;&gt;""),IF($G2286="D",-I2286,+I2286),0)</f>
        <v>-3200.8115693040963</v>
      </c>
      <c r="L2286" s="6" t="str">
        <f>IF(C2286="","",G2286&amp;" "&amp;VLOOKUP(C2286,$X$1:$Y$49,2))</f>
        <v>D 22</v>
      </c>
      <c r="M2286" s="10" t="e">
        <f>M2285+IF(AND(B2286="C",E2286&lt;&gt;""),IF(G2286="D",-#REF!,+#REF!),0)</f>
        <v>#REF!</v>
      </c>
      <c r="N2286">
        <f>IF(D2286,MONTH(D2286),"")</f>
        <v>2</v>
      </c>
      <c r="O2286">
        <f>IF(D2286,YEAR(D2286),"")</f>
        <v>2004</v>
      </c>
      <c r="P2286" s="12">
        <f>P2285+IF(AND($B2286="C",I2286&lt;&gt;""),IF($G2286="D",-I2286,+I2286),0)</f>
        <v>1.1875808322801014</v>
      </c>
    </row>
    <row r="2287" spans="1:16" x14ac:dyDescent="0.2">
      <c r="A2287" s="6">
        <v>1208</v>
      </c>
      <c r="B2287" s="6" t="s">
        <v>17</v>
      </c>
      <c r="C2287" t="s">
        <v>26</v>
      </c>
      <c r="D2287" s="8">
        <v>38032</v>
      </c>
      <c r="E2287" s="8">
        <v>38044</v>
      </c>
      <c r="F2287" t="s">
        <v>284</v>
      </c>
      <c r="G2287" s="6" t="s">
        <v>23</v>
      </c>
      <c r="I2287" s="12">
        <v>21.88</v>
      </c>
      <c r="J2287" s="12">
        <f>J2286+IF(AND($B2287="B",$G2287="D"),-I2287,IF($B2287="B",+I2287,0))</f>
        <v>-3222.6915693040964</v>
      </c>
      <c r="K2287" s="12">
        <f>K2286+IF(AND($B2287="B",$E2287&lt;&gt;""),IF($G2287="D",-I2287,+I2287),0)</f>
        <v>-3222.6915693040964</v>
      </c>
      <c r="L2287" s="6" t="str">
        <f>IF(C2287="","",G2287&amp;" "&amp;VLOOKUP(C2287,$X$1:$Y$49,2))</f>
        <v>D 6</v>
      </c>
      <c r="M2287" s="10" t="e">
        <f>M2286+IF(AND(B2287="C",E2287&lt;&gt;""),IF(G2287="D",-#REF!,+#REF!),0)</f>
        <v>#REF!</v>
      </c>
      <c r="N2287">
        <f>IF(D2287,MONTH(D2287),"")</f>
        <v>2</v>
      </c>
      <c r="O2287">
        <f>IF(D2287,YEAR(D2287),"")</f>
        <v>2004</v>
      </c>
      <c r="P2287" s="12">
        <f>P2286+IF(AND($B2287="C",I2287&lt;&gt;""),IF($G2287="D",-I2287,+I2287),0)</f>
        <v>1.1875808322801014</v>
      </c>
    </row>
    <row r="2288" spans="1:16" x14ac:dyDescent="0.2">
      <c r="A2288" s="6">
        <v>1198</v>
      </c>
      <c r="B2288" s="6" t="s">
        <v>17</v>
      </c>
      <c r="C2288" s="7" t="s">
        <v>28</v>
      </c>
      <c r="D2288" s="8">
        <v>38033</v>
      </c>
      <c r="E2288" s="8">
        <v>38047</v>
      </c>
      <c r="F2288" t="s">
        <v>284</v>
      </c>
      <c r="G2288" s="6" t="s">
        <v>23</v>
      </c>
      <c r="I2288" s="12">
        <v>156.28</v>
      </c>
      <c r="J2288" s="12">
        <f>J2287+IF(AND($B2288="B",$G2288="D"),-I2288,IF($B2288="B",+I2288,0))</f>
        <v>-3378.9715693040966</v>
      </c>
      <c r="K2288" s="12">
        <f>K2287+IF(AND($B2288="B",$E2288&lt;&gt;""),IF($G2288="D",-I2288,+I2288),0)</f>
        <v>-3378.9715693040966</v>
      </c>
      <c r="L2288" s="6" t="str">
        <f>IF(C2288="","",G2288&amp;" "&amp;VLOOKUP(C2288,$X$1:$Y$49,2))</f>
        <v>D 25</v>
      </c>
      <c r="M2288" s="10" t="e">
        <f>M2287+IF(AND(B2288="C",E2288&lt;&gt;""),IF(G2288="D",-#REF!,+#REF!),0)</f>
        <v>#REF!</v>
      </c>
      <c r="N2288">
        <f>IF(D2288,MONTH(D2288),"")</f>
        <v>2</v>
      </c>
      <c r="O2288">
        <f>IF(D2288,YEAR(D2288),"")</f>
        <v>2004</v>
      </c>
      <c r="P2288" s="12">
        <f>P2287+IF(AND($B2288="C",I2288&lt;&gt;""),IF($G2288="D",-I2288,+I2288),0)</f>
        <v>1.1875808322801014</v>
      </c>
    </row>
    <row r="2289" spans="1:16" x14ac:dyDescent="0.2">
      <c r="A2289" s="6">
        <v>1198</v>
      </c>
      <c r="B2289" s="6" t="s">
        <v>17</v>
      </c>
      <c r="C2289" t="s">
        <v>26</v>
      </c>
      <c r="D2289" s="8">
        <v>38033</v>
      </c>
      <c r="E2289" s="8">
        <v>38047</v>
      </c>
      <c r="F2289" t="s">
        <v>284</v>
      </c>
      <c r="G2289" s="6" t="s">
        <v>23</v>
      </c>
      <c r="I2289" s="12">
        <v>30.63</v>
      </c>
      <c r="J2289" s="12">
        <f>J2288+IF(AND($B2289="B",$G2289="D"),-I2289,IF($B2289="B",+I2289,0))</f>
        <v>-3409.6015693040968</v>
      </c>
      <c r="K2289" s="12">
        <f>K2288+IF(AND($B2289="B",$E2289&lt;&gt;""),IF($G2289="D",-I2289,+I2289),0)</f>
        <v>-3409.6015693040968</v>
      </c>
      <c r="L2289" s="6" t="str">
        <f>IF(C2289="","",G2289&amp;" "&amp;VLOOKUP(C2289,$X$1:$Y$49,2))</f>
        <v>D 6</v>
      </c>
      <c r="M2289" s="10" t="e">
        <f>M2288+IF(AND(B2289="C",E2289&lt;&gt;""),IF(G2289="D",-#REF!,+#REF!),0)</f>
        <v>#REF!</v>
      </c>
      <c r="N2289">
        <f>IF(D2289,MONTH(D2289),"")</f>
        <v>2</v>
      </c>
      <c r="O2289">
        <f>IF(D2289,YEAR(D2289),"")</f>
        <v>2004</v>
      </c>
      <c r="P2289" s="12">
        <f>P2288+IF(AND($B2289="C",I2289&lt;&gt;""),IF($G2289="D",-I2289,+I2289),0)</f>
        <v>1.1875808322801014</v>
      </c>
    </row>
    <row r="2290" spans="1:16" x14ac:dyDescent="0.2">
      <c r="A2290" s="6">
        <v>1197</v>
      </c>
      <c r="B2290" s="6" t="s">
        <v>17</v>
      </c>
      <c r="C2290" s="7" t="s">
        <v>28</v>
      </c>
      <c r="D2290" s="8">
        <v>38034</v>
      </c>
      <c r="E2290" s="8">
        <v>38048</v>
      </c>
      <c r="F2290" t="s">
        <v>284</v>
      </c>
      <c r="G2290" s="6" t="s">
        <v>23</v>
      </c>
      <c r="I2290" s="12">
        <v>26.2</v>
      </c>
      <c r="J2290" s="12">
        <f>J2289+IF(AND($B2290="B",$G2290="D"),-I2290,IF($B2290="B",+I2290,0))</f>
        <v>-3435.8015693040966</v>
      </c>
      <c r="K2290" s="12">
        <f>K2289+IF(AND($B2290="B",$E2290&lt;&gt;""),IF($G2290="D",-I2290,+I2290),0)</f>
        <v>-3435.8015693040966</v>
      </c>
      <c r="L2290" s="6" t="str">
        <f>IF(C2290="","",G2290&amp;" "&amp;VLOOKUP(C2290,$X$1:$Y$49,2))</f>
        <v>D 25</v>
      </c>
      <c r="M2290" s="10" t="e">
        <f>M2289+IF(AND(B2290="C",E2290&lt;&gt;""),IF(G2290="D",-#REF!,+#REF!),0)</f>
        <v>#REF!</v>
      </c>
      <c r="N2290">
        <f>IF(D2290,MONTH(D2290),"")</f>
        <v>2</v>
      </c>
      <c r="O2290">
        <f>IF(D2290,YEAR(D2290),"")</f>
        <v>2004</v>
      </c>
      <c r="P2290" s="12">
        <f>P2289+IF(AND($B2290="C",I2290&lt;&gt;""),IF($G2290="D",-I2290,+I2290),0)</f>
        <v>1.1875808322801014</v>
      </c>
    </row>
    <row r="2291" spans="1:16" x14ac:dyDescent="0.2">
      <c r="A2291" s="6">
        <v>1197</v>
      </c>
      <c r="B2291" s="6" t="s">
        <v>17</v>
      </c>
      <c r="C2291" t="s">
        <v>26</v>
      </c>
      <c r="D2291" s="8">
        <v>38034</v>
      </c>
      <c r="E2291" s="8">
        <v>38048</v>
      </c>
      <c r="F2291" t="s">
        <v>284</v>
      </c>
      <c r="G2291" s="6" t="s">
        <v>23</v>
      </c>
      <c r="I2291" s="12">
        <v>5.14</v>
      </c>
      <c r="J2291" s="12">
        <f>J2290+IF(AND($B2291="B",$G2291="D"),-I2291,IF($B2291="B",+I2291,0))</f>
        <v>-3440.9415693040964</v>
      </c>
      <c r="K2291" s="12">
        <f>K2290+IF(AND($B2291="B",$E2291&lt;&gt;""),IF($G2291="D",-I2291,+I2291),0)</f>
        <v>-3440.9415693040964</v>
      </c>
      <c r="L2291" s="6" t="str">
        <f>IF(C2291="","",G2291&amp;" "&amp;VLOOKUP(C2291,$X$1:$Y$49,2))</f>
        <v>D 6</v>
      </c>
      <c r="M2291" s="10" t="e">
        <f>M2290+IF(AND(B2291="C",E2291&lt;&gt;""),IF(G2291="D",-#REF!,+#REF!),0)</f>
        <v>#REF!</v>
      </c>
      <c r="N2291">
        <f>IF(D2291,MONTH(D2291),"")</f>
        <v>2</v>
      </c>
      <c r="O2291">
        <f>IF(D2291,YEAR(D2291),"")</f>
        <v>2004</v>
      </c>
      <c r="P2291" s="12">
        <f>P2290+IF(AND($B2291="C",I2291&lt;&gt;""),IF($G2291="D",-I2291,+I2291),0)</f>
        <v>1.1875808322801014</v>
      </c>
    </row>
    <row r="2292" spans="1:16" x14ac:dyDescent="0.2">
      <c r="A2292" s="6">
        <v>1202</v>
      </c>
      <c r="B2292" s="6" t="s">
        <v>17</v>
      </c>
      <c r="C2292" s="7" t="s">
        <v>28</v>
      </c>
      <c r="D2292" s="8">
        <v>38035</v>
      </c>
      <c r="E2292" s="8">
        <v>38044</v>
      </c>
      <c r="F2292" t="s">
        <v>284</v>
      </c>
      <c r="G2292" s="6" t="s">
        <v>23</v>
      </c>
      <c r="I2292" s="12">
        <v>63.18</v>
      </c>
      <c r="J2292" s="12">
        <f>J2291+IF(AND($B2292="B",$G2292="D"),-I2292,IF($B2292="B",+I2292,0))</f>
        <v>-3504.1215693040963</v>
      </c>
      <c r="K2292" s="12">
        <f>K2291+IF(AND($B2292="B",$E2292&lt;&gt;""),IF($G2292="D",-I2292,+I2292),0)</f>
        <v>-3504.1215693040963</v>
      </c>
      <c r="L2292" s="6" t="str">
        <f>IF(C2292="","",G2292&amp;" "&amp;VLOOKUP(C2292,$X$1:$Y$49,2))</f>
        <v>D 25</v>
      </c>
      <c r="M2292" s="10" t="e">
        <f>M2291+IF(AND(B2292="C",E2292&lt;&gt;""),IF(G2292="D",-#REF!,+#REF!),0)</f>
        <v>#REF!</v>
      </c>
      <c r="N2292">
        <f>IF(D2292,MONTH(D2292),"")</f>
        <v>2</v>
      </c>
      <c r="O2292">
        <f>IF(D2292,YEAR(D2292),"")</f>
        <v>2004</v>
      </c>
      <c r="P2292" s="12">
        <f>P2291+IF(AND($B2292="C",I2292&lt;&gt;""),IF($G2292="D",-I2292,+I2292),0)</f>
        <v>1.1875808322801014</v>
      </c>
    </row>
    <row r="2293" spans="1:16" x14ac:dyDescent="0.2">
      <c r="A2293" s="6">
        <v>1165</v>
      </c>
      <c r="B2293" s="6" t="s">
        <v>17</v>
      </c>
      <c r="C2293" t="s">
        <v>33</v>
      </c>
      <c r="D2293" s="8">
        <v>38037</v>
      </c>
      <c r="E2293" s="8">
        <v>38036</v>
      </c>
      <c r="F2293" t="s">
        <v>284</v>
      </c>
      <c r="G2293" s="6" t="s">
        <v>23</v>
      </c>
      <c r="I2293" s="12">
        <v>526</v>
      </c>
      <c r="J2293" s="12">
        <f>J2292+IF(AND($B2293="B",$G2293="D"),-I2293,IF($B2293="B",+I2293,0))</f>
        <v>-4030.1215693040963</v>
      </c>
      <c r="K2293" s="12">
        <f>K2292+IF(AND($B2293="B",$E2293&lt;&gt;""),IF($G2293="D",-I2293,+I2293),0)</f>
        <v>-4030.1215693040963</v>
      </c>
      <c r="L2293" s="6" t="str">
        <f>IF(C2293="","",G2293&amp;" "&amp;VLOOKUP(C2293,$X$1:$Y$49,2))</f>
        <v>D 23</v>
      </c>
      <c r="M2293" s="10" t="e">
        <f>M2292+IF(AND(B2293="C",E2293&lt;&gt;""),IF(G2293="D",-#REF!,+#REF!),0)</f>
        <v>#REF!</v>
      </c>
      <c r="N2293">
        <f>IF(D2293,MONTH(D2293),"")</f>
        <v>2</v>
      </c>
      <c r="O2293">
        <f>IF(D2293,YEAR(D2293),"")</f>
        <v>2004</v>
      </c>
      <c r="P2293" s="12">
        <f>P2292+IF(AND($B2293="C",I2293&lt;&gt;""),IF($G2293="D",-I2293,+I2293),0)</f>
        <v>1.1875808322801014</v>
      </c>
    </row>
    <row r="2294" spans="1:16" x14ac:dyDescent="0.2">
      <c r="A2294" s="6">
        <v>1204</v>
      </c>
      <c r="B2294" s="6" t="s">
        <v>17</v>
      </c>
      <c r="C2294" s="7" t="s">
        <v>56</v>
      </c>
      <c r="D2294" s="8">
        <v>38047</v>
      </c>
      <c r="E2294" s="19">
        <v>38050</v>
      </c>
      <c r="F2294" t="s">
        <v>284</v>
      </c>
      <c r="G2294" s="6" t="s">
        <v>23</v>
      </c>
      <c r="I2294" s="12">
        <v>230.32</v>
      </c>
      <c r="J2294" s="12">
        <f>J2293+IF(AND($B2294="B",$G2294="D"),-I2294,IF($B2294="B",+I2294,0))</f>
        <v>-4260.4415693040964</v>
      </c>
      <c r="K2294" s="12">
        <f>K2293+IF(AND($B2294="B",$E2294&lt;&gt;""),IF($G2294="D",-I2294,+I2294),0)</f>
        <v>-4260.4415693040964</v>
      </c>
      <c r="L2294" s="6" t="str">
        <f>IF(C2294="","",G2294&amp;" "&amp;VLOOKUP(C2294,$X$1:$Y$49,2))</f>
        <v>D 14</v>
      </c>
      <c r="M2294" s="10" t="e">
        <f>M2293+IF(AND(B2294="C",E2294&lt;&gt;""),IF(G2294="D",-#REF!,+#REF!),0)</f>
        <v>#REF!</v>
      </c>
      <c r="N2294">
        <f>IF(D2294,MONTH(D2294),"")</f>
        <v>3</v>
      </c>
      <c r="O2294">
        <f>IF(D2294,YEAR(D2294),"")</f>
        <v>2004</v>
      </c>
      <c r="P2294" s="12">
        <f>P2293+IF(AND($B2294="C",I2294&lt;&gt;""),IF($G2294="D",-I2294,+I2294),0)</f>
        <v>1.1875808322801014</v>
      </c>
    </row>
    <row r="2295" spans="1:16" x14ac:dyDescent="0.2">
      <c r="A2295" s="6">
        <v>1204</v>
      </c>
      <c r="B2295" s="6" t="s">
        <v>17</v>
      </c>
      <c r="C2295" s="7" t="s">
        <v>26</v>
      </c>
      <c r="D2295" s="8">
        <v>38047</v>
      </c>
      <c r="E2295" s="19">
        <v>38050</v>
      </c>
      <c r="F2295" t="s">
        <v>284</v>
      </c>
      <c r="G2295" s="6" t="s">
        <v>23</v>
      </c>
      <c r="I2295" s="12">
        <v>53.09</v>
      </c>
      <c r="J2295" s="12">
        <f>J2294+IF(AND($B2295="B",$G2295="D"),-I2295,IF($B2295="B",+I2295,0))</f>
        <v>-4313.5315693040966</v>
      </c>
      <c r="K2295" s="12">
        <f>K2294+IF(AND($B2295="B",$E2295&lt;&gt;""),IF($G2295="D",-I2295,+I2295),0)</f>
        <v>-4313.5315693040966</v>
      </c>
      <c r="L2295" s="6" t="str">
        <f>IF(C2295="","",G2295&amp;" "&amp;VLOOKUP(C2295,$X$1:$Y$49,2))</f>
        <v>D 6</v>
      </c>
      <c r="M2295" s="10" t="e">
        <f>M2294+IF(AND(B2295="C",E2295&lt;&gt;""),IF(G2295="D",-#REF!,+#REF!),0)</f>
        <v>#REF!</v>
      </c>
      <c r="N2295">
        <f>IF(D2295,MONTH(D2295),"")</f>
        <v>3</v>
      </c>
      <c r="O2295">
        <f>IF(D2295,YEAR(D2295),"")</f>
        <v>2004</v>
      </c>
      <c r="P2295" s="12">
        <f>P2294+IF(AND($B2295="C",I2295&lt;&gt;""),IF($G2295="D",-I2295,+I2295),0)</f>
        <v>1.1875808322801014</v>
      </c>
    </row>
    <row r="2296" spans="1:16" x14ac:dyDescent="0.2">
      <c r="A2296" s="6">
        <v>1204</v>
      </c>
      <c r="B2296" s="6" t="s">
        <v>17</v>
      </c>
      <c r="C2296" s="7" t="s">
        <v>51</v>
      </c>
      <c r="D2296" s="8">
        <v>38047</v>
      </c>
      <c r="E2296" s="19">
        <v>38050</v>
      </c>
      <c r="F2296" t="s">
        <v>284</v>
      </c>
      <c r="G2296" s="6" t="s">
        <v>23</v>
      </c>
      <c r="I2296" s="12">
        <v>40.54</v>
      </c>
      <c r="J2296" s="12">
        <f>J2295+IF(AND($B2296="B",$G2296="D"),-I2296,IF($B2296="B",+I2296,0))</f>
        <v>-4354.0715693040966</v>
      </c>
      <c r="K2296" s="12">
        <f>K2295+IF(AND($B2296="B",$E2296&lt;&gt;""),IF($G2296="D",-I2296,+I2296),0)</f>
        <v>-4354.0715693040966</v>
      </c>
      <c r="L2296" s="6" t="str">
        <f>IF(C2296="","",G2296&amp;" "&amp;VLOOKUP(C2296,$X$1:$Y$49,2))</f>
        <v>D 21</v>
      </c>
      <c r="M2296" s="10" t="e">
        <f>M2295+IF(AND(B2296="C",E2296&lt;&gt;""),IF(G2296="D",-#REF!,+#REF!),0)</f>
        <v>#REF!</v>
      </c>
      <c r="N2296">
        <f>IF(D2296,MONTH(D2296),"")</f>
        <v>3</v>
      </c>
      <c r="O2296">
        <f>IF(D2296,YEAR(D2296),"")</f>
        <v>2004</v>
      </c>
      <c r="P2296" s="12">
        <f>P2295+IF(AND($B2296="C",I2296&lt;&gt;""),IF($G2296="D",-I2296,+I2296),0)</f>
        <v>1.1875808322801014</v>
      </c>
    </row>
    <row r="2297" spans="1:16" x14ac:dyDescent="0.2">
      <c r="A2297" s="6">
        <v>1204</v>
      </c>
      <c r="B2297" s="6" t="s">
        <v>17</v>
      </c>
      <c r="C2297" s="7" t="s">
        <v>51</v>
      </c>
      <c r="D2297" s="8">
        <v>38047</v>
      </c>
      <c r="E2297" s="19">
        <v>38050</v>
      </c>
      <c r="F2297" t="s">
        <v>284</v>
      </c>
      <c r="G2297" s="6" t="s">
        <v>23</v>
      </c>
      <c r="I2297" s="12">
        <v>7.48</v>
      </c>
      <c r="J2297" s="12">
        <f>J2296+IF(AND($B2297="B",$G2297="D"),-I2297,IF($B2297="B",+I2297,0))</f>
        <v>-4361.5515693040961</v>
      </c>
      <c r="K2297" s="12">
        <f>K2296+IF(AND($B2297="B",$E2297&lt;&gt;""),IF($G2297="D",-I2297,+I2297),0)</f>
        <v>-4361.5515693040961</v>
      </c>
      <c r="L2297" s="6" t="str">
        <f>IF(C2297="","",G2297&amp;" "&amp;VLOOKUP(C2297,$X$1:$Y$49,2))</f>
        <v>D 21</v>
      </c>
      <c r="M2297" s="10" t="e">
        <f>M2296+IF(AND(B2297="C",E2297&lt;&gt;""),IF(G2297="D",-#REF!,+#REF!),0)</f>
        <v>#REF!</v>
      </c>
      <c r="N2297">
        <f>IF(D2297,MONTH(D2297),"")</f>
        <v>3</v>
      </c>
      <c r="O2297">
        <f>IF(D2297,YEAR(D2297),"")</f>
        <v>2004</v>
      </c>
      <c r="P2297" s="12">
        <f>P2296+IF(AND($B2297="C",I2297&lt;&gt;""),IF($G2297="D",-I2297,+I2297),0)</f>
        <v>1.1875808322801014</v>
      </c>
    </row>
    <row r="2298" spans="1:16" x14ac:dyDescent="0.2">
      <c r="A2298" s="6">
        <v>1205</v>
      </c>
      <c r="B2298" s="6" t="s">
        <v>17</v>
      </c>
      <c r="C2298" s="7" t="s">
        <v>28</v>
      </c>
      <c r="D2298" s="8">
        <v>38047</v>
      </c>
      <c r="E2298" s="8">
        <v>38056</v>
      </c>
      <c r="F2298" t="s">
        <v>284</v>
      </c>
      <c r="G2298" s="6" t="s">
        <v>23</v>
      </c>
      <c r="I2298" s="12">
        <v>25</v>
      </c>
      <c r="J2298" s="12">
        <f>J2297+IF(AND($B2298="B",$G2298="D"),-I2298,IF($B2298="B",+I2298,0))</f>
        <v>-4386.5515693040961</v>
      </c>
      <c r="K2298" s="12">
        <f>K2297+IF(AND($B2298="B",$E2298&lt;&gt;""),IF($G2298="D",-I2298,+I2298),0)</f>
        <v>-4386.5515693040961</v>
      </c>
      <c r="L2298" s="6" t="str">
        <f>IF(C2298="","",G2298&amp;" "&amp;VLOOKUP(C2298,$X$1:$Y$49,2))</f>
        <v>D 25</v>
      </c>
      <c r="M2298" s="10" t="e">
        <f>M2297+IF(AND(B2298="C",E2298&lt;&gt;""),IF(G2298="D",-#REF!,+#REF!),0)</f>
        <v>#REF!</v>
      </c>
      <c r="N2298">
        <f>IF(D2298,MONTH(D2298),"")</f>
        <v>3</v>
      </c>
      <c r="O2298">
        <f>IF(D2298,YEAR(D2298),"")</f>
        <v>2004</v>
      </c>
      <c r="P2298" s="12">
        <f>P2297+IF(AND($B2298="C",I2298&lt;&gt;""),IF($G2298="D",-I2298,+I2298),0)</f>
        <v>1.1875808322801014</v>
      </c>
    </row>
    <row r="2299" spans="1:16" x14ac:dyDescent="0.2">
      <c r="A2299" s="6">
        <v>1205</v>
      </c>
      <c r="B2299" s="6" t="s">
        <v>17</v>
      </c>
      <c r="C2299" t="s">
        <v>26</v>
      </c>
      <c r="D2299" s="8">
        <v>38047</v>
      </c>
      <c r="E2299" s="8">
        <v>38056</v>
      </c>
      <c r="F2299" t="s">
        <v>284</v>
      </c>
      <c r="G2299" s="6" t="s">
        <v>23</v>
      </c>
      <c r="I2299" s="12">
        <v>4.9000000000000004</v>
      </c>
      <c r="J2299" s="12">
        <f>J2298+IF(AND($B2299="B",$G2299="D"),-I2299,IF($B2299="B",+I2299,0))</f>
        <v>-4391.4515693040958</v>
      </c>
      <c r="K2299" s="12">
        <f>K2298+IF(AND($B2299="B",$E2299&lt;&gt;""),IF($G2299="D",-I2299,+I2299),0)</f>
        <v>-4391.4515693040958</v>
      </c>
      <c r="L2299" s="6" t="str">
        <f>IF(C2299="","",G2299&amp;" "&amp;VLOOKUP(C2299,$X$1:$Y$49,2))</f>
        <v>D 6</v>
      </c>
      <c r="M2299" s="10" t="e">
        <f>M2298+IF(AND(B2299="C",E2299&lt;&gt;""),IF(G2299="D",-#REF!,+#REF!),0)</f>
        <v>#REF!</v>
      </c>
      <c r="N2299">
        <f>IF(D2299,MONTH(D2299),"")</f>
        <v>3</v>
      </c>
      <c r="O2299">
        <f>IF(D2299,YEAR(D2299),"")</f>
        <v>2004</v>
      </c>
      <c r="P2299" s="12">
        <f>P2298+IF(AND($B2299="C",I2299&lt;&gt;""),IF($G2299="D",-I2299,+I2299),0)</f>
        <v>1.1875808322801014</v>
      </c>
    </row>
    <row r="2300" spans="1:16" x14ac:dyDescent="0.2">
      <c r="A2300" s="6">
        <v>1209</v>
      </c>
      <c r="B2300" s="6" t="s">
        <v>17</v>
      </c>
      <c r="C2300" t="s">
        <v>53</v>
      </c>
      <c r="D2300" s="8">
        <v>38047</v>
      </c>
      <c r="E2300" s="8">
        <v>38047</v>
      </c>
      <c r="F2300" t="s">
        <v>284</v>
      </c>
      <c r="G2300" s="6" t="s">
        <v>23</v>
      </c>
      <c r="I2300" s="12">
        <v>8.36</v>
      </c>
      <c r="J2300" s="12">
        <f>J2299+IF(AND($B2300="B",$G2300="D"),-I2300,IF($B2300="B",+I2300,0))</f>
        <v>-4399.8115693040954</v>
      </c>
      <c r="K2300" s="12">
        <f>K2299+IF(AND($B2300="B",$E2300&lt;&gt;""),IF($G2300="D",-I2300,+I2300),0)</f>
        <v>-4399.8115693040954</v>
      </c>
      <c r="L2300" s="6" t="str">
        <f>IF(C2300="","",G2300&amp;" "&amp;VLOOKUP(C2300,$X$1:$Y$49,2))</f>
        <v>D 29</v>
      </c>
      <c r="M2300" s="10" t="e">
        <f>M2299+IF(AND(B2300="C",E2300&lt;&gt;""),IF(G2300="D",-#REF!,+#REF!),0)</f>
        <v>#REF!</v>
      </c>
      <c r="N2300">
        <f>IF(D2300,MONTH(D2300),"")</f>
        <v>3</v>
      </c>
      <c r="O2300">
        <f>IF(D2300,YEAR(D2300),"")</f>
        <v>2004</v>
      </c>
      <c r="P2300" s="12">
        <f>P2299+IF(AND($B2300="C",I2300&lt;&gt;""),IF($G2300="D",-I2300,+I2300),0)</f>
        <v>1.1875808322801014</v>
      </c>
    </row>
    <row r="2301" spans="1:16" x14ac:dyDescent="0.2">
      <c r="A2301" s="6">
        <v>1209</v>
      </c>
      <c r="B2301" s="6" t="s">
        <v>17</v>
      </c>
      <c r="C2301" t="s">
        <v>26</v>
      </c>
      <c r="D2301" s="8">
        <v>38047</v>
      </c>
      <c r="E2301" s="8">
        <v>38047</v>
      </c>
      <c r="F2301" t="s">
        <v>284</v>
      </c>
      <c r="G2301" s="6" t="s">
        <v>23</v>
      </c>
      <c r="I2301" s="12">
        <v>1.64</v>
      </c>
      <c r="J2301" s="12">
        <f>J2300+IF(AND($B2301="B",$G2301="D"),-I2301,IF($B2301="B",+I2301,0))</f>
        <v>-4401.4515693040958</v>
      </c>
      <c r="K2301" s="12">
        <f>K2300+IF(AND($B2301="B",$E2301&lt;&gt;""),IF($G2301="D",-I2301,+I2301),0)</f>
        <v>-4401.4515693040958</v>
      </c>
      <c r="L2301" s="6" t="str">
        <f>IF(C2301="","",G2301&amp;" "&amp;VLOOKUP(C2301,$X$1:$Y$49,2))</f>
        <v>D 6</v>
      </c>
      <c r="M2301" s="10" t="e">
        <f>M2300+IF(AND(B2301="C",E2301&lt;&gt;""),IF(G2301="D",-#REF!,+#REF!),0)</f>
        <v>#REF!</v>
      </c>
      <c r="N2301">
        <f>IF(D2301,MONTH(D2301),"")</f>
        <v>3</v>
      </c>
      <c r="O2301">
        <f>IF(D2301,YEAR(D2301),"")</f>
        <v>2004</v>
      </c>
      <c r="P2301" s="12">
        <f>P2300+IF(AND($B2301="C",I2301&lt;&gt;""),IF($G2301="D",-I2301,+I2301),0)</f>
        <v>1.1875808322801014</v>
      </c>
    </row>
    <row r="2302" spans="1:16" x14ac:dyDescent="0.2">
      <c r="A2302" s="6">
        <v>1206</v>
      </c>
      <c r="B2302" s="6" t="s">
        <v>17</v>
      </c>
      <c r="C2302" t="s">
        <v>25</v>
      </c>
      <c r="D2302" s="8">
        <v>38049</v>
      </c>
      <c r="E2302" s="8">
        <v>38050</v>
      </c>
      <c r="F2302" t="s">
        <v>284</v>
      </c>
      <c r="G2302" s="6" t="s">
        <v>19</v>
      </c>
      <c r="I2302" s="12">
        <v>150</v>
      </c>
      <c r="J2302" s="12">
        <f>J2301+IF(AND($B2302="B",$G2302="D"),-I2302,IF($B2302="B",+I2302,0))</f>
        <v>-4251.4515693040958</v>
      </c>
      <c r="K2302" s="12">
        <f>K2301+IF(AND($B2302="B",$E2302&lt;&gt;""),IF($G2302="D",-I2302,+I2302),0)</f>
        <v>-4251.4515693040958</v>
      </c>
      <c r="L2302" s="6" t="str">
        <f>IF(C2302="","",G2302&amp;" "&amp;VLOOKUP(C2302,$X$1:$Y$49,2))</f>
        <v>R 7</v>
      </c>
      <c r="M2302" s="10" t="e">
        <f>M2301+IF(AND(B2302="C",E2302&lt;&gt;""),IF(G2302="D",-#REF!,+#REF!),0)</f>
        <v>#REF!</v>
      </c>
      <c r="N2302">
        <f>IF(D2302,MONTH(D2302),"")</f>
        <v>3</v>
      </c>
      <c r="O2302">
        <f>IF(D2302,YEAR(D2302),"")</f>
        <v>2004</v>
      </c>
      <c r="P2302" s="12">
        <f>P2301+IF(AND($B2302="C",I2302&lt;&gt;""),IF($G2302="D",-I2302,+I2302),0)</f>
        <v>1.1875808322801014</v>
      </c>
    </row>
    <row r="2303" spans="1:16" x14ac:dyDescent="0.2">
      <c r="A2303" s="6">
        <v>1208</v>
      </c>
      <c r="B2303" s="6" t="s">
        <v>17</v>
      </c>
      <c r="C2303" t="s">
        <v>18</v>
      </c>
      <c r="D2303" s="8">
        <v>38050</v>
      </c>
      <c r="E2303" s="8">
        <v>38050</v>
      </c>
      <c r="F2303" t="s">
        <v>284</v>
      </c>
      <c r="G2303" s="6" t="s">
        <v>19</v>
      </c>
      <c r="I2303" s="12">
        <v>1000</v>
      </c>
      <c r="J2303" s="12">
        <f>J2302+IF(AND($B2303="B",$G2303="D"),-I2303,IF($B2303="B",+I2303,0))</f>
        <v>-3251.4515693040958</v>
      </c>
      <c r="K2303" s="12">
        <f>K2302+IF(AND($B2303="B",$E2303&lt;&gt;""),IF($G2303="D",-I2303,+I2303),0)</f>
        <v>-3251.4515693040958</v>
      </c>
      <c r="L2303" s="6" t="str">
        <f>IF(C2303="","",G2303&amp;" "&amp;VLOOKUP(C2303,$X$1:$Y$49,2))</f>
        <v>R 8</v>
      </c>
      <c r="M2303" s="10" t="e">
        <f>M2302+IF(AND(B2303="C",E2303&lt;&gt;""),IF(G2303="D",-#REF!,+#REF!),0)</f>
        <v>#REF!</v>
      </c>
      <c r="N2303">
        <f>IF(D2303,MONTH(D2303),"")</f>
        <v>3</v>
      </c>
      <c r="O2303">
        <f>IF(D2303,YEAR(D2303),"")</f>
        <v>2004</v>
      </c>
      <c r="P2303" s="12">
        <f>P2302+IF(AND($B2303="C",I2303&lt;&gt;""),IF($G2303="D",-I2303,+I2303),0)</f>
        <v>1.1875808322801014</v>
      </c>
    </row>
    <row r="2304" spans="1:16" x14ac:dyDescent="0.2">
      <c r="A2304" s="6">
        <v>999</v>
      </c>
      <c r="B2304" s="6" t="s">
        <v>17</v>
      </c>
      <c r="C2304" t="s">
        <v>33</v>
      </c>
      <c r="D2304" s="8">
        <v>38053</v>
      </c>
      <c r="E2304" s="8">
        <v>38050</v>
      </c>
      <c r="F2304" t="s">
        <v>284</v>
      </c>
      <c r="G2304" s="6" t="s">
        <v>23</v>
      </c>
      <c r="H2304" s="6"/>
      <c r="I2304" s="12">
        <v>124.08</v>
      </c>
      <c r="J2304" s="12">
        <f>J2303+IF(AND($B2304="B",$G2304="D"),-I2304,IF($B2304="B",+I2304,0))</f>
        <v>-3375.5315693040957</v>
      </c>
      <c r="K2304" s="12">
        <f>K2303+IF(AND($B2304="B",$E2304&lt;&gt;""),IF($G2304="D",-I2304,+I2304),0)</f>
        <v>-3375.5315693040957</v>
      </c>
      <c r="L2304" s="6" t="str">
        <f>IF(C2304="","",G2304&amp;" "&amp;VLOOKUP(C2304,$X$1:$Y$49,2))</f>
        <v>D 23</v>
      </c>
      <c r="M2304" s="10" t="e">
        <f>M2303+IF(AND(B2304="C",E2304&lt;&gt;""),IF(G2304="D",-#REF!,+#REF!),0)</f>
        <v>#REF!</v>
      </c>
      <c r="N2304">
        <f>IF(D2304,MONTH(D2304),"")</f>
        <v>3</v>
      </c>
      <c r="O2304">
        <f>IF(D2304,YEAR(D2304),"")</f>
        <v>2004</v>
      </c>
      <c r="P2304" s="12">
        <f>P2303+IF(AND($B2304="C",I2304&lt;&gt;""),IF($G2304="D",-I2304,+I2304),0)</f>
        <v>1.1875808322801014</v>
      </c>
    </row>
    <row r="2305" spans="1:16" x14ac:dyDescent="0.2">
      <c r="A2305" s="6">
        <v>1207</v>
      </c>
      <c r="B2305" s="6" t="s">
        <v>17</v>
      </c>
      <c r="C2305" s="7" t="s">
        <v>54</v>
      </c>
      <c r="D2305" s="8">
        <v>38056</v>
      </c>
      <c r="E2305" s="8">
        <v>38057</v>
      </c>
      <c r="F2305" t="s">
        <v>284</v>
      </c>
      <c r="G2305" s="6" t="s">
        <v>19</v>
      </c>
      <c r="I2305" s="12">
        <v>2250</v>
      </c>
      <c r="J2305" s="12">
        <f>J2304+IF(AND($B2305="B",$G2305="D"),-I2305,IF($B2305="B",+I2305,0))</f>
        <v>-1125.5315693040957</v>
      </c>
      <c r="K2305" s="12">
        <f>K2304+IF(AND($B2305="B",$E2305&lt;&gt;""),IF($G2305="D",-I2305,+I2305),0)</f>
        <v>-1125.5315693040957</v>
      </c>
      <c r="L2305" s="6" t="str">
        <f>IF(C2305="","",G2305&amp;" "&amp;VLOOKUP(C2305,$X$1:$Y$49,2))</f>
        <v>R 6</v>
      </c>
      <c r="M2305" s="10" t="e">
        <f>M2304+IF(AND(B2305="C",E2305&lt;&gt;""),IF(G2305="D",-#REF!,+#REF!),0)</f>
        <v>#REF!</v>
      </c>
      <c r="N2305">
        <f>IF(D2305,MONTH(D2305),"")</f>
        <v>3</v>
      </c>
      <c r="O2305">
        <f>IF(D2305,YEAR(D2305),"")</f>
        <v>2004</v>
      </c>
      <c r="P2305" s="12">
        <f>P2304+IF(AND($B2305="C",I2305&lt;&gt;""),IF($G2305="D",-I2305,+I2305),0)</f>
        <v>1.1875808322801014</v>
      </c>
    </row>
    <row r="2306" spans="1:16" x14ac:dyDescent="0.2">
      <c r="A2306" s="6">
        <v>1207</v>
      </c>
      <c r="B2306" s="6" t="s">
        <v>17</v>
      </c>
      <c r="C2306" t="s">
        <v>62</v>
      </c>
      <c r="D2306" s="8">
        <v>38056</v>
      </c>
      <c r="E2306" s="8">
        <v>38057</v>
      </c>
      <c r="F2306" t="s">
        <v>284</v>
      </c>
      <c r="G2306" s="6" t="s">
        <v>19</v>
      </c>
      <c r="I2306" s="12">
        <v>441</v>
      </c>
      <c r="J2306" s="12">
        <f>J2305+IF(AND($B2306="B",$G2306="D"),-I2306,IF($B2306="B",+I2306,0))</f>
        <v>-684.53156930409568</v>
      </c>
      <c r="K2306" s="12">
        <f>K2305+IF(AND($B2306="B",$E2306&lt;&gt;""),IF($G2306="D",-I2306,+I2306),0)</f>
        <v>-684.53156930409568</v>
      </c>
      <c r="L2306" s="6" t="str">
        <f>IF(C2306="","",G2306&amp;" "&amp;VLOOKUP(C2306,$X$1:$Y$49,2))</f>
        <v>R 5</v>
      </c>
      <c r="M2306" s="10" t="e">
        <f>M2305+IF(AND(B2306="C",E2306&lt;&gt;""),IF(G2306="D",-#REF!,+#REF!),0)</f>
        <v>#REF!</v>
      </c>
      <c r="N2306">
        <f>IF(D2306,MONTH(D2306),"")</f>
        <v>3</v>
      </c>
      <c r="O2306">
        <f>IF(D2306,YEAR(D2306),"")</f>
        <v>2004</v>
      </c>
      <c r="P2306" s="12">
        <f>P2305+IF(AND($B2306="C",I2306&lt;&gt;""),IF($G2306="D",-I2306,+I2306),0)</f>
        <v>1.1875808322801014</v>
      </c>
    </row>
    <row r="2307" spans="1:16" x14ac:dyDescent="0.2">
      <c r="A2307" s="6">
        <v>1211</v>
      </c>
      <c r="B2307" s="6" t="s">
        <v>17</v>
      </c>
      <c r="C2307" t="s">
        <v>58</v>
      </c>
      <c r="D2307" s="8">
        <v>38058</v>
      </c>
      <c r="E2307" s="8">
        <v>38057</v>
      </c>
      <c r="F2307" t="s">
        <v>284</v>
      </c>
      <c r="G2307" s="6" t="s">
        <v>23</v>
      </c>
      <c r="I2307" s="12">
        <v>288.60000000000002</v>
      </c>
      <c r="J2307" s="12">
        <f>J2306+IF(AND($B2307="B",$G2307="D"),-I2307,IF($B2307="B",+I2307,0))</f>
        <v>-973.13156930409571</v>
      </c>
      <c r="K2307" s="12">
        <f>K2306+IF(AND($B2307="B",$E2307&lt;&gt;""),IF($G2307="D",-I2307,+I2307),0)</f>
        <v>-973.13156930409571</v>
      </c>
      <c r="L2307" s="6" t="str">
        <f>IF(C2307="","",G2307&amp;" "&amp;VLOOKUP(C2307,$X$1:$Y$49,2))</f>
        <v>D 4</v>
      </c>
      <c r="M2307" s="10" t="e">
        <f>M2306+IF(AND(B2307="C",E2307&lt;&gt;""),IF(G2307="D",-#REF!,+#REF!),0)</f>
        <v>#REF!</v>
      </c>
      <c r="N2307">
        <f>IF(D2307,MONTH(D2307),"")</f>
        <v>3</v>
      </c>
      <c r="O2307">
        <f>IF(D2307,YEAR(D2307),"")</f>
        <v>2004</v>
      </c>
      <c r="P2307" s="12">
        <f>P2306+IF(AND($B2307="C",I2307&lt;&gt;""),IF($G2307="D",-I2307,+I2307),0)</f>
        <v>1.1875808322801014</v>
      </c>
    </row>
    <row r="2308" spans="1:16" x14ac:dyDescent="0.2">
      <c r="A2308" s="6">
        <v>1213</v>
      </c>
      <c r="B2308" s="6" t="s">
        <v>17</v>
      </c>
      <c r="C2308" t="s">
        <v>58</v>
      </c>
      <c r="D2308" s="8">
        <v>38058</v>
      </c>
      <c r="E2308" s="8">
        <v>38057</v>
      </c>
      <c r="F2308" t="s">
        <v>284</v>
      </c>
      <c r="G2308" s="6" t="s">
        <v>23</v>
      </c>
      <c r="I2308" s="12">
        <v>1500</v>
      </c>
      <c r="J2308" s="12">
        <f>J2307+IF(AND($B2308="B",$G2308="D"),-I2308,IF($B2308="B",+I2308,0))</f>
        <v>-2473.1315693040956</v>
      </c>
      <c r="K2308" s="12">
        <f>K2307+IF(AND($B2308="B",$E2308&lt;&gt;""),IF($G2308="D",-I2308,+I2308),0)</f>
        <v>-2473.1315693040956</v>
      </c>
      <c r="L2308" s="6" t="str">
        <f>IF(C2308="","",G2308&amp;" "&amp;VLOOKUP(C2308,$X$1:$Y$49,2))</f>
        <v>D 4</v>
      </c>
      <c r="M2308" s="10" t="e">
        <f>M2307+IF(AND(B2308="C",E2308&lt;&gt;""),IF(G2308="D",-#REF!,+#REF!),0)</f>
        <v>#REF!</v>
      </c>
      <c r="N2308">
        <f>IF(D2308,MONTH(D2308),"")</f>
        <v>3</v>
      </c>
      <c r="O2308">
        <f>IF(D2308,YEAR(D2308),"")</f>
        <v>2004</v>
      </c>
      <c r="P2308" s="12">
        <f>P2307+IF(AND($B2308="C",I2308&lt;&gt;""),IF($G2308="D",-I2308,+I2308),0)</f>
        <v>1.1875808322801014</v>
      </c>
    </row>
    <row r="2309" spans="1:16" x14ac:dyDescent="0.2">
      <c r="A2309" s="6">
        <v>1213</v>
      </c>
      <c r="B2309" s="6" t="s">
        <v>17</v>
      </c>
      <c r="C2309" t="s">
        <v>58</v>
      </c>
      <c r="D2309" s="8">
        <v>38061</v>
      </c>
      <c r="E2309" s="8">
        <v>38060</v>
      </c>
      <c r="F2309" t="s">
        <v>284</v>
      </c>
      <c r="G2309" s="6" t="s">
        <v>23</v>
      </c>
      <c r="I2309" s="12">
        <v>161.69999999999999</v>
      </c>
      <c r="J2309" s="12">
        <f>J2308+IF(AND($B2309="B",$G2309="D"),-I2309,IF($B2309="B",+I2309,0))</f>
        <v>-2634.8315693040954</v>
      </c>
      <c r="K2309" s="12">
        <f>K2308+IF(AND($B2309="B",$E2309&lt;&gt;""),IF($G2309="D",-I2309,+I2309),0)</f>
        <v>-2634.8315693040954</v>
      </c>
      <c r="L2309" s="6" t="str">
        <f>IF(C2309="","",G2309&amp;" "&amp;VLOOKUP(C2309,$X$1:$Y$49,2))</f>
        <v>D 4</v>
      </c>
      <c r="M2309" s="10" t="e">
        <f>M2308+IF(AND(B2309="C",E2309&lt;&gt;""),IF(G2309="D",-#REF!,+#REF!),0)</f>
        <v>#REF!</v>
      </c>
      <c r="N2309">
        <f>IF(D2309,MONTH(D2309),"")</f>
        <v>3</v>
      </c>
      <c r="O2309">
        <f>IF(D2309,YEAR(D2309),"")</f>
        <v>2004</v>
      </c>
      <c r="P2309" s="12">
        <f>P2308+IF(AND($B2309="C",I2309&lt;&gt;""),IF($G2309="D",-I2309,+I2309),0)</f>
        <v>1.1875808322801014</v>
      </c>
    </row>
    <row r="2310" spans="1:16" x14ac:dyDescent="0.2">
      <c r="A2310" s="6">
        <v>1213</v>
      </c>
      <c r="B2310" s="6" t="s">
        <v>17</v>
      </c>
      <c r="C2310" t="s">
        <v>58</v>
      </c>
      <c r="D2310" s="8">
        <v>38062</v>
      </c>
      <c r="E2310" s="8">
        <v>38061</v>
      </c>
      <c r="F2310" t="s">
        <v>284</v>
      </c>
      <c r="G2310" s="6" t="s">
        <v>23</v>
      </c>
      <c r="I2310" s="12">
        <v>49.2</v>
      </c>
      <c r="J2310" s="12">
        <f>J2309+IF(AND($B2310="B",$G2310="D"),-I2310,IF($B2310="B",+I2310,0))</f>
        <v>-2684.0315693040952</v>
      </c>
      <c r="K2310" s="12">
        <f>K2309+IF(AND($B2310="B",$E2310&lt;&gt;""),IF($G2310="D",-I2310,+I2310),0)</f>
        <v>-2684.0315693040952</v>
      </c>
      <c r="L2310" s="6" t="str">
        <f>IF(C2310="","",G2310&amp;" "&amp;VLOOKUP(C2310,$X$1:$Y$49,2))</f>
        <v>D 4</v>
      </c>
      <c r="M2310" s="10" t="e">
        <f>M2309+IF(AND(B2310="C",E2310&lt;&gt;""),IF(G2310="D",-#REF!,+#REF!),0)</f>
        <v>#REF!</v>
      </c>
      <c r="N2310">
        <f>IF(D2310,MONTH(D2310),"")</f>
        <v>3</v>
      </c>
      <c r="O2310">
        <f>IF(D2310,YEAR(D2310),"")</f>
        <v>2004</v>
      </c>
      <c r="P2310" s="12">
        <f>P2309+IF(AND($B2310="C",I2310&lt;&gt;""),IF($G2310="D",-I2310,+I2310),0)</f>
        <v>1.1875808322801014</v>
      </c>
    </row>
    <row r="2311" spans="1:16" x14ac:dyDescent="0.2">
      <c r="A2311" s="6">
        <v>1214</v>
      </c>
      <c r="B2311" s="6" t="s">
        <v>17</v>
      </c>
      <c r="C2311" s="7" t="s">
        <v>28</v>
      </c>
      <c r="D2311" s="8">
        <v>38062</v>
      </c>
      <c r="E2311" s="8">
        <v>38076</v>
      </c>
      <c r="F2311" t="s">
        <v>284</v>
      </c>
      <c r="G2311" s="6" t="s">
        <v>23</v>
      </c>
      <c r="I2311" s="12">
        <v>49.24</v>
      </c>
      <c r="J2311" s="12">
        <f>J2310+IF(AND($B2311="B",$G2311="D"),-I2311,IF($B2311="B",+I2311,0))</f>
        <v>-2733.271569304095</v>
      </c>
      <c r="K2311" s="12">
        <f>K2310+IF(AND($B2311="B",$E2311&lt;&gt;""),IF($G2311="D",-I2311,+I2311),0)</f>
        <v>-2733.271569304095</v>
      </c>
      <c r="L2311" s="6" t="str">
        <f>IF(C2311="","",G2311&amp;" "&amp;VLOOKUP(C2311,$X$1:$Y$49,2))</f>
        <v>D 25</v>
      </c>
      <c r="M2311" s="10" t="e">
        <f>M2310+IF(AND(B2311="C",E2311&lt;&gt;""),IF(G2311="D",-#REF!,+#REF!),0)</f>
        <v>#REF!</v>
      </c>
      <c r="N2311">
        <f>IF(D2311,MONTH(D2311),"")</f>
        <v>3</v>
      </c>
      <c r="O2311">
        <f>IF(D2311,YEAR(D2311),"")</f>
        <v>2004</v>
      </c>
      <c r="P2311" s="12">
        <f>P2310+IF(AND($B2311="C",I2311&lt;&gt;""),IF($G2311="D",-I2311,+I2311),0)</f>
        <v>1.1875808322801014</v>
      </c>
    </row>
    <row r="2312" spans="1:16" x14ac:dyDescent="0.2">
      <c r="A2312" s="6">
        <v>1214</v>
      </c>
      <c r="B2312" s="6" t="s">
        <v>17</v>
      </c>
      <c r="C2312" t="s">
        <v>26</v>
      </c>
      <c r="D2312" s="8">
        <v>38062</v>
      </c>
      <c r="E2312" s="8">
        <v>38076</v>
      </c>
      <c r="F2312" t="s">
        <v>284</v>
      </c>
      <c r="G2312" s="6" t="s">
        <v>23</v>
      </c>
      <c r="I2312" s="12">
        <v>9.65</v>
      </c>
      <c r="J2312" s="12">
        <f>J2311+IF(AND($B2312="B",$G2312="D"),-I2312,IF($B2312="B",+I2312,0))</f>
        <v>-2742.9215693040951</v>
      </c>
      <c r="K2312" s="12">
        <f>K2311+IF(AND($B2312="B",$E2312&lt;&gt;""),IF($G2312="D",-I2312,+I2312),0)</f>
        <v>-2742.9215693040951</v>
      </c>
      <c r="L2312" s="6" t="str">
        <f>IF(C2312="","",G2312&amp;" "&amp;VLOOKUP(C2312,$X$1:$Y$49,2))</f>
        <v>D 6</v>
      </c>
      <c r="M2312" s="10" t="e">
        <f>M2311+IF(AND(B2312="C",E2312&lt;&gt;""),IF(G2312="D",-#REF!,+#REF!),0)</f>
        <v>#REF!</v>
      </c>
      <c r="N2312">
        <f>IF(D2312,MONTH(D2312),"")</f>
        <v>3</v>
      </c>
      <c r="O2312">
        <f>IF(D2312,YEAR(D2312),"")</f>
        <v>2004</v>
      </c>
      <c r="P2312" s="12">
        <f>P2311+IF(AND($B2312="C",I2312&lt;&gt;""),IF($G2312="D",-I2312,+I2312),0)</f>
        <v>1.1875808322801014</v>
      </c>
    </row>
    <row r="2313" spans="1:16" x14ac:dyDescent="0.2">
      <c r="A2313" s="6">
        <v>1215</v>
      </c>
      <c r="B2313" s="6" t="s">
        <v>17</v>
      </c>
      <c r="C2313" s="7" t="s">
        <v>54</v>
      </c>
      <c r="D2313" s="8">
        <v>38063</v>
      </c>
      <c r="E2313" s="8">
        <v>38064</v>
      </c>
      <c r="F2313" t="s">
        <v>284</v>
      </c>
      <c r="G2313" s="6" t="s">
        <v>19</v>
      </c>
      <c r="I2313" s="12">
        <v>2320</v>
      </c>
      <c r="J2313" s="12">
        <f>J2312+IF(AND($B2313="B",$G2313="D"),-I2313,IF($B2313="B",+I2313,0))</f>
        <v>-422.9215693040951</v>
      </c>
      <c r="K2313" s="12">
        <f>K2312+IF(AND($B2313="B",$E2313&lt;&gt;""),IF($G2313="D",-I2313,+I2313),0)</f>
        <v>-422.9215693040951</v>
      </c>
      <c r="L2313" s="6" t="str">
        <f>IF(C2313="","",G2313&amp;" "&amp;VLOOKUP(C2313,$X$1:$Y$49,2))</f>
        <v>R 6</v>
      </c>
      <c r="M2313" s="10" t="e">
        <f>M2312+IF(AND(B2313="C",E2313&lt;&gt;""),IF(G2313="D",-#REF!,+#REF!),0)</f>
        <v>#REF!</v>
      </c>
      <c r="N2313">
        <f>IF(D2313,MONTH(D2313),"")</f>
        <v>3</v>
      </c>
      <c r="O2313">
        <f>IF(D2313,YEAR(D2313),"")</f>
        <v>2004</v>
      </c>
      <c r="P2313" s="12">
        <f>P2312+IF(AND($B2313="C",I2313&lt;&gt;""),IF($G2313="D",-I2313,+I2313),0)</f>
        <v>1.1875808322801014</v>
      </c>
    </row>
    <row r="2314" spans="1:16" x14ac:dyDescent="0.2">
      <c r="A2314" s="6">
        <v>1215</v>
      </c>
      <c r="B2314" s="6" t="s">
        <v>17</v>
      </c>
      <c r="C2314" t="s">
        <v>62</v>
      </c>
      <c r="D2314" s="8">
        <v>38063</v>
      </c>
      <c r="E2314" s="8">
        <v>38064</v>
      </c>
      <c r="F2314" t="s">
        <v>284</v>
      </c>
      <c r="G2314" s="6" t="s">
        <v>19</v>
      </c>
      <c r="I2314" s="12">
        <v>454.72</v>
      </c>
      <c r="J2314" s="12">
        <f>J2313+IF(AND($B2314="B",$G2314="D"),-I2314,IF($B2314="B",+I2314,0))</f>
        <v>31.798430695904926</v>
      </c>
      <c r="K2314" s="12">
        <f>K2313+IF(AND($B2314="B",$E2314&lt;&gt;""),IF($G2314="D",-I2314,+I2314),0)</f>
        <v>31.798430695904926</v>
      </c>
      <c r="L2314" s="6" t="str">
        <f>IF(C2314="","",G2314&amp;" "&amp;VLOOKUP(C2314,$X$1:$Y$49,2))</f>
        <v>R 5</v>
      </c>
      <c r="M2314" s="10" t="e">
        <f>M2313+IF(AND(B2314="C",E2314&lt;&gt;""),IF(G2314="D",-#REF!,+#REF!),0)</f>
        <v>#REF!</v>
      </c>
      <c r="N2314">
        <f>IF(D2314,MONTH(D2314),"")</f>
        <v>3</v>
      </c>
      <c r="O2314">
        <f>IF(D2314,YEAR(D2314),"")</f>
        <v>2004</v>
      </c>
      <c r="P2314" s="12">
        <f>P2313+IF(AND($B2314="C",I2314&lt;&gt;""),IF($G2314="D",-I2314,+I2314),0)</f>
        <v>1.1875808322801014</v>
      </c>
    </row>
    <row r="2315" spans="1:16" x14ac:dyDescent="0.2">
      <c r="A2315" s="6">
        <v>1216</v>
      </c>
      <c r="B2315" s="6" t="s">
        <v>17</v>
      </c>
      <c r="C2315" t="s">
        <v>58</v>
      </c>
      <c r="D2315" s="8">
        <v>38064</v>
      </c>
      <c r="E2315" s="8">
        <v>38063</v>
      </c>
      <c r="F2315" t="s">
        <v>284</v>
      </c>
      <c r="G2315" s="6" t="s">
        <v>23</v>
      </c>
      <c r="I2315" s="12">
        <v>24</v>
      </c>
      <c r="J2315" s="12">
        <f>J2314+IF(AND($B2315="B",$G2315="D"),-I2315,IF($B2315="B",+I2315,0))</f>
        <v>7.7984306959049263</v>
      </c>
      <c r="K2315" s="12">
        <f>K2314+IF(AND($B2315="B",$E2315&lt;&gt;""),IF($G2315="D",-I2315,+I2315),0)</f>
        <v>7.7984306959049263</v>
      </c>
      <c r="L2315" s="6" t="str">
        <f>IF(C2315="","",G2315&amp;" "&amp;VLOOKUP(C2315,$X$1:$Y$49,2))</f>
        <v>D 4</v>
      </c>
      <c r="M2315" s="10" t="e">
        <f>M2314+IF(AND(B2315="C",E2315&lt;&gt;""),IF(G2315="D",-#REF!,+#REF!),0)</f>
        <v>#REF!</v>
      </c>
      <c r="N2315">
        <f>IF(D2315,MONTH(D2315),"")</f>
        <v>3</v>
      </c>
      <c r="O2315">
        <f>IF(D2315,YEAR(D2315),"")</f>
        <v>2004</v>
      </c>
      <c r="P2315" s="12">
        <f>P2314+IF(AND($B2315="C",I2315&lt;&gt;""),IF($G2315="D",-I2315,+I2315),0)</f>
        <v>1.1875808322801014</v>
      </c>
    </row>
    <row r="2316" spans="1:16" x14ac:dyDescent="0.2">
      <c r="A2316" s="6">
        <v>1216</v>
      </c>
      <c r="B2316" s="6" t="s">
        <v>17</v>
      </c>
      <c r="C2316" t="s">
        <v>58</v>
      </c>
      <c r="D2316" s="8">
        <v>38065</v>
      </c>
      <c r="E2316" s="8">
        <v>38064</v>
      </c>
      <c r="F2316" t="s">
        <v>284</v>
      </c>
      <c r="G2316" s="6" t="s">
        <v>23</v>
      </c>
      <c r="I2316" s="12">
        <v>23.5</v>
      </c>
      <c r="J2316" s="12">
        <f>J2315+IF(AND($B2316="B",$G2316="D"),-I2316,IF($B2316="B",+I2316,0))</f>
        <v>-15.701569304095074</v>
      </c>
      <c r="K2316" s="12">
        <f>K2315+IF(AND($B2316="B",$E2316&lt;&gt;""),IF($G2316="D",-I2316,+I2316),0)</f>
        <v>-15.701569304095074</v>
      </c>
      <c r="L2316" s="6" t="str">
        <f>IF(C2316="","",G2316&amp;" "&amp;VLOOKUP(C2316,$X$1:$Y$49,2))</f>
        <v>D 4</v>
      </c>
      <c r="M2316" s="10" t="e">
        <f>M2315+IF(AND(B2316="C",E2316&lt;&gt;""),IF(G2316="D",-#REF!,+#REF!),0)</f>
        <v>#REF!</v>
      </c>
      <c r="N2316">
        <f>IF(D2316,MONTH(D2316),"")</f>
        <v>3</v>
      </c>
      <c r="O2316">
        <f>IF(D2316,YEAR(D2316),"")</f>
        <v>2004</v>
      </c>
      <c r="P2316" s="12">
        <f>P2315+IF(AND($B2316="C",I2316&lt;&gt;""),IF($G2316="D",-I2316,+I2316),0)</f>
        <v>1.1875808322801014</v>
      </c>
    </row>
    <row r="2317" spans="1:16" x14ac:dyDescent="0.2">
      <c r="A2317" s="6">
        <v>1218</v>
      </c>
      <c r="B2317" s="6" t="s">
        <v>17</v>
      </c>
      <c r="C2317" s="7" t="s">
        <v>28</v>
      </c>
      <c r="D2317" s="8">
        <v>38065</v>
      </c>
      <c r="E2317" s="8">
        <v>36468</v>
      </c>
      <c r="F2317" t="s">
        <v>284</v>
      </c>
      <c r="G2317" s="6" t="s">
        <v>23</v>
      </c>
      <c r="J2317" s="12">
        <f>J2316+IF(AND($B2317="B",$G2317="D"),-I2317,IF($B2317="B",+I2317,0))</f>
        <v>-15.701569304095074</v>
      </c>
      <c r="K2317" s="12">
        <f>K2316+IF(AND($B2317="B",$E2317&lt;&gt;""),IF($G2317="D",-I2317,+I2317),0)</f>
        <v>-15.701569304095074</v>
      </c>
      <c r="L2317" s="6" t="str">
        <f>IF(C2317="","",G2317&amp;" "&amp;VLOOKUP(C2317,$X$1:$Y$49,2))</f>
        <v>D 25</v>
      </c>
      <c r="M2317" s="10" t="e">
        <f>M2316+IF(AND(B2317="C",E2317&lt;&gt;""),IF(G2317="D",-#REF!,+#REF!),0)</f>
        <v>#REF!</v>
      </c>
      <c r="N2317">
        <f>IF(D2317,MONTH(D2317),"")</f>
        <v>3</v>
      </c>
      <c r="O2317">
        <f>IF(D2317,YEAR(D2317),"")</f>
        <v>2004</v>
      </c>
      <c r="P2317" s="12">
        <f>P2316+IF(AND($B2317="C",I2317&lt;&gt;""),IF($G2317="D",-I2317,+I2317),0)</f>
        <v>1.1875808322801014</v>
      </c>
    </row>
    <row r="2318" spans="1:16" x14ac:dyDescent="0.2">
      <c r="A2318" s="6">
        <v>1218</v>
      </c>
      <c r="B2318" s="6" t="s">
        <v>17</v>
      </c>
      <c r="C2318" t="s">
        <v>26</v>
      </c>
      <c r="D2318" s="8">
        <v>38065</v>
      </c>
      <c r="E2318" s="8">
        <v>36468</v>
      </c>
      <c r="F2318" t="s">
        <v>284</v>
      </c>
      <c r="G2318" s="6" t="s">
        <v>23</v>
      </c>
      <c r="J2318" s="12">
        <f>J2317+IF(AND($B2318="B",$G2318="D"),-I2318,IF($B2318="B",+I2318,0))</f>
        <v>-15.701569304095074</v>
      </c>
      <c r="K2318" s="12">
        <f>K2317+IF(AND($B2318="B",$E2318&lt;&gt;""),IF($G2318="D",-I2318,+I2318),0)</f>
        <v>-15.701569304095074</v>
      </c>
      <c r="L2318" s="6" t="str">
        <f>IF(C2318="","",G2318&amp;" "&amp;VLOOKUP(C2318,$X$1:$Y$49,2))</f>
        <v>D 6</v>
      </c>
      <c r="M2318" s="10" t="e">
        <f>M2317+IF(AND(B2318="C",E2318&lt;&gt;""),IF(G2318="D",-#REF!,+#REF!),0)</f>
        <v>#REF!</v>
      </c>
      <c r="N2318">
        <f>IF(D2318,MONTH(D2318),"")</f>
        <v>3</v>
      </c>
      <c r="O2318">
        <f>IF(D2318,YEAR(D2318),"")</f>
        <v>2004</v>
      </c>
      <c r="P2318" s="12">
        <f>P2317+IF(AND($B2318="C",I2318&lt;&gt;""),IF($G2318="D",-I2318,+I2318),0)</f>
        <v>1.1875808322801014</v>
      </c>
    </row>
    <row r="2319" spans="1:16" x14ac:dyDescent="0.2">
      <c r="A2319" s="6">
        <v>1165</v>
      </c>
      <c r="B2319" s="6" t="s">
        <v>17</v>
      </c>
      <c r="C2319" t="s">
        <v>33</v>
      </c>
      <c r="D2319" s="8">
        <v>38066</v>
      </c>
      <c r="E2319" s="8">
        <v>38067</v>
      </c>
      <c r="F2319" t="s">
        <v>284</v>
      </c>
      <c r="G2319" s="6" t="s">
        <v>23</v>
      </c>
      <c r="I2319" s="12">
        <v>482</v>
      </c>
      <c r="J2319" s="12">
        <f>J2318+IF(AND($B2319="B",$G2319="D"),-I2319,IF($B2319="B",+I2319,0))</f>
        <v>-497.70156930409507</v>
      </c>
      <c r="K2319" s="12">
        <f>K2318+IF(AND($B2319="B",$E2319&lt;&gt;""),IF($G2319="D",-I2319,+I2319),0)</f>
        <v>-497.70156930409507</v>
      </c>
      <c r="L2319" s="6" t="str">
        <f>IF(C2319="","",G2319&amp;" "&amp;VLOOKUP(C2319,$X$1:$Y$49,2))</f>
        <v>D 23</v>
      </c>
      <c r="M2319" s="10" t="e">
        <f>M2318+IF(AND(B2319="C",E2319&lt;&gt;""),IF(G2319="D",-#REF!,+#REF!),0)</f>
        <v>#REF!</v>
      </c>
      <c r="N2319">
        <f>IF(D2319,MONTH(D2319),"")</f>
        <v>3</v>
      </c>
      <c r="O2319">
        <f>IF(D2319,YEAR(D2319),"")</f>
        <v>2004</v>
      </c>
      <c r="P2319" s="12">
        <f>P2318+IF(AND($B2319="C",I2319&lt;&gt;""),IF($G2319="D",-I2319,+I2319),0)</f>
        <v>1.1875808322801014</v>
      </c>
    </row>
    <row r="2320" spans="1:16" x14ac:dyDescent="0.2">
      <c r="A2320" s="6">
        <v>1210</v>
      </c>
      <c r="B2320" s="6" t="s">
        <v>17</v>
      </c>
      <c r="C2320" s="7" t="s">
        <v>28</v>
      </c>
      <c r="D2320" s="8">
        <v>38070</v>
      </c>
      <c r="E2320" s="8">
        <v>38075</v>
      </c>
      <c r="F2320" t="s">
        <v>284</v>
      </c>
      <c r="G2320" s="6" t="s">
        <v>23</v>
      </c>
      <c r="H2320" s="23" t="s">
        <v>273</v>
      </c>
      <c r="I2320" s="12">
        <v>97</v>
      </c>
      <c r="J2320" s="12">
        <f>J2319+IF(AND($B2320="B",$G2320="D"),-I2320,IF($B2320="B",+I2320,0))</f>
        <v>-594.70156930409507</v>
      </c>
      <c r="K2320" s="12">
        <f>K2319+IF(AND($B2320="B",$E2320&lt;&gt;""),IF($G2320="D",-I2320,+I2320),0)</f>
        <v>-594.70156930409507</v>
      </c>
      <c r="L2320" s="6" t="str">
        <f>IF(C2320="","",G2320&amp;" "&amp;VLOOKUP(C2320,$X$1:$Y$49,2))</f>
        <v>D 25</v>
      </c>
      <c r="M2320" s="10" t="e">
        <f>M2319+IF(AND(B2320="C",E2320&lt;&gt;""),IF(G2320="D",-#REF!,+#REF!),0)</f>
        <v>#REF!</v>
      </c>
      <c r="N2320">
        <f>IF(D2320,MONTH(D2320),"")</f>
        <v>3</v>
      </c>
      <c r="O2320">
        <f>IF(D2320,YEAR(D2320),"")</f>
        <v>2004</v>
      </c>
      <c r="P2320" s="12">
        <f>P2319+IF(AND($B2320="C",I2320&lt;&gt;""),IF($G2320="D",-I2320,+I2320),0)</f>
        <v>1.1875808322801014</v>
      </c>
    </row>
    <row r="2321" spans="1:16" x14ac:dyDescent="0.2">
      <c r="A2321" s="6">
        <v>1210</v>
      </c>
      <c r="B2321" s="6" t="s">
        <v>17</v>
      </c>
      <c r="C2321" t="s">
        <v>26</v>
      </c>
      <c r="D2321" s="8">
        <v>38070</v>
      </c>
      <c r="E2321" s="8">
        <v>38075</v>
      </c>
      <c r="F2321" t="s">
        <v>284</v>
      </c>
      <c r="G2321" s="6" t="s">
        <v>23</v>
      </c>
      <c r="I2321" s="12">
        <v>19</v>
      </c>
      <c r="J2321" s="12">
        <f>J2320+IF(AND($B2321="B",$G2321="D"),-I2321,IF($B2321="B",+I2321,0))</f>
        <v>-613.70156930409507</v>
      </c>
      <c r="K2321" s="12">
        <f>K2320+IF(AND($B2321="B",$E2321&lt;&gt;""),IF($G2321="D",-I2321,+I2321),0)</f>
        <v>-613.70156930409507</v>
      </c>
      <c r="L2321" s="6" t="str">
        <f>IF(C2321="","",G2321&amp;" "&amp;VLOOKUP(C2321,$X$1:$Y$49,2))</f>
        <v>D 6</v>
      </c>
      <c r="M2321" s="10" t="e">
        <f>M2320+IF(AND(B2321="C",E2321&lt;&gt;""),IF(G2321="D",-#REF!,+#REF!),0)</f>
        <v>#REF!</v>
      </c>
      <c r="N2321">
        <f>IF(D2321,MONTH(D2321),"")</f>
        <v>3</v>
      </c>
      <c r="O2321">
        <f>IF(D2321,YEAR(D2321),"")</f>
        <v>2004</v>
      </c>
      <c r="P2321" s="12">
        <f>P2320+IF(AND($B2321="C",I2321&lt;&gt;""),IF($G2321="D",-I2321,+I2321),0)</f>
        <v>1.1875808322801014</v>
      </c>
    </row>
    <row r="2322" spans="1:16" x14ac:dyDescent="0.2">
      <c r="A2322" s="6">
        <v>1203</v>
      </c>
      <c r="B2322" s="6" t="s">
        <v>17</v>
      </c>
      <c r="C2322" s="7" t="s">
        <v>33</v>
      </c>
      <c r="D2322" s="8">
        <v>38071</v>
      </c>
      <c r="E2322" s="8">
        <v>38070</v>
      </c>
      <c r="F2322" t="s">
        <v>284</v>
      </c>
      <c r="G2322" s="6" t="s">
        <v>23</v>
      </c>
      <c r="I2322" s="12">
        <v>385</v>
      </c>
      <c r="J2322" s="12">
        <f>J2321+IF(AND($B2322="B",$G2322="D"),-I2322,IF($B2322="B",+I2322,0))</f>
        <v>-998.70156930409507</v>
      </c>
      <c r="K2322" s="12">
        <f>K2321+IF(AND($B2322="B",$E2322&lt;&gt;""),IF($G2322="D",-I2322,+I2322),0)</f>
        <v>-998.70156930409507</v>
      </c>
      <c r="L2322" s="6" t="str">
        <f>IF(C2322="","",G2322&amp;" "&amp;VLOOKUP(C2322,$X$1:$Y$49,2))</f>
        <v>D 23</v>
      </c>
      <c r="M2322" s="10" t="e">
        <f>M2321+IF(AND(B2322="C",E2322&lt;&gt;""),IF(G2322="D",-#REF!,+#REF!),0)</f>
        <v>#REF!</v>
      </c>
      <c r="N2322">
        <f>IF(D2322,MONTH(D2322),"")</f>
        <v>3</v>
      </c>
      <c r="O2322">
        <f>IF(D2322,YEAR(D2322),"")</f>
        <v>2004</v>
      </c>
      <c r="P2322" s="12">
        <f>P2321+IF(AND($B2322="C",I2322&lt;&gt;""),IF($G2322="D",-I2322,+I2322),0)</f>
        <v>1.1875808322801014</v>
      </c>
    </row>
    <row r="2323" spans="1:16" x14ac:dyDescent="0.2">
      <c r="A2323" s="6">
        <v>1221</v>
      </c>
      <c r="B2323" s="6" t="s">
        <v>17</v>
      </c>
      <c r="C2323" s="7" t="s">
        <v>58</v>
      </c>
      <c r="D2323" s="8">
        <v>38071</v>
      </c>
      <c r="E2323" s="8">
        <v>38070</v>
      </c>
      <c r="F2323" t="s">
        <v>284</v>
      </c>
      <c r="G2323" s="6" t="s">
        <v>23</v>
      </c>
      <c r="I2323" s="12">
        <v>1500</v>
      </c>
      <c r="J2323" s="12">
        <f>J2322+IF(AND($B2323="B",$G2323="D"),-I2323,IF($B2323="B",+I2323,0))</f>
        <v>-2498.7015693040948</v>
      </c>
      <c r="K2323" s="12">
        <f>K2322+IF(AND($B2323="B",$E2323&lt;&gt;""),IF($G2323="D",-I2323,+I2323),0)</f>
        <v>-2498.7015693040948</v>
      </c>
      <c r="L2323" s="6" t="str">
        <f>IF(C2323="","",G2323&amp;" "&amp;VLOOKUP(C2323,$X$1:$Y$49,2))</f>
        <v>D 4</v>
      </c>
      <c r="M2323" s="10" t="e">
        <f>M2322+IF(AND(B2323="C",E2323&lt;&gt;""),IF(G2323="D",-#REF!,+#REF!),0)</f>
        <v>#REF!</v>
      </c>
      <c r="N2323">
        <f>IF(D2323,MONTH(D2323),"")</f>
        <v>3</v>
      </c>
      <c r="O2323">
        <f>IF(D2323,YEAR(D2323),"")</f>
        <v>2004</v>
      </c>
      <c r="P2323" s="12">
        <f>P2322+IF(AND($B2323="C",I2323&lt;&gt;""),IF($G2323="D",-I2323,+I2323),0)</f>
        <v>1.1875808322801014</v>
      </c>
    </row>
    <row r="2324" spans="1:16" x14ac:dyDescent="0.2">
      <c r="A2324" s="6">
        <v>1219</v>
      </c>
      <c r="B2324" s="6" t="s">
        <v>17</v>
      </c>
      <c r="C2324" s="7" t="s">
        <v>54</v>
      </c>
      <c r="D2324" s="8">
        <v>38072</v>
      </c>
      <c r="E2324" s="8">
        <v>38076</v>
      </c>
      <c r="F2324" t="s">
        <v>284</v>
      </c>
      <c r="G2324" s="6" t="s">
        <v>19</v>
      </c>
      <c r="I2324" s="12">
        <v>4050</v>
      </c>
      <c r="J2324" s="12">
        <f>J2323+IF(AND($B2324="B",$G2324="D"),-I2324,IF($B2324="B",+I2324,0))</f>
        <v>1551.2984306959052</v>
      </c>
      <c r="K2324" s="12">
        <f>K2323+IF(AND($B2324="B",$E2324&lt;&gt;""),IF($G2324="D",-I2324,+I2324),0)</f>
        <v>1551.2984306959052</v>
      </c>
      <c r="L2324" s="6" t="str">
        <f>IF(C2324="","",G2324&amp;" "&amp;VLOOKUP(C2324,$X$1:$Y$49,2))</f>
        <v>R 6</v>
      </c>
      <c r="M2324" s="10" t="e">
        <f>M2323+IF(AND(B2324="C",E2324&lt;&gt;""),IF(G2324="D",-#REF!,+#REF!),0)</f>
        <v>#REF!</v>
      </c>
      <c r="N2324">
        <f>IF(D2324,MONTH(D2324),"")</f>
        <v>3</v>
      </c>
      <c r="O2324">
        <f>IF(D2324,YEAR(D2324),"")</f>
        <v>2004</v>
      </c>
      <c r="P2324" s="12">
        <f>P2323+IF(AND($B2324="C",I2324&lt;&gt;""),IF($G2324="D",-I2324,+I2324),0)</f>
        <v>1.1875808322801014</v>
      </c>
    </row>
    <row r="2325" spans="1:16" x14ac:dyDescent="0.2">
      <c r="A2325" s="6">
        <v>1219</v>
      </c>
      <c r="B2325" s="6" t="s">
        <v>17</v>
      </c>
      <c r="C2325" t="s">
        <v>62</v>
      </c>
      <c r="D2325" s="8">
        <v>38072</v>
      </c>
      <c r="E2325" s="8">
        <v>38076</v>
      </c>
      <c r="F2325" t="s">
        <v>284</v>
      </c>
      <c r="G2325" s="6" t="s">
        <v>19</v>
      </c>
      <c r="I2325" s="12">
        <v>793.8</v>
      </c>
      <c r="J2325" s="12">
        <f>J2324+IF(AND($B2325="B",$G2325="D"),-I2325,IF($B2325="B",+I2325,0))</f>
        <v>2345.0984306959053</v>
      </c>
      <c r="K2325" s="12">
        <f>K2324+IF(AND($B2325="B",$E2325&lt;&gt;""),IF($G2325="D",-I2325,+I2325),0)</f>
        <v>2345.0984306959053</v>
      </c>
      <c r="L2325" s="6" t="str">
        <f>IF(C2325="","",G2325&amp;" "&amp;VLOOKUP(C2325,$X$1:$Y$49,2))</f>
        <v>R 5</v>
      </c>
      <c r="M2325" s="10" t="e">
        <f>M2324+IF(AND(B2325="C",E2325&lt;&gt;""),IF(G2325="D",-#REF!,+#REF!),0)</f>
        <v>#REF!</v>
      </c>
      <c r="N2325">
        <f>IF(D2325,MONTH(D2325),"")</f>
        <v>3</v>
      </c>
      <c r="O2325">
        <f>IF(D2325,YEAR(D2325),"")</f>
        <v>2004</v>
      </c>
      <c r="P2325" s="12">
        <f>P2324+IF(AND($B2325="C",I2325&lt;&gt;""),IF($G2325="D",-I2325,+I2325),0)</f>
        <v>1.1875808322801014</v>
      </c>
    </row>
    <row r="2326" spans="1:16" x14ac:dyDescent="0.2">
      <c r="A2326" s="6">
        <v>1221</v>
      </c>
      <c r="B2326" s="6" t="s">
        <v>17</v>
      </c>
      <c r="C2326" t="s">
        <v>58</v>
      </c>
      <c r="D2326" s="8">
        <v>38072</v>
      </c>
      <c r="E2326" s="8">
        <v>38071</v>
      </c>
      <c r="F2326" t="s">
        <v>284</v>
      </c>
      <c r="G2326" s="6" t="s">
        <v>23</v>
      </c>
      <c r="I2326" s="12">
        <v>501</v>
      </c>
      <c r="J2326" s="12">
        <f>J2325+IF(AND($B2326="B",$G2326="D"),-I2326,IF($B2326="B",+I2326,0))</f>
        <v>1844.0984306959053</v>
      </c>
      <c r="K2326" s="12">
        <f>K2325+IF(AND($B2326="B",$E2326&lt;&gt;""),IF($G2326="D",-I2326,+I2326),0)</f>
        <v>1844.0984306959053</v>
      </c>
      <c r="L2326" s="6" t="str">
        <f>IF(C2326="","",G2326&amp;" "&amp;VLOOKUP(C2326,$X$1:$Y$49,2))</f>
        <v>D 4</v>
      </c>
      <c r="M2326" s="10" t="e">
        <f>M2325+IF(AND(B2326="C",E2326&lt;&gt;""),IF(G2326="D",-#REF!,+#REF!),0)</f>
        <v>#REF!</v>
      </c>
      <c r="N2326">
        <f>IF(D2326,MONTH(D2326),"")</f>
        <v>3</v>
      </c>
      <c r="O2326">
        <f>IF(D2326,YEAR(D2326),"")</f>
        <v>2004</v>
      </c>
      <c r="P2326" s="12">
        <f>P2325+IF(AND($B2326="C",I2326&lt;&gt;""),IF($G2326="D",-I2326,+I2326),0)</f>
        <v>1.1875808322801014</v>
      </c>
    </row>
    <row r="2327" spans="1:16" x14ac:dyDescent="0.2">
      <c r="A2327" s="6">
        <v>1212</v>
      </c>
      <c r="B2327" s="6" t="s">
        <v>17</v>
      </c>
      <c r="C2327" t="s">
        <v>33</v>
      </c>
      <c r="D2327" s="8">
        <v>38076</v>
      </c>
      <c r="E2327" s="8">
        <v>38105</v>
      </c>
      <c r="F2327" t="s">
        <v>284</v>
      </c>
      <c r="G2327" s="6" t="s">
        <v>23</v>
      </c>
      <c r="I2327" s="12">
        <v>1414.5</v>
      </c>
      <c r="J2327" s="12">
        <f>J2326+IF(AND($B2327="B",$G2327="D"),-I2327,IF($B2327="B",+I2327,0))</f>
        <v>429.59843069590534</v>
      </c>
      <c r="K2327" s="12">
        <f>K2326+IF(AND($B2327="B",$E2327&lt;&gt;""),IF($G2327="D",-I2327,+I2327),0)</f>
        <v>429.59843069590534</v>
      </c>
      <c r="L2327" s="6" t="str">
        <f>IF(C2327="","",G2327&amp;" "&amp;VLOOKUP(C2327,$X$1:$Y$49,2))</f>
        <v>D 23</v>
      </c>
      <c r="M2327" s="10" t="e">
        <f>M2326+IF(AND(B2327="C",E2327&lt;&gt;""),IF(G2327="D",-#REF!,+#REF!),0)</f>
        <v>#REF!</v>
      </c>
      <c r="N2327">
        <f>IF(D2327,MONTH(D2327),"")</f>
        <v>3</v>
      </c>
      <c r="O2327">
        <f>IF(D2327,YEAR(D2327),"")</f>
        <v>2004</v>
      </c>
      <c r="P2327" s="12">
        <f>P2326+IF(AND($B2327="C",I2327&lt;&gt;""),IF($G2327="D",-I2327,+I2327),0)</f>
        <v>1.1875808322801014</v>
      </c>
    </row>
    <row r="2328" spans="1:16" x14ac:dyDescent="0.2">
      <c r="A2328" s="6">
        <v>1222</v>
      </c>
      <c r="B2328" s="6" t="s">
        <v>17</v>
      </c>
      <c r="C2328" s="7" t="s">
        <v>58</v>
      </c>
      <c r="D2328" s="8">
        <v>38076</v>
      </c>
      <c r="E2328" s="8">
        <v>38075</v>
      </c>
      <c r="F2328" t="s">
        <v>284</v>
      </c>
      <c r="G2328" s="6" t="s">
        <v>23</v>
      </c>
      <c r="I2328" s="12">
        <v>3000</v>
      </c>
      <c r="J2328" s="12">
        <f>J2327+IF(AND($B2328="B",$G2328="D"),-I2328,IF($B2328="B",+I2328,0))</f>
        <v>-2570.4015693040947</v>
      </c>
      <c r="K2328" s="12">
        <f>K2327+IF(AND($B2328="B",$E2328&lt;&gt;""),IF($G2328="D",-I2328,+I2328),0)</f>
        <v>-2570.4015693040947</v>
      </c>
      <c r="L2328" s="6" t="str">
        <f>IF(C2328="","",G2328&amp;" "&amp;VLOOKUP(C2328,$X$1:$Y$49,2))</f>
        <v>D 4</v>
      </c>
      <c r="M2328" s="10" t="e">
        <f>M2327+IF(AND(B2328="C",E2328&lt;&gt;""),IF(G2328="D",-#REF!,+#REF!),0)</f>
        <v>#REF!</v>
      </c>
      <c r="N2328">
        <f>IF(D2328,MONTH(D2328),"")</f>
        <v>3</v>
      </c>
      <c r="O2328">
        <f>IF(D2328,YEAR(D2328),"")</f>
        <v>2004</v>
      </c>
      <c r="P2328" s="12">
        <f>P2327+IF(AND($B2328="C",I2328&lt;&gt;""),IF($G2328="D",-I2328,+I2328),0)</f>
        <v>1.1875808322801014</v>
      </c>
    </row>
    <row r="2329" spans="1:16" x14ac:dyDescent="0.2">
      <c r="A2329" s="6">
        <v>1223</v>
      </c>
      <c r="B2329" s="6" t="s">
        <v>17</v>
      </c>
      <c r="C2329" t="s">
        <v>53</v>
      </c>
      <c r="D2329" s="8">
        <v>38077</v>
      </c>
      <c r="E2329" s="8">
        <v>38077</v>
      </c>
      <c r="F2329" t="s">
        <v>284</v>
      </c>
      <c r="G2329" s="6" t="s">
        <v>23</v>
      </c>
      <c r="I2329" s="12">
        <v>22</v>
      </c>
      <c r="J2329" s="12">
        <f>J2328+IF(AND($B2329="B",$G2329="D"),-I2329,IF($B2329="B",+I2329,0))</f>
        <v>-2592.4015693040947</v>
      </c>
      <c r="K2329" s="12">
        <f>K2328+IF(AND($B2329="B",$E2329&lt;&gt;""),IF($G2329="D",-I2329,+I2329),0)</f>
        <v>-2592.4015693040947</v>
      </c>
      <c r="L2329" s="6" t="str">
        <f>IF(C2329="","",G2329&amp;" "&amp;VLOOKUP(C2329,$X$1:$Y$49,2))</f>
        <v>D 29</v>
      </c>
      <c r="M2329" s="10" t="e">
        <f>M2328+IF(AND(B2329="C",E2329&lt;&gt;""),IF(G2329="D",-#REF!,+#REF!),0)</f>
        <v>#REF!</v>
      </c>
      <c r="N2329">
        <f>IF(D2329,MONTH(D2329),"")</f>
        <v>3</v>
      </c>
      <c r="O2329">
        <f>IF(D2329,YEAR(D2329),"")</f>
        <v>2004</v>
      </c>
      <c r="P2329" s="12">
        <f>P2328+IF(AND($B2329="C",I2329&lt;&gt;""),IF($G2329="D",-I2329,+I2329),0)</f>
        <v>1.1875808322801014</v>
      </c>
    </row>
    <row r="2330" spans="1:16" x14ac:dyDescent="0.2">
      <c r="A2330" s="6">
        <v>1223</v>
      </c>
      <c r="B2330" s="6" t="s">
        <v>17</v>
      </c>
      <c r="C2330" s="7" t="s">
        <v>26</v>
      </c>
      <c r="D2330" s="8">
        <v>38077</v>
      </c>
      <c r="E2330" s="8">
        <v>38077</v>
      </c>
      <c r="F2330" t="s">
        <v>284</v>
      </c>
      <c r="G2330" s="6" t="s">
        <v>23</v>
      </c>
      <c r="I2330" s="12">
        <v>2.1800000000000002</v>
      </c>
      <c r="J2330" s="12">
        <f>J2329+IF(AND($B2330="B",$G2330="D"),-I2330,IF($B2330="B",+I2330,0))</f>
        <v>-2594.5815693040945</v>
      </c>
      <c r="K2330" s="12">
        <f>K2329+IF(AND($B2330="B",$E2330&lt;&gt;""),IF($G2330="D",-I2330,+I2330),0)</f>
        <v>-2594.5815693040945</v>
      </c>
      <c r="L2330" s="6" t="str">
        <f>IF(C2330="","",G2330&amp;" "&amp;VLOOKUP(C2330,$X$1:$Y$49,2))</f>
        <v>D 6</v>
      </c>
      <c r="M2330" s="10" t="e">
        <f>M2329+IF(AND(B2330="C",E2330&lt;&gt;""),IF(G2330="D",-#REF!,+#REF!),0)</f>
        <v>#REF!</v>
      </c>
      <c r="N2330">
        <f>IF(D2330,MONTH(D2330),"")</f>
        <v>3</v>
      </c>
      <c r="O2330">
        <f>IF(D2330,YEAR(D2330),"")</f>
        <v>2004</v>
      </c>
      <c r="P2330" s="12">
        <f>P2329+IF(AND($B2330="C",I2330&lt;&gt;""),IF($G2330="D",-I2330,+I2330),0)</f>
        <v>1.1875808322801014</v>
      </c>
    </row>
    <row r="2331" spans="1:16" x14ac:dyDescent="0.2">
      <c r="A2331" s="6">
        <v>1224</v>
      </c>
      <c r="B2331" s="6" t="s">
        <v>17</v>
      </c>
      <c r="C2331" t="s">
        <v>31</v>
      </c>
      <c r="D2331" s="8">
        <v>38077</v>
      </c>
      <c r="E2331" s="8">
        <v>38077</v>
      </c>
      <c r="F2331" t="s">
        <v>284</v>
      </c>
      <c r="G2331" s="6" t="s">
        <v>23</v>
      </c>
      <c r="I2331" s="12">
        <v>52.86</v>
      </c>
      <c r="J2331" s="12">
        <f>J2330+IF(AND($B2331="B",$G2331="D"),-I2331,IF($B2331="B",+I2331,0))</f>
        <v>-2647.4415693040946</v>
      </c>
      <c r="K2331" s="12">
        <f>K2330+IF(AND($B2331="B",$E2331&lt;&gt;""),IF($G2331="D",-I2331,+I2331),0)</f>
        <v>-2647.4415693040946</v>
      </c>
      <c r="L2331" s="6" t="str">
        <f>IF(C2331="","",G2331&amp;" "&amp;VLOOKUP(C2331,$X$1:$Y$49,2))</f>
        <v>D 22</v>
      </c>
      <c r="M2331" s="10" t="e">
        <f>M2330+IF(AND(B2331="C",E2331&lt;&gt;""),IF(G2331="D",-#REF!,+#REF!),0)</f>
        <v>#REF!</v>
      </c>
      <c r="N2331">
        <f>IF(D2331,MONTH(D2331),"")</f>
        <v>3</v>
      </c>
      <c r="O2331">
        <f>IF(D2331,YEAR(D2331),"")</f>
        <v>2004</v>
      </c>
      <c r="P2331" s="12">
        <f>P2330+IF(AND($B2331="C",I2331&lt;&gt;""),IF($G2331="D",-I2331,+I2331),0)</f>
        <v>1.1875808322801014</v>
      </c>
    </row>
    <row r="2332" spans="1:16" x14ac:dyDescent="0.2">
      <c r="A2332" s="6">
        <v>1224</v>
      </c>
      <c r="B2332" s="6" t="s">
        <v>17</v>
      </c>
      <c r="C2332" s="7" t="s">
        <v>26</v>
      </c>
      <c r="D2332" s="8">
        <v>38077</v>
      </c>
      <c r="E2332" s="8">
        <v>38077</v>
      </c>
      <c r="F2332" t="s">
        <v>284</v>
      </c>
      <c r="G2332" s="6" t="s">
        <v>23</v>
      </c>
      <c r="I2332" s="12">
        <v>10.34</v>
      </c>
      <c r="J2332" s="12">
        <f>J2331+IF(AND($B2332="B",$G2332="D"),-I2332,IF($B2332="B",+I2332,0))</f>
        <v>-2657.7815693040948</v>
      </c>
      <c r="K2332" s="12">
        <f>K2331+IF(AND($B2332="B",$E2332&lt;&gt;""),IF($G2332="D",-I2332,+I2332),0)</f>
        <v>-2657.7815693040948</v>
      </c>
      <c r="L2332" s="6" t="str">
        <f>IF(C2332="","",G2332&amp;" "&amp;VLOOKUP(C2332,$X$1:$Y$49,2))</f>
        <v>D 6</v>
      </c>
      <c r="M2332" s="10" t="e">
        <f>M2331+IF(AND(B2332="C",E2332&lt;&gt;""),IF(G2332="D",-#REF!,+#REF!),0)</f>
        <v>#REF!</v>
      </c>
      <c r="N2332">
        <f>IF(D2332,MONTH(D2332),"")</f>
        <v>3</v>
      </c>
      <c r="O2332">
        <f>IF(D2332,YEAR(D2332),"")</f>
        <v>2004</v>
      </c>
      <c r="P2332" s="12">
        <f>P2331+IF(AND($B2332="C",I2332&lt;&gt;""),IF($G2332="D",-I2332,+I2332),0)</f>
        <v>1.1875808322801014</v>
      </c>
    </row>
    <row r="2333" spans="1:16" x14ac:dyDescent="0.2">
      <c r="A2333" s="6">
        <v>1258</v>
      </c>
      <c r="B2333" s="6" t="s">
        <v>17</v>
      </c>
      <c r="C2333" t="s">
        <v>45</v>
      </c>
      <c r="D2333" s="8">
        <v>38077</v>
      </c>
      <c r="E2333" s="8">
        <v>38164</v>
      </c>
      <c r="F2333" t="s">
        <v>284</v>
      </c>
      <c r="G2333" s="6" t="s">
        <v>23</v>
      </c>
      <c r="H2333" s="23" t="s">
        <v>278</v>
      </c>
      <c r="I2333" s="12">
        <v>800</v>
      </c>
      <c r="J2333" s="12">
        <f>J2332+IF(AND($B2333="B",$G2333="D"),-I2333,IF($B2333="B",+I2333,0))</f>
        <v>-3457.7815693040948</v>
      </c>
      <c r="K2333" s="12">
        <f>K2332+IF(AND($B2333="B",$E2333&lt;&gt;""),IF($G2333="D",-I2333,+I2333),0)</f>
        <v>-3457.7815693040948</v>
      </c>
      <c r="L2333" s="6" t="str">
        <f>IF(C2333="","",G2333&amp;" "&amp;VLOOKUP(C2333,$X$1:$Y$49,2))</f>
        <v>D 7</v>
      </c>
      <c r="M2333" s="10" t="e">
        <f>M2332+IF(AND(B2333="C",E2333&lt;&gt;""),IF(G2333="D",-#REF!,+#REF!),0)</f>
        <v>#REF!</v>
      </c>
      <c r="N2333">
        <f>IF(D2333,MONTH(D2333),"")</f>
        <v>3</v>
      </c>
      <c r="O2333">
        <f>IF(D2333,YEAR(D2333),"")</f>
        <v>2004</v>
      </c>
      <c r="P2333" s="12">
        <f>P2332+IF(AND($B2333="C",I2333&lt;&gt;""),IF($G2333="D",-I2333,+I2333),0)</f>
        <v>1.1875808322801014</v>
      </c>
    </row>
    <row r="2334" spans="1:16" x14ac:dyDescent="0.2">
      <c r="A2334" s="6">
        <v>1258</v>
      </c>
      <c r="B2334" s="6" t="s">
        <v>17</v>
      </c>
      <c r="C2334" t="s">
        <v>26</v>
      </c>
      <c r="D2334" s="8">
        <v>38077</v>
      </c>
      <c r="E2334" s="8">
        <v>38164</v>
      </c>
      <c r="F2334" t="s">
        <v>284</v>
      </c>
      <c r="G2334" s="6" t="s">
        <v>23</v>
      </c>
      <c r="H2334" s="23" t="s">
        <v>278</v>
      </c>
      <c r="I2334" s="12">
        <v>156.80000000000001</v>
      </c>
      <c r="J2334" s="12">
        <f>J2333+IF(AND($B2334="B",$G2334="D"),-I2334,IF($B2334="B",+I2334,0))</f>
        <v>-3614.581569304095</v>
      </c>
      <c r="K2334" s="12">
        <f>K2333+IF(AND($B2334="B",$E2334&lt;&gt;""),IF($G2334="D",-I2334,+I2334),0)</f>
        <v>-3614.581569304095</v>
      </c>
      <c r="L2334" s="6" t="str">
        <f>IF(C2334="","",G2334&amp;" "&amp;VLOOKUP(C2334,$X$1:$Y$49,2))</f>
        <v>D 6</v>
      </c>
      <c r="M2334" s="10" t="e">
        <f>M2333+IF(AND(B2334="C",E2334&lt;&gt;""),IF(G2334="D",-#REF!,+#REF!),0)</f>
        <v>#REF!</v>
      </c>
      <c r="N2334">
        <f>IF(D2334,MONTH(D2334),"")</f>
        <v>3</v>
      </c>
      <c r="O2334">
        <f>IF(D2334,YEAR(D2334),"")</f>
        <v>2004</v>
      </c>
      <c r="P2334" s="12">
        <f>P2333+IF(AND($B2334="C",I2334&lt;&gt;""),IF($G2334="D",-I2334,+I2334),0)</f>
        <v>1.1875808322801014</v>
      </c>
    </row>
    <row r="2335" spans="1:16" x14ac:dyDescent="0.2">
      <c r="A2335" s="6">
        <v>1217</v>
      </c>
      <c r="B2335" s="6" t="s">
        <v>17</v>
      </c>
      <c r="C2335" s="7" t="s">
        <v>56</v>
      </c>
      <c r="D2335" s="8">
        <v>38078</v>
      </c>
      <c r="E2335" s="19">
        <v>38081</v>
      </c>
      <c r="F2335" t="s">
        <v>284</v>
      </c>
      <c r="G2335" s="6" t="s">
        <v>23</v>
      </c>
      <c r="I2335" s="12">
        <v>230.32</v>
      </c>
      <c r="J2335" s="12">
        <f>J2334+IF(AND($B2335="B",$G2335="D"),-I2335,IF($B2335="B",+I2335,0))</f>
        <v>-3844.9015693040951</v>
      </c>
      <c r="K2335" s="12">
        <f>K2334+IF(AND($B2335="B",$E2335&lt;&gt;""),IF($G2335="D",-I2335,+I2335),0)</f>
        <v>-3844.9015693040951</v>
      </c>
      <c r="L2335" s="6" t="str">
        <f>IF(C2335="","",G2335&amp;" "&amp;VLOOKUP(C2335,$X$1:$Y$49,2))</f>
        <v>D 14</v>
      </c>
      <c r="M2335" s="10" t="e">
        <f>M2334+IF(AND(B2335="C",E2335&lt;&gt;""),IF(G2335="D",-#REF!,+#REF!),0)</f>
        <v>#REF!</v>
      </c>
      <c r="N2335">
        <f>IF(D2335,MONTH(D2335),"")</f>
        <v>4</v>
      </c>
      <c r="O2335">
        <f>IF(D2335,YEAR(D2335),"")</f>
        <v>2004</v>
      </c>
      <c r="P2335" s="12">
        <f>P2334+IF(AND($B2335="C",I2335&lt;&gt;""),IF($G2335="D",-I2335,+I2335),0)</f>
        <v>1.1875808322801014</v>
      </c>
    </row>
    <row r="2336" spans="1:16" x14ac:dyDescent="0.2">
      <c r="A2336" s="6">
        <v>1217</v>
      </c>
      <c r="B2336" s="6" t="s">
        <v>17</v>
      </c>
      <c r="C2336" s="7" t="s">
        <v>26</v>
      </c>
      <c r="D2336" s="8">
        <v>38078</v>
      </c>
      <c r="E2336" s="19">
        <v>38081</v>
      </c>
      <c r="F2336" t="s">
        <v>284</v>
      </c>
      <c r="G2336" s="6" t="s">
        <v>23</v>
      </c>
      <c r="I2336" s="12">
        <v>53.09</v>
      </c>
      <c r="J2336" s="12">
        <f>J2335+IF(AND($B2336="B",$G2336="D"),-I2336,IF($B2336="B",+I2336,0))</f>
        <v>-3897.9915693040953</v>
      </c>
      <c r="K2336" s="12">
        <f>K2335+IF(AND($B2336="B",$E2336&lt;&gt;""),IF($G2336="D",-I2336,+I2336),0)</f>
        <v>-3897.9915693040953</v>
      </c>
      <c r="L2336" s="6" t="str">
        <f>IF(C2336="","",G2336&amp;" "&amp;VLOOKUP(C2336,$X$1:$Y$49,2))</f>
        <v>D 6</v>
      </c>
      <c r="M2336" s="10" t="e">
        <f>M2335+IF(AND(B2336="C",E2336&lt;&gt;""),IF(G2336="D",-#REF!,+#REF!),0)</f>
        <v>#REF!</v>
      </c>
      <c r="N2336">
        <f>IF(D2336,MONTH(D2336),"")</f>
        <v>4</v>
      </c>
      <c r="O2336">
        <f>IF(D2336,YEAR(D2336),"")</f>
        <v>2004</v>
      </c>
      <c r="P2336" s="12">
        <f>P2335+IF(AND($B2336="C",I2336&lt;&gt;""),IF($G2336="D",-I2336,+I2336),0)</f>
        <v>1.1875808322801014</v>
      </c>
    </row>
    <row r="2337" spans="1:16" x14ac:dyDescent="0.2">
      <c r="A2337" s="6">
        <v>1217</v>
      </c>
      <c r="B2337" s="6" t="s">
        <v>17</v>
      </c>
      <c r="C2337" s="7" t="s">
        <v>51</v>
      </c>
      <c r="D2337" s="8">
        <v>38078</v>
      </c>
      <c r="E2337" s="19">
        <v>38081</v>
      </c>
      <c r="F2337" t="s">
        <v>284</v>
      </c>
      <c r="G2337" s="6" t="s">
        <v>23</v>
      </c>
      <c r="I2337" s="12">
        <v>40.54</v>
      </c>
      <c r="J2337" s="12">
        <f>J2336+IF(AND($B2337="B",$G2337="D"),-I2337,IF($B2337="B",+I2337,0))</f>
        <v>-3938.5315693040952</v>
      </c>
      <c r="K2337" s="12">
        <f>K2336+IF(AND($B2337="B",$E2337&lt;&gt;""),IF($G2337="D",-I2337,+I2337),0)</f>
        <v>-3938.5315693040952</v>
      </c>
      <c r="L2337" s="6" t="str">
        <f>IF(C2337="","",G2337&amp;" "&amp;VLOOKUP(C2337,$X$1:$Y$49,2))</f>
        <v>D 21</v>
      </c>
      <c r="M2337" s="10" t="e">
        <f>M2336+IF(AND(B2337="C",E2337&lt;&gt;""),IF(G2337="D",-#REF!,+#REF!),0)</f>
        <v>#REF!</v>
      </c>
      <c r="N2337">
        <f>IF(D2337,MONTH(D2337),"")</f>
        <v>4</v>
      </c>
      <c r="O2337">
        <f>IF(D2337,YEAR(D2337),"")</f>
        <v>2004</v>
      </c>
      <c r="P2337" s="12">
        <f>P2336+IF(AND($B2337="C",I2337&lt;&gt;""),IF($G2337="D",-I2337,+I2337),0)</f>
        <v>1.1875808322801014</v>
      </c>
    </row>
    <row r="2338" spans="1:16" x14ac:dyDescent="0.2">
      <c r="A2338" s="6">
        <v>1217</v>
      </c>
      <c r="B2338" s="6" t="s">
        <v>17</v>
      </c>
      <c r="C2338" s="7" t="s">
        <v>51</v>
      </c>
      <c r="D2338" s="8">
        <v>38078</v>
      </c>
      <c r="E2338" s="19">
        <v>38081</v>
      </c>
      <c r="F2338" t="s">
        <v>284</v>
      </c>
      <c r="G2338" s="6" t="s">
        <v>23</v>
      </c>
      <c r="I2338" s="12">
        <v>7.48</v>
      </c>
      <c r="J2338" s="12">
        <f>J2337+IF(AND($B2338="B",$G2338="D"),-I2338,IF($B2338="B",+I2338,0))</f>
        <v>-3946.0115693040952</v>
      </c>
      <c r="K2338" s="12">
        <f>K2337+IF(AND($B2338="B",$E2338&lt;&gt;""),IF($G2338="D",-I2338,+I2338),0)</f>
        <v>-3946.0115693040952</v>
      </c>
      <c r="L2338" s="6" t="str">
        <f>IF(C2338="","",G2338&amp;" "&amp;VLOOKUP(C2338,$X$1:$Y$49,2))</f>
        <v>D 21</v>
      </c>
      <c r="M2338" s="10" t="e">
        <f>M2337+IF(AND(B2338="C",E2338&lt;&gt;""),IF(G2338="D",-#REF!,+#REF!),0)</f>
        <v>#REF!</v>
      </c>
      <c r="N2338">
        <f>IF(D2338,MONTH(D2338),"")</f>
        <v>4</v>
      </c>
      <c r="O2338">
        <f>IF(D2338,YEAR(D2338),"")</f>
        <v>2004</v>
      </c>
      <c r="P2338" s="12">
        <f>P2337+IF(AND($B2338="C",I2338&lt;&gt;""),IF($G2338="D",-I2338,+I2338),0)</f>
        <v>1.1875808322801014</v>
      </c>
    </row>
    <row r="2339" spans="1:16" x14ac:dyDescent="0.2">
      <c r="A2339" s="6">
        <v>1225</v>
      </c>
      <c r="B2339" s="6" t="s">
        <v>17</v>
      </c>
      <c r="C2339" t="s">
        <v>53</v>
      </c>
      <c r="D2339" s="8">
        <v>38078</v>
      </c>
      <c r="E2339" s="8">
        <v>38078</v>
      </c>
      <c r="F2339" t="s">
        <v>284</v>
      </c>
      <c r="G2339" s="6" t="s">
        <v>23</v>
      </c>
      <c r="I2339" s="12">
        <v>8.36</v>
      </c>
      <c r="J2339" s="12">
        <f>J2338+IF(AND($B2339="B",$G2339="D"),-I2339,IF($B2339="B",+I2339,0))</f>
        <v>-3954.3715693040954</v>
      </c>
      <c r="K2339" s="12">
        <f>K2338+IF(AND($B2339="B",$E2339&lt;&gt;""),IF($G2339="D",-I2339,+I2339),0)</f>
        <v>-3954.3715693040954</v>
      </c>
      <c r="L2339" s="6" t="str">
        <f>IF(C2339="","",G2339&amp;" "&amp;VLOOKUP(C2339,$X$1:$Y$49,2))</f>
        <v>D 29</v>
      </c>
      <c r="M2339" s="10" t="e">
        <f>M2338+IF(AND(B2339="C",E2339&lt;&gt;""),IF(G2339="D",-#REF!,+#REF!),0)</f>
        <v>#REF!</v>
      </c>
      <c r="N2339">
        <f>IF(D2339,MONTH(D2339),"")</f>
        <v>4</v>
      </c>
      <c r="O2339">
        <f>IF(D2339,YEAR(D2339),"")</f>
        <v>2004</v>
      </c>
      <c r="P2339" s="12">
        <f>P2338+IF(AND($B2339="C",I2339&lt;&gt;""),IF($G2339="D",-I2339,+I2339),0)</f>
        <v>1.1875808322801014</v>
      </c>
    </row>
    <row r="2340" spans="1:16" x14ac:dyDescent="0.2">
      <c r="A2340" s="6">
        <v>1225</v>
      </c>
      <c r="B2340" s="6" t="s">
        <v>17</v>
      </c>
      <c r="C2340" s="7" t="s">
        <v>26</v>
      </c>
      <c r="D2340" s="8">
        <v>38078</v>
      </c>
      <c r="E2340" s="8">
        <v>38078</v>
      </c>
      <c r="F2340" t="s">
        <v>284</v>
      </c>
      <c r="G2340" s="6" t="s">
        <v>23</v>
      </c>
      <c r="I2340" s="12">
        <v>1.64</v>
      </c>
      <c r="J2340" s="12">
        <f>J2339+IF(AND($B2340="B",$G2340="D"),-I2340,IF($B2340="B",+I2340,0))</f>
        <v>-3956.0115693040952</v>
      </c>
      <c r="K2340" s="12">
        <f>K2339+IF(AND($B2340="B",$E2340&lt;&gt;""),IF($G2340="D",-I2340,+I2340),0)</f>
        <v>-3956.0115693040952</v>
      </c>
      <c r="L2340" s="6" t="str">
        <f>IF(C2340="","",G2340&amp;" "&amp;VLOOKUP(C2340,$X$1:$Y$49,2))</f>
        <v>D 6</v>
      </c>
      <c r="M2340" s="10" t="e">
        <f>M2339+IF(AND(B2340="C",E2340&lt;&gt;""),IF(G2340="D",-#REF!,+#REF!),0)</f>
        <v>#REF!</v>
      </c>
      <c r="N2340">
        <f>IF(D2340,MONTH(D2340),"")</f>
        <v>4</v>
      </c>
      <c r="O2340">
        <f>IF(D2340,YEAR(D2340),"")</f>
        <v>2004</v>
      </c>
      <c r="P2340" s="12">
        <f>P2339+IF(AND($B2340="C",I2340&lt;&gt;""),IF($G2340="D",-I2340,+I2340),0)</f>
        <v>1.1875808322801014</v>
      </c>
    </row>
    <row r="2341" spans="1:16" x14ac:dyDescent="0.2">
      <c r="A2341" s="6">
        <v>1228</v>
      </c>
      <c r="B2341" s="6" t="s">
        <v>17</v>
      </c>
      <c r="C2341" s="7" t="s">
        <v>53</v>
      </c>
      <c r="D2341" s="8">
        <v>38078</v>
      </c>
      <c r="E2341" s="8">
        <v>38079</v>
      </c>
      <c r="F2341" t="s">
        <v>284</v>
      </c>
      <c r="G2341" s="6" t="s">
        <v>23</v>
      </c>
      <c r="I2341" s="12">
        <v>65.8</v>
      </c>
      <c r="J2341" s="12">
        <f>J2340+IF(AND($B2341="B",$G2341="D"),-I2341,IF($B2341="B",+I2341,0))</f>
        <v>-4021.8115693040954</v>
      </c>
      <c r="K2341" s="12">
        <f>K2340+IF(AND($B2341="B",$E2341&lt;&gt;""),IF($G2341="D",-I2341,+I2341),0)</f>
        <v>-4021.8115693040954</v>
      </c>
      <c r="L2341" s="6" t="str">
        <f>IF(C2341="","",G2341&amp;" "&amp;VLOOKUP(C2341,$X$1:$Y$49,2))</f>
        <v>D 29</v>
      </c>
      <c r="M2341" s="10" t="e">
        <f>M2340+IF(AND(B2341="C",E2341&lt;&gt;""),IF(G2341="D",-#REF!,+#REF!),0)</f>
        <v>#REF!</v>
      </c>
      <c r="N2341">
        <f>IF(D2341,MONTH(D2341),"")</f>
        <v>4</v>
      </c>
      <c r="O2341">
        <f>IF(D2341,YEAR(D2341),"")</f>
        <v>2004</v>
      </c>
      <c r="P2341" s="12">
        <f>P2340+IF(AND($B2341="C",I2341&lt;&gt;""),IF($G2341="D",-I2341,+I2341),0)</f>
        <v>1.1875808322801014</v>
      </c>
    </row>
    <row r="2342" spans="1:16" x14ac:dyDescent="0.2">
      <c r="A2342" s="6">
        <v>1228</v>
      </c>
      <c r="B2342" s="6" t="s">
        <v>17</v>
      </c>
      <c r="C2342" t="s">
        <v>26</v>
      </c>
      <c r="D2342" s="8">
        <v>38078</v>
      </c>
      <c r="E2342" s="8">
        <v>38079</v>
      </c>
      <c r="F2342" t="s">
        <v>284</v>
      </c>
      <c r="G2342" s="6" t="s">
        <v>23</v>
      </c>
      <c r="I2342" s="12">
        <v>10.11</v>
      </c>
      <c r="J2342" s="12">
        <f>J2341+IF(AND($B2342="B",$G2342="D"),-I2342,IF($B2342="B",+I2342,0))</f>
        <v>-4031.9215693040956</v>
      </c>
      <c r="K2342" s="12">
        <f>K2341+IF(AND($B2342="B",$E2342&lt;&gt;""),IF($G2342="D",-I2342,+I2342),0)</f>
        <v>-4031.9215693040956</v>
      </c>
      <c r="L2342" s="6" t="str">
        <f>IF(C2342="","",G2342&amp;" "&amp;VLOOKUP(C2342,$X$1:$Y$49,2))</f>
        <v>D 6</v>
      </c>
      <c r="M2342" s="10" t="e">
        <f>M2341+IF(AND(B2342="C",E2342&lt;&gt;""),IF(G2342="D",-#REF!,+#REF!),0)</f>
        <v>#REF!</v>
      </c>
      <c r="N2342">
        <f>IF(D2342,MONTH(D2342),"")</f>
        <v>4</v>
      </c>
      <c r="O2342">
        <f>IF(D2342,YEAR(D2342),"")</f>
        <v>2004</v>
      </c>
      <c r="P2342" s="12">
        <f>P2341+IF(AND($B2342="C",I2342&lt;&gt;""),IF($G2342="D",-I2342,+I2342),0)</f>
        <v>1.1875808322801014</v>
      </c>
    </row>
    <row r="2343" spans="1:16" x14ac:dyDescent="0.2">
      <c r="A2343" s="6">
        <v>1242</v>
      </c>
      <c r="B2343" s="6" t="s">
        <v>40</v>
      </c>
      <c r="C2343" t="s">
        <v>18</v>
      </c>
      <c r="D2343" s="8">
        <v>38079</v>
      </c>
      <c r="E2343" s="8">
        <v>38079</v>
      </c>
      <c r="F2343" t="s">
        <v>284</v>
      </c>
      <c r="G2343" s="6" t="s">
        <v>19</v>
      </c>
      <c r="I2343" s="12">
        <v>100</v>
      </c>
      <c r="J2343" s="12">
        <f>J2342+IF(AND($B2343="B",$G2343="D"),-I2343,IF($B2343="B",+I2343,0))</f>
        <v>-4031.9215693040956</v>
      </c>
      <c r="K2343" s="12">
        <f>K2342+IF(AND($B2343="B",$E2343&lt;&gt;""),IF($G2343="D",-I2343,+I2343),0)</f>
        <v>-4031.9215693040956</v>
      </c>
      <c r="L2343" s="6" t="str">
        <f>IF(C2343="","",G2343&amp;" "&amp;VLOOKUP(C2343,$X$1:$Y$49,2))</f>
        <v>R 8</v>
      </c>
      <c r="M2343" s="10" t="e">
        <f>M2342+IF(AND(B2343="C",E2343&lt;&gt;""),IF(G2343="D",-#REF!,+#REF!),0)</f>
        <v>#REF!</v>
      </c>
      <c r="N2343">
        <f>IF(D2343,MONTH(D2343),"")</f>
        <v>4</v>
      </c>
      <c r="O2343">
        <f>IF(D2343,YEAR(D2343),"")</f>
        <v>2004</v>
      </c>
      <c r="P2343" s="12">
        <f>P2342+IF(AND($B2343="C",I2343&lt;&gt;""),IF($G2343="D",-I2343,+I2343),0)</f>
        <v>101.1875808322801</v>
      </c>
    </row>
    <row r="2344" spans="1:16" x14ac:dyDescent="0.2">
      <c r="A2344" s="6">
        <v>1243</v>
      </c>
      <c r="B2344" s="6" t="s">
        <v>40</v>
      </c>
      <c r="C2344" t="s">
        <v>28</v>
      </c>
      <c r="D2344" s="8">
        <v>38079</v>
      </c>
      <c r="E2344" s="8">
        <v>38079</v>
      </c>
      <c r="F2344" t="s">
        <v>284</v>
      </c>
      <c r="G2344" s="6" t="s">
        <v>23</v>
      </c>
      <c r="I2344" s="12">
        <v>62.63</v>
      </c>
      <c r="J2344" s="12">
        <f>J2343+IF(AND($B2344="B",$G2344="D"),-I2344,IF($B2344="B",+I2344,0))</f>
        <v>-4031.9215693040956</v>
      </c>
      <c r="K2344" s="12">
        <f>K2343+IF(AND($B2344="B",$E2344&lt;&gt;""),IF($G2344="D",-I2344,+I2344),0)</f>
        <v>-4031.9215693040956</v>
      </c>
      <c r="L2344" s="6" t="str">
        <f>IF(C2344="","",G2344&amp;" "&amp;VLOOKUP(C2344,$X$1:$Y$49,2))</f>
        <v>D 25</v>
      </c>
      <c r="M2344" s="10" t="e">
        <f>M2343+IF(AND(B2344="C",E2344&lt;&gt;""),IF(G2344="D",-#REF!,+#REF!),0)</f>
        <v>#REF!</v>
      </c>
      <c r="N2344">
        <f>IF(D2344,MONTH(D2344),"")</f>
        <v>4</v>
      </c>
      <c r="O2344">
        <f>IF(D2344,YEAR(D2344),"")</f>
        <v>2004</v>
      </c>
      <c r="P2344" s="12">
        <f>P2343+IF(AND($B2344="C",I2344&lt;&gt;""),IF($G2344="D",-I2344,+I2344),0)</f>
        <v>38.557580832280102</v>
      </c>
    </row>
    <row r="2345" spans="1:16" x14ac:dyDescent="0.2">
      <c r="A2345" s="6">
        <v>1243</v>
      </c>
      <c r="B2345" s="6" t="s">
        <v>40</v>
      </c>
      <c r="C2345" t="s">
        <v>26</v>
      </c>
      <c r="D2345" s="8">
        <v>38079</v>
      </c>
      <c r="E2345" s="8">
        <v>38079</v>
      </c>
      <c r="F2345" t="s">
        <v>284</v>
      </c>
      <c r="G2345" s="6" t="s">
        <v>23</v>
      </c>
      <c r="I2345" s="12">
        <v>12.27</v>
      </c>
      <c r="J2345" s="12">
        <f>J2344+IF(AND($B2345="B",$G2345="D"),-I2345,IF($B2345="B",+I2345,0))</f>
        <v>-4031.9215693040956</v>
      </c>
      <c r="K2345" s="12">
        <f>K2344+IF(AND($B2345="B",$E2345&lt;&gt;""),IF($G2345="D",-I2345,+I2345),0)</f>
        <v>-4031.9215693040956</v>
      </c>
      <c r="L2345" s="6" t="str">
        <f>IF(C2345="","",G2345&amp;" "&amp;VLOOKUP(C2345,$X$1:$Y$49,2))</f>
        <v>D 6</v>
      </c>
      <c r="M2345" s="10" t="e">
        <f>M2344+IF(AND(B2345="C",E2345&lt;&gt;""),IF(G2345="D",-#REF!,+#REF!),0)</f>
        <v>#REF!</v>
      </c>
      <c r="N2345">
        <f>IF(D2345,MONTH(D2345),"")</f>
        <v>4</v>
      </c>
      <c r="O2345">
        <f>IF(D2345,YEAR(D2345),"")</f>
        <v>2004</v>
      </c>
      <c r="P2345" s="12">
        <f>P2344+IF(AND($B2345="C",I2345&lt;&gt;""),IF($G2345="D",-I2345,+I2345),0)</f>
        <v>26.287580832280103</v>
      </c>
    </row>
    <row r="2346" spans="1:16" x14ac:dyDescent="0.2">
      <c r="A2346" s="6">
        <v>1226</v>
      </c>
      <c r="B2346" s="6" t="s">
        <v>17</v>
      </c>
      <c r="C2346" t="s">
        <v>54</v>
      </c>
      <c r="D2346" s="8">
        <v>38080</v>
      </c>
      <c r="E2346" s="8">
        <v>38085</v>
      </c>
      <c r="F2346" t="s">
        <v>284</v>
      </c>
      <c r="G2346" s="6" t="s">
        <v>19</v>
      </c>
      <c r="I2346" s="12">
        <v>2470.13</v>
      </c>
      <c r="J2346" s="12">
        <f>J2345+IF(AND($B2346="B",$G2346="D"),-I2346,IF($B2346="B",+I2346,0))</f>
        <v>-1561.7915693040954</v>
      </c>
      <c r="K2346" s="12">
        <f>K2345+IF(AND($B2346="B",$E2346&lt;&gt;""),IF($G2346="D",-I2346,+I2346),0)</f>
        <v>-1561.7915693040954</v>
      </c>
      <c r="L2346" s="6" t="str">
        <f>IF(C2346="","",G2346&amp;" "&amp;VLOOKUP(C2346,$X$1:$Y$49,2))</f>
        <v>R 6</v>
      </c>
      <c r="M2346" s="10" t="e">
        <f>M2345+IF(AND(B2346="C",E2346&lt;&gt;""),IF(G2346="D",-#REF!,+#REF!),0)</f>
        <v>#REF!</v>
      </c>
      <c r="N2346">
        <f>IF(D2346,MONTH(D2346),"")</f>
        <v>4</v>
      </c>
      <c r="O2346">
        <f>IF(D2346,YEAR(D2346),"")</f>
        <v>2004</v>
      </c>
      <c r="P2346" s="12">
        <f>P2345+IF(AND($B2346="C",I2346&lt;&gt;""),IF($G2346="D",-I2346,+I2346),0)</f>
        <v>26.287580832280103</v>
      </c>
    </row>
    <row r="2347" spans="1:16" x14ac:dyDescent="0.2">
      <c r="A2347" s="6">
        <v>1226</v>
      </c>
      <c r="B2347" s="6" t="s">
        <v>17</v>
      </c>
      <c r="C2347" s="7" t="s">
        <v>62</v>
      </c>
      <c r="D2347" s="8">
        <v>38080</v>
      </c>
      <c r="E2347" s="8">
        <v>38085</v>
      </c>
      <c r="F2347" t="s">
        <v>284</v>
      </c>
      <c r="G2347" s="6" t="s">
        <v>19</v>
      </c>
      <c r="I2347" s="12">
        <v>484.13999999999987</v>
      </c>
      <c r="J2347" s="12">
        <f>J2346+IF(AND($B2347="B",$G2347="D"),-I2347,IF($B2347="B",+I2347,0))</f>
        <v>-1077.6515693040956</v>
      </c>
      <c r="K2347" s="12">
        <f>K2346+IF(AND($B2347="B",$E2347&lt;&gt;""),IF($G2347="D",-I2347,+I2347),0)</f>
        <v>-1077.6515693040956</v>
      </c>
      <c r="L2347" s="6" t="str">
        <f>IF(C2347="","",G2347&amp;" "&amp;VLOOKUP(C2347,$X$1:$Y$49,2))</f>
        <v>R 5</v>
      </c>
      <c r="M2347" s="10" t="e">
        <f>M2346+IF(AND(B2347="C",E2347&lt;&gt;""),IF(G2347="D",-#REF!,+#REF!),0)</f>
        <v>#REF!</v>
      </c>
      <c r="N2347">
        <f>IF(D2347,MONTH(D2347),"")</f>
        <v>4</v>
      </c>
      <c r="O2347">
        <f>IF(D2347,YEAR(D2347),"")</f>
        <v>2004</v>
      </c>
      <c r="P2347" s="12">
        <f>P2346+IF(AND($B2347="C",I2347&lt;&gt;""),IF($G2347="D",-I2347,+I2347),0)</f>
        <v>26.287580832280103</v>
      </c>
    </row>
    <row r="2348" spans="1:16" x14ac:dyDescent="0.2">
      <c r="A2348" s="6">
        <v>1227</v>
      </c>
      <c r="B2348" s="6" t="s">
        <v>17</v>
      </c>
      <c r="C2348" t="s">
        <v>64</v>
      </c>
      <c r="D2348" s="8">
        <v>38082</v>
      </c>
      <c r="E2348" s="8">
        <v>38083</v>
      </c>
      <c r="F2348" t="s">
        <v>284</v>
      </c>
      <c r="G2348" s="6" t="s">
        <v>23</v>
      </c>
      <c r="H2348" s="23" t="s">
        <v>274</v>
      </c>
      <c r="I2348" s="12">
        <v>369.64</v>
      </c>
      <c r="J2348" s="12">
        <f>J2347+IF(AND($B2348="B",$G2348="D"),-I2348,IF($B2348="B",+I2348,0))</f>
        <v>-1447.2915693040954</v>
      </c>
      <c r="K2348" s="12">
        <f>K2347+IF(AND($B2348="B",$E2348&lt;&gt;""),IF($G2348="D",-I2348,+I2348),0)</f>
        <v>-1447.2915693040954</v>
      </c>
      <c r="L2348" s="6" t="str">
        <f>IF(C2348="","",G2348&amp;" "&amp;VLOOKUP(C2348,$X$1:$Y$49,2))</f>
        <v>D 20</v>
      </c>
      <c r="M2348" s="10" t="e">
        <f>M2347+IF(AND(B2348="C",E2348&lt;&gt;""),IF(G2348="D",-#REF!,+#REF!),0)</f>
        <v>#REF!</v>
      </c>
      <c r="N2348">
        <f>IF(D2348,MONTH(D2348),"")</f>
        <v>4</v>
      </c>
      <c r="O2348">
        <f>IF(D2348,YEAR(D2348),"")</f>
        <v>2004</v>
      </c>
      <c r="P2348" s="12">
        <f>P2347+IF(AND($B2348="C",I2348&lt;&gt;""),IF($G2348="D",-I2348,+I2348),0)</f>
        <v>26.287580832280103</v>
      </c>
    </row>
    <row r="2349" spans="1:16" x14ac:dyDescent="0.2">
      <c r="A2349" s="6">
        <v>999</v>
      </c>
      <c r="B2349" s="6" t="s">
        <v>17</v>
      </c>
      <c r="C2349" t="s">
        <v>33</v>
      </c>
      <c r="D2349" s="8">
        <v>38084</v>
      </c>
      <c r="E2349" s="8">
        <v>38081</v>
      </c>
      <c r="F2349" t="s">
        <v>284</v>
      </c>
      <c r="G2349" s="6" t="s">
        <v>23</v>
      </c>
      <c r="H2349" s="6"/>
      <c r="I2349" s="12">
        <v>124.08</v>
      </c>
      <c r="J2349" s="12">
        <f>J2348+IF(AND($B2349="B",$G2349="D"),-I2349,IF($B2349="B",+I2349,0))</f>
        <v>-1571.3715693040954</v>
      </c>
      <c r="K2349" s="12">
        <f>K2348+IF(AND($B2349="B",$E2349&lt;&gt;""),IF($G2349="D",-I2349,+I2349),0)</f>
        <v>-1571.3715693040954</v>
      </c>
      <c r="L2349" s="6" t="str">
        <f>IF(C2349="","",G2349&amp;" "&amp;VLOOKUP(C2349,$X$1:$Y$49,2))</f>
        <v>D 23</v>
      </c>
      <c r="M2349" s="10" t="e">
        <f>M2348+IF(AND(B2349="C",E2349&lt;&gt;""),IF(G2349="D",-#REF!,+#REF!),0)</f>
        <v>#REF!</v>
      </c>
      <c r="N2349">
        <f>IF(D2349,MONTH(D2349),"")</f>
        <v>4</v>
      </c>
      <c r="O2349">
        <f>IF(D2349,YEAR(D2349),"")</f>
        <v>2004</v>
      </c>
      <c r="P2349" s="12">
        <f>P2348+IF(AND($B2349="C",I2349&lt;&gt;""),IF($G2349="D",-I2349,+I2349),0)</f>
        <v>26.287580832280103</v>
      </c>
    </row>
    <row r="2350" spans="1:16" x14ac:dyDescent="0.2">
      <c r="A2350" s="6">
        <v>1167</v>
      </c>
      <c r="B2350" s="6" t="s">
        <v>17</v>
      </c>
      <c r="C2350" t="s">
        <v>33</v>
      </c>
      <c r="D2350" s="8">
        <v>38085</v>
      </c>
      <c r="E2350" s="8">
        <v>37718</v>
      </c>
      <c r="F2350" t="s">
        <v>284</v>
      </c>
      <c r="G2350" s="6" t="s">
        <v>23</v>
      </c>
      <c r="I2350" s="12">
        <v>240.03</v>
      </c>
      <c r="J2350" s="12">
        <f>J2349+IF(AND($B2350="B",$G2350="D"),-I2350,IF($B2350="B",+I2350,0))</f>
        <v>-1811.4015693040953</v>
      </c>
      <c r="K2350" s="12">
        <f>K2349+IF(AND($B2350="B",$E2350&lt;&gt;""),IF($G2350="D",-I2350,+I2350),0)</f>
        <v>-1811.4015693040953</v>
      </c>
      <c r="L2350" s="6" t="str">
        <f>IF(C2350="","",G2350&amp;" "&amp;VLOOKUP(C2350,$X$1:$Y$49,2))</f>
        <v>D 23</v>
      </c>
      <c r="M2350" s="10" t="e">
        <f>M2349+IF(AND(B2350="C",E2350&lt;&gt;""),IF(G2350="D",-#REF!,+#REF!),0)</f>
        <v>#REF!</v>
      </c>
      <c r="N2350">
        <f>IF(D2350,MONTH(D2350),"")</f>
        <v>4</v>
      </c>
      <c r="O2350">
        <f>IF(D2350,YEAR(D2350),"")</f>
        <v>2004</v>
      </c>
      <c r="P2350" s="12">
        <f>P2349+IF(AND($B2350="C",I2350&lt;&gt;""),IF($G2350="D",-I2350,+I2350),0)</f>
        <v>26.287580832280103</v>
      </c>
    </row>
    <row r="2351" spans="1:16" x14ac:dyDescent="0.2">
      <c r="A2351" s="6">
        <v>1164</v>
      </c>
      <c r="B2351" s="6" t="s">
        <v>17</v>
      </c>
      <c r="C2351" t="s">
        <v>33</v>
      </c>
      <c r="D2351" s="8">
        <v>38086</v>
      </c>
      <c r="E2351" s="8">
        <v>38083</v>
      </c>
      <c r="F2351" t="s">
        <v>284</v>
      </c>
      <c r="G2351" s="6" t="s">
        <v>23</v>
      </c>
      <c r="I2351" s="12">
        <v>234.3</v>
      </c>
      <c r="J2351" s="12">
        <f>J2350+IF(AND($B2351="B",$G2351="D"),-I2351,IF($B2351="B",+I2351,0))</f>
        <v>-2045.7015693040953</v>
      </c>
      <c r="K2351" s="12">
        <f>K2350+IF(AND($B2351="B",$E2351&lt;&gt;""),IF($G2351="D",-I2351,+I2351),0)</f>
        <v>-2045.7015693040953</v>
      </c>
      <c r="L2351" s="6" t="str">
        <f>IF(C2351="","",G2351&amp;" "&amp;VLOOKUP(C2351,$X$1:$Y$49,2))</f>
        <v>D 23</v>
      </c>
      <c r="M2351" s="10" t="e">
        <f>M2350+IF(AND(B2351="C",E2351&lt;&gt;""),IF(G2351="D",-#REF!,+#REF!),0)</f>
        <v>#REF!</v>
      </c>
      <c r="N2351">
        <f>IF(D2351,MONTH(D2351),"")</f>
        <v>4</v>
      </c>
      <c r="O2351">
        <f>IF(D2351,YEAR(D2351),"")</f>
        <v>2004</v>
      </c>
      <c r="P2351" s="12">
        <f>P2350+IF(AND($B2351="C",I2351&lt;&gt;""),IF($G2351="D",-I2351,+I2351),0)</f>
        <v>26.287580832280103</v>
      </c>
    </row>
    <row r="2352" spans="1:16" x14ac:dyDescent="0.2">
      <c r="A2352" s="6">
        <v>1220</v>
      </c>
      <c r="B2352" s="6" t="s">
        <v>17</v>
      </c>
      <c r="C2352" s="7" t="s">
        <v>28</v>
      </c>
      <c r="D2352" s="8">
        <v>38089</v>
      </c>
      <c r="E2352" s="8">
        <v>38089</v>
      </c>
      <c r="F2352" t="s">
        <v>284</v>
      </c>
      <c r="G2352" s="6" t="s">
        <v>23</v>
      </c>
      <c r="I2352" s="12">
        <v>25</v>
      </c>
      <c r="J2352" s="12">
        <f>J2351+IF(AND($B2352="B",$G2352="D"),-I2352,IF($B2352="B",+I2352,0))</f>
        <v>-2070.7015693040953</v>
      </c>
      <c r="K2352" s="12">
        <f>K2351+IF(AND($B2352="B",$E2352&lt;&gt;""),IF($G2352="D",-I2352,+I2352),0)</f>
        <v>-2070.7015693040953</v>
      </c>
      <c r="L2352" s="6" t="str">
        <f>IF(C2352="","",G2352&amp;" "&amp;VLOOKUP(C2352,$X$1:$Y$49,2))</f>
        <v>D 25</v>
      </c>
      <c r="M2352" s="10" t="e">
        <f>M2351+IF(AND(B2352="C",E2352&lt;&gt;""),IF(G2352="D",-#REF!,+#REF!),0)</f>
        <v>#REF!</v>
      </c>
      <c r="N2352">
        <f>IF(D2352,MONTH(D2352),"")</f>
        <v>4</v>
      </c>
      <c r="O2352">
        <f>IF(D2352,YEAR(D2352),"")</f>
        <v>2004</v>
      </c>
      <c r="P2352" s="12">
        <f>P2351+IF(AND($B2352="C",I2352&lt;&gt;""),IF($G2352="D",-I2352,+I2352),0)</f>
        <v>26.287580832280103</v>
      </c>
    </row>
    <row r="2353" spans="1:16" x14ac:dyDescent="0.2">
      <c r="A2353" s="6">
        <v>1220</v>
      </c>
      <c r="B2353" s="6" t="s">
        <v>17</v>
      </c>
      <c r="C2353" t="s">
        <v>26</v>
      </c>
      <c r="D2353" s="8">
        <v>38089</v>
      </c>
      <c r="E2353" s="8">
        <v>38089</v>
      </c>
      <c r="F2353" t="s">
        <v>284</v>
      </c>
      <c r="G2353" s="6" t="s">
        <v>23</v>
      </c>
      <c r="I2353" s="12">
        <v>4.9000000000000004</v>
      </c>
      <c r="J2353" s="12">
        <f>J2352+IF(AND($B2353="B",$G2353="D"),-I2353,IF($B2353="B",+I2353,0))</f>
        <v>-2075.6015693040954</v>
      </c>
      <c r="K2353" s="12">
        <f>K2352+IF(AND($B2353="B",$E2353&lt;&gt;""),IF($G2353="D",-I2353,+I2353),0)</f>
        <v>-2075.6015693040954</v>
      </c>
      <c r="L2353" s="6" t="str">
        <f>IF(C2353="","",G2353&amp;" "&amp;VLOOKUP(C2353,$X$1:$Y$49,2))</f>
        <v>D 6</v>
      </c>
      <c r="M2353" s="10" t="e">
        <f>M2352+IF(AND(B2353="C",E2353&lt;&gt;""),IF(G2353="D",-#REF!,+#REF!),0)</f>
        <v>#REF!</v>
      </c>
      <c r="N2353">
        <f>IF(D2353,MONTH(D2353),"")</f>
        <v>4</v>
      </c>
      <c r="O2353">
        <f>IF(D2353,YEAR(D2353),"")</f>
        <v>2004</v>
      </c>
      <c r="P2353" s="12">
        <f>P2352+IF(AND($B2353="C",I2353&lt;&gt;""),IF($G2353="D",-I2353,+I2353),0)</f>
        <v>26.287580832280103</v>
      </c>
    </row>
    <row r="2354" spans="1:16" x14ac:dyDescent="0.2">
      <c r="A2354" s="6">
        <v>1229</v>
      </c>
      <c r="B2354" s="6" t="s">
        <v>17</v>
      </c>
      <c r="C2354" t="s">
        <v>67</v>
      </c>
      <c r="D2354" s="8">
        <v>38091</v>
      </c>
      <c r="E2354" s="8">
        <v>38096</v>
      </c>
      <c r="F2354" t="s">
        <v>284</v>
      </c>
      <c r="G2354" s="6" t="s">
        <v>23</v>
      </c>
      <c r="H2354" s="23" t="s">
        <v>275</v>
      </c>
      <c r="I2354" s="12">
        <v>2648</v>
      </c>
      <c r="J2354" s="12">
        <f>J2353+IF(AND($B2354="B",$G2354="D"),-I2354,IF($B2354="B",+I2354,0))</f>
        <v>-4723.6015693040954</v>
      </c>
      <c r="K2354" s="12">
        <f>K2353+IF(AND($B2354="B",$E2354&lt;&gt;""),IF($G2354="D",-I2354,+I2354),0)</f>
        <v>-4723.6015693040954</v>
      </c>
      <c r="L2354" s="6" t="str">
        <f>IF(C2354="","",G2354&amp;" "&amp;VLOOKUP(C2354,$X$1:$Y$49,2))</f>
        <v>D 11</v>
      </c>
      <c r="M2354" s="10" t="e">
        <f>M2353+IF(AND(B2354="C",E2354&lt;&gt;""),IF(G2354="D",-#REF!,+#REF!),0)</f>
        <v>#REF!</v>
      </c>
      <c r="N2354">
        <f>IF(D2354,MONTH(D2354),"")</f>
        <v>4</v>
      </c>
      <c r="O2354">
        <f>IF(D2354,YEAR(D2354),"")</f>
        <v>2004</v>
      </c>
      <c r="P2354" s="12">
        <f>P2353+IF(AND($B2354="C",I2354&lt;&gt;""),IF($G2354="D",-I2354,+I2354),0)</f>
        <v>26.287580832280103</v>
      </c>
    </row>
    <row r="2355" spans="1:16" x14ac:dyDescent="0.2">
      <c r="A2355" s="6">
        <v>1232</v>
      </c>
      <c r="B2355" s="6" t="s">
        <v>17</v>
      </c>
      <c r="C2355" t="s">
        <v>28</v>
      </c>
      <c r="D2355" s="8">
        <v>38091</v>
      </c>
      <c r="E2355" s="8">
        <v>38106</v>
      </c>
      <c r="F2355" t="s">
        <v>284</v>
      </c>
      <c r="G2355" s="6" t="s">
        <v>23</v>
      </c>
      <c r="I2355" s="12">
        <v>26.31</v>
      </c>
      <c r="J2355" s="12">
        <f>J2354+IF(AND($B2355="B",$G2355="D"),-I2355,IF($B2355="B",+I2355,0))</f>
        <v>-4749.9115693040958</v>
      </c>
      <c r="K2355" s="12">
        <f>K2354+IF(AND($B2355="B",$E2355&lt;&gt;""),IF($G2355="D",-I2355,+I2355),0)</f>
        <v>-4749.9115693040958</v>
      </c>
      <c r="L2355" s="6" t="str">
        <f>IF(C2355="","",G2355&amp;" "&amp;VLOOKUP(C2355,$X$1:$Y$49,2))</f>
        <v>D 25</v>
      </c>
      <c r="M2355" s="10" t="e">
        <f>M2354+IF(AND(B2355="C",E2355&lt;&gt;""),IF(G2355="D",-#REF!,+#REF!),0)</f>
        <v>#REF!</v>
      </c>
      <c r="N2355">
        <f>IF(D2355,MONTH(D2355),"")</f>
        <v>4</v>
      </c>
      <c r="O2355">
        <f>IF(D2355,YEAR(D2355),"")</f>
        <v>2004</v>
      </c>
      <c r="P2355" s="12">
        <f>P2354+IF(AND($B2355="C",I2355&lt;&gt;""),IF($G2355="D",-I2355,+I2355),0)</f>
        <v>26.287580832280103</v>
      </c>
    </row>
    <row r="2356" spans="1:16" x14ac:dyDescent="0.2">
      <c r="A2356" s="6">
        <v>1232</v>
      </c>
      <c r="B2356" s="6" t="s">
        <v>17</v>
      </c>
      <c r="C2356" t="s">
        <v>26</v>
      </c>
      <c r="D2356" s="8">
        <v>38091</v>
      </c>
      <c r="E2356" s="8">
        <v>38106</v>
      </c>
      <c r="F2356" t="s">
        <v>284</v>
      </c>
      <c r="G2356" s="6" t="s">
        <v>23</v>
      </c>
      <c r="I2356" s="12">
        <v>5.16</v>
      </c>
      <c r="J2356" s="12">
        <f>J2355+IF(AND($B2356="B",$G2356="D"),-I2356,IF($B2356="B",+I2356,0))</f>
        <v>-4755.0715693040956</v>
      </c>
      <c r="K2356" s="12">
        <f>K2355+IF(AND($B2356="B",$E2356&lt;&gt;""),IF($G2356="D",-I2356,+I2356),0)</f>
        <v>-4755.0715693040956</v>
      </c>
      <c r="L2356" s="6" t="str">
        <f>IF(C2356="","",G2356&amp;" "&amp;VLOOKUP(C2356,$X$1:$Y$49,2))</f>
        <v>D 6</v>
      </c>
      <c r="M2356" s="10" t="e">
        <f>M2355+IF(AND(B2356="C",E2356&lt;&gt;""),IF(G2356="D",-#REF!,+#REF!),0)</f>
        <v>#REF!</v>
      </c>
      <c r="N2356">
        <f>IF(D2356,MONTH(D2356),"")</f>
        <v>4</v>
      </c>
      <c r="O2356">
        <f>IF(D2356,YEAR(D2356),"")</f>
        <v>2004</v>
      </c>
      <c r="P2356" s="12">
        <f>P2355+IF(AND($B2356="C",I2356&lt;&gt;""),IF($G2356="D",-I2356,+I2356),0)</f>
        <v>26.287580832280103</v>
      </c>
    </row>
    <row r="2357" spans="1:16" x14ac:dyDescent="0.2">
      <c r="A2357" s="6">
        <v>1233</v>
      </c>
      <c r="B2357" s="6" t="s">
        <v>17</v>
      </c>
      <c r="C2357" t="s">
        <v>58</v>
      </c>
      <c r="D2357" s="8">
        <v>38091</v>
      </c>
      <c r="E2357" s="8">
        <v>38090</v>
      </c>
      <c r="F2357" t="s">
        <v>284</v>
      </c>
      <c r="G2357" s="6" t="s">
        <v>23</v>
      </c>
      <c r="I2357" s="12">
        <v>1000</v>
      </c>
      <c r="J2357" s="12">
        <f>J2356+IF(AND($B2357="B",$G2357="D"),-I2357,IF($B2357="B",+I2357,0))</f>
        <v>-5755.0715693040956</v>
      </c>
      <c r="K2357" s="12">
        <f>K2356+IF(AND($B2357="B",$E2357&lt;&gt;""),IF($G2357="D",-I2357,+I2357),0)</f>
        <v>-5755.0715693040956</v>
      </c>
      <c r="L2357" s="6" t="str">
        <f>IF(C2357="","",G2357&amp;" "&amp;VLOOKUP(C2357,$X$1:$Y$49,2))</f>
        <v>D 4</v>
      </c>
      <c r="M2357" s="10" t="e">
        <f>M2356+IF(AND(B2357="C",E2357&lt;&gt;""),IF(G2357="D",-#REF!,+#REF!),0)</f>
        <v>#REF!</v>
      </c>
      <c r="N2357">
        <f>IF(D2357,MONTH(D2357),"")</f>
        <v>4</v>
      </c>
      <c r="O2357">
        <f>IF(D2357,YEAR(D2357),"")</f>
        <v>2004</v>
      </c>
      <c r="P2357" s="12">
        <f>P2356+IF(AND($B2357="C",I2357&lt;&gt;""),IF($G2357="D",-I2357,+I2357),0)</f>
        <v>26.287580832280103</v>
      </c>
    </row>
    <row r="2358" spans="1:16" x14ac:dyDescent="0.2">
      <c r="A2358" s="6">
        <v>1239</v>
      </c>
      <c r="B2358" s="6" t="s">
        <v>17</v>
      </c>
      <c r="C2358" t="s">
        <v>54</v>
      </c>
      <c r="D2358" s="8">
        <v>38091</v>
      </c>
      <c r="E2358" s="8">
        <v>38096</v>
      </c>
      <c r="F2358" t="s">
        <v>284</v>
      </c>
      <c r="G2358" s="6" t="s">
        <v>19</v>
      </c>
      <c r="I2358" s="12">
        <v>770</v>
      </c>
      <c r="J2358" s="12">
        <f>J2357+IF(AND($B2358="B",$G2358="D"),-I2358,IF($B2358="B",+I2358,0))</f>
        <v>-4985.0715693040956</v>
      </c>
      <c r="K2358" s="12">
        <f>K2357+IF(AND($B2358="B",$E2358&lt;&gt;""),IF($G2358="D",-I2358,+I2358),0)</f>
        <v>-4985.0715693040956</v>
      </c>
      <c r="L2358" s="6" t="str">
        <f>IF(C2358="","",G2358&amp;" "&amp;VLOOKUP(C2358,$X$1:$Y$49,2))</f>
        <v>R 6</v>
      </c>
      <c r="M2358" s="10" t="e">
        <f>M2357+IF(AND(B2358="C",E2358&lt;&gt;""),IF(G2358="D",-#REF!,+#REF!),0)</f>
        <v>#REF!</v>
      </c>
      <c r="N2358">
        <f>IF(D2358,MONTH(D2358),"")</f>
        <v>4</v>
      </c>
      <c r="O2358">
        <f>IF(D2358,YEAR(D2358),"")</f>
        <v>2004</v>
      </c>
      <c r="P2358" s="12">
        <f>P2357+IF(AND($B2358="C",I2358&lt;&gt;""),IF($G2358="D",-I2358,+I2358),0)</f>
        <v>26.287580832280103</v>
      </c>
    </row>
    <row r="2359" spans="1:16" x14ac:dyDescent="0.2">
      <c r="A2359" s="6">
        <v>1239</v>
      </c>
      <c r="B2359" s="6" t="s">
        <v>17</v>
      </c>
      <c r="C2359" s="7" t="s">
        <v>62</v>
      </c>
      <c r="D2359" s="8">
        <v>38091</v>
      </c>
      <c r="E2359" s="8">
        <v>38096</v>
      </c>
      <c r="F2359" t="s">
        <v>284</v>
      </c>
      <c r="G2359" s="6" t="s">
        <v>19</v>
      </c>
      <c r="I2359" s="12">
        <v>150.91999999999999</v>
      </c>
      <c r="J2359" s="12">
        <f>J2358+IF(AND($B2359="B",$G2359="D"),-I2359,IF($B2359="B",+I2359,0))</f>
        <v>-4834.1515693040956</v>
      </c>
      <c r="K2359" s="12">
        <f>K2358+IF(AND($B2359="B",$E2359&lt;&gt;""),IF($G2359="D",-I2359,+I2359),0)</f>
        <v>-4834.1515693040956</v>
      </c>
      <c r="L2359" s="6" t="str">
        <f>IF(C2359="","",G2359&amp;" "&amp;VLOOKUP(C2359,$X$1:$Y$49,2))</f>
        <v>R 5</v>
      </c>
      <c r="M2359" s="10" t="e">
        <f>M2358+IF(AND(B2359="C",E2359&lt;&gt;""),IF(G2359="D",-#REF!,+#REF!),0)</f>
        <v>#REF!</v>
      </c>
      <c r="N2359">
        <f>IF(D2359,MONTH(D2359),"")</f>
        <v>4</v>
      </c>
      <c r="O2359">
        <f>IF(D2359,YEAR(D2359),"")</f>
        <v>2004</v>
      </c>
      <c r="P2359" s="12">
        <f>P2358+IF(AND($B2359="C",I2359&lt;&gt;""),IF($G2359="D",-I2359,+I2359),0)</f>
        <v>26.287580832280103</v>
      </c>
    </row>
    <row r="2360" spans="1:16" x14ac:dyDescent="0.2">
      <c r="A2360" s="6">
        <v>1236</v>
      </c>
      <c r="B2360" s="6" t="s">
        <v>17</v>
      </c>
      <c r="C2360" t="s">
        <v>28</v>
      </c>
      <c r="D2360" s="8">
        <v>38092</v>
      </c>
      <c r="E2360" s="8">
        <v>38107</v>
      </c>
      <c r="F2360" t="s">
        <v>284</v>
      </c>
      <c r="G2360" s="6" t="s">
        <v>23</v>
      </c>
      <c r="I2360" s="12">
        <v>33.54</v>
      </c>
      <c r="J2360" s="12">
        <f>J2359+IF(AND($B2360="B",$G2360="D"),-I2360,IF($B2360="B",+I2360,0))</f>
        <v>-4867.6915693040955</v>
      </c>
      <c r="K2360" s="12">
        <f>K2359+IF(AND($B2360="B",$E2360&lt;&gt;""),IF($G2360="D",-I2360,+I2360),0)</f>
        <v>-4867.6915693040955</v>
      </c>
      <c r="L2360" s="6" t="str">
        <f>IF(C2360="","",G2360&amp;" "&amp;VLOOKUP(C2360,$X$1:$Y$49,2))</f>
        <v>D 25</v>
      </c>
      <c r="M2360" s="10" t="e">
        <f>M2359+IF(AND(B2360="C",E2360&lt;&gt;""),IF(G2360="D",-#REF!,+#REF!),0)</f>
        <v>#REF!</v>
      </c>
      <c r="N2360">
        <f>IF(D2360,MONTH(D2360),"")</f>
        <v>4</v>
      </c>
      <c r="O2360">
        <f>IF(D2360,YEAR(D2360),"")</f>
        <v>2004</v>
      </c>
      <c r="P2360" s="12">
        <f>P2359+IF(AND($B2360="C",I2360&lt;&gt;""),IF($G2360="D",-I2360,+I2360),0)</f>
        <v>26.287580832280103</v>
      </c>
    </row>
    <row r="2361" spans="1:16" x14ac:dyDescent="0.2">
      <c r="A2361" s="6">
        <v>1236</v>
      </c>
      <c r="B2361" s="6" t="s">
        <v>17</v>
      </c>
      <c r="C2361" t="s">
        <v>31</v>
      </c>
      <c r="D2361" s="8">
        <v>38092</v>
      </c>
      <c r="E2361" s="8">
        <v>38107</v>
      </c>
      <c r="F2361" t="s">
        <v>284</v>
      </c>
      <c r="G2361" s="6" t="s">
        <v>23</v>
      </c>
      <c r="I2361" s="12">
        <v>158.25</v>
      </c>
      <c r="J2361" s="12">
        <f>J2360+IF(AND($B2361="B",$G2361="D"),-I2361,IF($B2361="B",+I2361,0))</f>
        <v>-5025.9415693040955</v>
      </c>
      <c r="K2361" s="12">
        <f>K2360+IF(AND($B2361="B",$E2361&lt;&gt;""),IF($G2361="D",-I2361,+I2361),0)</f>
        <v>-5025.9415693040955</v>
      </c>
      <c r="L2361" s="6" t="str">
        <f>IF(C2361="","",G2361&amp;" "&amp;VLOOKUP(C2361,$X$1:$Y$49,2))</f>
        <v>D 22</v>
      </c>
      <c r="M2361" s="10" t="e">
        <f>M2360+IF(AND(B2361="C",E2361&lt;&gt;""),IF(G2361="D",-#REF!,+#REF!),0)</f>
        <v>#REF!</v>
      </c>
      <c r="N2361">
        <f>IF(D2361,MONTH(D2361),"")</f>
        <v>4</v>
      </c>
      <c r="O2361">
        <f>IF(D2361,YEAR(D2361),"")</f>
        <v>2004</v>
      </c>
      <c r="P2361" s="12">
        <f>P2360+IF(AND($B2361="C",I2361&lt;&gt;""),IF($G2361="D",-I2361,+I2361),0)</f>
        <v>26.287580832280103</v>
      </c>
    </row>
    <row r="2362" spans="1:16" x14ac:dyDescent="0.2">
      <c r="A2362" s="6">
        <v>1236</v>
      </c>
      <c r="B2362" s="6" t="s">
        <v>17</v>
      </c>
      <c r="C2362" t="s">
        <v>26</v>
      </c>
      <c r="D2362" s="8">
        <v>38092</v>
      </c>
      <c r="E2362" s="8">
        <v>38107</v>
      </c>
      <c r="F2362" t="s">
        <v>284</v>
      </c>
      <c r="G2362" s="6" t="s">
        <v>23</v>
      </c>
      <c r="I2362" s="12">
        <v>23.11</v>
      </c>
      <c r="J2362" s="12">
        <f>J2361+IF(AND($B2362="B",$G2362="D"),-I2362,IF($B2362="B",+I2362,0))</f>
        <v>-5049.0515693040952</v>
      </c>
      <c r="K2362" s="12">
        <f>K2361+IF(AND($B2362="B",$E2362&lt;&gt;""),IF($G2362="D",-I2362,+I2362),0)</f>
        <v>-5049.0515693040952</v>
      </c>
      <c r="L2362" s="6" t="str">
        <f>IF(C2362="","",G2362&amp;" "&amp;VLOOKUP(C2362,$X$1:$Y$49,2))</f>
        <v>D 6</v>
      </c>
      <c r="M2362" s="10" t="e">
        <f>M2361+IF(AND(B2362="C",E2362&lt;&gt;""),IF(G2362="D",-#REF!,+#REF!),0)</f>
        <v>#REF!</v>
      </c>
      <c r="N2362">
        <f>IF(D2362,MONTH(D2362),"")</f>
        <v>4</v>
      </c>
      <c r="O2362">
        <f>IF(D2362,YEAR(D2362),"")</f>
        <v>2004</v>
      </c>
      <c r="P2362" s="12">
        <f>P2361+IF(AND($B2362="C",I2362&lt;&gt;""),IF($G2362="D",-I2362,+I2362),0)</f>
        <v>26.287580832280103</v>
      </c>
    </row>
    <row r="2363" spans="1:16" x14ac:dyDescent="0.2">
      <c r="A2363" s="6">
        <v>1237</v>
      </c>
      <c r="B2363" s="6" t="s">
        <v>17</v>
      </c>
      <c r="C2363" t="s">
        <v>58</v>
      </c>
      <c r="D2363" s="8">
        <v>38092</v>
      </c>
      <c r="E2363" s="8">
        <v>38091</v>
      </c>
      <c r="F2363" t="s">
        <v>284</v>
      </c>
      <c r="G2363" s="6" t="s">
        <v>23</v>
      </c>
      <c r="I2363" s="12">
        <v>658.6</v>
      </c>
      <c r="J2363" s="12">
        <f>J2362+IF(AND($B2363="B",$G2363="D"),-I2363,IF($B2363="B",+I2363,0))</f>
        <v>-5707.6515693040956</v>
      </c>
      <c r="K2363" s="12">
        <f>K2362+IF(AND($B2363="B",$E2363&lt;&gt;""),IF($G2363="D",-I2363,+I2363),0)</f>
        <v>-5707.6515693040956</v>
      </c>
      <c r="L2363" s="6" t="str">
        <f>IF(C2363="","",G2363&amp;" "&amp;VLOOKUP(C2363,$X$1:$Y$49,2))</f>
        <v>D 4</v>
      </c>
      <c r="M2363" s="10" t="e">
        <f>M2362+IF(AND(B2363="C",E2363&lt;&gt;""),IF(G2363="D",-#REF!,+#REF!),0)</f>
        <v>#REF!</v>
      </c>
      <c r="N2363">
        <f>IF(D2363,MONTH(D2363),"")</f>
        <v>4</v>
      </c>
      <c r="O2363">
        <f>IF(D2363,YEAR(D2363),"")</f>
        <v>2004</v>
      </c>
      <c r="P2363" s="12">
        <f>P2362+IF(AND($B2363="C",I2363&lt;&gt;""),IF($G2363="D",-I2363,+I2363),0)</f>
        <v>26.287580832280103</v>
      </c>
    </row>
    <row r="2364" spans="1:16" x14ac:dyDescent="0.2">
      <c r="A2364" s="6">
        <v>1234</v>
      </c>
      <c r="B2364" s="6" t="s">
        <v>17</v>
      </c>
      <c r="C2364" t="s">
        <v>28</v>
      </c>
      <c r="D2364" s="8">
        <v>38093</v>
      </c>
      <c r="E2364" s="8">
        <v>38109</v>
      </c>
      <c r="F2364" t="s">
        <v>284</v>
      </c>
      <c r="G2364" s="6" t="s">
        <v>23</v>
      </c>
      <c r="I2364" s="12">
        <v>52.8</v>
      </c>
      <c r="J2364" s="12">
        <f>J2363+IF(AND($B2364="B",$G2364="D"),-I2364,IF($B2364="B",+I2364,0))</f>
        <v>-5760.4515693040958</v>
      </c>
      <c r="K2364" s="12">
        <f>K2363+IF(AND($B2364="B",$E2364&lt;&gt;""),IF($G2364="D",-I2364,+I2364),0)</f>
        <v>-5760.4515693040958</v>
      </c>
      <c r="L2364" s="6" t="str">
        <f>IF(C2364="","",G2364&amp;" "&amp;VLOOKUP(C2364,$X$1:$Y$49,2))</f>
        <v>D 25</v>
      </c>
      <c r="M2364" s="10" t="e">
        <f>M2363+IF(AND(B2364="C",E2364&lt;&gt;""),IF(G2364="D",-#REF!,+#REF!),0)</f>
        <v>#REF!</v>
      </c>
      <c r="N2364">
        <f>IF(D2364,MONTH(D2364),"")</f>
        <v>4</v>
      </c>
      <c r="O2364">
        <f>IF(D2364,YEAR(D2364),"")</f>
        <v>2004</v>
      </c>
      <c r="P2364" s="12">
        <f>P2363+IF(AND($B2364="C",I2364&lt;&gt;""),IF($G2364="D",-I2364,+I2364),0)</f>
        <v>26.287580832280103</v>
      </c>
    </row>
    <row r="2365" spans="1:16" x14ac:dyDescent="0.2">
      <c r="A2365" s="6">
        <v>1234</v>
      </c>
      <c r="B2365" s="6" t="s">
        <v>17</v>
      </c>
      <c r="C2365" t="s">
        <v>26</v>
      </c>
      <c r="D2365" s="8">
        <v>38093</v>
      </c>
      <c r="E2365" s="8">
        <v>38109</v>
      </c>
      <c r="F2365" t="s">
        <v>284</v>
      </c>
      <c r="G2365" s="6" t="s">
        <v>23</v>
      </c>
      <c r="I2365" s="12">
        <v>10.35</v>
      </c>
      <c r="J2365" s="12">
        <f>J2364+IF(AND($B2365="B",$G2365="D"),-I2365,IF($B2365="B",+I2365,0))</f>
        <v>-5770.8015693040961</v>
      </c>
      <c r="K2365" s="12">
        <f>K2364+IF(AND($B2365="B",$E2365&lt;&gt;""),IF($G2365="D",-I2365,+I2365),0)</f>
        <v>-5770.8015693040961</v>
      </c>
      <c r="L2365" s="6" t="str">
        <f>IF(C2365="","",G2365&amp;" "&amp;VLOOKUP(C2365,$X$1:$Y$49,2))</f>
        <v>D 6</v>
      </c>
      <c r="M2365" s="10" t="e">
        <f>M2364+IF(AND(B2365="C",E2365&lt;&gt;""),IF(G2365="D",-#REF!,+#REF!),0)</f>
        <v>#REF!</v>
      </c>
      <c r="N2365">
        <f>IF(D2365,MONTH(D2365),"")</f>
        <v>4</v>
      </c>
      <c r="O2365">
        <f>IF(D2365,YEAR(D2365),"")</f>
        <v>2004</v>
      </c>
      <c r="P2365" s="12">
        <f>P2364+IF(AND($B2365="C",I2365&lt;&gt;""),IF($G2365="D",-I2365,+I2365),0)</f>
        <v>26.287580832280103</v>
      </c>
    </row>
    <row r="2366" spans="1:16" x14ac:dyDescent="0.2">
      <c r="A2366" s="6">
        <v>1165</v>
      </c>
      <c r="B2366" s="6" t="s">
        <v>17</v>
      </c>
      <c r="C2366" t="s">
        <v>33</v>
      </c>
      <c r="D2366" s="8">
        <v>38097</v>
      </c>
      <c r="E2366" s="8">
        <v>38096</v>
      </c>
      <c r="F2366" t="s">
        <v>284</v>
      </c>
      <c r="G2366" s="6" t="s">
        <v>23</v>
      </c>
      <c r="I2366" s="12">
        <v>482</v>
      </c>
      <c r="J2366" s="12">
        <f>J2365+IF(AND($B2366="B",$G2366="D"),-I2366,IF($B2366="B",+I2366,0))</f>
        <v>-6252.8015693040961</v>
      </c>
      <c r="K2366" s="12">
        <f>K2365+IF(AND($B2366="B",$E2366&lt;&gt;""),IF($G2366="D",-I2366,+I2366),0)</f>
        <v>-6252.8015693040961</v>
      </c>
      <c r="L2366" s="6" t="str">
        <f>IF(C2366="","",G2366&amp;" "&amp;VLOOKUP(C2366,$X$1:$Y$49,2))</f>
        <v>D 23</v>
      </c>
      <c r="M2366" s="10" t="e">
        <f>M2365+IF(AND(B2366="C",E2366&lt;&gt;""),IF(G2366="D",-#REF!,+#REF!),0)</f>
        <v>#REF!</v>
      </c>
      <c r="N2366">
        <f>IF(D2366,MONTH(D2366),"")</f>
        <v>4</v>
      </c>
      <c r="O2366">
        <f>IF(D2366,YEAR(D2366),"")</f>
        <v>2004</v>
      </c>
      <c r="P2366" s="12">
        <f>P2365+IF(AND($B2366="C",I2366&lt;&gt;""),IF($G2366="D",-I2366,+I2366),0)</f>
        <v>26.287580832280103</v>
      </c>
    </row>
    <row r="2367" spans="1:16" x14ac:dyDescent="0.2">
      <c r="A2367" s="6">
        <v>1260</v>
      </c>
      <c r="B2367" s="6" t="s">
        <v>17</v>
      </c>
      <c r="C2367" t="s">
        <v>28</v>
      </c>
      <c r="D2367" s="8">
        <v>38099</v>
      </c>
      <c r="E2367" s="8">
        <v>38158</v>
      </c>
      <c r="F2367" t="s">
        <v>284</v>
      </c>
      <c r="G2367" s="6" t="s">
        <v>23</v>
      </c>
      <c r="I2367" s="12">
        <v>48.6</v>
      </c>
      <c r="J2367" s="12">
        <f>J2366+IF(AND($B2367="B",$G2367="D"),-I2367,IF($B2367="B",+I2367,0))</f>
        <v>-6301.4015693040965</v>
      </c>
      <c r="K2367" s="12">
        <f>K2366+IF(AND($B2367="B",$E2367&lt;&gt;""),IF($G2367="D",-I2367,+I2367),0)</f>
        <v>-6301.4015693040965</v>
      </c>
      <c r="L2367" s="6" t="str">
        <f>IF(C2367="","",G2367&amp;" "&amp;VLOOKUP(C2367,$X$1:$Y$49,2))</f>
        <v>D 25</v>
      </c>
      <c r="M2367" s="10" t="e">
        <f>M2366+IF(AND(B2367="C",E2367&lt;&gt;""),IF(G2367="D",-#REF!,+#REF!),0)</f>
        <v>#REF!</v>
      </c>
      <c r="N2367">
        <f>IF(D2367,MONTH(D2367),"")</f>
        <v>4</v>
      </c>
      <c r="O2367">
        <f>IF(D2367,YEAR(D2367),"")</f>
        <v>2004</v>
      </c>
      <c r="P2367" s="12">
        <f>P2366+IF(AND($B2367="C",I2367&lt;&gt;""),IF($G2367="D",-I2367,+I2367),0)</f>
        <v>26.287580832280103</v>
      </c>
    </row>
    <row r="2368" spans="1:16" x14ac:dyDescent="0.2">
      <c r="A2368" s="6">
        <v>1260</v>
      </c>
      <c r="B2368" s="6" t="s">
        <v>17</v>
      </c>
      <c r="C2368" t="s">
        <v>26</v>
      </c>
      <c r="D2368" s="8">
        <v>38099</v>
      </c>
      <c r="E2368" s="8">
        <v>38158</v>
      </c>
      <c r="F2368" t="s">
        <v>284</v>
      </c>
      <c r="G2368" s="6" t="s">
        <v>23</v>
      </c>
      <c r="I2368" s="12">
        <v>2.67</v>
      </c>
      <c r="J2368" s="12">
        <f>J2367+IF(AND($B2368="B",$G2368="D"),-I2368,IF($B2368="B",+I2368,0))</f>
        <v>-6304.0715693040966</v>
      </c>
      <c r="K2368" s="12">
        <f>K2367+IF(AND($B2368="B",$E2368&lt;&gt;""),IF($G2368="D",-I2368,+I2368),0)</f>
        <v>-6304.0715693040966</v>
      </c>
      <c r="L2368" s="6" t="str">
        <f>IF(C2368="","",G2368&amp;" "&amp;VLOOKUP(C2368,$X$1:$Y$49,2))</f>
        <v>D 6</v>
      </c>
      <c r="M2368" s="10" t="e">
        <f>M2367+IF(AND(B2368="C",E2368&lt;&gt;""),IF(G2368="D",-#REF!,+#REF!),0)</f>
        <v>#REF!</v>
      </c>
      <c r="N2368">
        <f>IF(D2368,MONTH(D2368),"")</f>
        <v>4</v>
      </c>
      <c r="O2368">
        <f>IF(D2368,YEAR(D2368),"")</f>
        <v>2004</v>
      </c>
      <c r="P2368" s="12">
        <f>P2367+IF(AND($B2368="C",I2368&lt;&gt;""),IF($G2368="D",-I2368,+I2368),0)</f>
        <v>26.287580832280103</v>
      </c>
    </row>
    <row r="2369" spans="1:16" x14ac:dyDescent="0.2">
      <c r="A2369" s="6">
        <v>1238</v>
      </c>
      <c r="B2369" s="6" t="s">
        <v>17</v>
      </c>
      <c r="C2369" s="7" t="s">
        <v>56</v>
      </c>
      <c r="D2369" s="8">
        <v>38108</v>
      </c>
      <c r="E2369" s="19">
        <v>38111</v>
      </c>
      <c r="F2369" t="s">
        <v>284</v>
      </c>
      <c r="G2369" s="6" t="s">
        <v>23</v>
      </c>
      <c r="I2369" s="12">
        <v>230.32</v>
      </c>
      <c r="J2369" s="12">
        <f>J2368+IF(AND($B2369="B",$G2369="D"),-I2369,IF($B2369="B",+I2369,0))</f>
        <v>-6534.3915693040963</v>
      </c>
      <c r="K2369" s="12">
        <f>K2368+IF(AND($B2369="B",$E2369&lt;&gt;""),IF($G2369="D",-I2369,+I2369),0)</f>
        <v>-6534.3915693040963</v>
      </c>
      <c r="L2369" s="6" t="str">
        <f>IF(C2369="","",G2369&amp;" "&amp;VLOOKUP(C2369,$X$1:$Y$49,2))</f>
        <v>D 14</v>
      </c>
      <c r="M2369" s="10" t="e">
        <f>M2368+IF(AND(B2369="C",E2369&lt;&gt;""),IF(G2369="D",-#REF!,+#REF!),0)</f>
        <v>#REF!</v>
      </c>
      <c r="N2369">
        <f>IF(D2369,MONTH(D2369),"")</f>
        <v>5</v>
      </c>
      <c r="O2369">
        <f>IF(D2369,YEAR(D2369),"")</f>
        <v>2004</v>
      </c>
      <c r="P2369" s="12">
        <f>P2368+IF(AND($B2369="C",I2369&lt;&gt;""),IF($G2369="D",-I2369,+I2369),0)</f>
        <v>26.287580832280103</v>
      </c>
    </row>
    <row r="2370" spans="1:16" x14ac:dyDescent="0.2">
      <c r="A2370" s="6">
        <v>1238</v>
      </c>
      <c r="B2370" s="6" t="s">
        <v>17</v>
      </c>
      <c r="C2370" s="7" t="s">
        <v>26</v>
      </c>
      <c r="D2370" s="8">
        <v>38108</v>
      </c>
      <c r="E2370" s="19">
        <v>38111</v>
      </c>
      <c r="F2370" t="s">
        <v>284</v>
      </c>
      <c r="G2370" s="6" t="s">
        <v>23</v>
      </c>
      <c r="I2370" s="12">
        <v>53.09</v>
      </c>
      <c r="J2370" s="12">
        <f>J2369+IF(AND($B2370="B",$G2370="D"),-I2370,IF($B2370="B",+I2370,0))</f>
        <v>-6587.4815693040964</v>
      </c>
      <c r="K2370" s="12">
        <f>K2369+IF(AND($B2370="B",$E2370&lt;&gt;""),IF($G2370="D",-I2370,+I2370),0)</f>
        <v>-6587.4815693040964</v>
      </c>
      <c r="L2370" s="6" t="str">
        <f>IF(C2370="","",G2370&amp;" "&amp;VLOOKUP(C2370,$X$1:$Y$49,2))</f>
        <v>D 6</v>
      </c>
      <c r="M2370" s="10" t="e">
        <f>M2369+IF(AND(B2370="C",E2370&lt;&gt;""),IF(G2370="D",-#REF!,+#REF!),0)</f>
        <v>#REF!</v>
      </c>
      <c r="N2370">
        <f>IF(D2370,MONTH(D2370),"")</f>
        <v>5</v>
      </c>
      <c r="O2370">
        <f>IF(D2370,YEAR(D2370),"")</f>
        <v>2004</v>
      </c>
      <c r="P2370" s="12">
        <f>P2369+IF(AND($B2370="C",I2370&lt;&gt;""),IF($G2370="D",-I2370,+I2370),0)</f>
        <v>26.287580832280103</v>
      </c>
    </row>
    <row r="2371" spans="1:16" x14ac:dyDescent="0.2">
      <c r="A2371" s="6">
        <v>1238</v>
      </c>
      <c r="B2371" s="6" t="s">
        <v>17</v>
      </c>
      <c r="C2371" s="7" t="s">
        <v>51</v>
      </c>
      <c r="D2371" s="8">
        <v>38108</v>
      </c>
      <c r="E2371" s="19">
        <v>38111</v>
      </c>
      <c r="F2371" t="s">
        <v>284</v>
      </c>
      <c r="G2371" s="6" t="s">
        <v>23</v>
      </c>
      <c r="I2371" s="12">
        <v>40.54</v>
      </c>
      <c r="J2371" s="12">
        <f>J2370+IF(AND($B2371="B",$G2371="D"),-I2371,IF($B2371="B",+I2371,0))</f>
        <v>-6628.0215693040964</v>
      </c>
      <c r="K2371" s="12">
        <f>K2370+IF(AND($B2371="B",$E2371&lt;&gt;""),IF($G2371="D",-I2371,+I2371),0)</f>
        <v>-6628.0215693040964</v>
      </c>
      <c r="L2371" s="6" t="str">
        <f>IF(C2371="","",G2371&amp;" "&amp;VLOOKUP(C2371,$X$1:$Y$49,2))</f>
        <v>D 21</v>
      </c>
      <c r="M2371" s="10" t="e">
        <f>M2370+IF(AND(B2371="C",E2371&lt;&gt;""),IF(G2371="D",-#REF!,+#REF!),0)</f>
        <v>#REF!</v>
      </c>
      <c r="N2371">
        <f>IF(D2371,MONTH(D2371),"")</f>
        <v>5</v>
      </c>
      <c r="O2371">
        <f>IF(D2371,YEAR(D2371),"")</f>
        <v>2004</v>
      </c>
      <c r="P2371" s="12">
        <f>P2370+IF(AND($B2371="C",I2371&lt;&gt;""),IF($G2371="D",-I2371,+I2371),0)</f>
        <v>26.287580832280103</v>
      </c>
    </row>
    <row r="2372" spans="1:16" x14ac:dyDescent="0.2">
      <c r="A2372" s="6">
        <v>1238</v>
      </c>
      <c r="B2372" s="6" t="s">
        <v>17</v>
      </c>
      <c r="C2372" s="7" t="s">
        <v>51</v>
      </c>
      <c r="D2372" s="8">
        <v>38108</v>
      </c>
      <c r="E2372" s="19">
        <v>38111</v>
      </c>
      <c r="F2372" t="s">
        <v>284</v>
      </c>
      <c r="G2372" s="6" t="s">
        <v>23</v>
      </c>
      <c r="I2372" s="12">
        <v>7.48</v>
      </c>
      <c r="J2372" s="12">
        <f>J2371+IF(AND($B2372="B",$G2372="D"),-I2372,IF($B2372="B",+I2372,0))</f>
        <v>-6635.5015693040959</v>
      </c>
      <c r="K2372" s="12">
        <f>K2371+IF(AND($B2372="B",$E2372&lt;&gt;""),IF($G2372="D",-I2372,+I2372),0)</f>
        <v>-6635.5015693040959</v>
      </c>
      <c r="L2372" s="6" t="str">
        <f>IF(C2372="","",G2372&amp;" "&amp;VLOOKUP(C2372,$X$1:$Y$49,2))</f>
        <v>D 21</v>
      </c>
      <c r="M2372" s="10" t="e">
        <f>M2371+IF(AND(B2372="C",E2372&lt;&gt;""),IF(G2372="D",-#REF!,+#REF!),0)</f>
        <v>#REF!</v>
      </c>
      <c r="N2372">
        <f>IF(D2372,MONTH(D2372),"")</f>
        <v>5</v>
      </c>
      <c r="O2372">
        <f>IF(D2372,YEAR(D2372),"")</f>
        <v>2004</v>
      </c>
      <c r="P2372" s="12">
        <f>P2371+IF(AND($B2372="C",I2372&lt;&gt;""),IF($G2372="D",-I2372,+I2372),0)</f>
        <v>26.287580832280103</v>
      </c>
    </row>
    <row r="2373" spans="1:16" x14ac:dyDescent="0.2">
      <c r="A2373" s="6">
        <v>1240</v>
      </c>
      <c r="B2373" s="6" t="s">
        <v>17</v>
      </c>
      <c r="C2373" t="s">
        <v>53</v>
      </c>
      <c r="D2373" s="8">
        <v>38110</v>
      </c>
      <c r="E2373" s="8">
        <v>38110</v>
      </c>
      <c r="F2373" t="s">
        <v>284</v>
      </c>
      <c r="G2373" s="6" t="s">
        <v>23</v>
      </c>
      <c r="I2373" s="12">
        <v>8.36</v>
      </c>
      <c r="J2373" s="12">
        <f>J2372+IF(AND($B2373="B",$G2373="D"),-I2373,IF($B2373="B",+I2373,0))</f>
        <v>-6643.8615693040956</v>
      </c>
      <c r="K2373" s="12">
        <f>K2372+IF(AND($B2373="B",$E2373&lt;&gt;""),IF($G2373="D",-I2373,+I2373),0)</f>
        <v>-6643.8615693040956</v>
      </c>
      <c r="L2373" s="6" t="str">
        <f>IF(C2373="","",G2373&amp;" "&amp;VLOOKUP(C2373,$X$1:$Y$49,2))</f>
        <v>D 29</v>
      </c>
      <c r="M2373" s="10" t="e">
        <f>M2372+IF(AND(B2373="C",E2373&lt;&gt;""),IF(G2373="D",-#REF!,+#REF!),0)</f>
        <v>#REF!</v>
      </c>
      <c r="N2373">
        <f>IF(D2373,MONTH(D2373),"")</f>
        <v>5</v>
      </c>
      <c r="O2373">
        <f>IF(D2373,YEAR(D2373),"")</f>
        <v>2004</v>
      </c>
      <c r="P2373" s="12">
        <f>P2372+IF(AND($B2373="C",I2373&lt;&gt;""),IF($G2373="D",-I2373,+I2373),0)</f>
        <v>26.287580832280103</v>
      </c>
    </row>
    <row r="2374" spans="1:16" x14ac:dyDescent="0.2">
      <c r="A2374" s="6">
        <v>1240</v>
      </c>
      <c r="B2374" s="6" t="s">
        <v>17</v>
      </c>
      <c r="C2374" s="7" t="s">
        <v>26</v>
      </c>
      <c r="D2374" s="8">
        <v>38110</v>
      </c>
      <c r="E2374" s="8">
        <v>38110</v>
      </c>
      <c r="F2374" t="s">
        <v>284</v>
      </c>
      <c r="G2374" s="6" t="s">
        <v>23</v>
      </c>
      <c r="I2374" s="12">
        <v>1.64</v>
      </c>
      <c r="J2374" s="12">
        <f>J2373+IF(AND($B2374="B",$G2374="D"),-I2374,IF($B2374="B",+I2374,0))</f>
        <v>-6645.5015693040959</v>
      </c>
      <c r="K2374" s="12">
        <f>K2373+IF(AND($B2374="B",$E2374&lt;&gt;""),IF($G2374="D",-I2374,+I2374),0)</f>
        <v>-6645.5015693040959</v>
      </c>
      <c r="L2374" s="6" t="str">
        <f>IF(C2374="","",G2374&amp;" "&amp;VLOOKUP(C2374,$X$1:$Y$49,2))</f>
        <v>D 6</v>
      </c>
      <c r="M2374" s="10" t="e">
        <f>M2373+IF(AND(B2374="C",E2374&lt;&gt;""),IF(G2374="D",-#REF!,+#REF!),0)</f>
        <v>#REF!</v>
      </c>
      <c r="N2374">
        <f>IF(D2374,MONTH(D2374),"")</f>
        <v>5</v>
      </c>
      <c r="O2374">
        <f>IF(D2374,YEAR(D2374),"")</f>
        <v>2004</v>
      </c>
      <c r="P2374" s="12">
        <f>P2373+IF(AND($B2374="C",I2374&lt;&gt;""),IF($G2374="D",-I2374,+I2374),0)</f>
        <v>26.287580832280103</v>
      </c>
    </row>
    <row r="2375" spans="1:16" x14ac:dyDescent="0.2">
      <c r="A2375" s="6">
        <v>1246</v>
      </c>
      <c r="B2375" s="6" t="s">
        <v>17</v>
      </c>
      <c r="C2375" t="s">
        <v>28</v>
      </c>
      <c r="D2375" s="8">
        <v>38111</v>
      </c>
      <c r="E2375" s="8">
        <v>38119</v>
      </c>
      <c r="F2375" t="s">
        <v>284</v>
      </c>
      <c r="G2375" s="6" t="s">
        <v>23</v>
      </c>
      <c r="I2375" s="12">
        <v>25</v>
      </c>
      <c r="J2375" s="12">
        <f>J2374+IF(AND($B2375="B",$G2375="D"),-I2375,IF($B2375="B",+I2375,0))</f>
        <v>-6670.5015693040959</v>
      </c>
      <c r="K2375" s="12">
        <f>K2374+IF(AND($B2375="B",$E2375&lt;&gt;""),IF($G2375="D",-I2375,+I2375),0)</f>
        <v>-6670.5015693040959</v>
      </c>
      <c r="L2375" s="6" t="str">
        <f>IF(C2375="","",G2375&amp;" "&amp;VLOOKUP(C2375,$X$1:$Y$49,2))</f>
        <v>D 25</v>
      </c>
      <c r="M2375" s="10" t="e">
        <f>M2374+IF(AND(B2375="C",E2375&lt;&gt;""),IF(G2375="D",-#REF!,+#REF!),0)</f>
        <v>#REF!</v>
      </c>
      <c r="N2375">
        <f>IF(D2375,MONTH(D2375),"")</f>
        <v>5</v>
      </c>
      <c r="O2375">
        <f>IF(D2375,YEAR(D2375),"")</f>
        <v>2004</v>
      </c>
      <c r="P2375" s="12">
        <f>P2374+IF(AND($B2375="C",I2375&lt;&gt;""),IF($G2375="D",-I2375,+I2375),0)</f>
        <v>26.287580832280103</v>
      </c>
    </row>
    <row r="2376" spans="1:16" x14ac:dyDescent="0.2">
      <c r="A2376" s="6">
        <v>1246</v>
      </c>
      <c r="B2376" s="6" t="s">
        <v>17</v>
      </c>
      <c r="C2376" t="s">
        <v>26</v>
      </c>
      <c r="D2376" s="8">
        <v>38111</v>
      </c>
      <c r="E2376" s="8">
        <v>38119</v>
      </c>
      <c r="F2376" t="s">
        <v>284</v>
      </c>
      <c r="G2376" s="6" t="s">
        <v>23</v>
      </c>
      <c r="I2376" s="12">
        <v>4.9000000000000004</v>
      </c>
      <c r="J2376" s="12">
        <f>J2375+IF(AND($B2376="B",$G2376="D"),-I2376,IF($B2376="B",+I2376,0))</f>
        <v>-6675.4015693040956</v>
      </c>
      <c r="K2376" s="12">
        <f>K2375+IF(AND($B2376="B",$E2376&lt;&gt;""),IF($G2376="D",-I2376,+I2376),0)</f>
        <v>-6675.4015693040956</v>
      </c>
      <c r="L2376" s="6" t="str">
        <f>IF(C2376="","",G2376&amp;" "&amp;VLOOKUP(C2376,$X$1:$Y$49,2))</f>
        <v>D 6</v>
      </c>
      <c r="M2376" s="10" t="e">
        <f>M2375+IF(AND(B2376="C",E2376&lt;&gt;""),IF(G2376="D",-#REF!,+#REF!),0)</f>
        <v>#REF!</v>
      </c>
      <c r="N2376">
        <f>IF(D2376,MONTH(D2376),"")</f>
        <v>5</v>
      </c>
      <c r="O2376">
        <f>IF(D2376,YEAR(D2376),"")</f>
        <v>2004</v>
      </c>
      <c r="P2376" s="12">
        <f>P2375+IF(AND($B2376="C",I2376&lt;&gt;""),IF($G2376="D",-I2376,+I2376),0)</f>
        <v>26.287580832280103</v>
      </c>
    </row>
    <row r="2377" spans="1:16" x14ac:dyDescent="0.2">
      <c r="A2377" s="6">
        <v>1241</v>
      </c>
      <c r="B2377" s="6" t="s">
        <v>17</v>
      </c>
      <c r="C2377" t="s">
        <v>18</v>
      </c>
      <c r="D2377" s="8">
        <v>38112</v>
      </c>
      <c r="E2377" s="8">
        <v>38112</v>
      </c>
      <c r="F2377" t="s">
        <v>284</v>
      </c>
      <c r="G2377" s="6" t="s">
        <v>19</v>
      </c>
      <c r="I2377" s="12">
        <v>2500</v>
      </c>
      <c r="J2377" s="12">
        <f>J2376+IF(AND($B2377="B",$G2377="D"),-I2377,IF($B2377="B",+I2377,0))</f>
        <v>-4175.4015693040956</v>
      </c>
      <c r="K2377" s="12">
        <f>K2376+IF(AND($B2377="B",$E2377&lt;&gt;""),IF($G2377="D",-I2377,+I2377),0)</f>
        <v>-4175.4015693040956</v>
      </c>
      <c r="L2377" s="6" t="str">
        <f>IF(C2377="","",G2377&amp;" "&amp;VLOOKUP(C2377,$X$1:$Y$49,2))</f>
        <v>R 8</v>
      </c>
      <c r="M2377" s="10" t="e">
        <f>M2376+IF(AND(B2377="C",E2377&lt;&gt;""),IF(G2377="D",-#REF!,+#REF!),0)</f>
        <v>#REF!</v>
      </c>
      <c r="N2377">
        <f>IF(D2377,MONTH(D2377),"")</f>
        <v>5</v>
      </c>
      <c r="O2377">
        <f>IF(D2377,YEAR(D2377),"")</f>
        <v>2004</v>
      </c>
      <c r="P2377" s="12">
        <f>P2376+IF(AND($B2377="C",I2377&lt;&gt;""),IF($G2377="D",-I2377,+I2377),0)</f>
        <v>26.287580832280103</v>
      </c>
    </row>
    <row r="2378" spans="1:16" x14ac:dyDescent="0.2">
      <c r="A2378" s="6">
        <v>1244</v>
      </c>
      <c r="B2378" s="6" t="s">
        <v>17</v>
      </c>
      <c r="C2378" t="s">
        <v>54</v>
      </c>
      <c r="D2378" s="8">
        <v>38112</v>
      </c>
      <c r="E2378" s="8">
        <v>38118</v>
      </c>
      <c r="F2378" t="s">
        <v>284</v>
      </c>
      <c r="G2378" s="6" t="s">
        <v>19</v>
      </c>
      <c r="I2378" s="12">
        <v>1800</v>
      </c>
      <c r="J2378" s="12">
        <f>J2377+IF(AND($B2378="B",$G2378="D"),-I2378,IF($B2378="B",+I2378,0))</f>
        <v>-2375.4015693040956</v>
      </c>
      <c r="K2378" s="12">
        <f>K2377+IF(AND($B2378="B",$E2378&lt;&gt;""),IF($G2378="D",-I2378,+I2378),0)</f>
        <v>-2375.4015693040956</v>
      </c>
      <c r="L2378" s="6" t="str">
        <f>IF(C2378="","",G2378&amp;" "&amp;VLOOKUP(C2378,$X$1:$Y$49,2))</f>
        <v>R 6</v>
      </c>
      <c r="M2378" s="10" t="e">
        <f>M2377+IF(AND(B2378="C",E2378&lt;&gt;""),IF(G2378="D",-#REF!,+#REF!),0)</f>
        <v>#REF!</v>
      </c>
      <c r="N2378">
        <f>IF(D2378,MONTH(D2378),"")</f>
        <v>5</v>
      </c>
      <c r="O2378">
        <f>IF(D2378,YEAR(D2378),"")</f>
        <v>2004</v>
      </c>
      <c r="P2378" s="12">
        <f>P2377+IF(AND($B2378="C",I2378&lt;&gt;""),IF($G2378="D",-I2378,+I2378),0)</f>
        <v>26.287580832280103</v>
      </c>
    </row>
    <row r="2379" spans="1:16" x14ac:dyDescent="0.2">
      <c r="A2379" s="6">
        <v>1244</v>
      </c>
      <c r="B2379" s="6" t="s">
        <v>17</v>
      </c>
      <c r="C2379" s="7" t="s">
        <v>62</v>
      </c>
      <c r="D2379" s="8">
        <v>38112</v>
      </c>
      <c r="E2379" s="8">
        <v>38118</v>
      </c>
      <c r="F2379" t="s">
        <v>284</v>
      </c>
      <c r="G2379" s="6" t="s">
        <v>19</v>
      </c>
      <c r="I2379" s="12">
        <v>352.8</v>
      </c>
      <c r="J2379" s="12">
        <f>J2378+IF(AND($B2379="B",$G2379="D"),-I2379,IF($B2379="B",+I2379,0))</f>
        <v>-2022.6015693040956</v>
      </c>
      <c r="K2379" s="12">
        <f>K2378+IF(AND($B2379="B",$E2379&lt;&gt;""),IF($G2379="D",-I2379,+I2379),0)</f>
        <v>-2022.6015693040956</v>
      </c>
      <c r="L2379" s="6" t="str">
        <f>IF(C2379="","",G2379&amp;" "&amp;VLOOKUP(C2379,$X$1:$Y$49,2))</f>
        <v>R 5</v>
      </c>
      <c r="M2379" s="10" t="e">
        <f>M2378+IF(AND(B2379="C",E2379&lt;&gt;""),IF(G2379="D",-#REF!,+#REF!),0)</f>
        <v>#REF!</v>
      </c>
      <c r="N2379">
        <f>IF(D2379,MONTH(D2379),"")</f>
        <v>5</v>
      </c>
      <c r="O2379">
        <f>IF(D2379,YEAR(D2379),"")</f>
        <v>2004</v>
      </c>
      <c r="P2379" s="12">
        <f>P2378+IF(AND($B2379="C",I2379&lt;&gt;""),IF($G2379="D",-I2379,+I2379),0)</f>
        <v>26.287580832280103</v>
      </c>
    </row>
    <row r="2380" spans="1:16" x14ac:dyDescent="0.2">
      <c r="A2380" s="6">
        <v>999</v>
      </c>
      <c r="B2380" s="6" t="s">
        <v>17</v>
      </c>
      <c r="C2380" t="s">
        <v>33</v>
      </c>
      <c r="D2380" s="8">
        <v>38114</v>
      </c>
      <c r="E2380" s="8">
        <v>38111</v>
      </c>
      <c r="F2380" t="s">
        <v>284</v>
      </c>
      <c r="G2380" s="6" t="s">
        <v>23</v>
      </c>
      <c r="H2380" s="6"/>
      <c r="I2380" s="12">
        <v>124.08</v>
      </c>
      <c r="J2380" s="12">
        <f>J2379+IF(AND($B2380="B",$G2380="D"),-I2380,IF($B2380="B",+I2380,0))</f>
        <v>-2146.6815693040958</v>
      </c>
      <c r="K2380" s="12">
        <f>K2379+IF(AND($B2380="B",$E2380&lt;&gt;""),IF($G2380="D",-I2380,+I2380),0)</f>
        <v>-2146.6815693040958</v>
      </c>
      <c r="L2380" s="6" t="str">
        <f>IF(C2380="","",G2380&amp;" "&amp;VLOOKUP(C2380,$X$1:$Y$49,2))</f>
        <v>D 23</v>
      </c>
      <c r="M2380" s="10" t="e">
        <f>M2379+IF(AND(B2380="C",E2380&lt;&gt;""),IF(G2380="D",-#REF!,+#REF!),0)</f>
        <v>#REF!</v>
      </c>
      <c r="N2380">
        <f>IF(D2380,MONTH(D2380),"")</f>
        <v>5</v>
      </c>
      <c r="O2380">
        <f>IF(D2380,YEAR(D2380),"")</f>
        <v>2004</v>
      </c>
      <c r="P2380" s="12">
        <f>P2379+IF(AND($B2380="C",I2380&lt;&gt;""),IF($G2380="D",-I2380,+I2380),0)</f>
        <v>26.287580832280103</v>
      </c>
    </row>
    <row r="2381" spans="1:16" x14ac:dyDescent="0.2">
      <c r="A2381" s="6">
        <v>1235</v>
      </c>
      <c r="B2381" s="6" t="s">
        <v>17</v>
      </c>
      <c r="C2381" t="s">
        <v>54</v>
      </c>
      <c r="D2381" s="8">
        <v>38114</v>
      </c>
      <c r="E2381" s="8">
        <v>38119</v>
      </c>
      <c r="F2381" t="s">
        <v>284</v>
      </c>
      <c r="G2381" s="6" t="s">
        <v>19</v>
      </c>
      <c r="I2381" s="12">
        <v>316.87</v>
      </c>
      <c r="J2381" s="12">
        <f>J2380+IF(AND($B2381="B",$G2381="D"),-I2381,IF($B2381="B",+I2381,0))</f>
        <v>-1829.8115693040959</v>
      </c>
      <c r="K2381" s="12">
        <f>K2380+IF(AND($B2381="B",$E2381&lt;&gt;""),IF($G2381="D",-I2381,+I2381),0)</f>
        <v>-1829.8115693040959</v>
      </c>
      <c r="L2381" s="6" t="str">
        <f>IF(C2381="","",G2381&amp;" "&amp;VLOOKUP(C2381,$X$1:$Y$49,2))</f>
        <v>R 6</v>
      </c>
      <c r="M2381" s="10" t="e">
        <f>M2380+IF(AND(B2381="C",E2381&lt;&gt;""),IF(G2381="D",-#REF!,+#REF!),0)</f>
        <v>#REF!</v>
      </c>
      <c r="N2381">
        <f>IF(D2381,MONTH(D2381),"")</f>
        <v>5</v>
      </c>
      <c r="O2381">
        <f>IF(D2381,YEAR(D2381),"")</f>
        <v>2004</v>
      </c>
      <c r="P2381" s="12">
        <f>P2380+IF(AND($B2381="C",I2381&lt;&gt;""),IF($G2381="D",-I2381,+I2381),0)</f>
        <v>26.287580832280103</v>
      </c>
    </row>
    <row r="2382" spans="1:16" x14ac:dyDescent="0.2">
      <c r="A2382" s="6">
        <v>1235</v>
      </c>
      <c r="B2382" s="6" t="s">
        <v>17</v>
      </c>
      <c r="C2382" s="7" t="s">
        <v>62</v>
      </c>
      <c r="D2382" s="8">
        <v>38114</v>
      </c>
      <c r="E2382" s="8">
        <v>38119</v>
      </c>
      <c r="F2382" t="s">
        <v>284</v>
      </c>
      <c r="G2382" s="6" t="s">
        <v>19</v>
      </c>
      <c r="I2382" s="12">
        <v>62.11</v>
      </c>
      <c r="J2382" s="12">
        <f>J2381+IF(AND($B2382="B",$G2382="D"),-I2382,IF($B2382="B",+I2382,0))</f>
        <v>-1767.701569304096</v>
      </c>
      <c r="K2382" s="12">
        <f>K2381+IF(AND($B2382="B",$E2382&lt;&gt;""),IF($G2382="D",-I2382,+I2382),0)</f>
        <v>-1767.701569304096</v>
      </c>
      <c r="L2382" s="6" t="str">
        <f>IF(C2382="","",G2382&amp;" "&amp;VLOOKUP(C2382,$X$1:$Y$49,2))</f>
        <v>R 5</v>
      </c>
      <c r="M2382" s="10" t="e">
        <f>M2381+IF(AND(B2382="C",E2382&lt;&gt;""),IF(G2382="D",-#REF!,+#REF!),0)</f>
        <v>#REF!</v>
      </c>
      <c r="N2382">
        <f>IF(D2382,MONTH(D2382),"")</f>
        <v>5</v>
      </c>
      <c r="O2382">
        <f>IF(D2382,YEAR(D2382),"")</f>
        <v>2004</v>
      </c>
      <c r="P2382" s="12">
        <f>P2381+IF(AND($B2382="C",I2382&lt;&gt;""),IF($G2382="D",-I2382,+I2382),0)</f>
        <v>26.287580832280103</v>
      </c>
    </row>
    <row r="2383" spans="1:16" x14ac:dyDescent="0.2">
      <c r="A2383" s="6">
        <v>1245</v>
      </c>
      <c r="B2383" s="6" t="s">
        <v>17</v>
      </c>
      <c r="C2383" t="s">
        <v>58</v>
      </c>
      <c r="D2383" s="8">
        <v>38118</v>
      </c>
      <c r="E2383" s="8">
        <v>38118</v>
      </c>
      <c r="F2383" t="s">
        <v>284</v>
      </c>
      <c r="G2383" s="6" t="s">
        <v>23</v>
      </c>
      <c r="I2383" s="12">
        <v>3200</v>
      </c>
      <c r="J2383" s="12">
        <f>J2382+IF(AND($B2383="B",$G2383="D"),-I2383,IF($B2383="B",+I2383,0))</f>
        <v>-4967.7015693040958</v>
      </c>
      <c r="K2383" s="12">
        <f>K2382+IF(AND($B2383="B",$E2383&lt;&gt;""),IF($G2383="D",-I2383,+I2383),0)</f>
        <v>-4967.7015693040958</v>
      </c>
      <c r="L2383" s="6" t="str">
        <f>IF(C2383="","",G2383&amp;" "&amp;VLOOKUP(C2383,$X$1:$Y$49,2))</f>
        <v>D 4</v>
      </c>
      <c r="M2383" s="10" t="e">
        <f>M2382+IF(AND(B2383="C",E2383&lt;&gt;""),IF(G2383="D",-#REF!,+#REF!),0)</f>
        <v>#REF!</v>
      </c>
      <c r="N2383">
        <f>IF(D2383,MONTH(D2383),"")</f>
        <v>5</v>
      </c>
      <c r="O2383">
        <f>IF(D2383,YEAR(D2383),"")</f>
        <v>2004</v>
      </c>
      <c r="P2383" s="12">
        <f>P2382+IF(AND($B2383="C",I2383&lt;&gt;""),IF($G2383="D",-I2383,+I2383),0)</f>
        <v>26.287580832280103</v>
      </c>
    </row>
    <row r="2384" spans="1:16" x14ac:dyDescent="0.2">
      <c r="A2384" s="6">
        <v>1230</v>
      </c>
      <c r="B2384" s="6" t="s">
        <v>17</v>
      </c>
      <c r="C2384" t="s">
        <v>58</v>
      </c>
      <c r="D2384" s="8">
        <v>38120</v>
      </c>
      <c r="E2384" s="8">
        <v>38124</v>
      </c>
      <c r="F2384" t="s">
        <v>284</v>
      </c>
      <c r="G2384" s="6" t="s">
        <v>23</v>
      </c>
      <c r="H2384" s="23" t="s">
        <v>276</v>
      </c>
      <c r="I2384" s="12">
        <v>1686</v>
      </c>
      <c r="J2384" s="12">
        <f>J2383+IF(AND($B2384="B",$G2384="D"),-I2384,IF($B2384="B",+I2384,0))</f>
        <v>-6653.7015693040958</v>
      </c>
      <c r="K2384" s="12">
        <f>K2383+IF(AND($B2384="B",$E2384&lt;&gt;""),IF($G2384="D",-I2384,+I2384),0)</f>
        <v>-6653.7015693040958</v>
      </c>
      <c r="L2384" s="6" t="str">
        <f>IF(C2384="","",G2384&amp;" "&amp;VLOOKUP(C2384,$X$1:$Y$49,2))</f>
        <v>D 4</v>
      </c>
      <c r="M2384" s="10" t="e">
        <f>M2383+IF(AND(B2384="C",E2384&lt;&gt;""),IF(G2384="D",-#REF!,+#REF!),0)</f>
        <v>#REF!</v>
      </c>
      <c r="N2384">
        <f>IF(D2384,MONTH(D2384),"")</f>
        <v>5</v>
      </c>
      <c r="O2384">
        <f>IF(D2384,YEAR(D2384),"")</f>
        <v>2004</v>
      </c>
      <c r="P2384" s="12">
        <f>P2383+IF(AND($B2384="C",I2384&lt;&gt;""),IF($G2384="D",-I2384,+I2384),0)</f>
        <v>26.287580832280103</v>
      </c>
    </row>
    <row r="2385" spans="1:16" x14ac:dyDescent="0.2">
      <c r="A2385" s="6">
        <v>1247</v>
      </c>
      <c r="B2385" s="6" t="s">
        <v>17</v>
      </c>
      <c r="C2385" t="s">
        <v>54</v>
      </c>
      <c r="D2385" s="8">
        <v>38121</v>
      </c>
      <c r="E2385" s="8">
        <v>38125</v>
      </c>
      <c r="F2385" t="s">
        <v>284</v>
      </c>
      <c r="G2385" s="6" t="s">
        <v>19</v>
      </c>
      <c r="I2385" s="12">
        <v>1800</v>
      </c>
      <c r="J2385" s="12">
        <f>J2384+IF(AND($B2385="B",$G2385="D"),-I2385,IF($B2385="B",+I2385,0))</f>
        <v>-4853.7015693040958</v>
      </c>
      <c r="K2385" s="12">
        <f>K2384+IF(AND($B2385="B",$E2385&lt;&gt;""),IF($G2385="D",-I2385,+I2385),0)</f>
        <v>-4853.7015693040958</v>
      </c>
      <c r="L2385" s="6" t="str">
        <f>IF(C2385="","",G2385&amp;" "&amp;VLOOKUP(C2385,$X$1:$Y$49,2))</f>
        <v>R 6</v>
      </c>
      <c r="M2385" s="10" t="e">
        <f>M2384+IF(AND(B2385="C",E2385&lt;&gt;""),IF(G2385="D",-#REF!,+#REF!),0)</f>
        <v>#REF!</v>
      </c>
      <c r="N2385">
        <f>IF(D2385,MONTH(D2385),"")</f>
        <v>5</v>
      </c>
      <c r="O2385">
        <f>IF(D2385,YEAR(D2385),"")</f>
        <v>2004</v>
      </c>
      <c r="P2385" s="12">
        <f>P2384+IF(AND($B2385="C",I2385&lt;&gt;""),IF($G2385="D",-I2385,+I2385),0)</f>
        <v>26.287580832280103</v>
      </c>
    </row>
    <row r="2386" spans="1:16" x14ac:dyDescent="0.2">
      <c r="A2386" s="6">
        <v>1247</v>
      </c>
      <c r="B2386" s="6" t="s">
        <v>17</v>
      </c>
      <c r="C2386" s="7" t="s">
        <v>62</v>
      </c>
      <c r="D2386" s="8">
        <v>38121</v>
      </c>
      <c r="E2386" s="8">
        <v>38125</v>
      </c>
      <c r="F2386" t="s">
        <v>284</v>
      </c>
      <c r="G2386" s="6" t="s">
        <v>19</v>
      </c>
      <c r="I2386" s="12">
        <v>352.8</v>
      </c>
      <c r="J2386" s="12">
        <f>J2385+IF(AND($B2386="B",$G2386="D"),-I2386,IF($B2386="B",+I2386,0))</f>
        <v>-4500.9015693040956</v>
      </c>
      <c r="K2386" s="12">
        <f>K2385+IF(AND($B2386="B",$E2386&lt;&gt;""),IF($G2386="D",-I2386,+I2386),0)</f>
        <v>-4500.9015693040956</v>
      </c>
      <c r="L2386" s="6" t="str">
        <f>IF(C2386="","",G2386&amp;" "&amp;VLOOKUP(C2386,$X$1:$Y$49,2))</f>
        <v>R 5</v>
      </c>
      <c r="M2386" s="10" t="e">
        <f>M2385+IF(AND(B2386="C",E2386&lt;&gt;""),IF(G2386="D",-#REF!,+#REF!),0)</f>
        <v>#REF!</v>
      </c>
      <c r="N2386">
        <f>IF(D2386,MONTH(D2386),"")</f>
        <v>5</v>
      </c>
      <c r="O2386">
        <f>IF(D2386,YEAR(D2386),"")</f>
        <v>2004</v>
      </c>
      <c r="P2386" s="12">
        <f>P2385+IF(AND($B2386="C",I2386&lt;&gt;""),IF($G2386="D",-I2386,+I2386),0)</f>
        <v>26.287580832280103</v>
      </c>
    </row>
    <row r="2387" spans="1:16" x14ac:dyDescent="0.2">
      <c r="A2387" s="6">
        <v>1251</v>
      </c>
      <c r="B2387" s="6" t="s">
        <v>17</v>
      </c>
      <c r="C2387" t="s">
        <v>28</v>
      </c>
      <c r="D2387" s="8">
        <v>38123</v>
      </c>
      <c r="E2387" s="8">
        <v>38138</v>
      </c>
      <c r="F2387" t="s">
        <v>284</v>
      </c>
      <c r="G2387" s="6" t="s">
        <v>23</v>
      </c>
      <c r="I2387" s="12">
        <v>59.4</v>
      </c>
      <c r="J2387" s="12">
        <f>J2386+IF(AND($B2387="B",$G2387="D"),-I2387,IF($B2387="B",+I2387,0))</f>
        <v>-4560.3015693040952</v>
      </c>
      <c r="K2387" s="12">
        <f>K2386+IF(AND($B2387="B",$E2387&lt;&gt;""),IF($G2387="D",-I2387,+I2387),0)</f>
        <v>-4560.3015693040952</v>
      </c>
      <c r="L2387" s="6" t="str">
        <f>IF(C2387="","",G2387&amp;" "&amp;VLOOKUP(C2387,$X$1:$Y$49,2))</f>
        <v>D 25</v>
      </c>
      <c r="M2387" s="10" t="e">
        <f>M2386+IF(AND(B2387="C",E2387&lt;&gt;""),IF(G2387="D",-#REF!,+#REF!),0)</f>
        <v>#REF!</v>
      </c>
      <c r="N2387">
        <f>IF(D2387,MONTH(D2387),"")</f>
        <v>5</v>
      </c>
      <c r="O2387">
        <f>IF(D2387,YEAR(D2387),"")</f>
        <v>2004</v>
      </c>
      <c r="P2387" s="12">
        <f>P2386+IF(AND($B2387="C",I2387&lt;&gt;""),IF($G2387="D",-I2387,+I2387),0)</f>
        <v>26.287580832280103</v>
      </c>
    </row>
    <row r="2388" spans="1:16" x14ac:dyDescent="0.2">
      <c r="A2388" s="6">
        <v>1251</v>
      </c>
      <c r="B2388" s="6" t="s">
        <v>17</v>
      </c>
      <c r="C2388" t="s">
        <v>26</v>
      </c>
      <c r="D2388" s="8">
        <v>38123</v>
      </c>
      <c r="E2388" s="8">
        <v>38138</v>
      </c>
      <c r="F2388" t="s">
        <v>284</v>
      </c>
      <c r="G2388" s="6" t="s">
        <v>23</v>
      </c>
      <c r="I2388" s="12">
        <v>11.64</v>
      </c>
      <c r="J2388" s="12">
        <f>J2387+IF(AND($B2388="B",$G2388="D"),-I2388,IF($B2388="B",+I2388,0))</f>
        <v>-4571.9415693040955</v>
      </c>
      <c r="K2388" s="12">
        <f>K2387+IF(AND($B2388="B",$E2388&lt;&gt;""),IF($G2388="D",-I2388,+I2388),0)</f>
        <v>-4571.9415693040955</v>
      </c>
      <c r="L2388" s="6" t="str">
        <f>IF(C2388="","",G2388&amp;" "&amp;VLOOKUP(C2388,$X$1:$Y$49,2))</f>
        <v>D 6</v>
      </c>
      <c r="M2388" s="10" t="e">
        <f>M2387+IF(AND(B2388="C",E2388&lt;&gt;""),IF(G2388="D",-#REF!,+#REF!),0)</f>
        <v>#REF!</v>
      </c>
      <c r="N2388">
        <f>IF(D2388,MONTH(D2388),"")</f>
        <v>5</v>
      </c>
      <c r="O2388">
        <f>IF(D2388,YEAR(D2388),"")</f>
        <v>2004</v>
      </c>
      <c r="P2388" s="12">
        <f>P2387+IF(AND($B2388="C",I2388&lt;&gt;""),IF($G2388="D",-I2388,+I2388),0)</f>
        <v>26.287580832280103</v>
      </c>
    </row>
    <row r="2389" spans="1:16" x14ac:dyDescent="0.2">
      <c r="A2389" s="6">
        <v>1165</v>
      </c>
      <c r="B2389" s="6" t="s">
        <v>17</v>
      </c>
      <c r="C2389" t="s">
        <v>33</v>
      </c>
      <c r="D2389" s="8">
        <v>38127</v>
      </c>
      <c r="E2389" s="8">
        <v>38127</v>
      </c>
      <c r="F2389" t="s">
        <v>284</v>
      </c>
      <c r="G2389" s="6" t="s">
        <v>23</v>
      </c>
      <c r="I2389" s="12">
        <v>482</v>
      </c>
      <c r="J2389" s="12">
        <f>J2388+IF(AND($B2389="B",$G2389="D"),-I2389,IF($B2389="B",+I2389,0))</f>
        <v>-5053.9415693040955</v>
      </c>
      <c r="K2389" s="12">
        <f>K2388+IF(AND($B2389="B",$E2389&lt;&gt;""),IF($G2389="D",-I2389,+I2389),0)</f>
        <v>-5053.9415693040955</v>
      </c>
      <c r="L2389" s="6" t="str">
        <f>IF(C2389="","",G2389&amp;" "&amp;VLOOKUP(C2389,$X$1:$Y$49,2))</f>
        <v>D 23</v>
      </c>
      <c r="M2389" s="10" t="e">
        <f>M2388+IF(AND(B2389="C",E2389&lt;&gt;""),IF(G2389="D",-#REF!,+#REF!),0)</f>
        <v>#REF!</v>
      </c>
      <c r="N2389">
        <f>IF(D2389,MONTH(D2389),"")</f>
        <v>5</v>
      </c>
      <c r="O2389">
        <f>IF(D2389,YEAR(D2389),"")</f>
        <v>2004</v>
      </c>
      <c r="P2389" s="12">
        <f>P2388+IF(AND($B2389="C",I2389&lt;&gt;""),IF($G2389="D",-I2389,+I2389),0)</f>
        <v>26.287580832280103</v>
      </c>
    </row>
    <row r="2390" spans="1:16" x14ac:dyDescent="0.2">
      <c r="A2390" s="6">
        <v>1249</v>
      </c>
      <c r="B2390" s="6" t="s">
        <v>17</v>
      </c>
      <c r="C2390" t="s">
        <v>28</v>
      </c>
      <c r="D2390" s="8">
        <v>38133</v>
      </c>
      <c r="E2390" s="8">
        <v>38132</v>
      </c>
      <c r="F2390" t="s">
        <v>284</v>
      </c>
      <c r="G2390" s="6" t="s">
        <v>23</v>
      </c>
      <c r="I2390" s="12">
        <v>0.95</v>
      </c>
      <c r="J2390" s="12">
        <f>J2389+IF(AND($B2390="B",$G2390="D"),-I2390,IF($B2390="B",+I2390,0))</f>
        <v>-5054.8915693040954</v>
      </c>
      <c r="K2390" s="12">
        <f>K2389+IF(AND($B2390="B",$E2390&lt;&gt;""),IF($G2390="D",-I2390,+I2390),0)</f>
        <v>-5054.8915693040954</v>
      </c>
      <c r="L2390" s="6" t="str">
        <f>IF(C2390="","",G2390&amp;" "&amp;VLOOKUP(C2390,$X$1:$Y$49,2))</f>
        <v>D 25</v>
      </c>
      <c r="M2390" s="10" t="e">
        <f>M2389+IF(AND(B2390="C",E2390&lt;&gt;""),IF(G2390="D",-#REF!,+#REF!),0)</f>
        <v>#REF!</v>
      </c>
      <c r="N2390">
        <f>IF(D2390,MONTH(D2390),"")</f>
        <v>5</v>
      </c>
      <c r="O2390">
        <f>IF(D2390,YEAR(D2390),"")</f>
        <v>2004</v>
      </c>
      <c r="P2390" s="12">
        <f>P2389+IF(AND($B2390="C",I2390&lt;&gt;""),IF($G2390="D",-I2390,+I2390),0)</f>
        <v>26.287580832280103</v>
      </c>
    </row>
    <row r="2391" spans="1:16" x14ac:dyDescent="0.2">
      <c r="A2391" s="6">
        <v>1249</v>
      </c>
      <c r="B2391" s="6" t="s">
        <v>17</v>
      </c>
      <c r="C2391" t="s">
        <v>26</v>
      </c>
      <c r="D2391" s="8">
        <v>38133</v>
      </c>
      <c r="E2391" s="8">
        <v>38132</v>
      </c>
      <c r="F2391" t="s">
        <v>284</v>
      </c>
      <c r="G2391" s="6" t="s">
        <v>23</v>
      </c>
      <c r="I2391" s="12">
        <v>0.19</v>
      </c>
      <c r="J2391" s="12">
        <f>J2390+IF(AND($B2391="B",$G2391="D"),-I2391,IF($B2391="B",+I2391,0))</f>
        <v>-5055.081569304095</v>
      </c>
      <c r="K2391" s="12">
        <f>K2390+IF(AND($B2391="B",$E2391&lt;&gt;""),IF($G2391="D",-I2391,+I2391),0)</f>
        <v>-5055.081569304095</v>
      </c>
      <c r="L2391" s="6" t="str">
        <f>IF(C2391="","",G2391&amp;" "&amp;VLOOKUP(C2391,$X$1:$Y$49,2))</f>
        <v>D 6</v>
      </c>
      <c r="M2391" s="10" t="e">
        <f>M2390+IF(AND(B2391="C",E2391&lt;&gt;""),IF(G2391="D",-#REF!,+#REF!),0)</f>
        <v>#REF!</v>
      </c>
      <c r="N2391">
        <f>IF(D2391,MONTH(D2391),"")</f>
        <v>5</v>
      </c>
      <c r="O2391">
        <f>IF(D2391,YEAR(D2391),"")</f>
        <v>2004</v>
      </c>
      <c r="P2391" s="12">
        <f>P2390+IF(AND($B2391="C",I2391&lt;&gt;""),IF($G2391="D",-I2391,+I2391),0)</f>
        <v>26.287580832280103</v>
      </c>
    </row>
    <row r="2392" spans="1:16" x14ac:dyDescent="0.2">
      <c r="A2392" s="6">
        <v>1248</v>
      </c>
      <c r="B2392" s="6" t="s">
        <v>17</v>
      </c>
      <c r="C2392" t="s">
        <v>31</v>
      </c>
      <c r="D2392" s="8">
        <v>38135</v>
      </c>
      <c r="E2392" s="8">
        <v>38135</v>
      </c>
      <c r="F2392" t="s">
        <v>284</v>
      </c>
      <c r="G2392" s="6" t="s">
        <v>23</v>
      </c>
      <c r="I2392" s="12">
        <v>42.73</v>
      </c>
      <c r="J2392" s="12">
        <f>J2391+IF(AND($B2392="B",$G2392="D"),-I2392,IF($B2392="B",+I2392,0))</f>
        <v>-5097.8115693040945</v>
      </c>
      <c r="K2392" s="12">
        <f>K2391+IF(AND($B2392="B",$E2392&lt;&gt;""),IF($G2392="D",-I2392,+I2392),0)</f>
        <v>-5097.8115693040945</v>
      </c>
      <c r="L2392" s="6" t="str">
        <f>IF(C2392="","",G2392&amp;" "&amp;VLOOKUP(C2392,$X$1:$Y$49,2))</f>
        <v>D 22</v>
      </c>
      <c r="M2392" s="10" t="e">
        <f>M2391+IF(AND(B2392="C",E2392&lt;&gt;""),IF(G2392="D",-#REF!,+#REF!),0)</f>
        <v>#REF!</v>
      </c>
      <c r="N2392">
        <f>IF(D2392,MONTH(D2392),"")</f>
        <v>5</v>
      </c>
      <c r="O2392">
        <f>IF(D2392,YEAR(D2392),"")</f>
        <v>2004</v>
      </c>
      <c r="P2392" s="12">
        <f>P2391+IF(AND($B2392="C",I2392&lt;&gt;""),IF($G2392="D",-I2392,+I2392),0)</f>
        <v>26.287580832280103</v>
      </c>
    </row>
    <row r="2393" spans="1:16" x14ac:dyDescent="0.2">
      <c r="A2393" s="6">
        <v>1248</v>
      </c>
      <c r="B2393" s="6" t="s">
        <v>17</v>
      </c>
      <c r="C2393" t="s">
        <v>58</v>
      </c>
      <c r="D2393" s="8">
        <v>38135</v>
      </c>
      <c r="E2393" s="8">
        <v>38135</v>
      </c>
      <c r="F2393" t="s">
        <v>284</v>
      </c>
      <c r="G2393" s="6" t="s">
        <v>23</v>
      </c>
      <c r="I2393" s="12">
        <v>43.84</v>
      </c>
      <c r="J2393" s="12">
        <f>J2392+IF(AND($B2393="B",$G2393="D"),-I2393,IF($B2393="B",+I2393,0))</f>
        <v>-5141.6515693040947</v>
      </c>
      <c r="K2393" s="12">
        <f>K2392+IF(AND($B2393="B",$E2393&lt;&gt;""),IF($G2393="D",-I2393,+I2393),0)</f>
        <v>-5141.6515693040947</v>
      </c>
      <c r="L2393" s="6" t="str">
        <f>IF(C2393="","",G2393&amp;" "&amp;VLOOKUP(C2393,$X$1:$Y$49,2))</f>
        <v>D 4</v>
      </c>
      <c r="M2393" s="10" t="e">
        <f>M2392+IF(AND(B2393="C",E2393&lt;&gt;""),IF(G2393="D",-#REF!,+#REF!),0)</f>
        <v>#REF!</v>
      </c>
      <c r="N2393">
        <f>IF(D2393,MONTH(D2393),"")</f>
        <v>5</v>
      </c>
      <c r="O2393">
        <f>IF(D2393,YEAR(D2393),"")</f>
        <v>2004</v>
      </c>
      <c r="P2393" s="12">
        <f>P2392+IF(AND($B2393="C",I2393&lt;&gt;""),IF($G2393="D",-I2393,+I2393),0)</f>
        <v>26.287580832280103</v>
      </c>
    </row>
    <row r="2394" spans="1:16" x14ac:dyDescent="0.2">
      <c r="A2394" s="6">
        <v>1248</v>
      </c>
      <c r="B2394" s="6" t="s">
        <v>17</v>
      </c>
      <c r="C2394" t="s">
        <v>26</v>
      </c>
      <c r="D2394" s="8">
        <v>38135</v>
      </c>
      <c r="E2394" s="8">
        <v>38135</v>
      </c>
      <c r="F2394" t="s">
        <v>284</v>
      </c>
      <c r="G2394" s="6" t="s">
        <v>23</v>
      </c>
      <c r="I2394" s="12">
        <v>8.35</v>
      </c>
      <c r="J2394" s="12">
        <f>J2393+IF(AND($B2394="B",$G2394="D"),-I2394,IF($B2394="B",+I2394,0))</f>
        <v>-5150.001569304095</v>
      </c>
      <c r="K2394" s="12">
        <f>K2393+IF(AND($B2394="B",$E2394&lt;&gt;""),IF($G2394="D",-I2394,+I2394),0)</f>
        <v>-5150.001569304095</v>
      </c>
      <c r="L2394" s="6" t="str">
        <f>IF(C2394="","",G2394&amp;" "&amp;VLOOKUP(C2394,$X$1:$Y$49,2))</f>
        <v>D 6</v>
      </c>
      <c r="M2394" s="10" t="e">
        <f>M2393+IF(AND(B2394="C",E2394&lt;&gt;""),IF(G2394="D",-#REF!,+#REF!),0)</f>
        <v>#REF!</v>
      </c>
      <c r="N2394">
        <f>IF(D2394,MONTH(D2394),"")</f>
        <v>5</v>
      </c>
      <c r="O2394">
        <f>IF(D2394,YEAR(D2394),"")</f>
        <v>2004</v>
      </c>
      <c r="P2394" s="12">
        <f>P2393+IF(AND($B2394="C",I2394&lt;&gt;""),IF($G2394="D",-I2394,+I2394),0)</f>
        <v>26.287580832280103</v>
      </c>
    </row>
    <row r="2395" spans="1:16" x14ac:dyDescent="0.2">
      <c r="A2395" s="6">
        <v>1231</v>
      </c>
      <c r="B2395" s="6" t="s">
        <v>17</v>
      </c>
      <c r="C2395" t="s">
        <v>28</v>
      </c>
      <c r="D2395" s="8">
        <v>38139</v>
      </c>
      <c r="E2395" s="8">
        <v>38146</v>
      </c>
      <c r="F2395" t="s">
        <v>284</v>
      </c>
      <c r="G2395" s="6" t="s">
        <v>23</v>
      </c>
      <c r="H2395" s="23" t="s">
        <v>277</v>
      </c>
      <c r="I2395" s="12">
        <v>97.93</v>
      </c>
      <c r="J2395" s="12">
        <f>J2394+IF(AND($B2395="B",$G2395="D"),-I2395,IF($B2395="B",+I2395,0))</f>
        <v>-5247.9315693040953</v>
      </c>
      <c r="K2395" s="12">
        <f>K2394+IF(AND($B2395="B",$E2395&lt;&gt;""),IF($G2395="D",-I2395,+I2395),0)</f>
        <v>-5247.9315693040953</v>
      </c>
      <c r="L2395" s="6" t="str">
        <f>IF(C2395="","",G2395&amp;" "&amp;VLOOKUP(C2395,$X$1:$Y$49,2))</f>
        <v>D 25</v>
      </c>
      <c r="M2395" s="10" t="e">
        <f>M2394+IF(AND(B2395="C",E2395&lt;&gt;""),IF(G2395="D",-#REF!,+#REF!),0)</f>
        <v>#REF!</v>
      </c>
      <c r="N2395">
        <f>IF(D2395,MONTH(D2395),"")</f>
        <v>6</v>
      </c>
      <c r="O2395">
        <f>IF(D2395,YEAR(D2395),"")</f>
        <v>2004</v>
      </c>
      <c r="P2395" s="12">
        <f>P2394+IF(AND($B2395="C",I2395&lt;&gt;""),IF($G2395="D",-I2395,+I2395),0)</f>
        <v>26.287580832280103</v>
      </c>
    </row>
    <row r="2396" spans="1:16" x14ac:dyDescent="0.2">
      <c r="A2396" s="6">
        <v>1231</v>
      </c>
      <c r="B2396" s="6" t="s">
        <v>17</v>
      </c>
      <c r="C2396" t="s">
        <v>26</v>
      </c>
      <c r="D2396" s="8">
        <v>38139</v>
      </c>
      <c r="E2396" s="8">
        <v>38146</v>
      </c>
      <c r="F2396" t="s">
        <v>284</v>
      </c>
      <c r="G2396" s="6" t="s">
        <v>23</v>
      </c>
      <c r="I2396" s="12">
        <v>19.190000000000001</v>
      </c>
      <c r="J2396" s="12">
        <f>J2395+IF(AND($B2396="B",$G2396="D"),-I2396,IF($B2396="B",+I2396,0))</f>
        <v>-5267.1215693040949</v>
      </c>
      <c r="K2396" s="12">
        <f>K2395+IF(AND($B2396="B",$E2396&lt;&gt;""),IF($G2396="D",-I2396,+I2396),0)</f>
        <v>-5267.1215693040949</v>
      </c>
      <c r="L2396" s="6" t="str">
        <f>IF(C2396="","",G2396&amp;" "&amp;VLOOKUP(C2396,$X$1:$Y$49,2))</f>
        <v>D 6</v>
      </c>
      <c r="M2396" s="10" t="e">
        <f>M2395+IF(AND(B2396="C",E2396&lt;&gt;""),IF(G2396="D",-#REF!,+#REF!),0)</f>
        <v>#REF!</v>
      </c>
      <c r="N2396">
        <f>IF(D2396,MONTH(D2396),"")</f>
        <v>6</v>
      </c>
      <c r="O2396">
        <f>IF(D2396,YEAR(D2396),"")</f>
        <v>2004</v>
      </c>
      <c r="P2396" s="12">
        <f>P2395+IF(AND($B2396="C",I2396&lt;&gt;""),IF($G2396="D",-I2396,+I2396),0)</f>
        <v>26.287580832280103</v>
      </c>
    </row>
    <row r="2397" spans="1:16" x14ac:dyDescent="0.2">
      <c r="A2397" s="6">
        <v>1250</v>
      </c>
      <c r="B2397" s="6" t="s">
        <v>17</v>
      </c>
      <c r="C2397" t="s">
        <v>53</v>
      </c>
      <c r="D2397" s="8">
        <v>38139</v>
      </c>
      <c r="E2397" s="8">
        <v>38139</v>
      </c>
      <c r="F2397" t="s">
        <v>284</v>
      </c>
      <c r="G2397" s="6" t="s">
        <v>23</v>
      </c>
      <c r="I2397" s="12">
        <v>8.36</v>
      </c>
      <c r="J2397" s="12">
        <f>J2396+IF(AND($B2397="B",$G2397="D"),-I2397,IF($B2397="B",+I2397,0))</f>
        <v>-5275.4815693040946</v>
      </c>
      <c r="K2397" s="12">
        <f>K2396+IF(AND($B2397="B",$E2397&lt;&gt;""),IF($G2397="D",-I2397,+I2397),0)</f>
        <v>-5275.4815693040946</v>
      </c>
      <c r="L2397" s="6" t="str">
        <f>IF(C2397="","",G2397&amp;" "&amp;VLOOKUP(C2397,$X$1:$Y$49,2))</f>
        <v>D 29</v>
      </c>
      <c r="M2397" s="10" t="e">
        <f>M2396+IF(AND(B2397="C",E2397&lt;&gt;""),IF(G2397="D",-#REF!,+#REF!),0)</f>
        <v>#REF!</v>
      </c>
      <c r="N2397">
        <f>IF(D2397,MONTH(D2397),"")</f>
        <v>6</v>
      </c>
      <c r="O2397">
        <f>IF(D2397,YEAR(D2397),"")</f>
        <v>2004</v>
      </c>
      <c r="P2397" s="12">
        <f>P2396+IF(AND($B2397="C",I2397&lt;&gt;""),IF($G2397="D",-I2397,+I2397),0)</f>
        <v>26.287580832280103</v>
      </c>
    </row>
    <row r="2398" spans="1:16" x14ac:dyDescent="0.2">
      <c r="A2398" s="6">
        <v>1250</v>
      </c>
      <c r="B2398" s="6" t="s">
        <v>17</v>
      </c>
      <c r="C2398" s="7" t="s">
        <v>26</v>
      </c>
      <c r="D2398" s="8">
        <v>38139</v>
      </c>
      <c r="E2398" s="8">
        <v>38139</v>
      </c>
      <c r="F2398" t="s">
        <v>284</v>
      </c>
      <c r="G2398" s="6" t="s">
        <v>23</v>
      </c>
      <c r="I2398" s="12">
        <v>1.64</v>
      </c>
      <c r="J2398" s="12">
        <f>J2397+IF(AND($B2398="B",$G2398="D"),-I2398,IF($B2398="B",+I2398,0))</f>
        <v>-5277.1215693040949</v>
      </c>
      <c r="K2398" s="12">
        <f>K2397+IF(AND($B2398="B",$E2398&lt;&gt;""),IF($G2398="D",-I2398,+I2398),0)</f>
        <v>-5277.1215693040949</v>
      </c>
      <c r="L2398" s="6" t="str">
        <f>IF(C2398="","",G2398&amp;" "&amp;VLOOKUP(C2398,$X$1:$Y$49,2))</f>
        <v>D 6</v>
      </c>
      <c r="M2398" s="10" t="e">
        <f>M2397+IF(AND(B2398="C",E2398&lt;&gt;""),IF(G2398="D",-#REF!,+#REF!),0)</f>
        <v>#REF!</v>
      </c>
      <c r="N2398">
        <f>IF(D2398,MONTH(D2398),"")</f>
        <v>6</v>
      </c>
      <c r="O2398">
        <f>IF(D2398,YEAR(D2398),"")</f>
        <v>2004</v>
      </c>
      <c r="P2398" s="12">
        <f>P2397+IF(AND($B2398="C",I2398&lt;&gt;""),IF($G2398="D",-I2398,+I2398),0)</f>
        <v>26.287580832280103</v>
      </c>
    </row>
    <row r="2399" spans="1:16" x14ac:dyDescent="0.2">
      <c r="A2399" s="6">
        <v>1252</v>
      </c>
      <c r="B2399" s="6" t="s">
        <v>17</v>
      </c>
      <c r="C2399" s="7" t="s">
        <v>56</v>
      </c>
      <c r="D2399" s="8">
        <v>38139</v>
      </c>
      <c r="E2399" s="19">
        <v>38144</v>
      </c>
      <c r="F2399" t="s">
        <v>284</v>
      </c>
      <c r="G2399" s="6" t="s">
        <v>23</v>
      </c>
      <c r="I2399" s="12">
        <v>230.32</v>
      </c>
      <c r="J2399" s="12">
        <f>J2398+IF(AND($B2399="B",$G2399="D"),-I2399,IF($B2399="B",+I2399,0))</f>
        <v>-5507.4415693040946</v>
      </c>
      <c r="K2399" s="12">
        <f>K2398+IF(AND($B2399="B",$E2399&lt;&gt;""),IF($G2399="D",-I2399,+I2399),0)</f>
        <v>-5507.4415693040946</v>
      </c>
      <c r="L2399" s="6" t="str">
        <f>IF(C2399="","",G2399&amp;" "&amp;VLOOKUP(C2399,$X$1:$Y$49,2))</f>
        <v>D 14</v>
      </c>
      <c r="M2399" s="10" t="e">
        <f>M2398+IF(AND(B2399="C",E2399&lt;&gt;""),IF(G2399="D",-#REF!,+#REF!),0)</f>
        <v>#REF!</v>
      </c>
      <c r="N2399">
        <f>IF(D2399,MONTH(D2399),"")</f>
        <v>6</v>
      </c>
      <c r="O2399">
        <f>IF(D2399,YEAR(D2399),"")</f>
        <v>2004</v>
      </c>
      <c r="P2399" s="12">
        <f>P2398+IF(AND($B2399="C",I2399&lt;&gt;""),IF($G2399="D",-I2399,+I2399),0)</f>
        <v>26.287580832280103</v>
      </c>
    </row>
    <row r="2400" spans="1:16" x14ac:dyDescent="0.2">
      <c r="A2400" s="6">
        <v>1252</v>
      </c>
      <c r="B2400" s="6" t="s">
        <v>17</v>
      </c>
      <c r="C2400" s="7" t="s">
        <v>26</v>
      </c>
      <c r="D2400" s="8">
        <v>38139</v>
      </c>
      <c r="E2400" s="19">
        <v>38144</v>
      </c>
      <c r="F2400" t="s">
        <v>284</v>
      </c>
      <c r="G2400" s="6" t="s">
        <v>23</v>
      </c>
      <c r="I2400" s="12">
        <v>53.09</v>
      </c>
      <c r="J2400" s="12">
        <f>J2399+IF(AND($B2400="B",$G2400="D"),-I2400,IF($B2400="B",+I2400,0))</f>
        <v>-5560.5315693040948</v>
      </c>
      <c r="K2400" s="12">
        <f>K2399+IF(AND($B2400="B",$E2400&lt;&gt;""),IF($G2400="D",-I2400,+I2400),0)</f>
        <v>-5560.5315693040948</v>
      </c>
      <c r="L2400" s="6" t="str">
        <f>IF(C2400="","",G2400&amp;" "&amp;VLOOKUP(C2400,$X$1:$Y$49,2))</f>
        <v>D 6</v>
      </c>
      <c r="M2400" s="10" t="e">
        <f>M2399+IF(AND(B2400="C",E2400&lt;&gt;""),IF(G2400="D",-#REF!,+#REF!),0)</f>
        <v>#REF!</v>
      </c>
      <c r="N2400">
        <f>IF(D2400,MONTH(D2400),"")</f>
        <v>6</v>
      </c>
      <c r="O2400">
        <f>IF(D2400,YEAR(D2400),"")</f>
        <v>2004</v>
      </c>
      <c r="P2400" s="12">
        <f>P2399+IF(AND($B2400="C",I2400&lt;&gt;""),IF($G2400="D",-I2400,+I2400),0)</f>
        <v>26.287580832280103</v>
      </c>
    </row>
    <row r="2401" spans="1:16" x14ac:dyDescent="0.2">
      <c r="A2401" s="6">
        <v>1252</v>
      </c>
      <c r="B2401" s="6" t="s">
        <v>17</v>
      </c>
      <c r="C2401" s="7" t="s">
        <v>51</v>
      </c>
      <c r="D2401" s="8">
        <v>38139</v>
      </c>
      <c r="E2401" s="19">
        <v>38144</v>
      </c>
      <c r="F2401" t="s">
        <v>284</v>
      </c>
      <c r="G2401" s="6" t="s">
        <v>23</v>
      </c>
      <c r="I2401" s="12">
        <v>40.54</v>
      </c>
      <c r="J2401" s="12">
        <f>J2400+IF(AND($B2401="B",$G2401="D"),-I2401,IF($B2401="B",+I2401,0))</f>
        <v>-5601.0715693040947</v>
      </c>
      <c r="K2401" s="12">
        <f>K2400+IF(AND($B2401="B",$E2401&lt;&gt;""),IF($G2401="D",-I2401,+I2401),0)</f>
        <v>-5601.0715693040947</v>
      </c>
      <c r="L2401" s="6" t="str">
        <f>IF(C2401="","",G2401&amp;" "&amp;VLOOKUP(C2401,$X$1:$Y$49,2))</f>
        <v>D 21</v>
      </c>
      <c r="M2401" s="10" t="e">
        <f>M2400+IF(AND(B2401="C",E2401&lt;&gt;""),IF(G2401="D",-#REF!,+#REF!),0)</f>
        <v>#REF!</v>
      </c>
      <c r="N2401">
        <f>IF(D2401,MONTH(D2401),"")</f>
        <v>6</v>
      </c>
      <c r="O2401">
        <f>IF(D2401,YEAR(D2401),"")</f>
        <v>2004</v>
      </c>
      <c r="P2401" s="12">
        <f>P2400+IF(AND($B2401="C",I2401&lt;&gt;""),IF($G2401="D",-I2401,+I2401),0)</f>
        <v>26.287580832280103</v>
      </c>
    </row>
    <row r="2402" spans="1:16" x14ac:dyDescent="0.2">
      <c r="A2402" s="6">
        <v>1252</v>
      </c>
      <c r="B2402" s="6" t="s">
        <v>17</v>
      </c>
      <c r="C2402" s="7" t="s">
        <v>51</v>
      </c>
      <c r="D2402" s="8">
        <v>38139</v>
      </c>
      <c r="E2402" s="19">
        <v>38144</v>
      </c>
      <c r="F2402" t="s">
        <v>284</v>
      </c>
      <c r="G2402" s="6" t="s">
        <v>23</v>
      </c>
      <c r="I2402" s="12">
        <v>7.48</v>
      </c>
      <c r="J2402" s="12">
        <f>J2401+IF(AND($B2402="B",$G2402="D"),-I2402,IF($B2402="B",+I2402,0))</f>
        <v>-5608.5515693040943</v>
      </c>
      <c r="K2402" s="12">
        <f>K2401+IF(AND($B2402="B",$E2402&lt;&gt;""),IF($G2402="D",-I2402,+I2402),0)</f>
        <v>-5608.5515693040943</v>
      </c>
      <c r="L2402" s="6" t="str">
        <f>IF(C2402="","",G2402&amp;" "&amp;VLOOKUP(C2402,$X$1:$Y$49,2))</f>
        <v>D 21</v>
      </c>
      <c r="M2402" s="10" t="e">
        <f>M2401+IF(AND(B2402="C",E2402&lt;&gt;""),IF(G2402="D",-#REF!,+#REF!),0)</f>
        <v>#REF!</v>
      </c>
      <c r="N2402">
        <f>IF(D2402,MONTH(D2402),"")</f>
        <v>6</v>
      </c>
      <c r="O2402">
        <f>IF(D2402,YEAR(D2402),"")</f>
        <v>2004</v>
      </c>
      <c r="P2402" s="12">
        <f>P2401+IF(AND($B2402="C",I2402&lt;&gt;""),IF($G2402="D",-I2402,+I2402),0)</f>
        <v>26.287580832280103</v>
      </c>
    </row>
    <row r="2403" spans="1:16" x14ac:dyDescent="0.2">
      <c r="A2403" s="6">
        <v>1259</v>
      </c>
      <c r="B2403" s="6" t="s">
        <v>17</v>
      </c>
      <c r="C2403" t="s">
        <v>28</v>
      </c>
      <c r="D2403" s="8">
        <v>38142</v>
      </c>
      <c r="E2403" s="8">
        <v>38168</v>
      </c>
      <c r="F2403" t="s">
        <v>284</v>
      </c>
      <c r="G2403" s="6" t="s">
        <v>23</v>
      </c>
      <c r="H2403" s="23" t="s">
        <v>279</v>
      </c>
      <c r="I2403" s="12">
        <v>115.96</v>
      </c>
      <c r="J2403" s="12">
        <f>J2402+IF(AND($B2403="B",$G2403="D"),-I2403,IF($B2403="B",+I2403,0))</f>
        <v>-5724.5115693040943</v>
      </c>
      <c r="K2403" s="12">
        <f>K2402+IF(AND($B2403="B",$E2403&lt;&gt;""),IF($G2403="D",-I2403,+I2403),0)</f>
        <v>-5724.5115693040943</v>
      </c>
      <c r="L2403" s="6" t="str">
        <f>IF(C2403="","",G2403&amp;" "&amp;VLOOKUP(C2403,$X$1:$Y$49,2))</f>
        <v>D 25</v>
      </c>
      <c r="M2403" s="10" t="e">
        <f>M2402+IF(AND(B2403="C",E2403&lt;&gt;""),IF(G2403="D",-#REF!,+#REF!),0)</f>
        <v>#REF!</v>
      </c>
      <c r="N2403">
        <f>IF(D2403,MONTH(D2403),"")</f>
        <v>6</v>
      </c>
      <c r="O2403">
        <f>IF(D2403,YEAR(D2403),"")</f>
        <v>2004</v>
      </c>
      <c r="P2403" s="12">
        <f>P2402+IF(AND($B2403="C",I2403&lt;&gt;""),IF($G2403="D",-I2403,+I2403),0)</f>
        <v>26.287580832280103</v>
      </c>
    </row>
    <row r="2404" spans="1:16" x14ac:dyDescent="0.2">
      <c r="A2404" s="6">
        <v>1259</v>
      </c>
      <c r="B2404" s="6" t="s">
        <v>17</v>
      </c>
      <c r="C2404" t="s">
        <v>26</v>
      </c>
      <c r="D2404" s="8">
        <v>38142</v>
      </c>
      <c r="E2404" s="8">
        <v>38168</v>
      </c>
      <c r="F2404" t="s">
        <v>284</v>
      </c>
      <c r="G2404" s="6" t="s">
        <v>23</v>
      </c>
      <c r="I2404" s="12">
        <v>22.73</v>
      </c>
      <c r="J2404" s="12">
        <f>J2403+IF(AND($B2404="B",$G2404="D"),-I2404,IF($B2404="B",+I2404,0))</f>
        <v>-5747.2415693040939</v>
      </c>
      <c r="K2404" s="12">
        <f>K2403+IF(AND($B2404="B",$E2404&lt;&gt;""),IF($G2404="D",-I2404,+I2404),0)</f>
        <v>-5747.2415693040939</v>
      </c>
      <c r="L2404" s="6" t="str">
        <f>IF(C2404="","",G2404&amp;" "&amp;VLOOKUP(C2404,$X$1:$Y$49,2))</f>
        <v>D 6</v>
      </c>
      <c r="M2404" s="10" t="e">
        <f>M2403+IF(AND(B2404="C",E2404&lt;&gt;""),IF(G2404="D",-#REF!,+#REF!),0)</f>
        <v>#REF!</v>
      </c>
      <c r="N2404">
        <f>IF(D2404,MONTH(D2404),"")</f>
        <v>6</v>
      </c>
      <c r="O2404">
        <f>IF(D2404,YEAR(D2404),"")</f>
        <v>2004</v>
      </c>
      <c r="P2404" s="12">
        <f>P2403+IF(AND($B2404="C",I2404&lt;&gt;""),IF($G2404="D",-I2404,+I2404),0)</f>
        <v>26.287580832280103</v>
      </c>
    </row>
    <row r="2405" spans="1:16" x14ac:dyDescent="0.2">
      <c r="A2405" s="6">
        <v>999</v>
      </c>
      <c r="B2405" s="6" t="s">
        <v>17</v>
      </c>
      <c r="C2405" t="s">
        <v>33</v>
      </c>
      <c r="D2405" s="8">
        <v>38145</v>
      </c>
      <c r="E2405" s="8">
        <v>38144</v>
      </c>
      <c r="F2405" t="s">
        <v>284</v>
      </c>
      <c r="G2405" s="6" t="s">
        <v>23</v>
      </c>
      <c r="H2405" s="6"/>
      <c r="I2405" s="12">
        <v>124.08</v>
      </c>
      <c r="J2405" s="12">
        <f>J2404+IF(AND($B2405="B",$G2405="D"),-I2405,IF($B2405="B",+I2405,0))</f>
        <v>-5871.3215693040938</v>
      </c>
      <c r="K2405" s="12">
        <f>K2404+IF(AND($B2405="B",$E2405&lt;&gt;""),IF($G2405="D",-I2405,+I2405),0)</f>
        <v>-5871.3215693040938</v>
      </c>
      <c r="L2405" s="6" t="str">
        <f>IF(C2405="","",G2405&amp;" "&amp;VLOOKUP(C2405,$X$1:$Y$49,2))</f>
        <v>D 23</v>
      </c>
      <c r="M2405" s="10" t="e">
        <f>M2404+IF(AND(B2405="C",E2405&lt;&gt;""),IF(G2405="D",-#REF!,+#REF!),0)</f>
        <v>#REF!</v>
      </c>
      <c r="N2405">
        <f>IF(D2405,MONTH(D2405),"")</f>
        <v>6</v>
      </c>
      <c r="O2405">
        <f>IF(D2405,YEAR(D2405),"")</f>
        <v>2004</v>
      </c>
      <c r="P2405" s="12">
        <f>P2404+IF(AND($B2405="C",I2405&lt;&gt;""),IF($G2405="D",-I2405,+I2405),0)</f>
        <v>26.287580832280103</v>
      </c>
    </row>
    <row r="2406" spans="1:16" x14ac:dyDescent="0.2">
      <c r="A2406" s="6">
        <v>1253</v>
      </c>
      <c r="B2406" s="6" t="s">
        <v>17</v>
      </c>
      <c r="C2406" t="s">
        <v>28</v>
      </c>
      <c r="D2406" s="8">
        <v>38148</v>
      </c>
      <c r="E2406" s="8">
        <v>38148</v>
      </c>
      <c r="F2406" t="s">
        <v>284</v>
      </c>
      <c r="G2406" s="6" t="s">
        <v>23</v>
      </c>
      <c r="I2406" s="12">
        <v>27.38</v>
      </c>
      <c r="J2406" s="12">
        <f>J2405+IF(AND($B2406="B",$G2406="D"),-I2406,IF($B2406="B",+I2406,0))</f>
        <v>-5898.7015693040939</v>
      </c>
      <c r="K2406" s="12">
        <f>K2405+IF(AND($B2406="B",$E2406&lt;&gt;""),IF($G2406="D",-I2406,+I2406),0)</f>
        <v>-5898.7015693040939</v>
      </c>
      <c r="L2406" s="6" t="str">
        <f>IF(C2406="","",G2406&amp;" "&amp;VLOOKUP(C2406,$X$1:$Y$49,2))</f>
        <v>D 25</v>
      </c>
      <c r="M2406" s="10" t="e">
        <f>M2405+IF(AND(B2406="C",E2406&lt;&gt;""),IF(G2406="D",-#REF!,+#REF!),0)</f>
        <v>#REF!</v>
      </c>
      <c r="N2406">
        <f>IF(D2406,MONTH(D2406),"")</f>
        <v>6</v>
      </c>
      <c r="O2406">
        <f>IF(D2406,YEAR(D2406),"")</f>
        <v>2004</v>
      </c>
      <c r="P2406" s="12">
        <f>P2405+IF(AND($B2406="C",I2406&lt;&gt;""),IF($G2406="D",-I2406,+I2406),0)</f>
        <v>26.287580832280103</v>
      </c>
    </row>
    <row r="2407" spans="1:16" x14ac:dyDescent="0.2">
      <c r="A2407" s="6">
        <v>1253</v>
      </c>
      <c r="B2407" s="6" t="s">
        <v>17</v>
      </c>
      <c r="C2407" t="s">
        <v>26</v>
      </c>
      <c r="D2407" s="8">
        <v>38148</v>
      </c>
      <c r="E2407" s="8">
        <v>38148</v>
      </c>
      <c r="F2407" t="s">
        <v>284</v>
      </c>
      <c r="G2407" s="6" t="s">
        <v>23</v>
      </c>
      <c r="I2407" s="12">
        <v>5.37</v>
      </c>
      <c r="J2407" s="12">
        <f>J2406+IF(AND($B2407="B",$G2407="D"),-I2407,IF($B2407="B",+I2407,0))</f>
        <v>-5904.0715693040938</v>
      </c>
      <c r="K2407" s="12">
        <f>K2406+IF(AND($B2407="B",$E2407&lt;&gt;""),IF($G2407="D",-I2407,+I2407),0)</f>
        <v>-5904.0715693040938</v>
      </c>
      <c r="L2407" s="6" t="str">
        <f>IF(C2407="","",G2407&amp;" "&amp;VLOOKUP(C2407,$X$1:$Y$49,2))</f>
        <v>D 6</v>
      </c>
      <c r="M2407" s="10" t="e">
        <f>M2406+IF(AND(B2407="C",E2407&lt;&gt;""),IF(G2407="D",-#REF!,+#REF!),0)</f>
        <v>#REF!</v>
      </c>
      <c r="N2407">
        <f>IF(D2407,MONTH(D2407),"")</f>
        <v>6</v>
      </c>
      <c r="O2407">
        <f>IF(D2407,YEAR(D2407),"")</f>
        <v>2004</v>
      </c>
      <c r="P2407" s="12">
        <f>P2406+IF(AND($B2407="C",I2407&lt;&gt;""),IF($G2407="D",-I2407,+I2407),0)</f>
        <v>26.287580832280103</v>
      </c>
    </row>
    <row r="2408" spans="1:16" x14ac:dyDescent="0.2">
      <c r="A2408" s="6">
        <v>1267</v>
      </c>
      <c r="B2408" s="6" t="s">
        <v>17</v>
      </c>
      <c r="C2408" t="s">
        <v>31</v>
      </c>
      <c r="D2408" s="8">
        <v>38153</v>
      </c>
      <c r="E2408" s="8">
        <v>38168</v>
      </c>
      <c r="F2408" t="s">
        <v>284</v>
      </c>
      <c r="G2408" s="6" t="s">
        <v>23</v>
      </c>
      <c r="I2408" s="12">
        <v>154.68</v>
      </c>
      <c r="J2408" s="12">
        <f>J2407+IF(AND($B2408="B",$G2408="D"),-I2408,IF($B2408="B",+I2408,0))</f>
        <v>-6058.7515693040941</v>
      </c>
      <c r="K2408" s="12">
        <f>K2407+IF(AND($B2408="B",$E2408&lt;&gt;""),IF($G2408="D",-I2408,+I2408),0)</f>
        <v>-6058.7515693040941</v>
      </c>
      <c r="L2408" s="6" t="str">
        <f>IF(C2408="","",G2408&amp;" "&amp;VLOOKUP(C2408,$X$1:$Y$49,2))</f>
        <v>D 22</v>
      </c>
      <c r="M2408" s="10" t="e">
        <f>M2407+IF(AND(B2408="C",E2408&lt;&gt;""),IF(G2408="D",-#REF!,+#REF!),0)</f>
        <v>#REF!</v>
      </c>
      <c r="N2408">
        <f>IF(D2408,MONTH(D2408),"")</f>
        <v>6</v>
      </c>
      <c r="O2408">
        <f>IF(D2408,YEAR(D2408),"")</f>
        <v>2004</v>
      </c>
      <c r="P2408" s="12">
        <f>P2407+IF(AND($B2408="C",I2408&lt;&gt;""),IF($G2408="D",-I2408,+I2408),0)</f>
        <v>26.287580832280103</v>
      </c>
    </row>
    <row r="2409" spans="1:16" x14ac:dyDescent="0.2">
      <c r="A2409" s="6">
        <v>1267</v>
      </c>
      <c r="B2409" s="6" t="s">
        <v>17</v>
      </c>
      <c r="C2409" s="7" t="s">
        <v>26</v>
      </c>
      <c r="D2409" s="8">
        <v>38153</v>
      </c>
      <c r="E2409" s="8">
        <v>38168</v>
      </c>
      <c r="F2409" t="s">
        <v>284</v>
      </c>
      <c r="G2409" s="6" t="s">
        <v>23</v>
      </c>
      <c r="I2409" s="12">
        <v>23.28</v>
      </c>
      <c r="J2409" s="12">
        <f>J2408+IF(AND($B2409="B",$G2409="D"),-I2409,IF($B2409="B",+I2409,0))</f>
        <v>-6082.0315693040939</v>
      </c>
      <c r="K2409" s="12">
        <f>K2408+IF(AND($B2409="B",$E2409&lt;&gt;""),IF($G2409="D",-I2409,+I2409),0)</f>
        <v>-6082.0315693040939</v>
      </c>
      <c r="L2409" s="6" t="str">
        <f>IF(C2409="","",G2409&amp;" "&amp;VLOOKUP(C2409,$X$1:$Y$49,2))</f>
        <v>D 6</v>
      </c>
      <c r="M2409" s="10" t="e">
        <f>M2408+IF(AND(B2409="C",E2409&lt;&gt;""),IF(G2409="D",-#REF!,+#REF!),0)</f>
        <v>#REF!</v>
      </c>
      <c r="N2409">
        <f>IF(D2409,MONTH(D2409),"")</f>
        <v>6</v>
      </c>
      <c r="O2409">
        <f>IF(D2409,YEAR(D2409),"")</f>
        <v>2004</v>
      </c>
      <c r="P2409" s="12">
        <f>P2408+IF(AND($B2409="C",I2409&lt;&gt;""),IF($G2409="D",-I2409,+I2409),0)</f>
        <v>26.287580832280103</v>
      </c>
    </row>
    <row r="2410" spans="1:16" x14ac:dyDescent="0.2">
      <c r="A2410" s="6">
        <v>1254</v>
      </c>
      <c r="B2410" s="6" t="s">
        <v>17</v>
      </c>
      <c r="C2410" t="s">
        <v>65</v>
      </c>
      <c r="D2410" s="8">
        <v>38154</v>
      </c>
      <c r="E2410" s="8">
        <v>38158</v>
      </c>
      <c r="F2410" t="s">
        <v>284</v>
      </c>
      <c r="G2410" s="6" t="s">
        <v>23</v>
      </c>
      <c r="I2410" s="12">
        <v>1666</v>
      </c>
      <c r="J2410" s="12">
        <f>J2409+IF(AND($B2410="B",$G2410="D"),-I2410,IF($B2410="B",+I2410,0))</f>
        <v>-7748.0315693040939</v>
      </c>
      <c r="K2410" s="12">
        <f>K2409+IF(AND($B2410="B",$E2410&lt;&gt;""),IF($G2410="D",-I2410,+I2410),0)</f>
        <v>-7748.0315693040939</v>
      </c>
      <c r="L2410" s="6" t="str">
        <f>IF(C2410="","",G2410&amp;" "&amp;VLOOKUP(C2410,$X$1:$Y$49,2))</f>
        <v>D 12</v>
      </c>
      <c r="M2410" s="10" t="e">
        <f>M2409+IF(AND(B2410="C",E2410&lt;&gt;""),IF(G2410="D",-#REF!,+#REF!),0)</f>
        <v>#REF!</v>
      </c>
      <c r="N2410">
        <f>IF(D2410,MONTH(D2410),"")</f>
        <v>6</v>
      </c>
      <c r="O2410">
        <f>IF(D2410,YEAR(D2410),"")</f>
        <v>2004</v>
      </c>
      <c r="P2410" s="12">
        <f>P2409+IF(AND($B2410="C",I2410&lt;&gt;""),IF($G2410="D",-I2410,+I2410),0)</f>
        <v>26.287580832280103</v>
      </c>
    </row>
    <row r="2411" spans="1:16" x14ac:dyDescent="0.2">
      <c r="A2411" s="6">
        <v>1257</v>
      </c>
      <c r="B2411" s="6" t="s">
        <v>17</v>
      </c>
      <c r="C2411" t="s">
        <v>28</v>
      </c>
      <c r="D2411" s="8">
        <v>38154</v>
      </c>
      <c r="E2411" s="8">
        <v>38186</v>
      </c>
      <c r="F2411" t="s">
        <v>284</v>
      </c>
      <c r="G2411" s="6" t="s">
        <v>23</v>
      </c>
      <c r="I2411" s="12">
        <v>55.21</v>
      </c>
      <c r="J2411" s="12">
        <f>J2410+IF(AND($B2411="B",$G2411="D"),-I2411,IF($B2411="B",+I2411,0))</f>
        <v>-7803.2415693040939</v>
      </c>
      <c r="K2411" s="12">
        <f>K2410+IF(AND($B2411="B",$E2411&lt;&gt;""),IF($G2411="D",-I2411,+I2411),0)</f>
        <v>-7803.2415693040939</v>
      </c>
      <c r="L2411" s="6" t="str">
        <f>IF(C2411="","",G2411&amp;" "&amp;VLOOKUP(C2411,$X$1:$Y$49,2))</f>
        <v>D 25</v>
      </c>
      <c r="M2411" s="10" t="e">
        <f>M2410+IF(AND(B2411="C",E2411&lt;&gt;""),IF(G2411="D",-#REF!,+#REF!),0)</f>
        <v>#REF!</v>
      </c>
      <c r="N2411">
        <f>IF(D2411,MONTH(D2411),"")</f>
        <v>6</v>
      </c>
      <c r="O2411">
        <f>IF(D2411,YEAR(D2411),"")</f>
        <v>2004</v>
      </c>
      <c r="P2411" s="12">
        <f>P2410+IF(AND($B2411="C",I2411&lt;&gt;""),IF($G2411="D",-I2411,+I2411),0)</f>
        <v>26.287580832280103</v>
      </c>
    </row>
    <row r="2412" spans="1:16" x14ac:dyDescent="0.2">
      <c r="A2412" s="6">
        <v>1257</v>
      </c>
      <c r="B2412" s="6" t="s">
        <v>17</v>
      </c>
      <c r="C2412" t="s">
        <v>26</v>
      </c>
      <c r="D2412" s="8">
        <v>38154</v>
      </c>
      <c r="E2412" s="8">
        <v>38186</v>
      </c>
      <c r="F2412" t="s">
        <v>284</v>
      </c>
      <c r="G2412" s="6" t="s">
        <v>23</v>
      </c>
      <c r="I2412" s="12">
        <v>10.81</v>
      </c>
      <c r="J2412" s="12">
        <f>J2411+IF(AND($B2412="B",$G2412="D"),-I2412,IF($B2412="B",+I2412,0))</f>
        <v>-7814.0515693040943</v>
      </c>
      <c r="K2412" s="12">
        <f>K2411+IF(AND($B2412="B",$E2412&lt;&gt;""),IF($G2412="D",-I2412,+I2412),0)</f>
        <v>-7814.0515693040943</v>
      </c>
      <c r="L2412" s="6" t="str">
        <f>IF(C2412="","",G2412&amp;" "&amp;VLOOKUP(C2412,$X$1:$Y$49,2))</f>
        <v>D 6</v>
      </c>
      <c r="M2412" s="10" t="e">
        <f>M2411+IF(AND(B2412="C",E2412&lt;&gt;""),IF(G2412="D",-#REF!,+#REF!),0)</f>
        <v>#REF!</v>
      </c>
      <c r="N2412">
        <f>IF(D2412,MONTH(D2412),"")</f>
        <v>6</v>
      </c>
      <c r="O2412">
        <f>IF(D2412,YEAR(D2412),"")</f>
        <v>2004</v>
      </c>
      <c r="P2412" s="12">
        <f>P2411+IF(AND($B2412="C",I2412&lt;&gt;""),IF($G2412="D",-I2412,+I2412),0)</f>
        <v>26.287580832280103</v>
      </c>
    </row>
    <row r="2413" spans="1:16" x14ac:dyDescent="0.2">
      <c r="A2413" s="6">
        <v>1165</v>
      </c>
      <c r="B2413" s="6" t="s">
        <v>17</v>
      </c>
      <c r="C2413" t="s">
        <v>33</v>
      </c>
      <c r="D2413" s="8">
        <v>38158</v>
      </c>
      <c r="E2413" s="8">
        <v>38158</v>
      </c>
      <c r="F2413" t="s">
        <v>284</v>
      </c>
      <c r="G2413" s="6" t="s">
        <v>23</v>
      </c>
      <c r="I2413" s="12">
        <v>482</v>
      </c>
      <c r="J2413" s="12">
        <f>J2412+IF(AND($B2413="B",$G2413="D"),-I2413,IF($B2413="B",+I2413,0))</f>
        <v>-8296.0515693040943</v>
      </c>
      <c r="K2413" s="12">
        <f>K2412+IF(AND($B2413="B",$E2413&lt;&gt;""),IF($G2413="D",-I2413,+I2413),0)</f>
        <v>-8296.0515693040943</v>
      </c>
      <c r="L2413" s="6" t="str">
        <f>IF(C2413="","",G2413&amp;" "&amp;VLOOKUP(C2413,$X$1:$Y$49,2))</f>
        <v>D 23</v>
      </c>
      <c r="M2413" s="10" t="e">
        <f>M2412+IF(AND(B2413="C",E2413&lt;&gt;""),IF(G2413="D",-#REF!,+#REF!),0)</f>
        <v>#REF!</v>
      </c>
      <c r="N2413">
        <f>IF(D2413,MONTH(D2413),"")</f>
        <v>6</v>
      </c>
      <c r="O2413">
        <f>IF(D2413,YEAR(D2413),"")</f>
        <v>2004</v>
      </c>
      <c r="P2413" s="12">
        <f>P2412+IF(AND($B2413="C",I2413&lt;&gt;""),IF($G2413="D",-I2413,+I2413),0)</f>
        <v>26.287580832280103</v>
      </c>
    </row>
    <row r="2414" spans="1:16" x14ac:dyDescent="0.2">
      <c r="A2414" s="6">
        <v>1262</v>
      </c>
      <c r="B2414" s="6" t="s">
        <v>17</v>
      </c>
      <c r="C2414" t="s">
        <v>54</v>
      </c>
      <c r="D2414" s="8">
        <v>38160</v>
      </c>
      <c r="E2414" s="8">
        <v>38160</v>
      </c>
      <c r="F2414" t="s">
        <v>284</v>
      </c>
      <c r="G2414" s="6" t="s">
        <v>19</v>
      </c>
      <c r="I2414" s="12">
        <v>2630</v>
      </c>
      <c r="J2414" s="12">
        <f>J2413+IF(AND($B2414="B",$G2414="D"),-I2414,IF($B2414="B",+I2414,0))</f>
        <v>-5666.0515693040943</v>
      </c>
      <c r="K2414" s="12">
        <f>K2413+IF(AND($B2414="B",$E2414&lt;&gt;""),IF($G2414="D",-I2414,+I2414),0)</f>
        <v>-5666.0515693040943</v>
      </c>
      <c r="L2414" s="6" t="str">
        <f>IF(C2414="","",G2414&amp;" "&amp;VLOOKUP(C2414,$X$1:$Y$49,2))</f>
        <v>R 6</v>
      </c>
      <c r="M2414" s="10" t="e">
        <f>M2413+IF(AND(B2414="C",E2414&lt;&gt;""),IF(G2414="D",-#REF!,+#REF!),0)</f>
        <v>#REF!</v>
      </c>
      <c r="N2414">
        <f>IF(D2414,MONTH(D2414),"")</f>
        <v>6</v>
      </c>
      <c r="O2414">
        <f>IF(D2414,YEAR(D2414),"")</f>
        <v>2004</v>
      </c>
      <c r="P2414" s="12">
        <f>P2413+IF(AND($B2414="C",I2414&lt;&gt;""),IF($G2414="D",-I2414,+I2414),0)</f>
        <v>26.287580832280103</v>
      </c>
    </row>
    <row r="2415" spans="1:16" x14ac:dyDescent="0.2">
      <c r="A2415" s="6">
        <v>1262</v>
      </c>
      <c r="B2415" s="6" t="s">
        <v>17</v>
      </c>
      <c r="C2415" s="7" t="s">
        <v>62</v>
      </c>
      <c r="D2415" s="8">
        <v>38160</v>
      </c>
      <c r="E2415" s="8">
        <v>38160</v>
      </c>
      <c r="F2415" t="s">
        <v>284</v>
      </c>
      <c r="G2415" s="6" t="s">
        <v>19</v>
      </c>
      <c r="I2415" s="12">
        <v>515.48</v>
      </c>
      <c r="J2415" s="12">
        <f>J2414+IF(AND($B2415="B",$G2415="D"),-I2415,IF($B2415="B",+I2415,0))</f>
        <v>-5150.5715693040947</v>
      </c>
      <c r="K2415" s="12">
        <f>K2414+IF(AND($B2415="B",$E2415&lt;&gt;""),IF($G2415="D",-I2415,+I2415),0)</f>
        <v>-5150.5715693040947</v>
      </c>
      <c r="L2415" s="6" t="str">
        <f>IF(C2415="","",G2415&amp;" "&amp;VLOOKUP(C2415,$X$1:$Y$49,2))</f>
        <v>R 5</v>
      </c>
      <c r="M2415" s="10" t="e">
        <f>M2414+IF(AND(B2415="C",E2415&lt;&gt;""),IF(G2415="D",-#REF!,+#REF!),0)</f>
        <v>#REF!</v>
      </c>
      <c r="N2415">
        <f>IF(D2415,MONTH(D2415),"")</f>
        <v>6</v>
      </c>
      <c r="O2415">
        <f>IF(D2415,YEAR(D2415),"")</f>
        <v>2004</v>
      </c>
      <c r="P2415" s="12">
        <f>P2414+IF(AND($B2415="C",I2415&lt;&gt;""),IF($G2415="D",-I2415,+I2415),0)</f>
        <v>26.287580832280103</v>
      </c>
    </row>
    <row r="2416" spans="1:16" x14ac:dyDescent="0.2">
      <c r="A2416" s="6">
        <v>1203</v>
      </c>
      <c r="B2416" s="6" t="s">
        <v>17</v>
      </c>
      <c r="C2416" s="7" t="s">
        <v>33</v>
      </c>
      <c r="D2416" s="8">
        <v>38163</v>
      </c>
      <c r="E2416" s="8">
        <v>38162</v>
      </c>
      <c r="F2416" t="s">
        <v>284</v>
      </c>
      <c r="G2416" s="6" t="s">
        <v>23</v>
      </c>
      <c r="I2416" s="12">
        <v>385</v>
      </c>
      <c r="J2416" s="12">
        <f>J2415+IF(AND($B2416="B",$G2416="D"),-I2416,IF($B2416="B",+I2416,0))</f>
        <v>-5535.5715693040947</v>
      </c>
      <c r="K2416" s="12">
        <f>K2415+IF(AND($B2416="B",$E2416&lt;&gt;""),IF($G2416="D",-I2416,+I2416),0)</f>
        <v>-5535.5715693040947</v>
      </c>
      <c r="L2416" s="6" t="str">
        <f>IF(C2416="","",G2416&amp;" "&amp;VLOOKUP(C2416,$X$1:$Y$49,2))</f>
        <v>D 23</v>
      </c>
      <c r="M2416" s="10" t="e">
        <f>M2415+IF(AND(B2416="C",E2416&lt;&gt;""),IF(G2416="D",-#REF!,+#REF!),0)</f>
        <v>#REF!</v>
      </c>
      <c r="N2416">
        <f>IF(D2416,MONTH(D2416),"")</f>
        <v>6</v>
      </c>
      <c r="O2416">
        <f>IF(D2416,YEAR(D2416),"")</f>
        <v>2004</v>
      </c>
      <c r="P2416" s="12">
        <f>P2415+IF(AND($B2416="C",I2416&lt;&gt;""),IF($G2416="D",-I2416,+I2416),0)</f>
        <v>26.287580832280103</v>
      </c>
    </row>
    <row r="2417" spans="1:16" x14ac:dyDescent="0.2">
      <c r="A2417" s="6">
        <v>1256</v>
      </c>
      <c r="B2417" s="6" t="s">
        <v>17</v>
      </c>
      <c r="C2417" s="7" t="s">
        <v>58</v>
      </c>
      <c r="D2417" s="8">
        <v>38167</v>
      </c>
      <c r="E2417" s="8">
        <v>38162</v>
      </c>
      <c r="F2417" t="s">
        <v>284</v>
      </c>
      <c r="G2417" s="6" t="s">
        <v>23</v>
      </c>
      <c r="I2417" s="12">
        <v>185</v>
      </c>
      <c r="J2417" s="12">
        <f>J2416+IF(AND($B2417="B",$G2417="D"),-I2417,IF($B2417="B",+I2417,0))</f>
        <v>-5720.5715693040947</v>
      </c>
      <c r="K2417" s="12">
        <f>K2416+IF(AND($B2417="B",$E2417&lt;&gt;""),IF($G2417="D",-I2417,+I2417),0)</f>
        <v>-5720.5715693040947</v>
      </c>
      <c r="L2417" s="6" t="str">
        <f>IF(C2417="","",G2417&amp;" "&amp;VLOOKUP(C2417,$X$1:$Y$49,2))</f>
        <v>D 4</v>
      </c>
      <c r="M2417" s="10" t="e">
        <f>M2416+IF(AND(B2417="C",E2417&lt;&gt;""),IF(G2417="D",-#REF!,+#REF!),0)</f>
        <v>#REF!</v>
      </c>
      <c r="N2417">
        <f>IF(D2417,MONTH(D2417),"")</f>
        <v>6</v>
      </c>
      <c r="O2417">
        <f>IF(D2417,YEAR(D2417),"")</f>
        <v>2004</v>
      </c>
      <c r="P2417" s="12">
        <f>P2416+IF(AND($B2417="C",I2417&lt;&gt;""),IF($G2417="D",-I2417,+I2417),0)</f>
        <v>26.287580832280103</v>
      </c>
    </row>
    <row r="2418" spans="1:16" x14ac:dyDescent="0.2">
      <c r="A2418" s="6">
        <v>1261</v>
      </c>
      <c r="B2418" s="6" t="s">
        <v>17</v>
      </c>
      <c r="C2418" t="s">
        <v>28</v>
      </c>
      <c r="D2418" s="8">
        <v>38168</v>
      </c>
      <c r="E2418" s="8">
        <v>38167</v>
      </c>
      <c r="F2418" t="s">
        <v>284</v>
      </c>
      <c r="G2418" s="6" t="s">
        <v>23</v>
      </c>
      <c r="I2418" s="12">
        <v>30.71</v>
      </c>
      <c r="J2418" s="12">
        <f>J2417+IF(AND($B2418="B",$G2418="D"),-I2418,IF($B2418="B",+I2418,0))</f>
        <v>-5751.2815693040948</v>
      </c>
      <c r="K2418" s="12">
        <f>K2417+IF(AND($B2418="B",$E2418&lt;&gt;""),IF($G2418="D",-I2418,+I2418),0)</f>
        <v>-5751.2815693040948</v>
      </c>
      <c r="L2418" s="6" t="str">
        <f>IF(C2418="","",G2418&amp;" "&amp;VLOOKUP(C2418,$X$1:$Y$49,2))</f>
        <v>D 25</v>
      </c>
      <c r="M2418" s="10" t="e">
        <f>M2417+IF(AND(B2418="C",E2418&lt;&gt;""),IF(G2418="D",-#REF!,+#REF!),0)</f>
        <v>#REF!</v>
      </c>
      <c r="N2418">
        <f>IF(D2418,MONTH(D2418),"")</f>
        <v>6</v>
      </c>
      <c r="O2418">
        <f>IF(D2418,YEAR(D2418),"")</f>
        <v>2004</v>
      </c>
      <c r="P2418" s="12">
        <f>P2417+IF(AND($B2418="C",I2418&lt;&gt;""),IF($G2418="D",-I2418,+I2418),0)</f>
        <v>26.287580832280103</v>
      </c>
    </row>
    <row r="2419" spans="1:16" x14ac:dyDescent="0.2">
      <c r="A2419" s="6">
        <v>1261</v>
      </c>
      <c r="B2419" s="6" t="s">
        <v>17</v>
      </c>
      <c r="C2419" t="s">
        <v>26</v>
      </c>
      <c r="D2419" s="8">
        <v>38168</v>
      </c>
      <c r="E2419" s="8">
        <v>38167</v>
      </c>
      <c r="F2419" t="s">
        <v>284</v>
      </c>
      <c r="G2419" s="6" t="s">
        <v>23</v>
      </c>
      <c r="I2419" s="12">
        <v>6.02</v>
      </c>
      <c r="J2419" s="12">
        <f>J2418+IF(AND($B2419="B",$G2419="D"),-I2419,IF($B2419="B",+I2419,0))</f>
        <v>-5757.3015693040952</v>
      </c>
      <c r="K2419" s="12">
        <f>K2418+IF(AND($B2419="B",$E2419&lt;&gt;""),IF($G2419="D",-I2419,+I2419),0)</f>
        <v>-5757.3015693040952</v>
      </c>
      <c r="L2419" s="6" t="str">
        <f>IF(C2419="","",G2419&amp;" "&amp;VLOOKUP(C2419,$X$1:$Y$49,2))</f>
        <v>D 6</v>
      </c>
      <c r="M2419" s="10" t="e">
        <f>M2418+IF(AND(B2419="C",E2419&lt;&gt;""),IF(G2419="D",-#REF!,+#REF!),0)</f>
        <v>#REF!</v>
      </c>
      <c r="N2419">
        <f>IF(D2419,MONTH(D2419),"")</f>
        <v>6</v>
      </c>
      <c r="O2419">
        <f>IF(D2419,YEAR(D2419),"")</f>
        <v>2004</v>
      </c>
      <c r="P2419" s="12">
        <f>P2418+IF(AND($B2419="C",I2419&lt;&gt;""),IF($G2419="D",-I2419,+I2419),0)</f>
        <v>26.287580832280103</v>
      </c>
    </row>
    <row r="2420" spans="1:16" x14ac:dyDescent="0.2">
      <c r="A2420" s="6">
        <v>1263</v>
      </c>
      <c r="B2420" s="6" t="s">
        <v>17</v>
      </c>
      <c r="C2420" t="s">
        <v>53</v>
      </c>
      <c r="D2420" s="8">
        <v>38168</v>
      </c>
      <c r="E2420" s="8">
        <v>38168</v>
      </c>
      <c r="F2420" t="s">
        <v>284</v>
      </c>
      <c r="G2420" s="6" t="s">
        <v>23</v>
      </c>
      <c r="I2420" s="12">
        <v>15.6</v>
      </c>
      <c r="J2420" s="12">
        <f>J2419+IF(AND($B2420="B",$G2420="D"),-I2420,IF($B2420="B",+I2420,0))</f>
        <v>-5772.9015693040956</v>
      </c>
      <c r="K2420" s="12">
        <f>K2419+IF(AND($B2420="B",$E2420&lt;&gt;""),IF($G2420="D",-I2420,+I2420),0)</f>
        <v>-5772.9015693040956</v>
      </c>
      <c r="L2420" s="6" t="str">
        <f>IF(C2420="","",G2420&amp;" "&amp;VLOOKUP(C2420,$X$1:$Y$49,2))</f>
        <v>D 29</v>
      </c>
      <c r="M2420" s="10" t="e">
        <f>M2419+IF(AND(B2420="C",E2420&lt;&gt;""),IF(G2420="D",-#REF!,+#REF!),0)</f>
        <v>#REF!</v>
      </c>
      <c r="N2420">
        <f>IF(D2420,MONTH(D2420),"")</f>
        <v>6</v>
      </c>
      <c r="O2420">
        <f>IF(D2420,YEAR(D2420),"")</f>
        <v>2004</v>
      </c>
      <c r="P2420" s="12">
        <f>P2419+IF(AND($B2420="C",I2420&lt;&gt;""),IF($G2420="D",-I2420,+I2420),0)</f>
        <v>26.287580832280103</v>
      </c>
    </row>
    <row r="2421" spans="1:16" x14ac:dyDescent="0.2">
      <c r="A2421" s="6">
        <v>1264</v>
      </c>
      <c r="B2421" s="6" t="s">
        <v>17</v>
      </c>
      <c r="C2421" t="s">
        <v>53</v>
      </c>
      <c r="D2421" s="8">
        <v>38168</v>
      </c>
      <c r="E2421" s="8">
        <v>38168</v>
      </c>
      <c r="F2421" t="s">
        <v>284</v>
      </c>
      <c r="G2421" s="6" t="s">
        <v>23</v>
      </c>
      <c r="I2421" s="12">
        <v>24.18</v>
      </c>
      <c r="J2421" s="12">
        <f>J2420+IF(AND($B2421="B",$G2421="D"),-I2421,IF($B2421="B",+I2421,0))</f>
        <v>-5797.0815693040959</v>
      </c>
      <c r="K2421" s="12">
        <f>K2420+IF(AND($B2421="B",$E2421&lt;&gt;""),IF($G2421="D",-I2421,+I2421),0)</f>
        <v>-5797.0815693040959</v>
      </c>
      <c r="L2421" s="6" t="str">
        <f>IF(C2421="","",G2421&amp;" "&amp;VLOOKUP(C2421,$X$1:$Y$49,2))</f>
        <v>D 29</v>
      </c>
      <c r="M2421" s="10" t="e">
        <f>M2420+IF(AND(B2421="C",E2421&lt;&gt;""),IF(G2421="D",-#REF!,+#REF!),0)</f>
        <v>#REF!</v>
      </c>
      <c r="N2421">
        <f>IF(D2421,MONTH(D2421),"")</f>
        <v>6</v>
      </c>
      <c r="O2421">
        <f>IF(D2421,YEAR(D2421),"")</f>
        <v>2004</v>
      </c>
      <c r="P2421" s="12">
        <f>P2420+IF(AND($B2421="C",I2421&lt;&gt;""),IF($G2421="D",-I2421,+I2421),0)</f>
        <v>26.287580832280103</v>
      </c>
    </row>
    <row r="2422" spans="1:16" x14ac:dyDescent="0.2">
      <c r="A2422" s="6">
        <v>1255</v>
      </c>
      <c r="B2422" s="6" t="s">
        <v>17</v>
      </c>
      <c r="C2422" s="7" t="s">
        <v>56</v>
      </c>
      <c r="D2422" s="8">
        <v>38169</v>
      </c>
      <c r="E2422" s="19">
        <v>38186</v>
      </c>
      <c r="F2422" t="s">
        <v>284</v>
      </c>
      <c r="G2422" s="6" t="s">
        <v>23</v>
      </c>
      <c r="I2422" s="12">
        <v>230.32</v>
      </c>
      <c r="J2422" s="12">
        <f>J2421+IF(AND($B2422="B",$G2422="D"),-I2422,IF($B2422="B",+I2422,0))</f>
        <v>-6027.4015693040956</v>
      </c>
      <c r="K2422" s="12">
        <f>K2421+IF(AND($B2422="B",$E2422&lt;&gt;""),IF($G2422="D",-I2422,+I2422),0)</f>
        <v>-6027.4015693040956</v>
      </c>
      <c r="L2422" s="6" t="str">
        <f>IF(C2422="","",G2422&amp;" "&amp;VLOOKUP(C2422,$X$1:$Y$49,2))</f>
        <v>D 14</v>
      </c>
      <c r="M2422" s="10" t="e">
        <f>M2421+IF(AND(B2422="C",E2422&lt;&gt;""),IF(G2422="D",-#REF!,+#REF!),0)</f>
        <v>#REF!</v>
      </c>
      <c r="N2422">
        <f>IF(D2422,MONTH(D2422),"")</f>
        <v>7</v>
      </c>
      <c r="O2422">
        <f>IF(D2422,YEAR(D2422),"")</f>
        <v>2004</v>
      </c>
      <c r="P2422" s="12">
        <f>P2421+IF(AND($B2422="C",I2422&lt;&gt;""),IF($G2422="D",-I2422,+I2422),0)</f>
        <v>26.287580832280103</v>
      </c>
    </row>
    <row r="2423" spans="1:16" x14ac:dyDescent="0.2">
      <c r="A2423" s="6">
        <v>1255</v>
      </c>
      <c r="B2423" s="6" t="s">
        <v>17</v>
      </c>
      <c r="C2423" s="7" t="s">
        <v>26</v>
      </c>
      <c r="D2423" s="8">
        <v>38169</v>
      </c>
      <c r="E2423" s="19">
        <v>38186</v>
      </c>
      <c r="F2423" t="s">
        <v>284</v>
      </c>
      <c r="G2423" s="6" t="s">
        <v>23</v>
      </c>
      <c r="I2423" s="12">
        <v>53.09</v>
      </c>
      <c r="J2423" s="12">
        <f>J2422+IF(AND($B2423="B",$G2423="D"),-I2423,IF($B2423="B",+I2423,0))</f>
        <v>-6080.4915693040957</v>
      </c>
      <c r="K2423" s="12">
        <f>K2422+IF(AND($B2423="B",$E2423&lt;&gt;""),IF($G2423="D",-I2423,+I2423),0)</f>
        <v>-6080.4915693040957</v>
      </c>
      <c r="L2423" s="6" t="str">
        <f>IF(C2423="","",G2423&amp;" "&amp;VLOOKUP(C2423,$X$1:$Y$49,2))</f>
        <v>D 6</v>
      </c>
      <c r="M2423" s="10" t="e">
        <f>M2422+IF(AND(B2423="C",E2423&lt;&gt;""),IF(G2423="D",-#REF!,+#REF!),0)</f>
        <v>#REF!</v>
      </c>
      <c r="N2423">
        <f>IF(D2423,MONTH(D2423),"")</f>
        <v>7</v>
      </c>
      <c r="O2423">
        <f>IF(D2423,YEAR(D2423),"")</f>
        <v>2004</v>
      </c>
      <c r="P2423" s="12">
        <f>P2422+IF(AND($B2423="C",I2423&lt;&gt;""),IF($G2423="D",-I2423,+I2423),0)</f>
        <v>26.287580832280103</v>
      </c>
    </row>
    <row r="2424" spans="1:16" x14ac:dyDescent="0.2">
      <c r="A2424" s="6">
        <v>1255</v>
      </c>
      <c r="B2424" s="6" t="s">
        <v>17</v>
      </c>
      <c r="C2424" s="7" t="s">
        <v>51</v>
      </c>
      <c r="D2424" s="8">
        <v>38169</v>
      </c>
      <c r="E2424" s="19">
        <v>38186</v>
      </c>
      <c r="F2424" t="s">
        <v>284</v>
      </c>
      <c r="G2424" s="6" t="s">
        <v>23</v>
      </c>
      <c r="I2424" s="12">
        <v>40.54</v>
      </c>
      <c r="J2424" s="12">
        <f>J2423+IF(AND($B2424="B",$G2424="D"),-I2424,IF($B2424="B",+I2424,0))</f>
        <v>-6121.0315693040957</v>
      </c>
      <c r="K2424" s="12">
        <f>K2423+IF(AND($B2424="B",$E2424&lt;&gt;""),IF($G2424="D",-I2424,+I2424),0)</f>
        <v>-6121.0315693040957</v>
      </c>
      <c r="L2424" s="6" t="str">
        <f>IF(C2424="","",G2424&amp;" "&amp;VLOOKUP(C2424,$X$1:$Y$49,2))</f>
        <v>D 21</v>
      </c>
      <c r="M2424" s="10" t="e">
        <f>M2423+IF(AND(B2424="C",E2424&lt;&gt;""),IF(G2424="D",-#REF!,+#REF!),0)</f>
        <v>#REF!</v>
      </c>
      <c r="N2424">
        <f>IF(D2424,MONTH(D2424),"")</f>
        <v>7</v>
      </c>
      <c r="O2424">
        <f>IF(D2424,YEAR(D2424),"")</f>
        <v>2004</v>
      </c>
      <c r="P2424" s="12">
        <f>P2423+IF(AND($B2424="C",I2424&lt;&gt;""),IF($G2424="D",-I2424,+I2424),0)</f>
        <v>26.287580832280103</v>
      </c>
    </row>
    <row r="2425" spans="1:16" x14ac:dyDescent="0.2">
      <c r="A2425" s="6">
        <v>1255</v>
      </c>
      <c r="B2425" s="6" t="s">
        <v>17</v>
      </c>
      <c r="C2425" s="7" t="s">
        <v>51</v>
      </c>
      <c r="D2425" s="8">
        <v>38169</v>
      </c>
      <c r="E2425" s="19">
        <v>38186</v>
      </c>
      <c r="F2425" t="s">
        <v>284</v>
      </c>
      <c r="G2425" s="6" t="s">
        <v>23</v>
      </c>
      <c r="I2425" s="12">
        <v>7.48</v>
      </c>
      <c r="J2425" s="12">
        <f>J2424+IF(AND($B2425="B",$G2425="D"),-I2425,IF($B2425="B",+I2425,0))</f>
        <v>-6128.5115693040952</v>
      </c>
      <c r="K2425" s="12">
        <f>K2424+IF(AND($B2425="B",$E2425&lt;&gt;""),IF($G2425="D",-I2425,+I2425),0)</f>
        <v>-6128.5115693040952</v>
      </c>
      <c r="L2425" s="6" t="str">
        <f>IF(C2425="","",G2425&amp;" "&amp;VLOOKUP(C2425,$X$1:$Y$49,2))</f>
        <v>D 21</v>
      </c>
      <c r="M2425" s="10" t="e">
        <f>M2424+IF(AND(B2425="C",E2425&lt;&gt;""),IF(G2425="D",-#REF!,+#REF!),0)</f>
        <v>#REF!</v>
      </c>
      <c r="N2425">
        <f>IF(D2425,MONTH(D2425),"")</f>
        <v>7</v>
      </c>
      <c r="O2425">
        <f>IF(D2425,YEAR(D2425),"")</f>
        <v>2004</v>
      </c>
      <c r="P2425" s="12">
        <f>P2424+IF(AND($B2425="C",I2425&lt;&gt;""),IF($G2425="D",-I2425,+I2425),0)</f>
        <v>26.287580832280103</v>
      </c>
    </row>
    <row r="2426" spans="1:16" x14ac:dyDescent="0.2">
      <c r="A2426" s="6">
        <v>1268</v>
      </c>
      <c r="B2426" s="6" t="s">
        <v>17</v>
      </c>
      <c r="C2426" t="s">
        <v>53</v>
      </c>
      <c r="D2426" s="8">
        <v>38169</v>
      </c>
      <c r="E2426" s="8">
        <v>38169</v>
      </c>
      <c r="F2426" t="s">
        <v>284</v>
      </c>
      <c r="G2426" s="6" t="s">
        <v>23</v>
      </c>
      <c r="I2426" s="12">
        <v>8.36</v>
      </c>
      <c r="J2426" s="12">
        <f>J2425+IF(AND($B2426="B",$G2426="D"),-I2426,IF($B2426="B",+I2426,0))</f>
        <v>-6136.8715693040949</v>
      </c>
      <c r="K2426" s="12">
        <f>K2425+IF(AND($B2426="B",$E2426&lt;&gt;""),IF($G2426="D",-I2426,+I2426),0)</f>
        <v>-6136.8715693040949</v>
      </c>
      <c r="L2426" s="6" t="str">
        <f>IF(C2426="","",G2426&amp;" "&amp;VLOOKUP(C2426,$X$1:$Y$49,2))</f>
        <v>D 29</v>
      </c>
      <c r="M2426" s="10" t="e">
        <f>M2425+IF(AND(B2426="C",E2426&lt;&gt;""),IF(G2426="D",-#REF!,+#REF!),0)</f>
        <v>#REF!</v>
      </c>
      <c r="N2426">
        <f>IF(D2426,MONTH(D2426),"")</f>
        <v>7</v>
      </c>
      <c r="O2426">
        <f>IF(D2426,YEAR(D2426),"")</f>
        <v>2004</v>
      </c>
      <c r="P2426" s="12">
        <f>P2425+IF(AND($B2426="C",I2426&lt;&gt;""),IF($G2426="D",-I2426,+I2426),0)</f>
        <v>26.287580832280103</v>
      </c>
    </row>
    <row r="2427" spans="1:16" x14ac:dyDescent="0.2">
      <c r="A2427" s="6">
        <v>1268</v>
      </c>
      <c r="B2427" s="6" t="s">
        <v>17</v>
      </c>
      <c r="C2427" s="7" t="s">
        <v>26</v>
      </c>
      <c r="D2427" s="8">
        <v>38169</v>
      </c>
      <c r="E2427" s="8">
        <v>38169</v>
      </c>
      <c r="F2427" t="s">
        <v>284</v>
      </c>
      <c r="G2427" s="6" t="s">
        <v>23</v>
      </c>
      <c r="I2427" s="12">
        <v>1.64</v>
      </c>
      <c r="J2427" s="12">
        <f>J2426+IF(AND($B2427="B",$G2427="D"),-I2427,IF($B2427="B",+I2427,0))</f>
        <v>-6138.5115693040952</v>
      </c>
      <c r="K2427" s="12">
        <f>K2426+IF(AND($B2427="B",$E2427&lt;&gt;""),IF($G2427="D",-I2427,+I2427),0)</f>
        <v>-6138.5115693040952</v>
      </c>
      <c r="L2427" s="6" t="str">
        <f>IF(C2427="","",G2427&amp;" "&amp;VLOOKUP(C2427,$X$1:$Y$49,2))</f>
        <v>D 6</v>
      </c>
      <c r="M2427" s="10" t="e">
        <f>M2426+IF(AND(B2427="C",E2427&lt;&gt;""),IF(G2427="D",-#REF!,+#REF!),0)</f>
        <v>#REF!</v>
      </c>
      <c r="N2427">
        <f>IF(D2427,MONTH(D2427),"")</f>
        <v>7</v>
      </c>
      <c r="O2427">
        <f>IF(D2427,YEAR(D2427),"")</f>
        <v>2004</v>
      </c>
      <c r="P2427" s="12">
        <f>P2426+IF(AND($B2427="C",I2427&lt;&gt;""),IF($G2427="D",-I2427,+I2427),0)</f>
        <v>26.287580832280103</v>
      </c>
    </row>
    <row r="2428" spans="1:16" x14ac:dyDescent="0.2">
      <c r="A2428" s="6">
        <v>1269</v>
      </c>
      <c r="B2428" s="6" t="s">
        <v>17</v>
      </c>
      <c r="C2428" t="s">
        <v>53</v>
      </c>
      <c r="D2428" s="8">
        <v>38169</v>
      </c>
      <c r="E2428" s="8">
        <v>38169</v>
      </c>
      <c r="F2428" t="s">
        <v>284</v>
      </c>
      <c r="G2428" s="6" t="s">
        <v>23</v>
      </c>
      <c r="I2428" s="12">
        <v>19.23076923076923</v>
      </c>
      <c r="J2428" s="12">
        <f>J2427+IF(AND($B2428="B",$G2428="D"),-I2428,IF($B2428="B",+I2428,0))</f>
        <v>-6157.7423385348648</v>
      </c>
      <c r="K2428" s="12">
        <f>K2427+IF(AND($B2428="B",$E2428&lt;&gt;""),IF($G2428="D",-I2428,+I2428),0)</f>
        <v>-6157.7423385348648</v>
      </c>
      <c r="L2428" s="6" t="str">
        <f>IF(C2428="","",G2428&amp;" "&amp;VLOOKUP(C2428,$X$1:$Y$49,2))</f>
        <v>D 29</v>
      </c>
      <c r="M2428" s="10" t="e">
        <f>M2427+IF(AND(B2428="C",E2428&lt;&gt;""),IF(G2428="D",-#REF!,+#REF!),0)</f>
        <v>#REF!</v>
      </c>
      <c r="N2428">
        <f>IF(D2428,MONTH(D2428),"")</f>
        <v>7</v>
      </c>
      <c r="O2428">
        <f>IF(D2428,YEAR(D2428),"")</f>
        <v>2004</v>
      </c>
      <c r="P2428" s="12">
        <f>P2427+IF(AND($B2428="C",I2428&lt;&gt;""),IF($G2428="D",-I2428,+I2428),0)</f>
        <v>26.287580832280103</v>
      </c>
    </row>
    <row r="2429" spans="1:16" x14ac:dyDescent="0.2">
      <c r="A2429" s="6">
        <v>1269</v>
      </c>
      <c r="B2429" s="6" t="s">
        <v>17</v>
      </c>
      <c r="C2429" s="7" t="s">
        <v>26</v>
      </c>
      <c r="D2429" s="8">
        <v>38169</v>
      </c>
      <c r="E2429" s="8">
        <v>38169</v>
      </c>
      <c r="F2429" t="s">
        <v>284</v>
      </c>
      <c r="G2429" s="6" t="s">
        <v>23</v>
      </c>
      <c r="I2429" s="12">
        <v>3.77</v>
      </c>
      <c r="J2429" s="12">
        <f>J2428+IF(AND($B2429="B",$G2429="D"),-I2429,IF($B2429="B",+I2429,0))</f>
        <v>-6161.5123385348652</v>
      </c>
      <c r="K2429" s="12">
        <f>K2428+IF(AND($B2429="B",$E2429&lt;&gt;""),IF($G2429="D",-I2429,+I2429),0)</f>
        <v>-6161.5123385348652</v>
      </c>
      <c r="L2429" s="6" t="str">
        <f>IF(C2429="","",G2429&amp;" "&amp;VLOOKUP(C2429,$X$1:$Y$49,2))</f>
        <v>D 6</v>
      </c>
      <c r="M2429" s="10" t="e">
        <f>M2428+IF(AND(B2429="C",E2429&lt;&gt;""),IF(G2429="D",-#REF!,+#REF!),0)</f>
        <v>#REF!</v>
      </c>
      <c r="N2429">
        <f>IF(D2429,MONTH(D2429),"")</f>
        <v>7</v>
      </c>
      <c r="O2429">
        <f>IF(D2429,YEAR(D2429),"")</f>
        <v>2004</v>
      </c>
      <c r="P2429" s="12">
        <f>P2428+IF(AND($B2429="C",I2429&lt;&gt;""),IF($G2429="D",-I2429,+I2429),0)</f>
        <v>26.287580832280103</v>
      </c>
    </row>
    <row r="2430" spans="1:16" x14ac:dyDescent="0.2">
      <c r="A2430" s="6">
        <v>1277</v>
      </c>
      <c r="B2430" s="6" t="s">
        <v>17</v>
      </c>
      <c r="C2430" t="s">
        <v>53</v>
      </c>
      <c r="D2430" s="8">
        <v>38169</v>
      </c>
      <c r="E2430" s="8">
        <v>38169</v>
      </c>
      <c r="F2430" t="s">
        <v>284</v>
      </c>
      <c r="G2430" s="6" t="s">
        <v>23</v>
      </c>
      <c r="I2430" s="12">
        <v>65.58</v>
      </c>
      <c r="J2430" s="12">
        <f>J2429+IF(AND($B2430="B",$G2430="D"),-I2430,IF($B2430="B",+I2430,0))</f>
        <v>-6227.0923385348651</v>
      </c>
      <c r="K2430" s="12">
        <f>K2429+IF(AND($B2430="B",$E2430&lt;&gt;""),IF($G2430="D",-I2430,+I2430),0)</f>
        <v>-6227.0923385348651</v>
      </c>
      <c r="L2430" s="6" t="str">
        <f>IF(C2430="","",G2430&amp;" "&amp;VLOOKUP(C2430,$X$1:$Y$49,2))</f>
        <v>D 29</v>
      </c>
      <c r="M2430" s="10" t="e">
        <f>M2429+IF(AND(B2430="C",E2430&lt;&gt;""),IF(G2430="D",-#REF!,+#REF!),0)</f>
        <v>#REF!</v>
      </c>
      <c r="N2430">
        <f>IF(D2430,MONTH(D2430),"")</f>
        <v>7</v>
      </c>
      <c r="O2430">
        <f>IF(D2430,YEAR(D2430),"")</f>
        <v>2004</v>
      </c>
      <c r="P2430" s="12">
        <f>P2429+IF(AND($B2430="C",I2430&lt;&gt;""),IF($G2430="D",-I2430,+I2430),0)</f>
        <v>26.287580832280103</v>
      </c>
    </row>
    <row r="2431" spans="1:16" x14ac:dyDescent="0.2">
      <c r="A2431" s="6">
        <v>1277</v>
      </c>
      <c r="B2431" s="6" t="s">
        <v>17</v>
      </c>
      <c r="C2431" t="s">
        <v>26</v>
      </c>
      <c r="D2431" s="8">
        <v>38169</v>
      </c>
      <c r="E2431" s="8">
        <v>38169</v>
      </c>
      <c r="F2431" t="s">
        <v>284</v>
      </c>
      <c r="G2431" s="6" t="s">
        <v>23</v>
      </c>
      <c r="I2431" s="12">
        <v>10.039999999999999</v>
      </c>
      <c r="J2431" s="12">
        <f>J2430+IF(AND($B2431="B",$G2431="D"),-I2431,IF($B2431="B",+I2431,0))</f>
        <v>-6237.1323385348651</v>
      </c>
      <c r="K2431" s="12">
        <f>K2430+IF(AND($B2431="B",$E2431&lt;&gt;""),IF($G2431="D",-I2431,+I2431),0)</f>
        <v>-6237.1323385348651</v>
      </c>
      <c r="L2431" s="6" t="str">
        <f>IF(C2431="","",G2431&amp;" "&amp;VLOOKUP(C2431,$X$1:$Y$49,2))</f>
        <v>D 6</v>
      </c>
      <c r="M2431" s="10" t="e">
        <f>M2430+IF(AND(B2431="C",E2431&lt;&gt;""),IF(G2431="D",-#REF!,+#REF!),0)</f>
        <v>#REF!</v>
      </c>
      <c r="N2431">
        <f>IF(D2431,MONTH(D2431),"")</f>
        <v>7</v>
      </c>
      <c r="O2431">
        <f>IF(D2431,YEAR(D2431),"")</f>
        <v>2004</v>
      </c>
      <c r="P2431" s="12">
        <f>P2430+IF(AND($B2431="C",I2431&lt;&gt;""),IF($G2431="D",-I2431,+I2431),0)</f>
        <v>26.287580832280103</v>
      </c>
    </row>
    <row r="2432" spans="1:16" x14ac:dyDescent="0.2">
      <c r="A2432" s="6">
        <v>1266</v>
      </c>
      <c r="B2432" s="6" t="s">
        <v>17</v>
      </c>
      <c r="C2432" t="s">
        <v>54</v>
      </c>
      <c r="D2432" s="8">
        <v>38171</v>
      </c>
      <c r="E2432" s="8">
        <v>38177</v>
      </c>
      <c r="F2432" t="s">
        <v>284</v>
      </c>
      <c r="G2432" s="6" t="s">
        <v>19</v>
      </c>
      <c r="I2432" s="12">
        <v>885</v>
      </c>
      <c r="J2432" s="12">
        <f>J2431+IF(AND($B2432="B",$G2432="D"),-I2432,IF($B2432="B",+I2432,0))</f>
        <v>-5352.1323385348651</v>
      </c>
      <c r="K2432" s="12">
        <f>K2431+IF(AND($B2432="B",$E2432&lt;&gt;""),IF($G2432="D",-I2432,+I2432),0)</f>
        <v>-5352.1323385348651</v>
      </c>
      <c r="L2432" s="6" t="str">
        <f>IF(C2432="","",G2432&amp;" "&amp;VLOOKUP(C2432,$X$1:$Y$49,2))</f>
        <v>R 6</v>
      </c>
      <c r="M2432" s="10" t="e">
        <f>M2431+IF(AND(B2432="C",E2432&lt;&gt;""),IF(G2432="D",-#REF!,+#REF!),0)</f>
        <v>#REF!</v>
      </c>
      <c r="N2432">
        <f>IF(D2432,MONTH(D2432),"")</f>
        <v>7</v>
      </c>
      <c r="O2432">
        <f>IF(D2432,YEAR(D2432),"")</f>
        <v>2004</v>
      </c>
      <c r="P2432" s="12">
        <f>P2431+IF(AND($B2432="C",I2432&lt;&gt;""),IF($G2432="D",-I2432,+I2432),0)</f>
        <v>26.287580832280103</v>
      </c>
    </row>
    <row r="2433" spans="1:16" x14ac:dyDescent="0.2">
      <c r="A2433" s="6">
        <v>1266</v>
      </c>
      <c r="B2433" s="6" t="s">
        <v>17</v>
      </c>
      <c r="C2433" s="7" t="s">
        <v>62</v>
      </c>
      <c r="D2433" s="8">
        <v>38171</v>
      </c>
      <c r="E2433" s="8">
        <v>38177</v>
      </c>
      <c r="F2433" t="s">
        <v>284</v>
      </c>
      <c r="G2433" s="6" t="s">
        <v>19</v>
      </c>
      <c r="I2433" s="12">
        <v>173.46</v>
      </c>
      <c r="J2433" s="12">
        <f>J2432+IF(AND($B2433="B",$G2433="D"),-I2433,IF($B2433="B",+I2433,0))</f>
        <v>-5178.672338534865</v>
      </c>
      <c r="K2433" s="12">
        <f>K2432+IF(AND($B2433="B",$E2433&lt;&gt;""),IF($G2433="D",-I2433,+I2433),0)</f>
        <v>-5178.672338534865</v>
      </c>
      <c r="L2433" s="6" t="str">
        <f>IF(C2433="","",G2433&amp;" "&amp;VLOOKUP(C2433,$X$1:$Y$49,2))</f>
        <v>R 5</v>
      </c>
      <c r="M2433" s="10" t="e">
        <f>M2432+IF(AND(B2433="C",E2433&lt;&gt;""),IF(G2433="D",-#REF!,+#REF!),0)</f>
        <v>#REF!</v>
      </c>
      <c r="N2433">
        <f>IF(D2433,MONTH(D2433),"")</f>
        <v>7</v>
      </c>
      <c r="O2433">
        <f>IF(D2433,YEAR(D2433),"")</f>
        <v>2004</v>
      </c>
      <c r="P2433" s="12">
        <f>P2432+IF(AND($B2433="C",I2433&lt;&gt;""),IF($G2433="D",-I2433,+I2433),0)</f>
        <v>26.287580832280103</v>
      </c>
    </row>
    <row r="2434" spans="1:16" x14ac:dyDescent="0.2">
      <c r="A2434" s="6">
        <v>1278</v>
      </c>
      <c r="B2434" s="6" t="s">
        <v>17</v>
      </c>
      <c r="C2434" t="s">
        <v>53</v>
      </c>
      <c r="D2434" s="8">
        <v>38173</v>
      </c>
      <c r="E2434" s="8">
        <v>38173</v>
      </c>
      <c r="F2434" t="s">
        <v>284</v>
      </c>
      <c r="G2434" s="6" t="s">
        <v>23</v>
      </c>
      <c r="I2434" s="12">
        <v>38.46</v>
      </c>
      <c r="J2434" s="12">
        <f>J2433+IF(AND($B2434="B",$G2434="D"),-I2434,IF($B2434="B",+I2434,0))</f>
        <v>-5217.1323385348651</v>
      </c>
      <c r="K2434" s="12">
        <f>K2433+IF(AND($B2434="B",$E2434&lt;&gt;""),IF($G2434="D",-I2434,+I2434),0)</f>
        <v>-5217.1323385348651</v>
      </c>
      <c r="L2434" s="6" t="str">
        <f>IF(C2434="","",G2434&amp;" "&amp;VLOOKUP(C2434,$X$1:$Y$49,2))</f>
        <v>D 29</v>
      </c>
      <c r="M2434" s="10" t="e">
        <f>M2433+IF(AND(B2434="C",E2434&lt;&gt;""),IF(G2434="D",-#REF!,+#REF!),0)</f>
        <v>#REF!</v>
      </c>
      <c r="N2434">
        <f>IF(D2434,MONTH(D2434),"")</f>
        <v>7</v>
      </c>
      <c r="O2434">
        <f>IF(D2434,YEAR(D2434),"")</f>
        <v>2004</v>
      </c>
      <c r="P2434" s="12">
        <f>P2433+IF(AND($B2434="C",I2434&lt;&gt;""),IF($G2434="D",-I2434,+I2434),0)</f>
        <v>26.287580832280103</v>
      </c>
    </row>
    <row r="2435" spans="1:16" x14ac:dyDescent="0.2">
      <c r="A2435" s="6">
        <v>1278</v>
      </c>
      <c r="B2435" s="6" t="s">
        <v>17</v>
      </c>
      <c r="C2435" t="s">
        <v>26</v>
      </c>
      <c r="D2435" s="8">
        <v>38173</v>
      </c>
      <c r="E2435" s="8">
        <v>38173</v>
      </c>
      <c r="F2435" t="s">
        <v>284</v>
      </c>
      <c r="G2435" s="6" t="s">
        <v>23</v>
      </c>
      <c r="I2435" s="12">
        <v>7.54</v>
      </c>
      <c r="J2435" s="12">
        <f>J2434+IF(AND($B2435="B",$G2435="D"),-I2435,IF($B2435="B",+I2435,0))</f>
        <v>-5224.672338534865</v>
      </c>
      <c r="K2435" s="12">
        <f>K2434+IF(AND($B2435="B",$E2435&lt;&gt;""),IF($G2435="D",-I2435,+I2435),0)</f>
        <v>-5224.672338534865</v>
      </c>
      <c r="L2435" s="6" t="str">
        <f>IF(C2435="","",G2435&amp;" "&amp;VLOOKUP(C2435,$X$1:$Y$49,2))</f>
        <v>D 6</v>
      </c>
      <c r="M2435" s="10" t="e">
        <f>M2434+IF(AND(B2435="C",E2435&lt;&gt;""),IF(G2435="D",-#REF!,+#REF!),0)</f>
        <v>#REF!</v>
      </c>
      <c r="N2435">
        <f>IF(D2435,MONTH(D2435),"")</f>
        <v>7</v>
      </c>
      <c r="O2435">
        <f>IF(D2435,YEAR(D2435),"")</f>
        <v>2004</v>
      </c>
      <c r="P2435" s="12">
        <f>P2434+IF(AND($B2435="C",I2435&lt;&gt;""),IF($G2435="D",-I2435,+I2435),0)</f>
        <v>26.287580832280103</v>
      </c>
    </row>
    <row r="2436" spans="1:16" x14ac:dyDescent="0.2">
      <c r="A2436" s="6">
        <v>999</v>
      </c>
      <c r="B2436" s="6" t="s">
        <v>17</v>
      </c>
      <c r="C2436" t="s">
        <v>33</v>
      </c>
      <c r="D2436" s="8">
        <v>38175</v>
      </c>
      <c r="E2436" s="8">
        <v>38203</v>
      </c>
      <c r="F2436" t="s">
        <v>284</v>
      </c>
      <c r="G2436" s="6" t="s">
        <v>23</v>
      </c>
      <c r="H2436" s="6"/>
      <c r="I2436" s="12">
        <v>124.08</v>
      </c>
      <c r="J2436" s="12">
        <f>J2435+IF(AND($B2436="B",$G2436="D"),-I2436,IF($B2436="B",+I2436,0))</f>
        <v>-5348.752338534865</v>
      </c>
      <c r="K2436" s="12">
        <f>K2435+IF(AND($B2436="B",$E2436&lt;&gt;""),IF($G2436="D",-I2436,+I2436),0)</f>
        <v>-5348.752338534865</v>
      </c>
      <c r="L2436" s="6" t="str">
        <f>IF(C2436="","",G2436&amp;" "&amp;VLOOKUP(C2436,$X$1:$Y$49,2))</f>
        <v>D 23</v>
      </c>
      <c r="M2436" s="10" t="e">
        <f>M2435+IF(AND(B2436="C",E2436&lt;&gt;""),IF(G2436="D",-#REF!,+#REF!),0)</f>
        <v>#REF!</v>
      </c>
      <c r="N2436">
        <f>IF(D2436,MONTH(D2436),"")</f>
        <v>7</v>
      </c>
      <c r="O2436">
        <f>IF(D2436,YEAR(D2436),"")</f>
        <v>2004</v>
      </c>
      <c r="P2436" s="12">
        <f>P2435+IF(AND($B2436="C",I2436&lt;&gt;""),IF($G2436="D",-I2436,+I2436),0)</f>
        <v>26.287580832280103</v>
      </c>
    </row>
    <row r="2437" spans="1:16" x14ac:dyDescent="0.2">
      <c r="A2437" s="6">
        <v>1265</v>
      </c>
      <c r="B2437" s="6" t="s">
        <v>17</v>
      </c>
      <c r="C2437" t="s">
        <v>54</v>
      </c>
      <c r="D2437" s="8">
        <v>38176</v>
      </c>
      <c r="E2437" s="8">
        <v>38177</v>
      </c>
      <c r="F2437" t="s">
        <v>284</v>
      </c>
      <c r="G2437" s="6" t="s">
        <v>19</v>
      </c>
      <c r="I2437" s="12">
        <v>11600</v>
      </c>
      <c r="J2437" s="12">
        <f>J2436+IF(AND($B2437="B",$G2437="D"),-I2437,IF($B2437="B",+I2437,0))</f>
        <v>6251.247661465135</v>
      </c>
      <c r="K2437" s="12">
        <f>K2436+IF(AND($B2437="B",$E2437&lt;&gt;""),IF($G2437="D",-I2437,+I2437),0)</f>
        <v>6251.247661465135</v>
      </c>
      <c r="L2437" s="6" t="str">
        <f>IF(C2437="","",G2437&amp;" "&amp;VLOOKUP(C2437,$X$1:$Y$49,2))</f>
        <v>R 6</v>
      </c>
      <c r="M2437" s="10" t="e">
        <f>M2436+IF(AND(B2437="C",E2437&lt;&gt;""),IF(G2437="D",-#REF!,+#REF!),0)</f>
        <v>#REF!</v>
      </c>
      <c r="N2437">
        <f>IF(D2437,MONTH(D2437),"")</f>
        <v>7</v>
      </c>
      <c r="O2437">
        <f>IF(D2437,YEAR(D2437),"")</f>
        <v>2004</v>
      </c>
      <c r="P2437" s="12">
        <f>P2436+IF(AND($B2437="C",I2437&lt;&gt;""),IF($G2437="D",-I2437,+I2437),0)</f>
        <v>26.287580832280103</v>
      </c>
    </row>
    <row r="2438" spans="1:16" x14ac:dyDescent="0.2">
      <c r="A2438" s="6">
        <v>1265</v>
      </c>
      <c r="B2438" s="6" t="s">
        <v>17</v>
      </c>
      <c r="C2438" s="7" t="s">
        <v>62</v>
      </c>
      <c r="D2438" s="8">
        <v>38176</v>
      </c>
      <c r="E2438" s="8">
        <v>38177</v>
      </c>
      <c r="F2438" t="s">
        <v>284</v>
      </c>
      <c r="G2438" s="6" t="s">
        <v>19</v>
      </c>
      <c r="I2438" s="12">
        <v>2273.6</v>
      </c>
      <c r="J2438" s="12">
        <f>J2437+IF(AND($B2438="B",$G2438="D"),-I2438,IF($B2438="B",+I2438,0))</f>
        <v>8524.8476614651354</v>
      </c>
      <c r="K2438" s="12">
        <f>K2437+IF(AND($B2438="B",$E2438&lt;&gt;""),IF($G2438="D",-I2438,+I2438),0)</f>
        <v>8524.8476614651354</v>
      </c>
      <c r="L2438" s="6" t="str">
        <f>IF(C2438="","",G2438&amp;" "&amp;VLOOKUP(C2438,$X$1:$Y$49,2))</f>
        <v>R 5</v>
      </c>
      <c r="M2438" s="10" t="e">
        <f>M2437+IF(AND(B2438="C",E2438&lt;&gt;""),IF(G2438="D",-#REF!,+#REF!),0)</f>
        <v>#REF!</v>
      </c>
      <c r="N2438">
        <f>IF(D2438,MONTH(D2438),"")</f>
        <v>7</v>
      </c>
      <c r="O2438">
        <f>IF(D2438,YEAR(D2438),"")</f>
        <v>2004</v>
      </c>
      <c r="P2438" s="12">
        <f>P2437+IF(AND($B2438="C",I2438&lt;&gt;""),IF($G2438="D",-I2438,+I2438),0)</f>
        <v>26.287580832280103</v>
      </c>
    </row>
    <row r="2439" spans="1:16" x14ac:dyDescent="0.2">
      <c r="A2439" s="6">
        <v>1164</v>
      </c>
      <c r="B2439" s="6" t="s">
        <v>17</v>
      </c>
      <c r="C2439" t="s">
        <v>33</v>
      </c>
      <c r="D2439" s="8">
        <v>38177</v>
      </c>
      <c r="E2439" s="8">
        <v>38176</v>
      </c>
      <c r="F2439" t="s">
        <v>284</v>
      </c>
      <c r="G2439" s="6" t="s">
        <v>23</v>
      </c>
      <c r="I2439" s="12">
        <v>234.3</v>
      </c>
      <c r="J2439" s="12">
        <f>J2438+IF(AND($B2439="B",$G2439="D"),-I2439,IF($B2439="B",+I2439,0))</f>
        <v>8290.5476614651361</v>
      </c>
      <c r="K2439" s="12">
        <f>K2438+IF(AND($B2439="B",$E2439&lt;&gt;""),IF($G2439="D",-I2439,+I2439),0)</f>
        <v>8290.5476614651361</v>
      </c>
      <c r="L2439" s="6" t="str">
        <f>IF(C2439="","",G2439&amp;" "&amp;VLOOKUP(C2439,$X$1:$Y$49,2))</f>
        <v>D 23</v>
      </c>
      <c r="M2439" s="10" t="e">
        <f>M2438+IF(AND(B2439="C",E2439&lt;&gt;""),IF(G2439="D",-#REF!,+#REF!),0)</f>
        <v>#REF!</v>
      </c>
      <c r="N2439">
        <f>IF(D2439,MONTH(D2439),"")</f>
        <v>7</v>
      </c>
      <c r="O2439">
        <f>IF(D2439,YEAR(D2439),"")</f>
        <v>2004</v>
      </c>
      <c r="P2439" s="12">
        <f>P2438+IF(AND($B2439="C",I2439&lt;&gt;""),IF($G2439="D",-I2439,+I2439),0)</f>
        <v>26.287580832280103</v>
      </c>
    </row>
    <row r="2440" spans="1:16" x14ac:dyDescent="0.2">
      <c r="A2440" s="6">
        <v>1167</v>
      </c>
      <c r="B2440" s="6" t="s">
        <v>17</v>
      </c>
      <c r="C2440" t="s">
        <v>33</v>
      </c>
      <c r="D2440" s="8">
        <v>38177</v>
      </c>
      <c r="E2440" s="8">
        <v>38177</v>
      </c>
      <c r="F2440" t="s">
        <v>284</v>
      </c>
      <c r="G2440" s="6" t="s">
        <v>23</v>
      </c>
      <c r="I2440" s="12">
        <v>240.03</v>
      </c>
      <c r="J2440" s="12">
        <f>J2439+IF(AND($B2440="B",$G2440="D"),-I2440,IF($B2440="B",+I2440,0))</f>
        <v>8050.5176614651364</v>
      </c>
      <c r="K2440" s="12">
        <f>K2439+IF(AND($B2440="B",$E2440&lt;&gt;""),IF($G2440="D",-I2440,+I2440),0)</f>
        <v>8050.5176614651364</v>
      </c>
      <c r="L2440" s="6" t="str">
        <f>IF(C2440="","",G2440&amp;" "&amp;VLOOKUP(C2440,$X$1:$Y$49,2))</f>
        <v>D 23</v>
      </c>
      <c r="M2440" s="10" t="e">
        <f>M2439+IF(AND(B2440="C",E2440&lt;&gt;""),IF(G2440="D",-#REF!,+#REF!),0)</f>
        <v>#REF!</v>
      </c>
      <c r="N2440">
        <f>IF(D2440,MONTH(D2440),"")</f>
        <v>7</v>
      </c>
      <c r="O2440">
        <f>IF(D2440,YEAR(D2440),"")</f>
        <v>2004</v>
      </c>
      <c r="P2440" s="12">
        <f>P2439+IF(AND($B2440="C",I2440&lt;&gt;""),IF($G2440="D",-I2440,+I2440),0)</f>
        <v>26.287580832280103</v>
      </c>
    </row>
    <row r="2441" spans="1:16" x14ac:dyDescent="0.2">
      <c r="A2441" s="6">
        <v>1279</v>
      </c>
      <c r="B2441" s="6" t="s">
        <v>17</v>
      </c>
      <c r="C2441" t="s">
        <v>28</v>
      </c>
      <c r="D2441" s="8">
        <v>38177</v>
      </c>
      <c r="E2441" s="8">
        <v>38179</v>
      </c>
      <c r="F2441" t="s">
        <v>284</v>
      </c>
      <c r="G2441" s="6" t="s">
        <v>23</v>
      </c>
      <c r="I2441" s="12">
        <v>26.25</v>
      </c>
      <c r="J2441" s="12">
        <f>J2440+IF(AND($B2441="B",$G2441="D"),-I2441,IF($B2441="B",+I2441,0))</f>
        <v>8024.2676614651364</v>
      </c>
      <c r="K2441" s="12">
        <f>K2440+IF(AND($B2441="B",$E2441&lt;&gt;""),IF($G2441="D",-I2441,+I2441),0)</f>
        <v>8024.2676614651364</v>
      </c>
      <c r="L2441" s="6" t="str">
        <f>IF(C2441="","",G2441&amp;" "&amp;VLOOKUP(C2441,$X$1:$Y$49,2))</f>
        <v>D 25</v>
      </c>
      <c r="M2441" s="10" t="e">
        <f>M2440+IF(AND(B2441="C",E2441&lt;&gt;""),IF(G2441="D",-#REF!,+#REF!),0)</f>
        <v>#REF!</v>
      </c>
      <c r="N2441">
        <f>IF(D2441,MONTH(D2441),"")</f>
        <v>7</v>
      </c>
      <c r="O2441">
        <f>IF(D2441,YEAR(D2441),"")</f>
        <v>2004</v>
      </c>
      <c r="P2441" s="12">
        <f>P2440+IF(AND($B2441="C",I2441&lt;&gt;""),IF($G2441="D",-I2441,+I2441),0)</f>
        <v>26.287580832280103</v>
      </c>
    </row>
    <row r="2442" spans="1:16" x14ac:dyDescent="0.2">
      <c r="A2442" s="6">
        <v>1279</v>
      </c>
      <c r="B2442" s="6" t="s">
        <v>17</v>
      </c>
      <c r="C2442" t="s">
        <v>26</v>
      </c>
      <c r="D2442" s="8">
        <v>38177</v>
      </c>
      <c r="E2442" s="8">
        <v>38179</v>
      </c>
      <c r="F2442" t="s">
        <v>284</v>
      </c>
      <c r="G2442" s="6" t="s">
        <v>23</v>
      </c>
      <c r="I2442" s="12">
        <v>5.15</v>
      </c>
      <c r="J2442" s="12">
        <f>J2441+IF(AND($B2442="B",$G2442="D"),-I2442,IF($B2442="B",+I2442,0))</f>
        <v>8019.1176614651367</v>
      </c>
      <c r="K2442" s="12">
        <f>K2441+IF(AND($B2442="B",$E2442&lt;&gt;""),IF($G2442="D",-I2442,+I2442),0)</f>
        <v>8019.1176614651367</v>
      </c>
      <c r="L2442" s="6" t="str">
        <f>IF(C2442="","",G2442&amp;" "&amp;VLOOKUP(C2442,$X$1:$Y$49,2))</f>
        <v>D 6</v>
      </c>
      <c r="M2442" s="10" t="e">
        <f>M2441+IF(AND(B2442="C",E2442&lt;&gt;""),IF(G2442="D",-#REF!,+#REF!),0)</f>
        <v>#REF!</v>
      </c>
      <c r="N2442">
        <f>IF(D2442,MONTH(D2442),"")</f>
        <v>7</v>
      </c>
      <c r="O2442">
        <f>IF(D2442,YEAR(D2442),"")</f>
        <v>2004</v>
      </c>
      <c r="P2442" s="12">
        <f>P2441+IF(AND($B2442="C",I2442&lt;&gt;""),IF($G2442="D",-I2442,+I2442),0)</f>
        <v>26.287580832280103</v>
      </c>
    </row>
    <row r="2443" spans="1:16" x14ac:dyDescent="0.2">
      <c r="A2443" s="6">
        <v>1271</v>
      </c>
      <c r="B2443" s="6" t="s">
        <v>17</v>
      </c>
      <c r="C2443" s="7" t="s">
        <v>58</v>
      </c>
      <c r="D2443" s="8">
        <v>38178</v>
      </c>
      <c r="E2443" s="8">
        <v>38179</v>
      </c>
      <c r="F2443" t="s">
        <v>284</v>
      </c>
      <c r="G2443" s="6" t="s">
        <v>23</v>
      </c>
      <c r="I2443" s="12">
        <v>9300</v>
      </c>
      <c r="J2443" s="12">
        <f>J2442+IF(AND($B2443="B",$G2443="D"),-I2443,IF($B2443="B",+I2443,0))</f>
        <v>-1280.8823385348633</v>
      </c>
      <c r="K2443" s="12">
        <f>K2442+IF(AND($B2443="B",$E2443&lt;&gt;""),IF($G2443="D",-I2443,+I2443),0)</f>
        <v>-1280.8823385348633</v>
      </c>
      <c r="L2443" s="6" t="str">
        <f>IF(C2443="","",G2443&amp;" "&amp;VLOOKUP(C2443,$X$1:$Y$49,2))</f>
        <v>D 4</v>
      </c>
      <c r="M2443" s="10" t="e">
        <f>M2442+IF(AND(B2443="C",E2443&lt;&gt;""),IF(G2443="D",-#REF!,+#REF!),0)</f>
        <v>#REF!</v>
      </c>
      <c r="N2443">
        <f>IF(D2443,MONTH(D2443),"")</f>
        <v>7</v>
      </c>
      <c r="O2443">
        <f>IF(D2443,YEAR(D2443),"")</f>
        <v>2004</v>
      </c>
      <c r="P2443" s="12">
        <f>P2442+IF(AND($B2443="C",I2443&lt;&gt;""),IF($G2443="D",-I2443,+I2443),0)</f>
        <v>26.287580832280103</v>
      </c>
    </row>
    <row r="2444" spans="1:16" x14ac:dyDescent="0.2">
      <c r="A2444" s="6">
        <v>1272</v>
      </c>
      <c r="B2444" s="6" t="s">
        <v>17</v>
      </c>
      <c r="C2444" t="s">
        <v>54</v>
      </c>
      <c r="D2444" s="8">
        <v>38178</v>
      </c>
      <c r="E2444" s="8">
        <v>38181</v>
      </c>
      <c r="F2444" t="s">
        <v>284</v>
      </c>
      <c r="G2444" s="6" t="s">
        <v>19</v>
      </c>
      <c r="I2444" s="12">
        <v>10350</v>
      </c>
      <c r="J2444" s="12">
        <f>J2443+IF(AND($B2444="B",$G2444="D"),-I2444,IF($B2444="B",+I2444,0))</f>
        <v>9069.1176614651376</v>
      </c>
      <c r="K2444" s="12">
        <f>K2443+IF(AND($B2444="B",$E2444&lt;&gt;""),IF($G2444="D",-I2444,+I2444),0)</f>
        <v>9069.1176614651376</v>
      </c>
      <c r="L2444" s="6" t="str">
        <f>IF(C2444="","",G2444&amp;" "&amp;VLOOKUP(C2444,$X$1:$Y$49,2))</f>
        <v>R 6</v>
      </c>
      <c r="M2444" s="10" t="e">
        <f>M2443+IF(AND(B2444="C",E2444&lt;&gt;""),IF(G2444="D",-#REF!,+#REF!),0)</f>
        <v>#REF!</v>
      </c>
      <c r="N2444">
        <f>IF(D2444,MONTH(D2444),"")</f>
        <v>7</v>
      </c>
      <c r="O2444">
        <f>IF(D2444,YEAR(D2444),"")</f>
        <v>2004</v>
      </c>
      <c r="P2444" s="12">
        <f>P2443+IF(AND($B2444="C",I2444&lt;&gt;""),IF($G2444="D",-I2444,+I2444),0)</f>
        <v>26.287580832280103</v>
      </c>
    </row>
    <row r="2445" spans="1:16" x14ac:dyDescent="0.2">
      <c r="A2445" s="6">
        <v>1272</v>
      </c>
      <c r="B2445" s="6" t="s">
        <v>17</v>
      </c>
      <c r="C2445" s="7" t="s">
        <v>62</v>
      </c>
      <c r="D2445" s="8">
        <v>38178</v>
      </c>
      <c r="E2445" s="8">
        <v>38181</v>
      </c>
      <c r="F2445" t="s">
        <v>284</v>
      </c>
      <c r="G2445" s="6" t="s">
        <v>19</v>
      </c>
      <c r="I2445" s="12">
        <v>2028.6</v>
      </c>
      <c r="J2445" s="12">
        <f>J2444+IF(AND($B2445="B",$G2445="D"),-I2445,IF($B2445="B",+I2445,0))</f>
        <v>11097.717661465138</v>
      </c>
      <c r="K2445" s="12">
        <f>K2444+IF(AND($B2445="B",$E2445&lt;&gt;""),IF($G2445="D",-I2445,+I2445),0)</f>
        <v>11097.717661465138</v>
      </c>
      <c r="L2445" s="6" t="str">
        <f>IF(C2445="","",G2445&amp;" "&amp;VLOOKUP(C2445,$X$1:$Y$49,2))</f>
        <v>R 5</v>
      </c>
      <c r="M2445" s="10" t="e">
        <f>M2444+IF(AND(B2445="C",E2445&lt;&gt;""),IF(G2445="D",-#REF!,+#REF!),0)</f>
        <v>#REF!</v>
      </c>
      <c r="N2445">
        <f>IF(D2445,MONTH(D2445),"")</f>
        <v>7</v>
      </c>
      <c r="O2445">
        <f>IF(D2445,YEAR(D2445),"")</f>
        <v>2004</v>
      </c>
      <c r="P2445" s="12">
        <f>P2444+IF(AND($B2445="C",I2445&lt;&gt;""),IF($G2445="D",-I2445,+I2445),0)</f>
        <v>26.287580832280103</v>
      </c>
    </row>
    <row r="2446" spans="1:16" x14ac:dyDescent="0.2">
      <c r="A2446" s="6">
        <v>1270</v>
      </c>
      <c r="B2446" s="6" t="s">
        <v>17</v>
      </c>
      <c r="C2446" t="s">
        <v>67</v>
      </c>
      <c r="D2446" s="8">
        <v>38180</v>
      </c>
      <c r="E2446" s="8">
        <v>38182</v>
      </c>
      <c r="F2446" t="s">
        <v>284</v>
      </c>
      <c r="G2446" s="6" t="s">
        <v>23</v>
      </c>
      <c r="H2446" s="23" t="s">
        <v>280</v>
      </c>
      <c r="I2446" s="12">
        <v>1573</v>
      </c>
      <c r="J2446" s="12">
        <f>J2445+IF(AND($B2446="B",$G2446="D"),-I2446,IF($B2446="B",+I2446,0))</f>
        <v>9524.717661465138</v>
      </c>
      <c r="K2446" s="12">
        <f>K2445+IF(AND($B2446="B",$E2446&lt;&gt;""),IF($G2446="D",-I2446,+I2446),0)</f>
        <v>9524.717661465138</v>
      </c>
      <c r="L2446" s="6" t="str">
        <f>IF(C2446="","",G2446&amp;" "&amp;VLOOKUP(C2446,$X$1:$Y$49,2))</f>
        <v>D 11</v>
      </c>
      <c r="M2446" s="10" t="e">
        <f>M2445+IF(AND(B2446="C",E2446&lt;&gt;""),IF(G2446="D",-#REF!,+#REF!),0)</f>
        <v>#REF!</v>
      </c>
      <c r="N2446">
        <f>IF(D2446,MONTH(D2446),"")</f>
        <v>7</v>
      </c>
      <c r="O2446">
        <f>IF(D2446,YEAR(D2446),"")</f>
        <v>2004</v>
      </c>
      <c r="P2446" s="12">
        <f>P2445+IF(AND($B2446="C",I2446&lt;&gt;""),IF($G2446="D",-I2446,+I2446),0)</f>
        <v>26.287580832280103</v>
      </c>
    </row>
    <row r="2447" spans="1:16" x14ac:dyDescent="0.2">
      <c r="A2447" s="6">
        <v>1273</v>
      </c>
      <c r="B2447" s="6" t="s">
        <v>17</v>
      </c>
      <c r="C2447" t="s">
        <v>58</v>
      </c>
      <c r="D2447" s="8">
        <v>38181</v>
      </c>
      <c r="E2447" s="8">
        <v>38180</v>
      </c>
      <c r="F2447" t="s">
        <v>284</v>
      </c>
      <c r="G2447" s="6" t="s">
        <v>23</v>
      </c>
      <c r="I2447" s="12">
        <v>3000</v>
      </c>
      <c r="J2447" s="12">
        <f>J2446+IF(AND($B2447="B",$G2447="D"),-I2447,IF($B2447="B",+I2447,0))</f>
        <v>6524.717661465138</v>
      </c>
      <c r="K2447" s="12">
        <f>K2446+IF(AND($B2447="B",$E2447&lt;&gt;""),IF($G2447="D",-I2447,+I2447),0)</f>
        <v>6524.717661465138</v>
      </c>
      <c r="L2447" s="6" t="str">
        <f>IF(C2447="","",G2447&amp;" "&amp;VLOOKUP(C2447,$X$1:$Y$49,2))</f>
        <v>D 4</v>
      </c>
      <c r="M2447" s="10" t="e">
        <f>M2446+IF(AND(B2447="C",E2447&lt;&gt;""),IF(G2447="D",-#REF!,+#REF!),0)</f>
        <v>#REF!</v>
      </c>
      <c r="N2447">
        <f>IF(D2447,MONTH(D2447),"")</f>
        <v>7</v>
      </c>
      <c r="O2447">
        <f>IF(D2447,YEAR(D2447),"")</f>
        <v>2004</v>
      </c>
      <c r="P2447" s="12">
        <f>P2446+IF(AND($B2447="C",I2447&lt;&gt;""),IF($G2447="D",-I2447,+I2447),0)</f>
        <v>26.287580832280103</v>
      </c>
    </row>
    <row r="2448" spans="1:16" x14ac:dyDescent="0.2">
      <c r="A2448" s="6">
        <v>1281</v>
      </c>
      <c r="B2448" s="6" t="s">
        <v>17</v>
      </c>
      <c r="C2448" t="s">
        <v>58</v>
      </c>
      <c r="D2448" s="8">
        <v>38183</v>
      </c>
      <c r="E2448" s="8">
        <v>38183</v>
      </c>
      <c r="F2448" t="s">
        <v>284</v>
      </c>
      <c r="G2448" s="6" t="s">
        <v>23</v>
      </c>
      <c r="I2448" s="12">
        <v>7000</v>
      </c>
      <c r="J2448" s="12">
        <f>J2447+IF(AND($B2448="B",$G2448="D"),-I2448,IF($B2448="B",+I2448,0))</f>
        <v>-475.28233853486199</v>
      </c>
      <c r="K2448" s="12">
        <f>K2447+IF(AND($B2448="B",$E2448&lt;&gt;""),IF($G2448="D",-I2448,+I2448),0)</f>
        <v>-475.28233853486199</v>
      </c>
      <c r="L2448" s="6" t="str">
        <f>IF(C2448="","",G2448&amp;" "&amp;VLOOKUP(C2448,$X$1:$Y$49,2))</f>
        <v>D 4</v>
      </c>
      <c r="M2448" s="10" t="e">
        <f>M2447+IF(AND(B2448="C",E2448&lt;&gt;""),IF(G2448="D",-#REF!,+#REF!),0)</f>
        <v>#REF!</v>
      </c>
      <c r="N2448">
        <f>IF(D2448,MONTH(D2448),"")</f>
        <v>7</v>
      </c>
      <c r="O2448">
        <f>IF(D2448,YEAR(D2448),"")</f>
        <v>2004</v>
      </c>
      <c r="P2448" s="12">
        <f>P2447+IF(AND($B2448="C",I2448&lt;&gt;""),IF($G2448="D",-I2448,+I2448),0)</f>
        <v>26.287580832280103</v>
      </c>
    </row>
    <row r="2449" spans="1:16" x14ac:dyDescent="0.2">
      <c r="A2449" s="6">
        <v>1283</v>
      </c>
      <c r="B2449" s="6" t="s">
        <v>17</v>
      </c>
      <c r="C2449" t="s">
        <v>31</v>
      </c>
      <c r="D2449" s="8">
        <v>38183</v>
      </c>
      <c r="E2449" s="8">
        <v>38198</v>
      </c>
      <c r="F2449" t="s">
        <v>284</v>
      </c>
      <c r="G2449" s="6" t="s">
        <v>23</v>
      </c>
      <c r="I2449" s="12">
        <v>104.53</v>
      </c>
      <c r="J2449" s="12">
        <f>J2448+IF(AND($B2449="B",$G2449="D"),-I2449,IF($B2449="B",+I2449,0))</f>
        <v>-579.81233853486196</v>
      </c>
      <c r="K2449" s="12">
        <f>K2448+IF(AND($B2449="B",$E2449&lt;&gt;""),IF($G2449="D",-I2449,+I2449),0)</f>
        <v>-579.81233853486196</v>
      </c>
      <c r="L2449" s="6" t="str">
        <f>IF(C2449="","",G2449&amp;" "&amp;VLOOKUP(C2449,$X$1:$Y$49,2))</f>
        <v>D 22</v>
      </c>
      <c r="M2449" s="10" t="e">
        <f>M2448+IF(AND(B2449="C",E2449&lt;&gt;""),IF(G2449="D",-#REF!,+#REF!),0)</f>
        <v>#REF!</v>
      </c>
      <c r="N2449">
        <f>IF(D2449,MONTH(D2449),"")</f>
        <v>7</v>
      </c>
      <c r="O2449">
        <f>IF(D2449,YEAR(D2449),"")</f>
        <v>2004</v>
      </c>
      <c r="P2449" s="12">
        <f>P2448+IF(AND($B2449="C",I2449&lt;&gt;""),IF($G2449="D",-I2449,+I2449),0)</f>
        <v>26.287580832280103</v>
      </c>
    </row>
    <row r="2450" spans="1:16" x14ac:dyDescent="0.2">
      <c r="A2450" s="6">
        <v>1283</v>
      </c>
      <c r="B2450" s="6" t="s">
        <v>17</v>
      </c>
      <c r="C2450" t="s">
        <v>26</v>
      </c>
      <c r="D2450" s="8">
        <v>38183</v>
      </c>
      <c r="E2450" s="8">
        <v>38198</v>
      </c>
      <c r="F2450" t="s">
        <v>284</v>
      </c>
      <c r="G2450" s="6" t="s">
        <v>23</v>
      </c>
      <c r="I2450" s="12">
        <v>20.43</v>
      </c>
      <c r="J2450" s="12">
        <f>J2449+IF(AND($B2450="B",$G2450="D"),-I2450,IF($B2450="B",+I2450,0))</f>
        <v>-600.24233853486191</v>
      </c>
      <c r="K2450" s="12">
        <f>K2449+IF(AND($B2450="B",$E2450&lt;&gt;""),IF($G2450="D",-I2450,+I2450),0)</f>
        <v>-600.24233853486191</v>
      </c>
      <c r="L2450" s="6" t="str">
        <f>IF(C2450="","",G2450&amp;" "&amp;VLOOKUP(C2450,$X$1:$Y$49,2))</f>
        <v>D 6</v>
      </c>
      <c r="M2450" s="10" t="e">
        <f>M2449+IF(AND(B2450="C",E2450&lt;&gt;""),IF(G2450="D",-#REF!,+#REF!),0)</f>
        <v>#REF!</v>
      </c>
      <c r="N2450">
        <f>IF(D2450,MONTH(D2450),"")</f>
        <v>7</v>
      </c>
      <c r="O2450">
        <f>IF(D2450,YEAR(D2450),"")</f>
        <v>2004</v>
      </c>
      <c r="P2450" s="12">
        <f>P2449+IF(AND($B2450="C",I2450&lt;&gt;""),IF($G2450="D",-I2450,+I2450),0)</f>
        <v>26.287580832280103</v>
      </c>
    </row>
    <row r="2451" spans="1:16" x14ac:dyDescent="0.2">
      <c r="A2451" s="6">
        <v>1287</v>
      </c>
      <c r="B2451" s="6" t="s">
        <v>17</v>
      </c>
      <c r="C2451" t="s">
        <v>28</v>
      </c>
      <c r="D2451" s="8">
        <v>38184</v>
      </c>
      <c r="E2451" s="8">
        <v>38200</v>
      </c>
      <c r="F2451" t="s">
        <v>284</v>
      </c>
      <c r="G2451" s="6" t="s">
        <v>23</v>
      </c>
      <c r="I2451" s="12">
        <v>33.21</v>
      </c>
      <c r="J2451" s="12">
        <f>J2450+IF(AND($B2451="B",$G2451="D"),-I2451,IF($B2451="B",+I2451,0))</f>
        <v>-633.45233853486195</v>
      </c>
      <c r="K2451" s="12">
        <f>K2450+IF(AND($B2451="B",$E2451&lt;&gt;""),IF($G2451="D",-I2451,+I2451),0)</f>
        <v>-633.45233853486195</v>
      </c>
      <c r="L2451" s="6" t="str">
        <f>IF(C2451="","",G2451&amp;" "&amp;VLOOKUP(C2451,$X$1:$Y$49,2))</f>
        <v>D 25</v>
      </c>
      <c r="M2451" s="10" t="e">
        <f>M2450+IF(AND(B2451="C",E2451&lt;&gt;""),IF(G2451="D",-#REF!,+#REF!),0)</f>
        <v>#REF!</v>
      </c>
      <c r="N2451">
        <f>IF(D2451,MONTH(D2451),"")</f>
        <v>7</v>
      </c>
      <c r="O2451">
        <f>IF(D2451,YEAR(D2451),"")</f>
        <v>2004</v>
      </c>
      <c r="P2451" s="12">
        <f>P2450+IF(AND($B2451="C",I2451&lt;&gt;""),IF($G2451="D",-I2451,+I2451),0)</f>
        <v>26.287580832280103</v>
      </c>
    </row>
    <row r="2452" spans="1:16" x14ac:dyDescent="0.2">
      <c r="A2452" s="6">
        <v>1287</v>
      </c>
      <c r="B2452" s="6" t="s">
        <v>17</v>
      </c>
      <c r="C2452" t="s">
        <v>26</v>
      </c>
      <c r="D2452" s="8">
        <v>38184</v>
      </c>
      <c r="E2452" s="8">
        <v>38200</v>
      </c>
      <c r="F2452" t="s">
        <v>284</v>
      </c>
      <c r="G2452" s="6" t="s">
        <v>23</v>
      </c>
      <c r="I2452" s="12">
        <v>6.5</v>
      </c>
      <c r="J2452" s="12">
        <f>J2451+IF(AND($B2452="B",$G2452="D"),-I2452,IF($B2452="B",+I2452,0))</f>
        <v>-639.95233853486195</v>
      </c>
      <c r="K2452" s="12">
        <f>K2451+IF(AND($B2452="B",$E2452&lt;&gt;""),IF($G2452="D",-I2452,+I2452),0)</f>
        <v>-639.95233853486195</v>
      </c>
      <c r="L2452" s="6" t="str">
        <f>IF(C2452="","",G2452&amp;" "&amp;VLOOKUP(C2452,$X$1:$Y$49,2))</f>
        <v>D 6</v>
      </c>
      <c r="M2452" s="10" t="e">
        <f>M2451+IF(AND(B2452="C",E2452&lt;&gt;""),IF(G2452="D",-#REF!,+#REF!),0)</f>
        <v>#REF!</v>
      </c>
      <c r="N2452">
        <f>IF(D2452,MONTH(D2452),"")</f>
        <v>7</v>
      </c>
      <c r="O2452">
        <f>IF(D2452,YEAR(D2452),"")</f>
        <v>2004</v>
      </c>
      <c r="P2452" s="12">
        <f>P2451+IF(AND($B2452="C",I2452&lt;&gt;""),IF($G2452="D",-I2452,+I2452),0)</f>
        <v>26.287580832280103</v>
      </c>
    </row>
    <row r="2453" spans="1:16" x14ac:dyDescent="0.2">
      <c r="A2453" s="6">
        <v>1305</v>
      </c>
      <c r="B2453" s="6" t="s">
        <v>17</v>
      </c>
      <c r="C2453" t="s">
        <v>26</v>
      </c>
      <c r="D2453" s="8">
        <v>38184</v>
      </c>
      <c r="E2453" s="8">
        <v>38260</v>
      </c>
      <c r="F2453" t="s">
        <v>284</v>
      </c>
      <c r="G2453" s="6" t="s">
        <v>23</v>
      </c>
      <c r="I2453" s="12">
        <v>9.3699999999999992</v>
      </c>
      <c r="J2453" s="12">
        <f>J2452+IF(AND($B2453="B",$G2453="D"),-I2453,IF($B2453="B",+I2453,0))</f>
        <v>-649.32233853486196</v>
      </c>
      <c r="K2453" s="12">
        <f>K2452+IF(AND($B2453="B",$E2453&lt;&gt;""),IF($G2453="D",-I2453,+I2453),0)</f>
        <v>-649.32233853486196</v>
      </c>
      <c r="L2453" s="6" t="str">
        <f>IF(C2453="","",G2453&amp;" "&amp;VLOOKUP(C2453,$X$1:$Y$49,2))</f>
        <v>D 6</v>
      </c>
      <c r="M2453" s="10" t="e">
        <f>M2452+IF(AND(B2453="C",E2453&lt;&gt;""),IF(G2453="D",-#REF!,+#REF!),0)</f>
        <v>#REF!</v>
      </c>
      <c r="N2453">
        <f>IF(D2453,MONTH(D2453),"")</f>
        <v>7</v>
      </c>
      <c r="O2453">
        <f>IF(D2453,YEAR(D2453),"")</f>
        <v>2004</v>
      </c>
      <c r="P2453" s="12">
        <f>P2452+IF(AND($B2453="C",I2453&lt;&gt;""),IF($G2453="D",-I2453,+I2453),0)</f>
        <v>26.287580832280103</v>
      </c>
    </row>
    <row r="2454" spans="1:16" x14ac:dyDescent="0.2">
      <c r="A2454" s="6">
        <v>1165</v>
      </c>
      <c r="B2454" s="6" t="s">
        <v>17</v>
      </c>
      <c r="C2454" t="s">
        <v>33</v>
      </c>
      <c r="D2454" s="8">
        <v>38188</v>
      </c>
      <c r="E2454" s="8">
        <v>38187</v>
      </c>
      <c r="F2454" t="s">
        <v>284</v>
      </c>
      <c r="G2454" s="6" t="s">
        <v>23</v>
      </c>
      <c r="I2454" s="12">
        <v>482</v>
      </c>
      <c r="J2454" s="12">
        <f>J2453+IF(AND($B2454="B",$G2454="D"),-I2454,IF($B2454="B",+I2454,0))</f>
        <v>-1131.322338534862</v>
      </c>
      <c r="K2454" s="12">
        <f>K2453+IF(AND($B2454="B",$E2454&lt;&gt;""),IF($G2454="D",-I2454,+I2454),0)</f>
        <v>-1131.322338534862</v>
      </c>
      <c r="L2454" s="6" t="str">
        <f>IF(C2454="","",G2454&amp;" "&amp;VLOOKUP(C2454,$X$1:$Y$49,2))</f>
        <v>D 23</v>
      </c>
      <c r="M2454" s="10" t="e">
        <f>M2453+IF(AND(B2454="C",E2454&lt;&gt;""),IF(G2454="D",-#REF!,+#REF!),0)</f>
        <v>#REF!</v>
      </c>
      <c r="N2454">
        <f>IF(D2454,MONTH(D2454),"")</f>
        <v>7</v>
      </c>
      <c r="O2454">
        <f>IF(D2454,YEAR(D2454),"")</f>
        <v>2004</v>
      </c>
      <c r="P2454" s="12">
        <f>P2453+IF(AND($B2454="C",I2454&lt;&gt;""),IF($G2454="D",-I2454,+I2454),0)</f>
        <v>26.287580832280103</v>
      </c>
    </row>
    <row r="2455" spans="1:16" x14ac:dyDescent="0.2">
      <c r="A2455" s="6">
        <v>1285</v>
      </c>
      <c r="B2455" s="6" t="s">
        <v>17</v>
      </c>
      <c r="C2455" t="s">
        <v>16</v>
      </c>
      <c r="D2455" s="8">
        <v>38189</v>
      </c>
      <c r="E2455" s="8">
        <v>38198</v>
      </c>
      <c r="F2455" t="s">
        <v>284</v>
      </c>
      <c r="G2455" s="6" t="s">
        <v>23</v>
      </c>
      <c r="I2455" s="12">
        <v>927</v>
      </c>
      <c r="J2455" s="12">
        <f>J2454+IF(AND($B2455="B",$G2455="D"),-I2455,IF($B2455="B",+I2455,0))</f>
        <v>-2058.322338534862</v>
      </c>
      <c r="K2455" s="12">
        <f>K2454+IF(AND($B2455="B",$E2455&lt;&gt;""),IF($G2455="D",-I2455,+I2455),0)</f>
        <v>-2058.322338534862</v>
      </c>
      <c r="L2455" s="6" t="str">
        <f>IF(C2455="","",G2455&amp;" "&amp;VLOOKUP(C2455,$X$1:$Y$49,2))</f>
        <v>D 8</v>
      </c>
      <c r="M2455" s="10" t="e">
        <f>M2454+IF(AND(B2455="C",E2455&lt;&gt;""),IF(G2455="D",-#REF!,+#REF!),0)</f>
        <v>#REF!</v>
      </c>
      <c r="N2455">
        <f>IF(D2455,MONTH(D2455),"")</f>
        <v>7</v>
      </c>
      <c r="O2455">
        <f>IF(D2455,YEAR(D2455),"")</f>
        <v>2004</v>
      </c>
      <c r="P2455" s="12">
        <f>P2454+IF(AND($B2455="C",I2455&lt;&gt;""),IF($G2455="D",-I2455,+I2455),0)</f>
        <v>26.287580832280103</v>
      </c>
    </row>
    <row r="2456" spans="1:16" x14ac:dyDescent="0.2">
      <c r="A2456" s="6">
        <v>1285</v>
      </c>
      <c r="B2456" s="6" t="s">
        <v>17</v>
      </c>
      <c r="C2456" t="s">
        <v>26</v>
      </c>
      <c r="D2456" s="8">
        <v>38189</v>
      </c>
      <c r="E2456" s="8">
        <v>38198</v>
      </c>
      <c r="F2456" t="s">
        <v>284</v>
      </c>
      <c r="G2456" s="6" t="s">
        <v>23</v>
      </c>
      <c r="I2456" s="12">
        <v>181.69</v>
      </c>
      <c r="J2456" s="12">
        <f>J2455+IF(AND($B2456="B",$G2456="D"),-I2456,IF($B2456="B",+I2456,0))</f>
        <v>-2240.012338534862</v>
      </c>
      <c r="K2456" s="12">
        <f>K2455+IF(AND($B2456="B",$E2456&lt;&gt;""),IF($G2456="D",-I2456,+I2456),0)</f>
        <v>-2240.012338534862</v>
      </c>
      <c r="L2456" s="6" t="str">
        <f>IF(C2456="","",G2456&amp;" "&amp;VLOOKUP(C2456,$X$1:$Y$49,2))</f>
        <v>D 6</v>
      </c>
      <c r="M2456" s="10" t="e">
        <f>M2455+IF(AND(B2456="C",E2456&lt;&gt;""),IF(G2456="D",-#REF!,+#REF!),0)</f>
        <v>#REF!</v>
      </c>
      <c r="N2456">
        <f>IF(D2456,MONTH(D2456),"")</f>
        <v>7</v>
      </c>
      <c r="O2456">
        <f>IF(D2456,YEAR(D2456),"")</f>
        <v>2004</v>
      </c>
      <c r="P2456" s="12">
        <f>P2455+IF(AND($B2456="C",I2456&lt;&gt;""),IF($G2456="D",-I2456,+I2456),0)</f>
        <v>26.287580832280103</v>
      </c>
    </row>
    <row r="2457" spans="1:16" x14ac:dyDescent="0.2">
      <c r="A2457" s="6">
        <v>1282</v>
      </c>
      <c r="B2457" s="6" t="s">
        <v>17</v>
      </c>
      <c r="C2457" t="s">
        <v>28</v>
      </c>
      <c r="D2457" s="8">
        <v>38194</v>
      </c>
      <c r="E2457" s="8">
        <v>38194</v>
      </c>
      <c r="F2457" t="s">
        <v>284</v>
      </c>
      <c r="G2457" s="6" t="s">
        <v>23</v>
      </c>
      <c r="I2457" s="12">
        <v>0.12</v>
      </c>
      <c r="J2457" s="12">
        <f>J2456+IF(AND($B2457="B",$G2457="D"),-I2457,IF($B2457="B",+I2457,0))</f>
        <v>-2240.1323385348619</v>
      </c>
      <c r="K2457" s="12">
        <f>K2456+IF(AND($B2457="B",$E2457&lt;&gt;""),IF($G2457="D",-I2457,+I2457),0)</f>
        <v>-2240.1323385348619</v>
      </c>
      <c r="L2457" s="6" t="str">
        <f>IF(C2457="","",G2457&amp;" "&amp;VLOOKUP(C2457,$X$1:$Y$49,2))</f>
        <v>D 25</v>
      </c>
      <c r="M2457" s="10" t="e">
        <f>M2456+IF(AND(B2457="C",E2457&lt;&gt;""),IF(G2457="D",-#REF!,+#REF!),0)</f>
        <v>#REF!</v>
      </c>
      <c r="N2457">
        <f>IF(D2457,MONTH(D2457),"")</f>
        <v>7</v>
      </c>
      <c r="O2457">
        <f>IF(D2457,YEAR(D2457),"")</f>
        <v>2004</v>
      </c>
      <c r="P2457" s="12">
        <f>P2456+IF(AND($B2457="C",I2457&lt;&gt;""),IF($G2457="D",-I2457,+I2457),0)</f>
        <v>26.287580832280103</v>
      </c>
    </row>
    <row r="2458" spans="1:16" x14ac:dyDescent="0.2">
      <c r="A2458" s="6">
        <v>1282</v>
      </c>
      <c r="B2458" s="6" t="s">
        <v>17</v>
      </c>
      <c r="C2458" t="s">
        <v>26</v>
      </c>
      <c r="D2458" s="8">
        <v>38194</v>
      </c>
      <c r="E2458" s="8">
        <v>38194</v>
      </c>
      <c r="F2458" t="s">
        <v>284</v>
      </c>
      <c r="G2458" s="6" t="s">
        <v>23</v>
      </c>
      <c r="I2458" s="12">
        <v>0.02</v>
      </c>
      <c r="J2458" s="12">
        <f>J2457+IF(AND($B2458="B",$G2458="D"),-I2458,IF($B2458="B",+I2458,0))</f>
        <v>-2240.1523385348619</v>
      </c>
      <c r="K2458" s="12">
        <f>K2457+IF(AND($B2458="B",$E2458&lt;&gt;""),IF($G2458="D",-I2458,+I2458),0)</f>
        <v>-2240.1523385348619</v>
      </c>
      <c r="L2458" s="6" t="str">
        <f>IF(C2458="","",G2458&amp;" "&amp;VLOOKUP(C2458,$X$1:$Y$49,2))</f>
        <v>D 6</v>
      </c>
      <c r="M2458" s="10" t="e">
        <f>M2457+IF(AND(B2458="C",E2458&lt;&gt;""),IF(G2458="D",-#REF!,+#REF!),0)</f>
        <v>#REF!</v>
      </c>
      <c r="N2458">
        <f>IF(D2458,MONTH(D2458),"")</f>
        <v>7</v>
      </c>
      <c r="O2458">
        <f>IF(D2458,YEAR(D2458),"")</f>
        <v>2004</v>
      </c>
      <c r="P2458" s="12">
        <f>P2457+IF(AND($B2458="C",I2458&lt;&gt;""),IF($G2458="D",-I2458,+I2458),0)</f>
        <v>26.287580832280103</v>
      </c>
    </row>
    <row r="2459" spans="1:16" x14ac:dyDescent="0.2">
      <c r="A2459" s="6">
        <v>1284</v>
      </c>
      <c r="B2459" s="6" t="s">
        <v>40</v>
      </c>
      <c r="C2459" t="s">
        <v>31</v>
      </c>
      <c r="D2459" s="8">
        <v>38195</v>
      </c>
      <c r="E2459" s="8">
        <v>38195</v>
      </c>
      <c r="F2459" t="s">
        <v>284</v>
      </c>
      <c r="G2459" s="6" t="s">
        <v>23</v>
      </c>
      <c r="I2459" s="12">
        <v>9.65</v>
      </c>
      <c r="J2459" s="12">
        <f>J2458+IF(AND($B2459="B",$G2459="D"),-I2459,IF($B2459="B",+I2459,0))</f>
        <v>-2240.1523385348619</v>
      </c>
      <c r="K2459" s="12">
        <f>K2458+IF(AND($B2459="B",$E2459&lt;&gt;""),IF($G2459="D",-I2459,+I2459),0)</f>
        <v>-2240.1523385348619</v>
      </c>
      <c r="L2459" s="6" t="str">
        <f>IF(C2459="","",G2459&amp;" "&amp;VLOOKUP(C2459,$X$1:$Y$49,2))</f>
        <v>D 22</v>
      </c>
      <c r="M2459" s="10" t="e">
        <f>M2458+IF(AND(B2459="C",E2459&lt;&gt;""),IF(G2459="D",-#REF!,+#REF!),0)</f>
        <v>#REF!</v>
      </c>
      <c r="N2459">
        <f>IF(D2459,MONTH(D2459),"")</f>
        <v>7</v>
      </c>
      <c r="O2459">
        <f>IF(D2459,YEAR(D2459),"")</f>
        <v>2004</v>
      </c>
      <c r="P2459" s="12">
        <f>P2458+IF(AND($B2459="C",I2459&lt;&gt;""),IF($G2459="D",-I2459,+I2459),0)</f>
        <v>16.637580832280101</v>
      </c>
    </row>
    <row r="2460" spans="1:16" x14ac:dyDescent="0.2">
      <c r="A2460" s="6">
        <v>1284</v>
      </c>
      <c r="B2460" s="6" t="s">
        <v>40</v>
      </c>
      <c r="C2460" t="s">
        <v>26</v>
      </c>
      <c r="D2460" s="8">
        <v>38195</v>
      </c>
      <c r="E2460" s="8">
        <v>38195</v>
      </c>
      <c r="F2460" t="s">
        <v>284</v>
      </c>
      <c r="G2460" s="6" t="s">
        <v>23</v>
      </c>
      <c r="I2460" s="12">
        <v>2.35</v>
      </c>
      <c r="J2460" s="12">
        <f>J2459+IF(AND($B2460="B",$G2460="D"),-I2460,IF($B2460="B",+I2460,0))</f>
        <v>-2240.1523385348619</v>
      </c>
      <c r="K2460" s="12">
        <f>K2459+IF(AND($B2460="B",$E2460&lt;&gt;""),IF($G2460="D",-I2460,+I2460),0)</f>
        <v>-2240.1523385348619</v>
      </c>
      <c r="L2460" s="6" t="str">
        <f>IF(C2460="","",G2460&amp;" "&amp;VLOOKUP(C2460,$X$1:$Y$49,2))</f>
        <v>D 6</v>
      </c>
      <c r="M2460" s="10" t="e">
        <f>M2459+IF(AND(B2460="C",E2460&lt;&gt;""),IF(G2460="D",-#REF!,+#REF!),0)</f>
        <v>#REF!</v>
      </c>
      <c r="N2460">
        <f>IF(D2460,MONTH(D2460),"")</f>
        <v>7</v>
      </c>
      <c r="O2460">
        <f>IF(D2460,YEAR(D2460),"")</f>
        <v>2004</v>
      </c>
      <c r="P2460" s="12">
        <f>P2459+IF(AND($B2460="C",I2460&lt;&gt;""),IF($G2460="D",-I2460,+I2460),0)</f>
        <v>14.287580832280101</v>
      </c>
    </row>
    <row r="2461" spans="1:16" x14ac:dyDescent="0.2">
      <c r="A2461" s="6">
        <v>1286</v>
      </c>
      <c r="B2461" s="6" t="s">
        <v>17</v>
      </c>
      <c r="C2461" t="s">
        <v>53</v>
      </c>
      <c r="D2461" s="8">
        <v>38199</v>
      </c>
      <c r="E2461" s="8">
        <v>38199</v>
      </c>
      <c r="F2461" t="s">
        <v>284</v>
      </c>
      <c r="G2461" s="6" t="s">
        <v>23</v>
      </c>
      <c r="I2461" s="12">
        <v>13.04</v>
      </c>
      <c r="J2461" s="12">
        <f>J2460+IF(AND($B2461="B",$G2461="D"),-I2461,IF($B2461="B",+I2461,0))</f>
        <v>-2253.1923385348618</v>
      </c>
      <c r="K2461" s="12">
        <f>K2460+IF(AND($B2461="B",$E2461&lt;&gt;""),IF($G2461="D",-I2461,+I2461),0)</f>
        <v>-2253.1923385348618</v>
      </c>
      <c r="L2461" s="6" t="str">
        <f>IF(C2461="","",G2461&amp;" "&amp;VLOOKUP(C2461,$X$1:$Y$49,2))</f>
        <v>D 29</v>
      </c>
      <c r="M2461" s="10" t="e">
        <f>M2460+IF(AND(B2461="C",E2461&lt;&gt;""),IF(G2461="D",-#REF!,+#REF!),0)</f>
        <v>#REF!</v>
      </c>
      <c r="N2461">
        <f>IF(D2461,MONTH(D2461),"")</f>
        <v>7</v>
      </c>
      <c r="O2461">
        <f>IF(D2461,YEAR(D2461),"")</f>
        <v>2004</v>
      </c>
      <c r="P2461" s="12">
        <f>P2460+IF(AND($B2461="C",I2461&lt;&gt;""),IF($G2461="D",-I2461,+I2461),0)</f>
        <v>14.287580832280101</v>
      </c>
    </row>
    <row r="2462" spans="1:16" x14ac:dyDescent="0.2">
      <c r="A2462" s="6">
        <v>1286</v>
      </c>
      <c r="B2462" s="6" t="s">
        <v>17</v>
      </c>
      <c r="C2462" t="s">
        <v>26</v>
      </c>
      <c r="D2462" s="8">
        <v>38199</v>
      </c>
      <c r="E2462" s="8">
        <v>38199</v>
      </c>
      <c r="F2462" t="s">
        <v>284</v>
      </c>
      <c r="G2462" s="6" t="s">
        <v>23</v>
      </c>
      <c r="I2462" s="12">
        <v>2.56</v>
      </c>
      <c r="J2462" s="12">
        <f>J2461+IF(AND($B2462="B",$G2462="D"),-I2462,IF($B2462="B",+I2462,0))</f>
        <v>-2255.7523385348618</v>
      </c>
      <c r="K2462" s="12">
        <f>K2461+IF(AND($B2462="B",$E2462&lt;&gt;""),IF($G2462="D",-I2462,+I2462),0)</f>
        <v>-2255.7523385348618</v>
      </c>
      <c r="L2462" s="6" t="str">
        <f>IF(C2462="","",G2462&amp;" "&amp;VLOOKUP(C2462,$X$1:$Y$49,2))</f>
        <v>D 6</v>
      </c>
      <c r="M2462" s="10" t="e">
        <f>M2461+IF(AND(B2462="C",E2462&lt;&gt;""),IF(G2462="D",-#REF!,+#REF!),0)</f>
        <v>#REF!</v>
      </c>
      <c r="N2462">
        <f>IF(D2462,MONTH(D2462),"")</f>
        <v>7</v>
      </c>
      <c r="O2462">
        <f>IF(D2462,YEAR(D2462),"")</f>
        <v>2004</v>
      </c>
      <c r="P2462" s="12">
        <f>P2461+IF(AND($B2462="C",I2462&lt;&gt;""),IF($G2462="D",-I2462,+I2462),0)</f>
        <v>14.287580832280101</v>
      </c>
    </row>
    <row r="2463" spans="1:16" x14ac:dyDescent="0.2">
      <c r="A2463" s="6">
        <v>1288</v>
      </c>
      <c r="B2463" s="6" t="s">
        <v>17</v>
      </c>
      <c r="C2463" t="s">
        <v>53</v>
      </c>
      <c r="D2463" s="8">
        <v>38201</v>
      </c>
      <c r="E2463" s="8">
        <v>38201</v>
      </c>
      <c r="F2463" t="s">
        <v>284</v>
      </c>
      <c r="G2463" s="6" t="s">
        <v>23</v>
      </c>
      <c r="I2463" s="12">
        <v>8.36</v>
      </c>
      <c r="J2463" s="12">
        <f>J2462+IF(AND($B2463="B",$G2463="D"),-I2463,IF($B2463="B",+I2463,0))</f>
        <v>-2264.1123385348619</v>
      </c>
      <c r="K2463" s="12">
        <f>K2462+IF(AND($B2463="B",$E2463&lt;&gt;""),IF($G2463="D",-I2463,+I2463),0)</f>
        <v>-2264.1123385348619</v>
      </c>
      <c r="L2463" s="6" t="str">
        <f>IF(C2463="","",G2463&amp;" "&amp;VLOOKUP(C2463,$X$1:$Y$49,2))</f>
        <v>D 29</v>
      </c>
      <c r="M2463" s="10" t="e">
        <f>M2462+IF(AND(B2463="C",E2463&lt;&gt;""),IF(G2463="D",-#REF!,+#REF!),0)</f>
        <v>#REF!</v>
      </c>
      <c r="N2463">
        <f>IF(D2463,MONTH(D2463),"")</f>
        <v>8</v>
      </c>
      <c r="O2463">
        <f>IF(D2463,YEAR(D2463),"")</f>
        <v>2004</v>
      </c>
      <c r="P2463" s="12">
        <f>P2462+IF(AND($B2463="C",I2463&lt;&gt;""),IF($G2463="D",-I2463,+I2463),0)</f>
        <v>14.287580832280101</v>
      </c>
    </row>
    <row r="2464" spans="1:16" x14ac:dyDescent="0.2">
      <c r="A2464" s="6">
        <v>1288</v>
      </c>
      <c r="B2464" s="6" t="s">
        <v>17</v>
      </c>
      <c r="C2464" s="7" t="s">
        <v>26</v>
      </c>
      <c r="D2464" s="8">
        <v>38201</v>
      </c>
      <c r="E2464" s="8">
        <v>38201</v>
      </c>
      <c r="F2464" t="s">
        <v>284</v>
      </c>
      <c r="G2464" s="6" t="s">
        <v>23</v>
      </c>
      <c r="I2464" s="12">
        <v>1.64</v>
      </c>
      <c r="J2464" s="12">
        <f>J2463+IF(AND($B2464="B",$G2464="D"),-I2464,IF($B2464="B",+I2464,0))</f>
        <v>-2265.7523385348618</v>
      </c>
      <c r="K2464" s="12">
        <f>K2463+IF(AND($B2464="B",$E2464&lt;&gt;""),IF($G2464="D",-I2464,+I2464),0)</f>
        <v>-2265.7523385348618</v>
      </c>
      <c r="L2464" s="6" t="str">
        <f>IF(C2464="","",G2464&amp;" "&amp;VLOOKUP(C2464,$X$1:$Y$49,2))</f>
        <v>D 6</v>
      </c>
      <c r="M2464" s="10" t="e">
        <f>M2463+IF(AND(B2464="C",E2464&lt;&gt;""),IF(G2464="D",-#REF!,+#REF!),0)</f>
        <v>#REF!</v>
      </c>
      <c r="N2464">
        <f>IF(D2464,MONTH(D2464),"")</f>
        <v>8</v>
      </c>
      <c r="O2464">
        <f>IF(D2464,YEAR(D2464),"")</f>
        <v>2004</v>
      </c>
      <c r="P2464" s="12">
        <f>P2463+IF(AND($B2464="C",I2464&lt;&gt;""),IF($G2464="D",-I2464,+I2464),0)</f>
        <v>14.287580832280101</v>
      </c>
    </row>
    <row r="2465" spans="1:16" x14ac:dyDescent="0.2">
      <c r="A2465" s="6">
        <v>1291</v>
      </c>
      <c r="B2465" s="6" t="s">
        <v>17</v>
      </c>
      <c r="C2465" t="s">
        <v>28</v>
      </c>
      <c r="D2465" s="8">
        <v>38202</v>
      </c>
      <c r="E2465" s="8">
        <v>38200</v>
      </c>
      <c r="F2465" t="s">
        <v>284</v>
      </c>
      <c r="G2465" s="6" t="s">
        <v>23</v>
      </c>
      <c r="H2465" s="23" t="s">
        <v>281</v>
      </c>
      <c r="I2465" s="12">
        <v>74.27</v>
      </c>
      <c r="J2465" s="12">
        <f>J2464+IF(AND($B2465="B",$G2465="D"),-I2465,IF($B2465="B",+I2465,0))</f>
        <v>-2340.0223385348618</v>
      </c>
      <c r="K2465" s="12">
        <f>K2464+IF(AND($B2465="B",$E2465&lt;&gt;""),IF($G2465="D",-I2465,+I2465),0)</f>
        <v>-2340.0223385348618</v>
      </c>
      <c r="L2465" s="6" t="str">
        <f>IF(C2465="","",G2465&amp;" "&amp;VLOOKUP(C2465,$X$1:$Y$49,2))</f>
        <v>D 25</v>
      </c>
      <c r="M2465" s="10" t="e">
        <f>M2464+IF(AND(B2465="C",E2465&lt;&gt;""),IF(G2465="D",-#REF!,+#REF!),0)</f>
        <v>#REF!</v>
      </c>
      <c r="N2465">
        <f>IF(D2465,MONTH(D2465),"")</f>
        <v>8</v>
      </c>
      <c r="O2465">
        <f>IF(D2465,YEAR(D2465),"")</f>
        <v>2004</v>
      </c>
      <c r="P2465" s="12">
        <f>P2464+IF(AND($B2465="C",I2465&lt;&gt;""),IF($G2465="D",-I2465,+I2465),0)</f>
        <v>14.287580832280101</v>
      </c>
    </row>
    <row r="2466" spans="1:16" x14ac:dyDescent="0.2">
      <c r="A2466" s="6">
        <v>1291</v>
      </c>
      <c r="B2466" s="6" t="s">
        <v>17</v>
      </c>
      <c r="C2466" t="s">
        <v>26</v>
      </c>
      <c r="D2466" s="8">
        <v>38202</v>
      </c>
      <c r="E2466" s="8">
        <v>38200</v>
      </c>
      <c r="F2466" t="s">
        <v>284</v>
      </c>
      <c r="G2466" s="6" t="s">
        <v>23</v>
      </c>
      <c r="H2466" s="23" t="s">
        <v>281</v>
      </c>
      <c r="I2466" s="12">
        <v>14.56</v>
      </c>
      <c r="J2466" s="12">
        <f>J2465+IF(AND($B2466="B",$G2466="D"),-I2466,IF($B2466="B",+I2466,0))</f>
        <v>-2354.5823385348617</v>
      </c>
      <c r="K2466" s="12">
        <f>K2465+IF(AND($B2466="B",$E2466&lt;&gt;""),IF($G2466="D",-I2466,+I2466),0)</f>
        <v>-2354.5823385348617</v>
      </c>
      <c r="L2466" s="6" t="str">
        <f>IF(C2466="","",G2466&amp;" "&amp;VLOOKUP(C2466,$X$1:$Y$49,2))</f>
        <v>D 6</v>
      </c>
      <c r="M2466" s="10" t="e">
        <f>M2465+IF(AND(B2466="C",E2466&lt;&gt;""),IF(G2466="D",-#REF!,+#REF!),0)</f>
        <v>#REF!</v>
      </c>
      <c r="N2466">
        <f>IF(D2466,MONTH(D2466),"")</f>
        <v>8</v>
      </c>
      <c r="O2466">
        <f>IF(D2466,YEAR(D2466),"")</f>
        <v>2004</v>
      </c>
      <c r="P2466" s="12">
        <f>P2465+IF(AND($B2466="C",I2466&lt;&gt;""),IF($G2466="D",-I2466,+I2466),0)</f>
        <v>14.287580832280101</v>
      </c>
    </row>
    <row r="2467" spans="1:16" x14ac:dyDescent="0.2">
      <c r="A2467" s="6">
        <v>1289</v>
      </c>
      <c r="B2467" s="6" t="s">
        <v>17</v>
      </c>
      <c r="C2467" s="7" t="s">
        <v>56</v>
      </c>
      <c r="D2467" s="8">
        <v>38203</v>
      </c>
      <c r="E2467" s="19">
        <v>38203</v>
      </c>
      <c r="F2467" t="s">
        <v>284</v>
      </c>
      <c r="G2467" s="6" t="s">
        <v>23</v>
      </c>
      <c r="I2467" s="12">
        <v>230.32</v>
      </c>
      <c r="J2467" s="12">
        <f>J2466+IF(AND($B2467="B",$G2467="D"),-I2467,IF($B2467="B",+I2467,0))</f>
        <v>-2584.9023385348619</v>
      </c>
      <c r="K2467" s="12">
        <f>K2466+IF(AND($B2467="B",$E2467&lt;&gt;""),IF($G2467="D",-I2467,+I2467),0)</f>
        <v>-2584.9023385348619</v>
      </c>
      <c r="L2467" s="6" t="str">
        <f>IF(C2467="","",G2467&amp;" "&amp;VLOOKUP(C2467,$X$1:$Y$49,2))</f>
        <v>D 14</v>
      </c>
      <c r="M2467" s="10" t="e">
        <f>M2466+IF(AND(B2467="C",E2467&lt;&gt;""),IF(G2467="D",-#REF!,+#REF!),0)</f>
        <v>#REF!</v>
      </c>
      <c r="N2467">
        <f>IF(D2467,MONTH(D2467),"")</f>
        <v>8</v>
      </c>
      <c r="O2467">
        <f>IF(D2467,YEAR(D2467),"")</f>
        <v>2004</v>
      </c>
      <c r="P2467" s="12">
        <f>P2466+IF(AND($B2467="C",I2467&lt;&gt;""),IF($G2467="D",-I2467,+I2467),0)</f>
        <v>14.287580832280101</v>
      </c>
    </row>
    <row r="2468" spans="1:16" x14ac:dyDescent="0.2">
      <c r="A2468" s="6">
        <v>1289</v>
      </c>
      <c r="B2468" s="6" t="s">
        <v>17</v>
      </c>
      <c r="C2468" s="7" t="s">
        <v>26</v>
      </c>
      <c r="D2468" s="8">
        <v>38203</v>
      </c>
      <c r="E2468" s="19">
        <v>38203</v>
      </c>
      <c r="F2468" t="s">
        <v>284</v>
      </c>
      <c r="G2468" s="6" t="s">
        <v>23</v>
      </c>
      <c r="I2468" s="12">
        <v>53.09</v>
      </c>
      <c r="J2468" s="12">
        <f>J2467+IF(AND($B2468="B",$G2468="D"),-I2468,IF($B2468="B",+I2468,0))</f>
        <v>-2637.992338534862</v>
      </c>
      <c r="K2468" s="12">
        <f>K2467+IF(AND($B2468="B",$E2468&lt;&gt;""),IF($G2468="D",-I2468,+I2468),0)</f>
        <v>-2637.992338534862</v>
      </c>
      <c r="L2468" s="6" t="str">
        <f>IF(C2468="","",G2468&amp;" "&amp;VLOOKUP(C2468,$X$1:$Y$49,2))</f>
        <v>D 6</v>
      </c>
      <c r="M2468" s="10" t="e">
        <f>M2467+IF(AND(B2468="C",E2468&lt;&gt;""),IF(G2468="D",-#REF!,+#REF!),0)</f>
        <v>#REF!</v>
      </c>
      <c r="N2468">
        <f>IF(D2468,MONTH(D2468),"")</f>
        <v>8</v>
      </c>
      <c r="O2468">
        <f>IF(D2468,YEAR(D2468),"")</f>
        <v>2004</v>
      </c>
      <c r="P2468" s="12">
        <f>P2467+IF(AND($B2468="C",I2468&lt;&gt;""),IF($G2468="D",-I2468,+I2468),0)</f>
        <v>14.287580832280101</v>
      </c>
    </row>
    <row r="2469" spans="1:16" x14ac:dyDescent="0.2">
      <c r="A2469" s="6">
        <v>1289</v>
      </c>
      <c r="B2469" s="6" t="s">
        <v>17</v>
      </c>
      <c r="C2469" s="7" t="s">
        <v>51</v>
      </c>
      <c r="D2469" s="8">
        <v>38203</v>
      </c>
      <c r="E2469" s="19">
        <v>38203</v>
      </c>
      <c r="F2469" t="s">
        <v>284</v>
      </c>
      <c r="G2469" s="6" t="s">
        <v>23</v>
      </c>
      <c r="I2469" s="12">
        <v>40.54</v>
      </c>
      <c r="J2469" s="12">
        <f>J2468+IF(AND($B2469="B",$G2469="D"),-I2469,IF($B2469="B",+I2469,0))</f>
        <v>-2678.532338534862</v>
      </c>
      <c r="K2469" s="12">
        <f>K2468+IF(AND($B2469="B",$E2469&lt;&gt;""),IF($G2469="D",-I2469,+I2469),0)</f>
        <v>-2678.532338534862</v>
      </c>
      <c r="L2469" s="6" t="str">
        <f>IF(C2469="","",G2469&amp;" "&amp;VLOOKUP(C2469,$X$1:$Y$49,2))</f>
        <v>D 21</v>
      </c>
      <c r="M2469" s="10" t="e">
        <f>M2468+IF(AND(B2469="C",E2469&lt;&gt;""),IF(G2469="D",-#REF!,+#REF!),0)</f>
        <v>#REF!</v>
      </c>
      <c r="N2469">
        <f>IF(D2469,MONTH(D2469),"")</f>
        <v>8</v>
      </c>
      <c r="O2469">
        <f>IF(D2469,YEAR(D2469),"")</f>
        <v>2004</v>
      </c>
      <c r="P2469" s="12">
        <f>P2468+IF(AND($B2469="C",I2469&lt;&gt;""),IF($G2469="D",-I2469,+I2469),0)</f>
        <v>14.287580832280101</v>
      </c>
    </row>
    <row r="2470" spans="1:16" x14ac:dyDescent="0.2">
      <c r="A2470" s="6">
        <v>1289</v>
      </c>
      <c r="B2470" s="6" t="s">
        <v>17</v>
      </c>
      <c r="C2470" s="7" t="s">
        <v>51</v>
      </c>
      <c r="D2470" s="8">
        <v>38203</v>
      </c>
      <c r="E2470" s="19">
        <v>38203</v>
      </c>
      <c r="F2470" t="s">
        <v>284</v>
      </c>
      <c r="G2470" s="6" t="s">
        <v>23</v>
      </c>
      <c r="I2470" s="12">
        <v>7.48</v>
      </c>
      <c r="J2470" s="12">
        <f>J2469+IF(AND($B2470="B",$G2470="D"),-I2470,IF($B2470="B",+I2470,0))</f>
        <v>-2686.012338534862</v>
      </c>
      <c r="K2470" s="12">
        <f>K2469+IF(AND($B2470="B",$E2470&lt;&gt;""),IF($G2470="D",-I2470,+I2470),0)</f>
        <v>-2686.012338534862</v>
      </c>
      <c r="L2470" s="6" t="str">
        <f>IF(C2470="","",G2470&amp;" "&amp;VLOOKUP(C2470,$X$1:$Y$49,2))</f>
        <v>D 21</v>
      </c>
      <c r="M2470" s="10" t="e">
        <f>M2469+IF(AND(B2470="C",E2470&lt;&gt;""),IF(G2470="D",-#REF!,+#REF!),0)</f>
        <v>#REF!</v>
      </c>
      <c r="N2470">
        <f>IF(D2470,MONTH(D2470),"")</f>
        <v>8</v>
      </c>
      <c r="O2470">
        <f>IF(D2470,YEAR(D2470),"")</f>
        <v>2004</v>
      </c>
      <c r="P2470" s="12">
        <f>P2469+IF(AND($B2470="C",I2470&lt;&gt;""),IF($G2470="D",-I2470,+I2470),0)</f>
        <v>14.287580832280101</v>
      </c>
    </row>
    <row r="2471" spans="1:16" x14ac:dyDescent="0.2">
      <c r="A2471" s="6">
        <v>999</v>
      </c>
      <c r="B2471" s="6" t="s">
        <v>17</v>
      </c>
      <c r="C2471" t="s">
        <v>33</v>
      </c>
      <c r="D2471" s="8">
        <v>38206</v>
      </c>
      <c r="E2471" s="8">
        <v>38203</v>
      </c>
      <c r="F2471" t="s">
        <v>284</v>
      </c>
      <c r="G2471" s="6" t="s">
        <v>23</v>
      </c>
      <c r="H2471" s="6"/>
      <c r="I2471" s="12">
        <v>124.08</v>
      </c>
      <c r="J2471" s="12">
        <f>J2470+IF(AND($B2471="B",$G2471="D"),-I2471,IF($B2471="B",+I2471,0))</f>
        <v>-2810.0923385348619</v>
      </c>
      <c r="K2471" s="12">
        <f>K2470+IF(AND($B2471="B",$E2471&lt;&gt;""),IF($G2471="D",-I2471,+I2471),0)</f>
        <v>-2810.0923385348619</v>
      </c>
      <c r="L2471" s="6" t="str">
        <f>IF(C2471="","",G2471&amp;" "&amp;VLOOKUP(C2471,$X$1:$Y$49,2))</f>
        <v>D 23</v>
      </c>
      <c r="M2471" s="10" t="e">
        <f>M2470+IF(AND(B2471="C",E2471&lt;&gt;""),IF(G2471="D",-#REF!,+#REF!),0)</f>
        <v>#REF!</v>
      </c>
      <c r="N2471">
        <f>IF(D2471,MONTH(D2471),"")</f>
        <v>8</v>
      </c>
      <c r="O2471">
        <f>IF(D2471,YEAR(D2471),"")</f>
        <v>2004</v>
      </c>
      <c r="P2471" s="12">
        <f>P2470+IF(AND($B2471="C",I2471&lt;&gt;""),IF($G2471="D",-I2471,+I2471),0)</f>
        <v>14.287580832280101</v>
      </c>
    </row>
    <row r="2472" spans="1:16" x14ac:dyDescent="0.2">
      <c r="A2472" s="6">
        <v>1280</v>
      </c>
      <c r="B2472" s="6" t="s">
        <v>17</v>
      </c>
      <c r="C2472" t="s">
        <v>28</v>
      </c>
      <c r="D2472" s="8">
        <v>38210</v>
      </c>
      <c r="E2472" s="8">
        <v>38210</v>
      </c>
      <c r="F2472" t="s">
        <v>284</v>
      </c>
      <c r="G2472" s="6" t="s">
        <v>23</v>
      </c>
      <c r="I2472" s="12">
        <v>26.25</v>
      </c>
      <c r="J2472" s="12">
        <f>J2471+IF(AND($B2472="B",$G2472="D"),-I2472,IF($B2472="B",+I2472,0))</f>
        <v>-2836.3423385348619</v>
      </c>
      <c r="K2472" s="12">
        <f>K2471+IF(AND($B2472="B",$E2472&lt;&gt;""),IF($G2472="D",-I2472,+I2472),0)</f>
        <v>-2836.3423385348619</v>
      </c>
      <c r="L2472" s="6" t="str">
        <f>IF(C2472="","",G2472&amp;" "&amp;VLOOKUP(C2472,$X$1:$Y$49,2))</f>
        <v>D 25</v>
      </c>
      <c r="M2472" s="10" t="e">
        <f>M2471+IF(AND(B2472="C",E2472&lt;&gt;""),IF(G2472="D",-#REF!,+#REF!),0)</f>
        <v>#REF!</v>
      </c>
      <c r="N2472">
        <f>IF(D2472,MONTH(D2472),"")</f>
        <v>8</v>
      </c>
      <c r="O2472">
        <f>IF(D2472,YEAR(D2472),"")</f>
        <v>2004</v>
      </c>
      <c r="P2472" s="12">
        <f>P2471+IF(AND($B2472="C",I2472&lt;&gt;""),IF($G2472="D",-I2472,+I2472),0)</f>
        <v>14.287580832280101</v>
      </c>
    </row>
    <row r="2473" spans="1:16" x14ac:dyDescent="0.2">
      <c r="A2473" s="6">
        <v>1280</v>
      </c>
      <c r="B2473" s="6" t="s">
        <v>17</v>
      </c>
      <c r="C2473" t="s">
        <v>26</v>
      </c>
      <c r="D2473" s="8">
        <v>38210</v>
      </c>
      <c r="E2473" s="8">
        <v>38210</v>
      </c>
      <c r="F2473" t="s">
        <v>284</v>
      </c>
      <c r="G2473" s="6" t="s">
        <v>23</v>
      </c>
      <c r="I2473" s="12">
        <v>5.15</v>
      </c>
      <c r="J2473" s="12">
        <f>J2472+IF(AND($B2473="B",$G2473="D"),-I2473,IF($B2473="B",+I2473,0))</f>
        <v>-2841.492338534862</v>
      </c>
      <c r="K2473" s="12">
        <f>K2472+IF(AND($B2473="B",$E2473&lt;&gt;""),IF($G2473="D",-I2473,+I2473),0)</f>
        <v>-2841.492338534862</v>
      </c>
      <c r="L2473" s="6" t="str">
        <f>IF(C2473="","",G2473&amp;" "&amp;VLOOKUP(C2473,$X$1:$Y$49,2))</f>
        <v>D 6</v>
      </c>
      <c r="M2473" s="10" t="e">
        <f>M2472+IF(AND(B2473="C",E2473&lt;&gt;""),IF(G2473="D",-#REF!,+#REF!),0)</f>
        <v>#REF!</v>
      </c>
      <c r="N2473">
        <f>IF(D2473,MONTH(D2473),"")</f>
        <v>8</v>
      </c>
      <c r="O2473">
        <f>IF(D2473,YEAR(D2473),"")</f>
        <v>2004</v>
      </c>
      <c r="P2473" s="12">
        <f>P2472+IF(AND($B2473="C",I2473&lt;&gt;""),IF($G2473="D",-I2473,+I2473),0)</f>
        <v>14.287580832280101</v>
      </c>
    </row>
    <row r="2474" spans="1:16" x14ac:dyDescent="0.2">
      <c r="A2474" s="6">
        <v>1274</v>
      </c>
      <c r="B2474" s="6" t="s">
        <v>17</v>
      </c>
      <c r="C2474" t="s">
        <v>54</v>
      </c>
      <c r="D2474" s="8">
        <v>38212</v>
      </c>
      <c r="E2474" s="8">
        <v>38213</v>
      </c>
      <c r="F2474" t="s">
        <v>284</v>
      </c>
      <c r="G2474" s="6" t="s">
        <v>19</v>
      </c>
      <c r="I2474" s="12">
        <v>4350</v>
      </c>
      <c r="J2474" s="12">
        <f>J2473+IF(AND($B2474="B",$G2474="D"),-I2474,IF($B2474="B",+I2474,0))</f>
        <v>1508.507661465138</v>
      </c>
      <c r="K2474" s="12">
        <f>K2473+IF(AND($B2474="B",$E2474&lt;&gt;""),IF($G2474="D",-I2474,+I2474),0)</f>
        <v>1508.507661465138</v>
      </c>
      <c r="L2474" s="6" t="str">
        <f>IF(C2474="","",G2474&amp;" "&amp;VLOOKUP(C2474,$X$1:$Y$49,2))</f>
        <v>R 6</v>
      </c>
      <c r="M2474" s="10" t="e">
        <f>M2473+IF(AND(B2474="C",E2474&lt;&gt;""),IF(G2474="D",-#REF!,+#REF!),0)</f>
        <v>#REF!</v>
      </c>
      <c r="N2474">
        <f>IF(D2474,MONTH(D2474),"")</f>
        <v>8</v>
      </c>
      <c r="O2474">
        <f>IF(D2474,YEAR(D2474),"")</f>
        <v>2004</v>
      </c>
      <c r="P2474" s="12">
        <f>P2473+IF(AND($B2474="C",I2474&lt;&gt;""),IF($G2474="D",-I2474,+I2474),0)</f>
        <v>14.287580832280101</v>
      </c>
    </row>
    <row r="2475" spans="1:16" x14ac:dyDescent="0.2">
      <c r="A2475" s="6">
        <v>1274</v>
      </c>
      <c r="B2475" s="6" t="s">
        <v>17</v>
      </c>
      <c r="C2475" s="7" t="s">
        <v>62</v>
      </c>
      <c r="D2475" s="8">
        <v>38212</v>
      </c>
      <c r="E2475" s="8">
        <v>38213</v>
      </c>
      <c r="F2475" t="s">
        <v>284</v>
      </c>
      <c r="G2475" s="6" t="s">
        <v>19</v>
      </c>
      <c r="I2475" s="12">
        <v>852.6</v>
      </c>
      <c r="J2475" s="12">
        <f>J2474+IF(AND($B2475="B",$G2475="D"),-I2475,IF($B2475="B",+I2475,0))</f>
        <v>2361.1076614651379</v>
      </c>
      <c r="K2475" s="12">
        <f>K2474+IF(AND($B2475="B",$E2475&lt;&gt;""),IF($G2475="D",-I2475,+I2475),0)</f>
        <v>2361.1076614651379</v>
      </c>
      <c r="L2475" s="6" t="str">
        <f>IF(C2475="","",G2475&amp;" "&amp;VLOOKUP(C2475,$X$1:$Y$49,2))</f>
        <v>R 5</v>
      </c>
      <c r="M2475" s="10" t="e">
        <f>M2474+IF(AND(B2475="C",E2475&lt;&gt;""),IF(G2475="D",-#REF!,+#REF!),0)</f>
        <v>#REF!</v>
      </c>
      <c r="N2475">
        <f>IF(D2475,MONTH(D2475),"")</f>
        <v>8</v>
      </c>
      <c r="O2475">
        <f>IF(D2475,YEAR(D2475),"")</f>
        <v>2004</v>
      </c>
      <c r="P2475" s="12">
        <f>P2474+IF(AND($B2475="C",I2475&lt;&gt;""),IF($G2475="D",-I2475,+I2475),0)</f>
        <v>14.287580832280101</v>
      </c>
    </row>
    <row r="2476" spans="1:16" x14ac:dyDescent="0.2">
      <c r="A2476" s="6">
        <v>1275</v>
      </c>
      <c r="B2476" s="6" t="s">
        <v>17</v>
      </c>
      <c r="C2476" t="s">
        <v>54</v>
      </c>
      <c r="D2476" s="8">
        <v>38212</v>
      </c>
      <c r="E2476" s="8">
        <v>38229</v>
      </c>
      <c r="F2476" t="s">
        <v>284</v>
      </c>
      <c r="G2476" s="6" t="s">
        <v>19</v>
      </c>
      <c r="I2476" s="12">
        <v>2025</v>
      </c>
      <c r="J2476" s="12">
        <f>J2475+IF(AND($B2476="B",$G2476="D"),-I2476,IF($B2476="B",+I2476,0))</f>
        <v>4386.1076614651374</v>
      </c>
      <c r="K2476" s="12">
        <f>K2475+IF(AND($B2476="B",$E2476&lt;&gt;""),IF($G2476="D",-I2476,+I2476),0)</f>
        <v>4386.1076614651374</v>
      </c>
      <c r="L2476" s="6" t="str">
        <f>IF(C2476="","",G2476&amp;" "&amp;VLOOKUP(C2476,$X$1:$Y$49,2))</f>
        <v>R 6</v>
      </c>
      <c r="M2476" s="10" t="e">
        <f>M2475+IF(AND(B2476="C",E2476&lt;&gt;""),IF(G2476="D",-#REF!,+#REF!),0)</f>
        <v>#REF!</v>
      </c>
      <c r="N2476">
        <f>IF(D2476,MONTH(D2476),"")</f>
        <v>8</v>
      </c>
      <c r="O2476">
        <f>IF(D2476,YEAR(D2476),"")</f>
        <v>2004</v>
      </c>
      <c r="P2476" s="12">
        <f>P2475+IF(AND($B2476="C",I2476&lt;&gt;""),IF($G2476="D",-I2476,+I2476),0)</f>
        <v>14.287580832280101</v>
      </c>
    </row>
    <row r="2477" spans="1:16" x14ac:dyDescent="0.2">
      <c r="A2477" s="6">
        <v>1275</v>
      </c>
      <c r="B2477" s="6" t="s">
        <v>17</v>
      </c>
      <c r="C2477" s="7" t="s">
        <v>62</v>
      </c>
      <c r="D2477" s="8">
        <v>38212</v>
      </c>
      <c r="E2477" s="8">
        <v>38229</v>
      </c>
      <c r="F2477" t="s">
        <v>284</v>
      </c>
      <c r="G2477" s="6" t="s">
        <v>19</v>
      </c>
      <c r="I2477" s="12">
        <v>396.9</v>
      </c>
      <c r="J2477" s="12">
        <f>J2476+IF(AND($B2477="B",$G2477="D"),-I2477,IF($B2477="B",+I2477,0))</f>
        <v>4783.0076614651371</v>
      </c>
      <c r="K2477" s="12">
        <f>K2476+IF(AND($B2477="B",$E2477&lt;&gt;""),IF($G2477="D",-I2477,+I2477),0)</f>
        <v>4783.0076614651371</v>
      </c>
      <c r="L2477" s="6" t="str">
        <f>IF(C2477="","",G2477&amp;" "&amp;VLOOKUP(C2477,$X$1:$Y$49,2))</f>
        <v>R 5</v>
      </c>
      <c r="M2477" s="10" t="e">
        <f>M2476+IF(AND(B2477="C",E2477&lt;&gt;""),IF(G2477="D",-#REF!,+#REF!),0)</f>
        <v>#REF!</v>
      </c>
      <c r="N2477">
        <f>IF(D2477,MONTH(D2477),"")</f>
        <v>8</v>
      </c>
      <c r="O2477">
        <f>IF(D2477,YEAR(D2477),"")</f>
        <v>2004</v>
      </c>
      <c r="P2477" s="12">
        <f>P2476+IF(AND($B2477="C",I2477&lt;&gt;""),IF($G2477="D",-I2477,+I2477),0)</f>
        <v>14.287580832280101</v>
      </c>
    </row>
    <row r="2478" spans="1:16" x14ac:dyDescent="0.2">
      <c r="A2478" s="6">
        <v>1276</v>
      </c>
      <c r="B2478" s="6" t="s">
        <v>17</v>
      </c>
      <c r="C2478" t="s">
        <v>28</v>
      </c>
      <c r="D2478" s="8">
        <v>38212</v>
      </c>
      <c r="E2478" s="8">
        <v>38229</v>
      </c>
      <c r="F2478" t="s">
        <v>284</v>
      </c>
      <c r="G2478" s="6" t="s">
        <v>23</v>
      </c>
      <c r="I2478" s="12">
        <v>28.53</v>
      </c>
      <c r="J2478" s="12">
        <f>J2477+IF(AND($B2478="B",$G2478="D"),-I2478,IF($B2478="B",+I2478,0))</f>
        <v>4754.4776614651373</v>
      </c>
      <c r="K2478" s="12">
        <f>K2477+IF(AND($B2478="B",$E2478&lt;&gt;""),IF($G2478="D",-I2478,+I2478),0)</f>
        <v>4754.4776614651373</v>
      </c>
      <c r="L2478" s="6" t="str">
        <f>IF(C2478="","",G2478&amp;" "&amp;VLOOKUP(C2478,$X$1:$Y$49,2))</f>
        <v>D 25</v>
      </c>
      <c r="M2478" s="10" t="e">
        <f>M2477+IF(AND(B2478="C",E2478&lt;&gt;""),IF(G2478="D",-#REF!,+#REF!),0)</f>
        <v>#REF!</v>
      </c>
      <c r="N2478">
        <f>IF(D2478,MONTH(D2478),"")</f>
        <v>8</v>
      </c>
      <c r="O2478">
        <f>IF(D2478,YEAR(D2478),"")</f>
        <v>2004</v>
      </c>
      <c r="P2478" s="12">
        <f>P2477+IF(AND($B2478="C",I2478&lt;&gt;""),IF($G2478="D",-I2478,+I2478),0)</f>
        <v>14.287580832280101</v>
      </c>
    </row>
    <row r="2479" spans="1:16" x14ac:dyDescent="0.2">
      <c r="A2479" s="6">
        <v>1276</v>
      </c>
      <c r="B2479" s="6" t="s">
        <v>17</v>
      </c>
      <c r="C2479" t="s">
        <v>26</v>
      </c>
      <c r="D2479" s="8">
        <v>38212</v>
      </c>
      <c r="E2479" s="8">
        <v>38229</v>
      </c>
      <c r="F2479" t="s">
        <v>284</v>
      </c>
      <c r="G2479" s="6" t="s">
        <v>23</v>
      </c>
      <c r="I2479" s="12">
        <v>5.59</v>
      </c>
      <c r="J2479" s="12">
        <f>J2478+IF(AND($B2479="B",$G2479="D"),-I2479,IF($B2479="B",+I2479,0))</f>
        <v>4748.8876614651372</v>
      </c>
      <c r="K2479" s="12">
        <f>K2478+IF(AND($B2479="B",$E2479&lt;&gt;""),IF($G2479="D",-I2479,+I2479),0)</f>
        <v>4748.8876614651372</v>
      </c>
      <c r="L2479" s="6" t="str">
        <f>IF(C2479="","",G2479&amp;" "&amp;VLOOKUP(C2479,$X$1:$Y$49,2))</f>
        <v>D 6</v>
      </c>
      <c r="M2479" s="10" t="e">
        <f>M2478+IF(AND(B2479="C",E2479&lt;&gt;""),IF(G2479="D",-#REF!,+#REF!),0)</f>
        <v>#REF!</v>
      </c>
      <c r="N2479">
        <f>IF(D2479,MONTH(D2479),"")</f>
        <v>8</v>
      </c>
      <c r="O2479">
        <f>IF(D2479,YEAR(D2479),"")</f>
        <v>2004</v>
      </c>
      <c r="P2479" s="12">
        <f>P2478+IF(AND($B2479="C",I2479&lt;&gt;""),IF($G2479="D",-I2479,+I2479),0)</f>
        <v>14.287580832280101</v>
      </c>
    </row>
    <row r="2480" spans="1:16" x14ac:dyDescent="0.2">
      <c r="A2480" s="6">
        <v>1294</v>
      </c>
      <c r="B2480" s="6" t="s">
        <v>17</v>
      </c>
      <c r="C2480" t="s">
        <v>28</v>
      </c>
      <c r="D2480" s="8">
        <v>38215</v>
      </c>
      <c r="E2480" s="8">
        <v>38231</v>
      </c>
      <c r="F2480" t="s">
        <v>284</v>
      </c>
      <c r="G2480" s="6" t="s">
        <v>23</v>
      </c>
      <c r="I2480" s="12">
        <v>51.96</v>
      </c>
      <c r="J2480" s="12">
        <f>J2479+IF(AND($B2480="B",$G2480="D"),-I2480,IF($B2480="B",+I2480,0))</f>
        <v>4696.9276614651371</v>
      </c>
      <c r="K2480" s="12">
        <f>K2479+IF(AND($B2480="B",$E2480&lt;&gt;""),IF($G2480="D",-I2480,+I2480),0)</f>
        <v>4696.9276614651371</v>
      </c>
      <c r="L2480" s="6" t="str">
        <f>IF(C2480="","",G2480&amp;" "&amp;VLOOKUP(C2480,$X$1:$Y$49,2))</f>
        <v>D 25</v>
      </c>
      <c r="M2480" s="10" t="e">
        <f>M2479+IF(AND(B2480="C",E2480&lt;&gt;""),IF(G2480="D",-#REF!,+#REF!),0)</f>
        <v>#REF!</v>
      </c>
      <c r="N2480">
        <f>IF(D2480,MONTH(D2480),"")</f>
        <v>8</v>
      </c>
      <c r="O2480">
        <f>IF(D2480,YEAR(D2480),"")</f>
        <v>2004</v>
      </c>
      <c r="P2480" s="12">
        <f>P2479+IF(AND($B2480="C",I2480&lt;&gt;""),IF($G2480="D",-I2480,+I2480),0)</f>
        <v>14.287580832280101</v>
      </c>
    </row>
    <row r="2481" spans="1:16" x14ac:dyDescent="0.2">
      <c r="A2481" s="6">
        <v>1294</v>
      </c>
      <c r="B2481" s="6" t="s">
        <v>17</v>
      </c>
      <c r="C2481" t="s">
        <v>26</v>
      </c>
      <c r="D2481" s="8">
        <v>38215</v>
      </c>
      <c r="E2481" s="8">
        <v>38231</v>
      </c>
      <c r="F2481" t="s">
        <v>284</v>
      </c>
      <c r="G2481" s="6" t="s">
        <v>23</v>
      </c>
      <c r="I2481" s="12">
        <v>10.18</v>
      </c>
      <c r="J2481" s="12">
        <f>J2480+IF(AND($B2481="B",$G2481="D"),-I2481,IF($B2481="B",+I2481,0))</f>
        <v>4686.7476614651368</v>
      </c>
      <c r="K2481" s="12">
        <f>K2480+IF(AND($B2481="B",$E2481&lt;&gt;""),IF($G2481="D",-I2481,+I2481),0)</f>
        <v>4686.7476614651368</v>
      </c>
      <c r="L2481" s="6" t="str">
        <f>IF(C2481="","",G2481&amp;" "&amp;VLOOKUP(C2481,$X$1:$Y$49,2))</f>
        <v>D 6</v>
      </c>
      <c r="M2481" s="10" t="e">
        <f>M2480+IF(AND(B2481="C",E2481&lt;&gt;""),IF(G2481="D",-#REF!,+#REF!),0)</f>
        <v>#REF!</v>
      </c>
      <c r="N2481">
        <f>IF(D2481,MONTH(D2481),"")</f>
        <v>8</v>
      </c>
      <c r="O2481">
        <f>IF(D2481,YEAR(D2481),"")</f>
        <v>2004</v>
      </c>
      <c r="P2481" s="12">
        <f>P2480+IF(AND($B2481="C",I2481&lt;&gt;""),IF($G2481="D",-I2481,+I2481),0)</f>
        <v>14.287580832280101</v>
      </c>
    </row>
    <row r="2482" spans="1:16" x14ac:dyDescent="0.2">
      <c r="A2482" s="6">
        <v>1165</v>
      </c>
      <c r="B2482" s="6" t="s">
        <v>17</v>
      </c>
      <c r="C2482" t="s">
        <v>33</v>
      </c>
      <c r="D2482" s="8">
        <v>38219</v>
      </c>
      <c r="E2482" s="8">
        <v>38218</v>
      </c>
      <c r="F2482" t="s">
        <v>284</v>
      </c>
      <c r="G2482" s="6" t="s">
        <v>23</v>
      </c>
      <c r="I2482" s="12">
        <v>482</v>
      </c>
      <c r="J2482" s="12">
        <f>J2481+IF(AND($B2482="B",$G2482="D"),-I2482,IF($B2482="B",+I2482,0))</f>
        <v>4204.7476614651368</v>
      </c>
      <c r="K2482" s="12">
        <f>K2481+IF(AND($B2482="B",$E2482&lt;&gt;""),IF($G2482="D",-I2482,+I2482),0)</f>
        <v>4204.7476614651368</v>
      </c>
      <c r="L2482" s="6" t="str">
        <f>IF(C2482="","",G2482&amp;" "&amp;VLOOKUP(C2482,$X$1:$Y$49,2))</f>
        <v>D 23</v>
      </c>
      <c r="M2482" s="10" t="e">
        <f>M2481+IF(AND(B2482="C",E2482&lt;&gt;""),IF(G2482="D",-#REF!,+#REF!),0)</f>
        <v>#REF!</v>
      </c>
      <c r="N2482">
        <f>IF(D2482,MONTH(D2482),"")</f>
        <v>8</v>
      </c>
      <c r="O2482">
        <f>IF(D2482,YEAR(D2482),"")</f>
        <v>2004</v>
      </c>
      <c r="P2482" s="12">
        <f>P2481+IF(AND($B2482="C",I2482&lt;&gt;""),IF($G2482="D",-I2482,+I2482),0)</f>
        <v>14.287580832280101</v>
      </c>
    </row>
    <row r="2483" spans="1:16" x14ac:dyDescent="0.2">
      <c r="A2483" s="6">
        <v>1292</v>
      </c>
      <c r="B2483" s="6" t="s">
        <v>17</v>
      </c>
      <c r="C2483" t="s">
        <v>54</v>
      </c>
      <c r="D2483" s="8">
        <v>38219</v>
      </c>
      <c r="E2483" s="8">
        <v>38229</v>
      </c>
      <c r="F2483" t="s">
        <v>284</v>
      </c>
      <c r="G2483" s="6" t="s">
        <v>19</v>
      </c>
      <c r="I2483" s="12">
        <v>2520</v>
      </c>
      <c r="J2483" s="12">
        <f>J2482+IF(AND($B2483="B",$G2483="D"),-I2483,IF($B2483="B",+I2483,0))</f>
        <v>6724.7476614651368</v>
      </c>
      <c r="K2483" s="12">
        <f>K2482+IF(AND($B2483="B",$E2483&lt;&gt;""),IF($G2483="D",-I2483,+I2483),0)</f>
        <v>6724.7476614651368</v>
      </c>
      <c r="L2483" s="6" t="str">
        <f>IF(C2483="","",G2483&amp;" "&amp;VLOOKUP(C2483,$X$1:$Y$49,2))</f>
        <v>R 6</v>
      </c>
      <c r="M2483" s="10" t="e">
        <f>M2482+IF(AND(B2483="C",E2483&lt;&gt;""),IF(G2483="D",-#REF!,+#REF!),0)</f>
        <v>#REF!</v>
      </c>
      <c r="N2483">
        <f>IF(D2483,MONTH(D2483),"")</f>
        <v>8</v>
      </c>
      <c r="O2483">
        <f>IF(D2483,YEAR(D2483),"")</f>
        <v>2004</v>
      </c>
      <c r="P2483" s="12">
        <f>P2482+IF(AND($B2483="C",I2483&lt;&gt;""),IF($G2483="D",-I2483,+I2483),0)</f>
        <v>14.287580832280101</v>
      </c>
    </row>
    <row r="2484" spans="1:16" x14ac:dyDescent="0.2">
      <c r="A2484" s="6">
        <v>1292</v>
      </c>
      <c r="B2484" s="6" t="s">
        <v>17</v>
      </c>
      <c r="C2484" s="7" t="s">
        <v>62</v>
      </c>
      <c r="D2484" s="8">
        <v>38219</v>
      </c>
      <c r="E2484" s="8">
        <v>38229</v>
      </c>
      <c r="F2484" t="s">
        <v>284</v>
      </c>
      <c r="G2484" s="6" t="s">
        <v>19</v>
      </c>
      <c r="I2484" s="12">
        <v>493.92</v>
      </c>
      <c r="J2484" s="12">
        <f>J2483+IF(AND($B2484="B",$G2484="D"),-I2484,IF($B2484="B",+I2484,0))</f>
        <v>7218.6676614651369</v>
      </c>
      <c r="K2484" s="12">
        <f>K2483+IF(AND($B2484="B",$E2484&lt;&gt;""),IF($G2484="D",-I2484,+I2484),0)</f>
        <v>7218.6676614651369</v>
      </c>
      <c r="L2484" s="6" t="str">
        <f>IF(C2484="","",G2484&amp;" "&amp;VLOOKUP(C2484,$X$1:$Y$49,2))</f>
        <v>R 5</v>
      </c>
      <c r="M2484" s="10" t="e">
        <f>M2483+IF(AND(B2484="C",E2484&lt;&gt;""),IF(G2484="D",-#REF!,+#REF!),0)</f>
        <v>#REF!</v>
      </c>
      <c r="N2484">
        <f>IF(D2484,MONTH(D2484),"")</f>
        <v>8</v>
      </c>
      <c r="O2484">
        <f>IF(D2484,YEAR(D2484),"")</f>
        <v>2004</v>
      </c>
      <c r="P2484" s="12">
        <f>P2483+IF(AND($B2484="C",I2484&lt;&gt;""),IF($G2484="D",-I2484,+I2484),0)</f>
        <v>14.287580832280101</v>
      </c>
    </row>
    <row r="2485" spans="1:16" x14ac:dyDescent="0.2">
      <c r="A2485" s="6">
        <v>1297</v>
      </c>
      <c r="B2485" s="6" t="s">
        <v>17</v>
      </c>
      <c r="C2485" t="s">
        <v>58</v>
      </c>
      <c r="D2485" s="8">
        <v>38228</v>
      </c>
      <c r="E2485" s="8">
        <v>38228</v>
      </c>
      <c r="F2485" t="s">
        <v>284</v>
      </c>
      <c r="G2485" s="6" t="s">
        <v>23</v>
      </c>
      <c r="I2485" s="12">
        <v>1990</v>
      </c>
      <c r="J2485" s="12">
        <f>J2484+IF(AND($B2485="B",$G2485="D"),-I2485,IF($B2485="B",+I2485,0))</f>
        <v>5228.6676614651369</v>
      </c>
      <c r="K2485" s="12">
        <f>K2484+IF(AND($B2485="B",$E2485&lt;&gt;""),IF($G2485="D",-I2485,+I2485),0)</f>
        <v>5228.6676614651369</v>
      </c>
      <c r="L2485" s="6" t="str">
        <f>IF(C2485="","",G2485&amp;" "&amp;VLOOKUP(C2485,$X$1:$Y$49,2))</f>
        <v>D 4</v>
      </c>
      <c r="M2485" s="10" t="e">
        <f>M2484+IF(AND(B2485="C",E2485&lt;&gt;""),IF(G2485="D",-#REF!,+#REF!),0)</f>
        <v>#REF!</v>
      </c>
      <c r="N2485">
        <f>IF(D2485,MONTH(D2485),"")</f>
        <v>8</v>
      </c>
      <c r="O2485">
        <f>IF(D2485,YEAR(D2485),"")</f>
        <v>2004</v>
      </c>
      <c r="P2485" s="12">
        <f>P2484+IF(AND($B2485="C",I2485&lt;&gt;""),IF($G2485="D",-I2485,+I2485),0)</f>
        <v>14.287580832280101</v>
      </c>
    </row>
    <row r="2486" spans="1:16" x14ac:dyDescent="0.2">
      <c r="A2486" s="6">
        <v>1295</v>
      </c>
      <c r="B2486" s="6" t="s">
        <v>17</v>
      </c>
      <c r="C2486" t="s">
        <v>54</v>
      </c>
      <c r="D2486" s="8">
        <v>38229</v>
      </c>
      <c r="E2486" s="8">
        <v>38233</v>
      </c>
      <c r="F2486" t="s">
        <v>284</v>
      </c>
      <c r="G2486" s="6" t="s">
        <v>19</v>
      </c>
      <c r="I2486" s="12">
        <v>885</v>
      </c>
      <c r="J2486" s="12">
        <f>J2485+IF(AND($B2486="B",$G2486="D"),-I2486,IF($B2486="B",+I2486,0))</f>
        <v>6113.6676614651369</v>
      </c>
      <c r="K2486" s="12">
        <f>K2485+IF(AND($B2486="B",$E2486&lt;&gt;""),IF($G2486="D",-I2486,+I2486),0)</f>
        <v>6113.6676614651369</v>
      </c>
      <c r="L2486" s="6" t="str">
        <f>IF(C2486="","",G2486&amp;" "&amp;VLOOKUP(C2486,$X$1:$Y$49,2))</f>
        <v>R 6</v>
      </c>
      <c r="M2486" s="10" t="e">
        <f>M2485+IF(AND(B2486="C",E2486&lt;&gt;""),IF(G2486="D",-#REF!,+#REF!),0)</f>
        <v>#REF!</v>
      </c>
      <c r="N2486">
        <f>IF(D2486,MONTH(D2486),"")</f>
        <v>8</v>
      </c>
      <c r="O2486">
        <f>IF(D2486,YEAR(D2486),"")</f>
        <v>2004</v>
      </c>
      <c r="P2486" s="12">
        <f>P2485+IF(AND($B2486="C",I2486&lt;&gt;""),IF($G2486="D",-I2486,+I2486),0)</f>
        <v>14.287580832280101</v>
      </c>
    </row>
    <row r="2487" spans="1:16" x14ac:dyDescent="0.2">
      <c r="A2487" s="6">
        <v>1295</v>
      </c>
      <c r="B2487" s="6" t="s">
        <v>17</v>
      </c>
      <c r="C2487" s="7" t="s">
        <v>62</v>
      </c>
      <c r="D2487" s="8">
        <v>38229</v>
      </c>
      <c r="E2487" s="8">
        <v>38233</v>
      </c>
      <c r="F2487" t="s">
        <v>284</v>
      </c>
      <c r="G2487" s="6" t="s">
        <v>19</v>
      </c>
      <c r="I2487" s="12">
        <v>173.46</v>
      </c>
      <c r="J2487" s="12">
        <f>J2486+IF(AND($B2487="B",$G2487="D"),-I2487,IF($B2487="B",+I2487,0))</f>
        <v>6287.127661465137</v>
      </c>
      <c r="K2487" s="12">
        <f>K2486+IF(AND($B2487="B",$E2487&lt;&gt;""),IF($G2487="D",-I2487,+I2487),0)</f>
        <v>6287.127661465137</v>
      </c>
      <c r="L2487" s="6" t="str">
        <f>IF(C2487="","",G2487&amp;" "&amp;VLOOKUP(C2487,$X$1:$Y$49,2))</f>
        <v>R 5</v>
      </c>
      <c r="M2487" s="10" t="e">
        <f>M2486+IF(AND(B2487="C",E2487&lt;&gt;""),IF(G2487="D",-#REF!,+#REF!),0)</f>
        <v>#REF!</v>
      </c>
      <c r="N2487">
        <f>IF(D2487,MONTH(D2487),"")</f>
        <v>8</v>
      </c>
      <c r="O2487">
        <f>IF(D2487,YEAR(D2487),"")</f>
        <v>2004</v>
      </c>
      <c r="P2487" s="12">
        <f>P2486+IF(AND($B2487="C",I2487&lt;&gt;""),IF($G2487="D",-I2487,+I2487),0)</f>
        <v>14.287580832280101</v>
      </c>
    </row>
    <row r="2488" spans="1:16" x14ac:dyDescent="0.2">
      <c r="A2488" s="6">
        <v>1301</v>
      </c>
      <c r="B2488" s="6" t="s">
        <v>17</v>
      </c>
      <c r="C2488" s="7" t="s">
        <v>31</v>
      </c>
      <c r="D2488" s="8">
        <v>38230</v>
      </c>
      <c r="E2488" s="8">
        <v>38230</v>
      </c>
      <c r="F2488" t="s">
        <v>284</v>
      </c>
      <c r="G2488" s="6" t="s">
        <v>23</v>
      </c>
      <c r="I2488" s="12">
        <v>65.73</v>
      </c>
      <c r="J2488" s="12">
        <f>J2487+IF(AND($B2488="B",$G2488="D"),-I2488,IF($B2488="B",+I2488,0))</f>
        <v>6221.3976614651374</v>
      </c>
      <c r="K2488" s="12">
        <f>K2487+IF(AND($B2488="B",$E2488&lt;&gt;""),IF($G2488="D",-I2488,+I2488),0)</f>
        <v>6221.3976614651374</v>
      </c>
      <c r="L2488" s="6" t="str">
        <f>IF(C2488="","",G2488&amp;" "&amp;VLOOKUP(C2488,$X$1:$Y$49,2))</f>
        <v>D 22</v>
      </c>
      <c r="M2488" s="10" t="e">
        <f>M2487+IF(AND(B2488="C",E2488&lt;&gt;""),IF(G2488="D",-#REF!,+#REF!),0)</f>
        <v>#REF!</v>
      </c>
      <c r="N2488">
        <f>IF(D2488,MONTH(D2488),"")</f>
        <v>8</v>
      </c>
      <c r="O2488">
        <f>IF(D2488,YEAR(D2488),"")</f>
        <v>2004</v>
      </c>
      <c r="P2488" s="12">
        <f>P2487+IF(AND($B2488="C",I2488&lt;&gt;""),IF($G2488="D",-I2488,+I2488),0)</f>
        <v>14.287580832280101</v>
      </c>
    </row>
    <row r="2489" spans="1:16" x14ac:dyDescent="0.2">
      <c r="A2489" s="6">
        <v>1301</v>
      </c>
      <c r="B2489" s="6" t="s">
        <v>17</v>
      </c>
      <c r="C2489" s="7" t="s">
        <v>26</v>
      </c>
      <c r="D2489" s="8">
        <v>38230</v>
      </c>
      <c r="E2489" s="8">
        <v>38230</v>
      </c>
      <c r="F2489" t="s">
        <v>284</v>
      </c>
      <c r="G2489" s="6" t="s">
        <v>23</v>
      </c>
      <c r="I2489" s="12">
        <v>13.37</v>
      </c>
      <c r="J2489" s="12">
        <f>J2488+IF(AND($B2489="B",$G2489="D"),-I2489,IF($B2489="B",+I2489,0))</f>
        <v>6208.0276614651375</v>
      </c>
      <c r="K2489" s="12">
        <f>K2488+IF(AND($B2489="B",$E2489&lt;&gt;""),IF($G2489="D",-I2489,+I2489),0)</f>
        <v>6208.0276614651375</v>
      </c>
      <c r="L2489" s="6" t="str">
        <f>IF(C2489="","",G2489&amp;" "&amp;VLOOKUP(C2489,$X$1:$Y$49,2))</f>
        <v>D 6</v>
      </c>
      <c r="M2489" s="10" t="e">
        <f>M2488+IF(AND(B2489="C",E2489&lt;&gt;""),IF(G2489="D",-#REF!,+#REF!),0)</f>
        <v>#REF!</v>
      </c>
      <c r="N2489">
        <f>IF(D2489,MONTH(D2489),"")</f>
        <v>8</v>
      </c>
      <c r="O2489">
        <f>IF(D2489,YEAR(D2489),"")</f>
        <v>2004</v>
      </c>
      <c r="P2489" s="12">
        <f>P2488+IF(AND($B2489="C",I2489&lt;&gt;""),IF($G2489="D",-I2489,+I2489),0)</f>
        <v>14.287580832280101</v>
      </c>
    </row>
    <row r="2490" spans="1:16" x14ac:dyDescent="0.2">
      <c r="A2490" s="6">
        <v>1298</v>
      </c>
      <c r="B2490" s="6" t="s">
        <v>17</v>
      </c>
      <c r="C2490" s="7" t="s">
        <v>56</v>
      </c>
      <c r="D2490" s="8">
        <v>38231</v>
      </c>
      <c r="E2490" s="19">
        <v>38235</v>
      </c>
      <c r="F2490" t="s">
        <v>284</v>
      </c>
      <c r="G2490" s="6" t="s">
        <v>23</v>
      </c>
      <c r="I2490" s="12">
        <v>230.32</v>
      </c>
      <c r="J2490" s="12">
        <f>J2489+IF(AND($B2490="B",$G2490="D"),-I2490,IF($B2490="B",+I2490,0))</f>
        <v>5977.7076614651378</v>
      </c>
      <c r="K2490" s="12">
        <f>K2489+IF(AND($B2490="B",$E2490&lt;&gt;""),IF($G2490="D",-I2490,+I2490),0)</f>
        <v>5977.7076614651378</v>
      </c>
      <c r="L2490" s="6" t="str">
        <f>IF(C2490="","",G2490&amp;" "&amp;VLOOKUP(C2490,$X$1:$Y$49,2))</f>
        <v>D 14</v>
      </c>
      <c r="M2490" s="10" t="e">
        <f>M2489+IF(AND(B2490="C",E2490&lt;&gt;""),IF(G2490="D",-#REF!,+#REF!),0)</f>
        <v>#REF!</v>
      </c>
      <c r="N2490">
        <f>IF(D2490,MONTH(D2490),"")</f>
        <v>9</v>
      </c>
      <c r="O2490">
        <f>IF(D2490,YEAR(D2490),"")</f>
        <v>2004</v>
      </c>
      <c r="P2490" s="12">
        <f>P2489+IF(AND($B2490="C",I2490&lt;&gt;""),IF($G2490="D",-I2490,+I2490),0)</f>
        <v>14.287580832280101</v>
      </c>
    </row>
    <row r="2491" spans="1:16" x14ac:dyDescent="0.2">
      <c r="A2491" s="6">
        <v>1298</v>
      </c>
      <c r="B2491" s="6" t="s">
        <v>17</v>
      </c>
      <c r="C2491" s="7" t="s">
        <v>26</v>
      </c>
      <c r="D2491" s="8">
        <v>38231</v>
      </c>
      <c r="E2491" s="19">
        <v>38235</v>
      </c>
      <c r="F2491" t="s">
        <v>284</v>
      </c>
      <c r="G2491" s="6" t="s">
        <v>23</v>
      </c>
      <c r="I2491" s="12">
        <v>53.09</v>
      </c>
      <c r="J2491" s="12">
        <f>J2490+IF(AND($B2491="B",$G2491="D"),-I2491,IF($B2491="B",+I2491,0))</f>
        <v>5924.6176614651376</v>
      </c>
      <c r="K2491" s="12">
        <f>K2490+IF(AND($B2491="B",$E2491&lt;&gt;""),IF($G2491="D",-I2491,+I2491),0)</f>
        <v>5924.6176614651376</v>
      </c>
      <c r="L2491" s="6" t="str">
        <f>IF(C2491="","",G2491&amp;" "&amp;VLOOKUP(C2491,$X$1:$Y$49,2))</f>
        <v>D 6</v>
      </c>
      <c r="M2491" s="10" t="e">
        <f>M2490+IF(AND(B2491="C",E2491&lt;&gt;""),IF(G2491="D",-#REF!,+#REF!),0)</f>
        <v>#REF!</v>
      </c>
      <c r="N2491">
        <f>IF(D2491,MONTH(D2491),"")</f>
        <v>9</v>
      </c>
      <c r="O2491">
        <f>IF(D2491,YEAR(D2491),"")</f>
        <v>2004</v>
      </c>
      <c r="P2491" s="12">
        <f>P2490+IF(AND($B2491="C",I2491&lt;&gt;""),IF($G2491="D",-I2491,+I2491),0)</f>
        <v>14.287580832280101</v>
      </c>
    </row>
    <row r="2492" spans="1:16" x14ac:dyDescent="0.2">
      <c r="A2492" s="6">
        <v>1298</v>
      </c>
      <c r="B2492" s="6" t="s">
        <v>17</v>
      </c>
      <c r="C2492" s="7" t="s">
        <v>51</v>
      </c>
      <c r="D2492" s="8">
        <v>38231</v>
      </c>
      <c r="E2492" s="19">
        <v>38235</v>
      </c>
      <c r="F2492" t="s">
        <v>284</v>
      </c>
      <c r="G2492" s="6" t="s">
        <v>23</v>
      </c>
      <c r="I2492" s="12">
        <v>40.54</v>
      </c>
      <c r="J2492" s="12">
        <f>J2491+IF(AND($B2492="B",$G2492="D"),-I2492,IF($B2492="B",+I2492,0))</f>
        <v>5884.0776614651377</v>
      </c>
      <c r="K2492" s="12">
        <f>K2491+IF(AND($B2492="B",$E2492&lt;&gt;""),IF($G2492="D",-I2492,+I2492),0)</f>
        <v>5884.0776614651377</v>
      </c>
      <c r="L2492" s="6" t="str">
        <f>IF(C2492="","",G2492&amp;" "&amp;VLOOKUP(C2492,$X$1:$Y$49,2))</f>
        <v>D 21</v>
      </c>
      <c r="M2492" s="10" t="e">
        <f>M2491+IF(AND(B2492="C",E2492&lt;&gt;""),IF(G2492="D",-#REF!,+#REF!),0)</f>
        <v>#REF!</v>
      </c>
      <c r="N2492">
        <f>IF(D2492,MONTH(D2492),"")</f>
        <v>9</v>
      </c>
      <c r="O2492">
        <f>IF(D2492,YEAR(D2492),"")</f>
        <v>2004</v>
      </c>
      <c r="P2492" s="12">
        <f>P2491+IF(AND($B2492="C",I2492&lt;&gt;""),IF($G2492="D",-I2492,+I2492),0)</f>
        <v>14.287580832280101</v>
      </c>
    </row>
    <row r="2493" spans="1:16" x14ac:dyDescent="0.2">
      <c r="A2493" s="6">
        <v>1298</v>
      </c>
      <c r="B2493" s="6" t="s">
        <v>17</v>
      </c>
      <c r="C2493" s="7" t="s">
        <v>51</v>
      </c>
      <c r="D2493" s="8">
        <v>38231</v>
      </c>
      <c r="E2493" s="19">
        <v>38235</v>
      </c>
      <c r="F2493" t="s">
        <v>284</v>
      </c>
      <c r="G2493" s="6" t="s">
        <v>23</v>
      </c>
      <c r="I2493" s="12">
        <v>7.48</v>
      </c>
      <c r="J2493" s="12">
        <f>J2492+IF(AND($B2493="B",$G2493="D"),-I2493,IF($B2493="B",+I2493,0))</f>
        <v>5876.5976614651381</v>
      </c>
      <c r="K2493" s="12">
        <f>K2492+IF(AND($B2493="B",$E2493&lt;&gt;""),IF($G2493="D",-I2493,+I2493),0)</f>
        <v>5876.5976614651381</v>
      </c>
      <c r="L2493" s="6" t="str">
        <f>IF(C2493="","",G2493&amp;" "&amp;VLOOKUP(C2493,$X$1:$Y$49,2))</f>
        <v>D 21</v>
      </c>
      <c r="M2493" s="10" t="e">
        <f>M2492+IF(AND(B2493="C",E2493&lt;&gt;""),IF(G2493="D",-#REF!,+#REF!),0)</f>
        <v>#REF!</v>
      </c>
      <c r="N2493">
        <f>IF(D2493,MONTH(D2493),"")</f>
        <v>9</v>
      </c>
      <c r="O2493">
        <f>IF(D2493,YEAR(D2493),"")</f>
        <v>2004</v>
      </c>
      <c r="P2493" s="12">
        <f>P2492+IF(AND($B2493="C",I2493&lt;&gt;""),IF($G2493="D",-I2493,+I2493),0)</f>
        <v>14.287580832280101</v>
      </c>
    </row>
    <row r="2494" spans="1:16" x14ac:dyDescent="0.2">
      <c r="A2494" s="6">
        <v>1299</v>
      </c>
      <c r="B2494" s="6" t="s">
        <v>17</v>
      </c>
      <c r="C2494" t="s">
        <v>53</v>
      </c>
      <c r="D2494" s="8">
        <v>38231</v>
      </c>
      <c r="E2494" s="8">
        <v>38231</v>
      </c>
      <c r="F2494" t="s">
        <v>284</v>
      </c>
      <c r="G2494" s="6" t="s">
        <v>23</v>
      </c>
      <c r="I2494" s="12">
        <v>8.36</v>
      </c>
      <c r="J2494" s="12">
        <f>J2493+IF(AND($B2494="B",$G2494="D"),-I2494,IF($B2494="B",+I2494,0))</f>
        <v>5868.2376614651384</v>
      </c>
      <c r="K2494" s="12">
        <f>K2493+IF(AND($B2494="B",$E2494&lt;&gt;""),IF($G2494="D",-I2494,+I2494),0)</f>
        <v>5868.2376614651384</v>
      </c>
      <c r="L2494" s="6" t="str">
        <f>IF(C2494="","",G2494&amp;" "&amp;VLOOKUP(C2494,$X$1:$Y$49,2))</f>
        <v>D 29</v>
      </c>
      <c r="M2494" s="10" t="e">
        <f>M2493+IF(AND(B2494="C",E2494&lt;&gt;""),IF(G2494="D",-#REF!,+#REF!),0)</f>
        <v>#REF!</v>
      </c>
      <c r="N2494">
        <f>IF(D2494,MONTH(D2494),"")</f>
        <v>9</v>
      </c>
      <c r="O2494">
        <f>IF(D2494,YEAR(D2494),"")</f>
        <v>2004</v>
      </c>
      <c r="P2494" s="12">
        <f>P2493+IF(AND($B2494="C",I2494&lt;&gt;""),IF($G2494="D",-I2494,+I2494),0)</f>
        <v>14.287580832280101</v>
      </c>
    </row>
    <row r="2495" spans="1:16" x14ac:dyDescent="0.2">
      <c r="A2495" s="6">
        <v>1299</v>
      </c>
      <c r="B2495" s="6" t="s">
        <v>17</v>
      </c>
      <c r="C2495" s="7" t="s">
        <v>26</v>
      </c>
      <c r="D2495" s="8">
        <v>38231</v>
      </c>
      <c r="E2495" s="8">
        <v>38231</v>
      </c>
      <c r="F2495" t="s">
        <v>284</v>
      </c>
      <c r="G2495" s="6" t="s">
        <v>23</v>
      </c>
      <c r="I2495" s="12">
        <v>1.64</v>
      </c>
      <c r="J2495" s="12">
        <f>J2494+IF(AND($B2495="B",$G2495="D"),-I2495,IF($B2495="B",+I2495,0))</f>
        <v>5866.5976614651381</v>
      </c>
      <c r="K2495" s="12">
        <f>K2494+IF(AND($B2495="B",$E2495&lt;&gt;""),IF($G2495="D",-I2495,+I2495),0)</f>
        <v>5866.5976614651381</v>
      </c>
      <c r="L2495" s="6" t="str">
        <f>IF(C2495="","",G2495&amp;" "&amp;VLOOKUP(C2495,$X$1:$Y$49,2))</f>
        <v>D 6</v>
      </c>
      <c r="M2495" s="10" t="e">
        <f>M2494+IF(AND(B2495="C",E2495&lt;&gt;""),IF(G2495="D",-#REF!,+#REF!),0)</f>
        <v>#REF!</v>
      </c>
      <c r="N2495">
        <f>IF(D2495,MONTH(D2495),"")</f>
        <v>9</v>
      </c>
      <c r="O2495">
        <f>IF(D2495,YEAR(D2495),"")</f>
        <v>2004</v>
      </c>
      <c r="P2495" s="12">
        <f>P2494+IF(AND($B2495="C",I2495&lt;&gt;""),IF($G2495="D",-I2495,+I2495),0)</f>
        <v>14.287580832280101</v>
      </c>
    </row>
    <row r="2496" spans="1:16" x14ac:dyDescent="0.2">
      <c r="A2496" s="6">
        <v>1302</v>
      </c>
      <c r="B2496" s="6" t="s">
        <v>17</v>
      </c>
      <c r="C2496" s="7" t="s">
        <v>58</v>
      </c>
      <c r="D2496" s="8">
        <v>38236</v>
      </c>
      <c r="E2496" s="8">
        <v>38235</v>
      </c>
      <c r="F2496" t="s">
        <v>284</v>
      </c>
      <c r="G2496" s="6" t="s">
        <v>23</v>
      </c>
      <c r="I2496" s="12">
        <v>8000</v>
      </c>
      <c r="J2496" s="12">
        <f>J2495+IF(AND($B2496="B",$G2496="D"),-I2496,IF($B2496="B",+I2496,0))</f>
        <v>-2133.4023385348619</v>
      </c>
      <c r="K2496" s="12">
        <f>K2495+IF(AND($B2496="B",$E2496&lt;&gt;""),IF($G2496="D",-I2496,+I2496),0)</f>
        <v>-2133.4023385348619</v>
      </c>
      <c r="L2496" s="6" t="str">
        <f>IF(C2496="","",G2496&amp;" "&amp;VLOOKUP(C2496,$X$1:$Y$49,2))</f>
        <v>D 4</v>
      </c>
      <c r="M2496" s="10" t="e">
        <f>M2495+IF(AND(B2496="C",E2496&lt;&gt;""),IF(G2496="D",-#REF!,+#REF!),0)</f>
        <v>#REF!</v>
      </c>
      <c r="N2496">
        <f>IF(D2496,MONTH(D2496),"")</f>
        <v>9</v>
      </c>
      <c r="O2496">
        <f>IF(D2496,YEAR(D2496),"")</f>
        <v>2004</v>
      </c>
      <c r="P2496" s="12">
        <f>P2495+IF(AND($B2496="C",I2496&lt;&gt;""),IF($G2496="D",-I2496,+I2496),0)</f>
        <v>14.287580832280101</v>
      </c>
    </row>
    <row r="2497" spans="1:16" x14ac:dyDescent="0.2">
      <c r="A2497" s="6">
        <v>999</v>
      </c>
      <c r="B2497" s="6" t="s">
        <v>17</v>
      </c>
      <c r="C2497" t="s">
        <v>33</v>
      </c>
      <c r="D2497" s="8">
        <v>38237</v>
      </c>
      <c r="E2497" s="8">
        <v>38235</v>
      </c>
      <c r="F2497" t="s">
        <v>284</v>
      </c>
      <c r="G2497" s="6" t="s">
        <v>23</v>
      </c>
      <c r="H2497" s="6"/>
      <c r="I2497" s="12">
        <v>124.08</v>
      </c>
      <c r="J2497" s="12">
        <f>J2496+IF(AND($B2497="B",$G2497="D"),-I2497,IF($B2497="B",+I2497,0))</f>
        <v>-2257.4823385348618</v>
      </c>
      <c r="K2497" s="12">
        <f>K2496+IF(AND($B2497="B",$E2497&lt;&gt;""),IF($G2497="D",-I2497,+I2497),0)</f>
        <v>-2257.4823385348618</v>
      </c>
      <c r="L2497" s="6" t="str">
        <f>IF(C2497="","",G2497&amp;" "&amp;VLOOKUP(C2497,$X$1:$Y$49,2))</f>
        <v>D 23</v>
      </c>
      <c r="M2497" s="10" t="e">
        <f>M2496+IF(AND(B2497="C",E2497&lt;&gt;""),IF(G2497="D",-#REF!,+#REF!),0)</f>
        <v>#REF!</v>
      </c>
      <c r="N2497">
        <f>IF(D2497,MONTH(D2497),"")</f>
        <v>9</v>
      </c>
      <c r="O2497">
        <f>IF(D2497,YEAR(D2497),"")</f>
        <v>2004</v>
      </c>
      <c r="P2497" s="12">
        <f>P2496+IF(AND($B2497="C",I2497&lt;&gt;""),IF($G2497="D",-I2497,+I2497),0)</f>
        <v>14.287580832280101</v>
      </c>
    </row>
    <row r="2498" spans="1:16" x14ac:dyDescent="0.2">
      <c r="A2498" s="6">
        <v>1300</v>
      </c>
      <c r="B2498" s="6" t="s">
        <v>40</v>
      </c>
      <c r="C2498" s="7" t="s">
        <v>31</v>
      </c>
      <c r="D2498" s="8">
        <v>38239</v>
      </c>
      <c r="E2498" s="8">
        <v>38239</v>
      </c>
      <c r="F2498" t="s">
        <v>284</v>
      </c>
      <c r="G2498" s="6" t="s">
        <v>23</v>
      </c>
      <c r="I2498" s="12">
        <v>12.54180602006689</v>
      </c>
      <c r="J2498" s="12">
        <f>J2497+IF(AND($B2498="B",$G2498="D"),-I2498,IF($B2498="B",+I2498,0))</f>
        <v>-2257.4823385348618</v>
      </c>
      <c r="K2498" s="12">
        <f>K2497+IF(AND($B2498="B",$E2498&lt;&gt;""),IF($G2498="D",-I2498,+I2498),0)</f>
        <v>-2257.4823385348618</v>
      </c>
      <c r="L2498" s="6" t="str">
        <f>IF(C2498="","",G2498&amp;" "&amp;VLOOKUP(C2498,$X$1:$Y$49,2))</f>
        <v>D 22</v>
      </c>
      <c r="M2498" s="10" t="e">
        <f>M2497+IF(AND(B2498="C",E2498&lt;&gt;""),IF(G2498="D",-#REF!,+#REF!),0)</f>
        <v>#REF!</v>
      </c>
      <c r="N2498">
        <f>IF(D2498,MONTH(D2498),"")</f>
        <v>9</v>
      </c>
      <c r="O2498">
        <f>IF(D2498,YEAR(D2498),"")</f>
        <v>2004</v>
      </c>
      <c r="P2498" s="12">
        <f>P2497+IF(AND($B2498="C",I2498&lt;&gt;""),IF($G2498="D",-I2498,+I2498),0)</f>
        <v>1.7457748122132113</v>
      </c>
    </row>
    <row r="2499" spans="1:16" x14ac:dyDescent="0.2">
      <c r="A2499" s="6">
        <v>1300</v>
      </c>
      <c r="B2499" s="6" t="s">
        <v>40</v>
      </c>
      <c r="C2499" s="7" t="s">
        <v>26</v>
      </c>
      <c r="D2499" s="8">
        <v>38239</v>
      </c>
      <c r="E2499" s="8">
        <v>38239</v>
      </c>
      <c r="F2499" t="s">
        <v>284</v>
      </c>
      <c r="G2499" s="6" t="s">
        <v>23</v>
      </c>
      <c r="I2499" s="12">
        <v>2.46</v>
      </c>
      <c r="J2499" s="12">
        <f>J2498+IF(AND($B2499="B",$G2499="D"),-I2499,IF($B2499="B",+I2499,0))</f>
        <v>-2257.4823385348618</v>
      </c>
      <c r="K2499" s="12">
        <f>K2498+IF(AND($B2499="B",$E2499&lt;&gt;""),IF($G2499="D",-I2499,+I2499),0)</f>
        <v>-2257.4823385348618</v>
      </c>
      <c r="L2499" s="6" t="str">
        <f>IF(C2499="","",G2499&amp;" "&amp;VLOOKUP(C2499,$X$1:$Y$49,2))</f>
        <v>D 6</v>
      </c>
      <c r="M2499" s="10" t="e">
        <f>M2498+IF(AND(B2499="C",E2499&lt;&gt;""),IF(G2499="D",-#REF!,+#REF!),0)</f>
        <v>#REF!</v>
      </c>
      <c r="N2499">
        <f>IF(D2499,MONTH(D2499),"")</f>
        <v>9</v>
      </c>
      <c r="O2499">
        <f>IF(D2499,YEAR(D2499),"")</f>
        <v>2004</v>
      </c>
      <c r="P2499" s="12">
        <f>P2498+IF(AND($B2499="C",I2499&lt;&gt;""),IF($G2499="D",-I2499,+I2499),0)</f>
        <v>-0.71422518778678867</v>
      </c>
    </row>
    <row r="2500" spans="1:16" x14ac:dyDescent="0.2">
      <c r="A2500" s="6">
        <v>1296</v>
      </c>
      <c r="B2500" s="6" t="s">
        <v>17</v>
      </c>
      <c r="C2500" t="s">
        <v>28</v>
      </c>
      <c r="D2500" s="8">
        <v>38240</v>
      </c>
      <c r="E2500" s="8">
        <v>38243</v>
      </c>
      <c r="F2500" t="s">
        <v>284</v>
      </c>
      <c r="G2500" s="6" t="s">
        <v>23</v>
      </c>
      <c r="I2500" s="12">
        <v>26.25</v>
      </c>
      <c r="J2500" s="12">
        <f>J2499+IF(AND($B2500="B",$G2500="D"),-I2500,IF($B2500="B",+I2500,0))</f>
        <v>-2283.7323385348618</v>
      </c>
      <c r="K2500" s="12">
        <f>K2499+IF(AND($B2500="B",$E2500&lt;&gt;""),IF($G2500="D",-I2500,+I2500),0)</f>
        <v>-2283.7323385348618</v>
      </c>
      <c r="L2500" s="6" t="str">
        <f>IF(C2500="","",G2500&amp;" "&amp;VLOOKUP(C2500,$X$1:$Y$49,2))</f>
        <v>D 25</v>
      </c>
      <c r="M2500" s="10" t="e">
        <f>M2499+IF(AND(B2500="C",E2500&lt;&gt;""),IF(G2500="D",-#REF!,+#REF!),0)</f>
        <v>#REF!</v>
      </c>
      <c r="N2500">
        <f>IF(D2500,MONTH(D2500),"")</f>
        <v>9</v>
      </c>
      <c r="O2500">
        <f>IF(D2500,YEAR(D2500),"")</f>
        <v>2004</v>
      </c>
      <c r="P2500" s="12">
        <f>P2499+IF(AND($B2500="C",I2500&lt;&gt;""),IF($G2500="D",-I2500,+I2500),0)</f>
        <v>-0.71422518778678867</v>
      </c>
    </row>
    <row r="2501" spans="1:16" x14ac:dyDescent="0.2">
      <c r="A2501" s="6">
        <v>1296</v>
      </c>
      <c r="B2501" s="6" t="s">
        <v>17</v>
      </c>
      <c r="C2501" t="s">
        <v>26</v>
      </c>
      <c r="D2501" s="8">
        <v>38240</v>
      </c>
      <c r="E2501" s="8">
        <v>38243</v>
      </c>
      <c r="F2501" t="s">
        <v>284</v>
      </c>
      <c r="G2501" s="6" t="s">
        <v>23</v>
      </c>
      <c r="I2501" s="12">
        <v>5.15</v>
      </c>
      <c r="J2501" s="12">
        <f>J2500+IF(AND($B2501="B",$G2501="D"),-I2501,IF($B2501="B",+I2501,0))</f>
        <v>-2288.8823385348619</v>
      </c>
      <c r="K2501" s="12">
        <f>K2500+IF(AND($B2501="B",$E2501&lt;&gt;""),IF($G2501="D",-I2501,+I2501),0)</f>
        <v>-2288.8823385348619</v>
      </c>
      <c r="L2501" s="6" t="str">
        <f>IF(C2501="","",G2501&amp;" "&amp;VLOOKUP(C2501,$X$1:$Y$49,2))</f>
        <v>D 6</v>
      </c>
      <c r="M2501" s="10" t="e">
        <f>M2500+IF(AND(B2501="C",E2501&lt;&gt;""),IF(G2501="D",-#REF!,+#REF!),0)</f>
        <v>#REF!</v>
      </c>
      <c r="N2501">
        <f>IF(D2501,MONTH(D2501),"")</f>
        <v>9</v>
      </c>
      <c r="O2501">
        <f>IF(D2501,YEAR(D2501),"")</f>
        <v>2004</v>
      </c>
      <c r="P2501" s="12">
        <f>P2500+IF(AND($B2501="C",I2501&lt;&gt;""),IF($G2501="D",-I2501,+I2501),0)</f>
        <v>-0.71422518778678867</v>
      </c>
    </row>
    <row r="2502" spans="1:16" x14ac:dyDescent="0.2">
      <c r="A2502" s="6">
        <v>1303</v>
      </c>
      <c r="B2502" s="6" t="s">
        <v>17</v>
      </c>
      <c r="C2502" s="7" t="s">
        <v>135</v>
      </c>
      <c r="D2502" s="8">
        <v>38245</v>
      </c>
      <c r="E2502" s="8">
        <v>38250</v>
      </c>
      <c r="F2502" t="s">
        <v>284</v>
      </c>
      <c r="G2502" s="6" t="s">
        <v>19</v>
      </c>
      <c r="I2502" s="12">
        <v>840</v>
      </c>
      <c r="J2502" s="12">
        <f>J2501+IF(AND($B2502="B",$G2502="D"),-I2502,IF($B2502="B",+I2502,0))</f>
        <v>-1448.8823385348619</v>
      </c>
      <c r="K2502" s="12">
        <f>K2501+IF(AND($B2502="B",$E2502&lt;&gt;""),IF($G2502="D",-I2502,+I2502),0)</f>
        <v>-1448.8823385348619</v>
      </c>
      <c r="L2502" s="6" t="str">
        <f>IF(C2502="","",G2502&amp;" "&amp;VLOOKUP(C2502,$X$1:$Y$49,2))</f>
        <v>R 6</v>
      </c>
      <c r="M2502" s="10" t="e">
        <f>M2501+IF(AND(B2502="C",E2502&lt;&gt;""),IF(G2502="D",-#REF!,+#REF!),0)</f>
        <v>#REF!</v>
      </c>
      <c r="N2502">
        <f>IF(D2502,MONTH(D2502),"")</f>
        <v>9</v>
      </c>
      <c r="O2502">
        <f>IF(D2502,YEAR(D2502),"")</f>
        <v>2004</v>
      </c>
      <c r="P2502" s="12">
        <f>P2501+IF(AND($B2502="C",I2502&lt;&gt;""),IF($G2502="D",-I2502,+I2502),0)</f>
        <v>-0.71422518778678867</v>
      </c>
    </row>
    <row r="2503" spans="1:16" x14ac:dyDescent="0.2">
      <c r="A2503" s="6">
        <v>1303</v>
      </c>
      <c r="B2503" s="6" t="s">
        <v>17</v>
      </c>
      <c r="C2503" s="7" t="s">
        <v>62</v>
      </c>
      <c r="D2503" s="8">
        <v>38245</v>
      </c>
      <c r="E2503" s="8">
        <v>38250</v>
      </c>
      <c r="F2503" t="s">
        <v>284</v>
      </c>
      <c r="G2503" s="6" t="s">
        <v>19</v>
      </c>
      <c r="I2503" s="12">
        <v>164.64</v>
      </c>
      <c r="J2503" s="12">
        <f>J2502+IF(AND($B2503="B",$G2503="D"),-I2503,IF($B2503="B",+I2503,0))</f>
        <v>-1284.242338534862</v>
      </c>
      <c r="K2503" s="12">
        <f>K2502+IF(AND($B2503="B",$E2503&lt;&gt;""),IF($G2503="D",-I2503,+I2503),0)</f>
        <v>-1284.242338534862</v>
      </c>
      <c r="L2503" s="6" t="str">
        <f>IF(C2503="","",G2503&amp;" "&amp;VLOOKUP(C2503,$X$1:$Y$49,2))</f>
        <v>R 5</v>
      </c>
      <c r="M2503" s="10" t="e">
        <f>M2502+IF(AND(B2503="C",E2503&lt;&gt;""),IF(G2503="D",-#REF!,+#REF!),0)</f>
        <v>#REF!</v>
      </c>
      <c r="N2503">
        <f>IF(D2503,MONTH(D2503),"")</f>
        <v>9</v>
      </c>
      <c r="O2503">
        <f>IF(D2503,YEAR(D2503),"")</f>
        <v>2004</v>
      </c>
      <c r="P2503" s="12">
        <f>P2502+IF(AND($B2503="C",I2503&lt;&gt;""),IF($G2503="D",-I2503,+I2503),0)</f>
        <v>-0.71422518778678867</v>
      </c>
    </row>
    <row r="2504" spans="1:16" x14ac:dyDescent="0.2">
      <c r="A2504" s="6">
        <v>1311</v>
      </c>
      <c r="B2504" s="6" t="s">
        <v>17</v>
      </c>
      <c r="C2504" t="s">
        <v>31</v>
      </c>
      <c r="D2504" s="8">
        <v>38245</v>
      </c>
      <c r="E2504" s="8">
        <v>38260</v>
      </c>
      <c r="F2504" t="s">
        <v>284</v>
      </c>
      <c r="G2504" s="6" t="s">
        <v>23</v>
      </c>
      <c r="I2504" s="12">
        <v>130.72</v>
      </c>
      <c r="J2504" s="12">
        <f>J2503+IF(AND($B2504="B",$G2504="D"),-I2504,IF($B2504="B",+I2504,0))</f>
        <v>-1414.9623385348621</v>
      </c>
      <c r="K2504" s="12">
        <f>K2503+IF(AND($B2504="B",$E2504&lt;&gt;""),IF($G2504="D",-I2504,+I2504),0)</f>
        <v>-1414.9623385348621</v>
      </c>
      <c r="L2504" s="6" t="str">
        <f>IF(C2504="","",G2504&amp;" "&amp;VLOOKUP(C2504,$X$1:$Y$49,2))</f>
        <v>D 22</v>
      </c>
      <c r="M2504" s="10" t="e">
        <f>M2503+IF(AND(B2504="C",E2504&lt;&gt;""),IF(G2504="D",-#REF!,+#REF!),0)</f>
        <v>#REF!</v>
      </c>
      <c r="N2504">
        <f>IF(D2504,MONTH(D2504),"")</f>
        <v>9</v>
      </c>
      <c r="O2504">
        <f>IF(D2504,YEAR(D2504),"")</f>
        <v>2004</v>
      </c>
      <c r="P2504" s="12">
        <f>P2503+IF(AND($B2504="C",I2504&lt;&gt;""),IF($G2504="D",-I2504,+I2504),0)</f>
        <v>-0.71422518778678867</v>
      </c>
    </row>
    <row r="2505" spans="1:16" x14ac:dyDescent="0.2">
      <c r="A2505" s="6">
        <v>1311</v>
      </c>
      <c r="B2505" s="6" t="s">
        <v>17</v>
      </c>
      <c r="C2505" s="7" t="s">
        <v>28</v>
      </c>
      <c r="D2505" s="8">
        <v>38245</v>
      </c>
      <c r="E2505" s="8">
        <v>38260</v>
      </c>
      <c r="F2505" t="s">
        <v>284</v>
      </c>
      <c r="G2505" s="6" t="s">
        <v>23</v>
      </c>
      <c r="I2505" s="12">
        <v>34.950000000000003</v>
      </c>
      <c r="J2505" s="12">
        <f>J2504+IF(AND($B2505="B",$G2505="D"),-I2505,IF($B2505="B",+I2505,0))</f>
        <v>-1449.9123385348621</v>
      </c>
      <c r="K2505" s="12">
        <f>K2504+IF(AND($B2505="B",$E2505&lt;&gt;""),IF($G2505="D",-I2505,+I2505),0)</f>
        <v>-1449.9123385348621</v>
      </c>
      <c r="L2505" s="6" t="str">
        <f>IF(C2505="","",G2505&amp;" "&amp;VLOOKUP(C2505,$X$1:$Y$49,2))</f>
        <v>D 25</v>
      </c>
      <c r="M2505" s="10" t="e">
        <f>M2504+IF(AND(B2505="C",E2505&lt;&gt;""),IF(G2505="D",-#REF!,+#REF!),0)</f>
        <v>#REF!</v>
      </c>
      <c r="N2505">
        <f>IF(D2505,MONTH(D2505),"")</f>
        <v>9</v>
      </c>
      <c r="O2505">
        <f>IF(D2505,YEAR(D2505),"")</f>
        <v>2004</v>
      </c>
      <c r="P2505" s="12">
        <f>P2504+IF(AND($B2505="C",I2505&lt;&gt;""),IF($G2505="D",-I2505,+I2505),0)</f>
        <v>-0.71422518778678867</v>
      </c>
    </row>
    <row r="2506" spans="1:16" x14ac:dyDescent="0.2">
      <c r="A2506" s="6">
        <v>1311</v>
      </c>
      <c r="B2506" s="6" t="s">
        <v>17</v>
      </c>
      <c r="C2506" t="s">
        <v>26</v>
      </c>
      <c r="D2506" s="8">
        <v>38245</v>
      </c>
      <c r="E2506" s="8">
        <v>38260</v>
      </c>
      <c r="F2506" t="s">
        <v>284</v>
      </c>
      <c r="G2506" s="6" t="s">
        <v>23</v>
      </c>
      <c r="I2506" s="12">
        <v>24.69</v>
      </c>
      <c r="J2506" s="12">
        <f>J2505+IF(AND($B2506="B",$G2506="D"),-I2506,IF($B2506="B",+I2506,0))</f>
        <v>-1474.6023385348622</v>
      </c>
      <c r="K2506" s="12">
        <f>K2505+IF(AND($B2506="B",$E2506&lt;&gt;""),IF($G2506="D",-I2506,+I2506),0)</f>
        <v>-1474.6023385348622</v>
      </c>
      <c r="L2506" s="6" t="str">
        <f>IF(C2506="","",G2506&amp;" "&amp;VLOOKUP(C2506,$X$1:$Y$49,2))</f>
        <v>D 6</v>
      </c>
      <c r="M2506" s="10" t="e">
        <f>M2505+IF(AND(B2506="C",E2506&lt;&gt;""),IF(G2506="D",-#REF!,+#REF!),0)</f>
        <v>#REF!</v>
      </c>
      <c r="N2506">
        <f>IF(D2506,MONTH(D2506),"")</f>
        <v>9</v>
      </c>
      <c r="O2506">
        <f>IF(D2506,YEAR(D2506),"")</f>
        <v>2004</v>
      </c>
      <c r="P2506" s="12">
        <f>P2505+IF(AND($B2506="C",I2506&lt;&gt;""),IF($G2506="D",-I2506,+I2506),0)</f>
        <v>-0.71422518778678867</v>
      </c>
    </row>
    <row r="2507" spans="1:16" x14ac:dyDescent="0.2">
      <c r="A2507" s="6">
        <v>1305</v>
      </c>
      <c r="B2507" s="6" t="s">
        <v>17</v>
      </c>
      <c r="C2507" t="s">
        <v>28</v>
      </c>
      <c r="D2507" s="8">
        <v>38246</v>
      </c>
      <c r="E2507" s="8">
        <v>38260</v>
      </c>
      <c r="F2507" t="s">
        <v>284</v>
      </c>
      <c r="G2507" s="6" t="s">
        <v>23</v>
      </c>
      <c r="I2507" s="12">
        <v>47.82</v>
      </c>
      <c r="J2507" s="12">
        <f>J2506+IF(AND($B2507="B",$G2507="D"),-I2507,IF($B2507="B",+I2507,0))</f>
        <v>-1522.4223385348621</v>
      </c>
      <c r="K2507" s="12">
        <f>K2506+IF(AND($B2507="B",$E2507&lt;&gt;""),IF($G2507="D",-I2507,+I2507),0)</f>
        <v>-1522.4223385348621</v>
      </c>
      <c r="L2507" s="6" t="str">
        <f>IF(C2507="","",G2507&amp;" "&amp;VLOOKUP(C2507,$X$1:$Y$49,2))</f>
        <v>D 25</v>
      </c>
      <c r="M2507" s="10" t="e">
        <f>M2506+IF(AND(B2507="C",E2507&lt;&gt;""),IF(G2507="D",-#REF!,+#REF!),0)</f>
        <v>#REF!</v>
      </c>
      <c r="N2507">
        <f>IF(D2507,MONTH(D2507),"")</f>
        <v>9</v>
      </c>
      <c r="O2507">
        <f>IF(D2507,YEAR(D2507),"")</f>
        <v>2004</v>
      </c>
      <c r="P2507" s="12">
        <f>P2506+IF(AND($B2507="C",I2507&lt;&gt;""),IF($G2507="D",-I2507,+I2507),0)</f>
        <v>-0.71422518778678867</v>
      </c>
    </row>
    <row r="2508" spans="1:16" x14ac:dyDescent="0.2">
      <c r="A2508" s="6">
        <v>1165</v>
      </c>
      <c r="B2508" s="6" t="s">
        <v>17</v>
      </c>
      <c r="C2508" t="s">
        <v>33</v>
      </c>
      <c r="D2508" s="8">
        <v>38250</v>
      </c>
      <c r="E2508" s="8">
        <v>38249</v>
      </c>
      <c r="F2508" t="s">
        <v>284</v>
      </c>
      <c r="G2508" s="6" t="s">
        <v>23</v>
      </c>
      <c r="I2508" s="12">
        <v>482</v>
      </c>
      <c r="J2508" s="12">
        <f>J2507+IF(AND($B2508="B",$G2508="D"),-I2508,IF($B2508="B",+I2508,0))</f>
        <v>-2004.4223385348621</v>
      </c>
      <c r="K2508" s="12">
        <f>K2507+IF(AND($B2508="B",$E2508&lt;&gt;""),IF($G2508="D",-I2508,+I2508),0)</f>
        <v>-2004.4223385348621</v>
      </c>
      <c r="L2508" s="6" t="str">
        <f>IF(C2508="","",G2508&amp;" "&amp;VLOOKUP(C2508,$X$1:$Y$49,2))</f>
        <v>D 23</v>
      </c>
      <c r="M2508" s="10" t="e">
        <f>M2507+IF(AND(B2508="C",E2508&lt;&gt;""),IF(G2508="D",-#REF!,+#REF!),0)</f>
        <v>#REF!</v>
      </c>
      <c r="N2508">
        <f>IF(D2508,MONTH(D2508),"")</f>
        <v>9</v>
      </c>
      <c r="O2508">
        <f>IF(D2508,YEAR(D2508),"")</f>
        <v>2004</v>
      </c>
      <c r="P2508" s="12">
        <f>P2507+IF(AND($B2508="C",I2508&lt;&gt;""),IF($G2508="D",-I2508,+I2508),0)</f>
        <v>-0.71422518778678867</v>
      </c>
    </row>
    <row r="2509" spans="1:16" x14ac:dyDescent="0.2">
      <c r="A2509" s="6">
        <v>1316</v>
      </c>
      <c r="B2509" s="6" t="s">
        <v>40</v>
      </c>
      <c r="C2509" t="s">
        <v>31</v>
      </c>
      <c r="D2509" s="8">
        <v>38251</v>
      </c>
      <c r="E2509" s="8">
        <v>38251</v>
      </c>
      <c r="F2509" t="s">
        <v>284</v>
      </c>
      <c r="G2509" s="6" t="s">
        <v>23</v>
      </c>
      <c r="I2509" s="12">
        <v>10.9</v>
      </c>
      <c r="J2509" s="12">
        <f>J2508+IF(AND($B2509="B",$G2509="D"),-I2509,IF($B2509="B",+I2509,0))</f>
        <v>-2004.4223385348621</v>
      </c>
      <c r="K2509" s="12">
        <f>K2508+IF(AND($B2509="B",$E2509&lt;&gt;""),IF($G2509="D",-I2509,+I2509),0)</f>
        <v>-2004.4223385348621</v>
      </c>
      <c r="L2509" s="6" t="str">
        <f>IF(C2509="","",G2509&amp;" "&amp;VLOOKUP(C2509,$X$1:$Y$49,2))</f>
        <v>D 22</v>
      </c>
      <c r="M2509" s="10" t="e">
        <f>M2508+IF(AND(B2509="C",E2509&lt;&gt;""),IF(G2509="D",-#REF!,+#REF!),0)</f>
        <v>#REF!</v>
      </c>
      <c r="N2509">
        <f>IF(D2509,MONTH(D2509),"")</f>
        <v>9</v>
      </c>
      <c r="O2509">
        <f>IF(D2509,YEAR(D2509),"")</f>
        <v>2004</v>
      </c>
      <c r="P2509" s="12">
        <f>P2508+IF(AND($B2509="C",I2509&lt;&gt;""),IF($G2509="D",-I2509,+I2509),0)</f>
        <v>-11.61422518778679</v>
      </c>
    </row>
    <row r="2510" spans="1:16" x14ac:dyDescent="0.2">
      <c r="A2510" s="6">
        <v>1307</v>
      </c>
      <c r="B2510" s="6" t="s">
        <v>17</v>
      </c>
      <c r="C2510" t="s">
        <v>28</v>
      </c>
      <c r="D2510" s="8">
        <v>38253</v>
      </c>
      <c r="E2510" s="8">
        <v>38252</v>
      </c>
      <c r="F2510" t="s">
        <v>284</v>
      </c>
      <c r="G2510" s="6" t="s">
        <v>23</v>
      </c>
      <c r="I2510" s="12">
        <v>0.37</v>
      </c>
      <c r="J2510" s="12">
        <f>J2509+IF(AND($B2510="B",$G2510="D"),-I2510,IF($B2510="B",+I2510,0))</f>
        <v>-2004.792338534862</v>
      </c>
      <c r="K2510" s="12">
        <f>K2509+IF(AND($B2510="B",$E2510&lt;&gt;""),IF($G2510="D",-I2510,+I2510),0)</f>
        <v>-2004.792338534862</v>
      </c>
      <c r="L2510" s="6" t="str">
        <f>IF(C2510="","",G2510&amp;" "&amp;VLOOKUP(C2510,$X$1:$Y$49,2))</f>
        <v>D 25</v>
      </c>
      <c r="M2510" s="10" t="e">
        <f>M2509+IF(AND(B2510="C",E2510&lt;&gt;""),IF(G2510="D",-#REF!,+#REF!),0)</f>
        <v>#REF!</v>
      </c>
      <c r="N2510">
        <f>IF(D2510,MONTH(D2510),"")</f>
        <v>9</v>
      </c>
      <c r="O2510">
        <f>IF(D2510,YEAR(D2510),"")</f>
        <v>2004</v>
      </c>
      <c r="P2510" s="12">
        <f>P2509+IF(AND($B2510="C",I2510&lt;&gt;""),IF($G2510="D",-I2510,+I2510),0)</f>
        <v>-11.61422518778679</v>
      </c>
    </row>
    <row r="2511" spans="1:16" x14ac:dyDescent="0.2">
      <c r="A2511" s="6">
        <v>1307</v>
      </c>
      <c r="B2511" s="6" t="s">
        <v>17</v>
      </c>
      <c r="C2511" t="s">
        <v>26</v>
      </c>
      <c r="D2511" s="8">
        <v>38253</v>
      </c>
      <c r="E2511" s="8">
        <v>38252</v>
      </c>
      <c r="F2511" t="s">
        <v>284</v>
      </c>
      <c r="G2511" s="6" t="s">
        <v>23</v>
      </c>
      <c r="I2511" s="12">
        <v>7.0000000000000007E-2</v>
      </c>
      <c r="J2511" s="12">
        <f>J2510+IF(AND($B2511="B",$G2511="D"),-I2511,IF($B2511="B",+I2511,0))</f>
        <v>-2004.8623385348619</v>
      </c>
      <c r="K2511" s="12">
        <f>K2510+IF(AND($B2511="B",$E2511&lt;&gt;""),IF($G2511="D",-I2511,+I2511),0)</f>
        <v>-2004.8623385348619</v>
      </c>
      <c r="L2511" s="6" t="str">
        <f>IF(C2511="","",G2511&amp;" "&amp;VLOOKUP(C2511,$X$1:$Y$49,2))</f>
        <v>D 6</v>
      </c>
      <c r="M2511" s="10" t="e">
        <f>M2510+IF(AND(B2511="C",E2511&lt;&gt;""),IF(G2511="D",-#REF!,+#REF!),0)</f>
        <v>#REF!</v>
      </c>
      <c r="N2511">
        <f>IF(D2511,MONTH(D2511),"")</f>
        <v>9</v>
      </c>
      <c r="O2511">
        <f>IF(D2511,YEAR(D2511),"")</f>
        <v>2004</v>
      </c>
      <c r="P2511" s="12">
        <f>P2510+IF(AND($B2511="C",I2511&lt;&gt;""),IF($G2511="D",-I2511,+I2511),0)</f>
        <v>-11.61422518778679</v>
      </c>
    </row>
    <row r="2512" spans="1:16" x14ac:dyDescent="0.2">
      <c r="A2512" s="6">
        <v>1293</v>
      </c>
      <c r="B2512" s="6" t="s">
        <v>17</v>
      </c>
      <c r="C2512" t="s">
        <v>33</v>
      </c>
      <c r="D2512" s="8">
        <v>38254</v>
      </c>
      <c r="E2512" s="8">
        <v>38256</v>
      </c>
      <c r="F2512" t="s">
        <v>284</v>
      </c>
      <c r="G2512" s="6" t="s">
        <v>23</v>
      </c>
      <c r="I2512" s="12">
        <v>987.5</v>
      </c>
      <c r="J2512" s="12">
        <f>J2511+IF(AND($B2512="B",$G2512="D"),-I2512,IF($B2512="B",+I2512,0))</f>
        <v>-2992.3623385348619</v>
      </c>
      <c r="K2512" s="12">
        <f>K2511+IF(AND($B2512="B",$E2512&lt;&gt;""),IF($G2512="D",-I2512,+I2512),0)</f>
        <v>-2992.3623385348619</v>
      </c>
      <c r="L2512" s="6" t="str">
        <f>IF(C2512="","",G2512&amp;" "&amp;VLOOKUP(C2512,$X$1:$Y$49,2))</f>
        <v>D 23</v>
      </c>
      <c r="M2512" s="10" t="e">
        <f>M2511+IF(AND(B2512="C",E2512&lt;&gt;""),IF(G2512="D",-#REF!,+#REF!),0)</f>
        <v>#REF!</v>
      </c>
      <c r="N2512">
        <f>IF(D2512,MONTH(D2512),"")</f>
        <v>9</v>
      </c>
      <c r="O2512">
        <f>IF(D2512,YEAR(D2512),"")</f>
        <v>2004</v>
      </c>
      <c r="P2512" s="12">
        <f>P2511+IF(AND($B2512="C",I2512&lt;&gt;""),IF($G2512="D",-I2512,+I2512),0)</f>
        <v>-11.61422518778679</v>
      </c>
    </row>
    <row r="2513" spans="1:16" x14ac:dyDescent="0.2">
      <c r="A2513" s="6">
        <v>1310</v>
      </c>
      <c r="B2513" s="6" t="s">
        <v>17</v>
      </c>
      <c r="C2513" t="s">
        <v>53</v>
      </c>
      <c r="D2513" s="8">
        <v>38260</v>
      </c>
      <c r="E2513" s="8">
        <v>38260</v>
      </c>
      <c r="F2513" t="s">
        <v>284</v>
      </c>
      <c r="G2513" s="6" t="s">
        <v>23</v>
      </c>
      <c r="I2513" s="12">
        <v>22</v>
      </c>
      <c r="J2513" s="12">
        <f>J2512+IF(AND($B2513="B",$G2513="D"),-I2513,IF($B2513="B",+I2513,0))</f>
        <v>-3014.3623385348619</v>
      </c>
      <c r="K2513" s="12">
        <f>K2512+IF(AND($B2513="B",$E2513&lt;&gt;""),IF($G2513="D",-I2513,+I2513),0)</f>
        <v>-3014.3623385348619</v>
      </c>
      <c r="L2513" s="6" t="str">
        <f>IF(C2513="","",G2513&amp;" "&amp;VLOOKUP(C2513,$X$1:$Y$49,2))</f>
        <v>D 29</v>
      </c>
      <c r="M2513" s="10" t="e">
        <f>M2512+IF(AND(B2513="C",E2513&lt;&gt;""),IF(G2513="D",-#REF!,+#REF!),0)</f>
        <v>#REF!</v>
      </c>
      <c r="N2513">
        <f>IF(D2513,MONTH(D2513),"")</f>
        <v>9</v>
      </c>
      <c r="O2513">
        <f>IF(D2513,YEAR(D2513),"")</f>
        <v>2004</v>
      </c>
      <c r="P2513" s="12">
        <f>P2512+IF(AND($B2513="C",I2513&lt;&gt;""),IF($G2513="D",-I2513,+I2513),0)</f>
        <v>-11.61422518778679</v>
      </c>
    </row>
    <row r="2514" spans="1:16" x14ac:dyDescent="0.2">
      <c r="A2514" s="6">
        <v>1310</v>
      </c>
      <c r="B2514" s="6" t="s">
        <v>17</v>
      </c>
      <c r="C2514" s="7" t="s">
        <v>26</v>
      </c>
      <c r="D2514" s="8">
        <v>38260</v>
      </c>
      <c r="E2514" s="8">
        <v>38260</v>
      </c>
      <c r="F2514" t="s">
        <v>284</v>
      </c>
      <c r="G2514" s="6" t="s">
        <v>23</v>
      </c>
      <c r="I2514" s="12">
        <v>2.1800000000000002</v>
      </c>
      <c r="J2514" s="12">
        <f>J2513+IF(AND($B2514="B",$G2514="D"),-I2514,IF($B2514="B",+I2514,0))</f>
        <v>-3016.5423385348618</v>
      </c>
      <c r="K2514" s="12">
        <f>K2513+IF(AND($B2514="B",$E2514&lt;&gt;""),IF($G2514="D",-I2514,+I2514),0)</f>
        <v>-3016.5423385348618</v>
      </c>
      <c r="L2514" s="6" t="str">
        <f>IF(C2514="","",G2514&amp;" "&amp;VLOOKUP(C2514,$X$1:$Y$49,2))</f>
        <v>D 6</v>
      </c>
      <c r="M2514" s="10" t="e">
        <f>M2513+IF(AND(B2514="C",E2514&lt;&gt;""),IF(G2514="D",-#REF!,+#REF!),0)</f>
        <v>#REF!</v>
      </c>
      <c r="N2514">
        <f>IF(D2514,MONTH(D2514),"")</f>
        <v>9</v>
      </c>
      <c r="O2514">
        <f>IF(D2514,YEAR(D2514),"")</f>
        <v>2004</v>
      </c>
      <c r="P2514" s="12">
        <f>P2513+IF(AND($B2514="C",I2514&lt;&gt;""),IF($G2514="D",-I2514,+I2514),0)</f>
        <v>-11.61422518778679</v>
      </c>
    </row>
    <row r="2515" spans="1:16" x14ac:dyDescent="0.2">
      <c r="A2515" s="6">
        <v>1329</v>
      </c>
      <c r="B2515" s="6" t="s">
        <v>17</v>
      </c>
      <c r="C2515" s="7" t="s">
        <v>28</v>
      </c>
      <c r="D2515" s="8">
        <v>38260</v>
      </c>
      <c r="E2515" s="8">
        <v>38344</v>
      </c>
      <c r="F2515" t="s">
        <v>284</v>
      </c>
      <c r="G2515" s="6" t="s">
        <v>23</v>
      </c>
      <c r="I2515" s="12">
        <v>63.8</v>
      </c>
      <c r="J2515" s="12">
        <f>J2514+IF(AND($B2515="B",$G2515="D"),-I2515,IF($B2515="B",+I2515,0))</f>
        <v>-3080.3423385348619</v>
      </c>
      <c r="K2515" s="12">
        <f>K2514+IF(AND($B2515="B",$E2515&lt;&gt;""),IF($G2515="D",-I2515,+I2515),0)</f>
        <v>-3080.3423385348619</v>
      </c>
      <c r="L2515" s="6" t="str">
        <f>IF(C2515="","",G2515&amp;" "&amp;VLOOKUP(C2515,$X$1:$Y$49,2))</f>
        <v>D 25</v>
      </c>
      <c r="M2515" s="10" t="e">
        <f>M2514+IF(AND(B2515="C",E2515&lt;&gt;""),IF(G2515="D",-#REF!,+#REF!),0)</f>
        <v>#REF!</v>
      </c>
      <c r="N2515">
        <f>IF(D2515,MONTH(D2515),"")</f>
        <v>9</v>
      </c>
      <c r="O2515">
        <f>IF(D2515,YEAR(D2515),"")</f>
        <v>2004</v>
      </c>
      <c r="P2515" s="12">
        <f>P2514+IF(AND($B2515="C",I2515&lt;&gt;""),IF($G2515="D",-I2515,+I2515),0)</f>
        <v>-11.61422518778679</v>
      </c>
    </row>
    <row r="2516" spans="1:16" x14ac:dyDescent="0.2">
      <c r="A2516" s="6">
        <v>1329</v>
      </c>
      <c r="B2516" s="6" t="s">
        <v>17</v>
      </c>
      <c r="C2516" t="s">
        <v>26</v>
      </c>
      <c r="D2516" s="8">
        <v>38260</v>
      </c>
      <c r="E2516" s="8">
        <v>38344</v>
      </c>
      <c r="F2516" t="s">
        <v>284</v>
      </c>
      <c r="G2516" s="6" t="s">
        <v>23</v>
      </c>
      <c r="I2516" s="12">
        <v>3.51</v>
      </c>
      <c r="J2516" s="12">
        <f>J2515+IF(AND($B2516="B",$G2516="D"),-I2516,IF($B2516="B",+I2516,0))</f>
        <v>-3083.8523385348622</v>
      </c>
      <c r="K2516" s="12">
        <f>K2515+IF(AND($B2516="B",$E2516&lt;&gt;""),IF($G2516="D",-I2516,+I2516),0)</f>
        <v>-3083.8523385348622</v>
      </c>
      <c r="L2516" s="6" t="str">
        <f>IF(C2516="","",G2516&amp;" "&amp;VLOOKUP(C2516,$X$1:$Y$49,2))</f>
        <v>D 6</v>
      </c>
      <c r="M2516" s="10" t="e">
        <f>M2515+IF(AND(B2516="C",E2516&lt;&gt;""),IF(G2516="D",-#REF!,+#REF!),0)</f>
        <v>#REF!</v>
      </c>
      <c r="N2516">
        <f>IF(D2516,MONTH(D2516),"")</f>
        <v>9</v>
      </c>
      <c r="O2516">
        <f>IF(D2516,YEAR(D2516),"")</f>
        <v>2004</v>
      </c>
      <c r="P2516" s="12">
        <f>P2515+IF(AND($B2516="C",I2516&lt;&gt;""),IF($G2516="D",-I2516,+I2516),0)</f>
        <v>-11.61422518778679</v>
      </c>
    </row>
    <row r="2517" spans="1:16" x14ac:dyDescent="0.2">
      <c r="A2517" s="6">
        <v>1308</v>
      </c>
      <c r="B2517" s="6" t="s">
        <v>17</v>
      </c>
      <c r="C2517" s="7" t="s">
        <v>56</v>
      </c>
      <c r="D2517" s="8">
        <v>38261</v>
      </c>
      <c r="E2517" s="19">
        <v>38264</v>
      </c>
      <c r="F2517" t="s">
        <v>284</v>
      </c>
      <c r="G2517" s="6" t="s">
        <v>23</v>
      </c>
      <c r="H2517" s="6"/>
      <c r="I2517" s="12">
        <v>66.87</v>
      </c>
      <c r="J2517" s="12">
        <f>J2516+IF(AND($B2517="B",$G2517="D"),-I2517,IF($B2517="B",+I2517,0))</f>
        <v>-3150.722338534862</v>
      </c>
      <c r="K2517" s="12">
        <f>K2516+IF(AND($B2517="B",$E2517&lt;&gt;""),IF($G2517="D",-I2517,+I2517),0)</f>
        <v>-3150.722338534862</v>
      </c>
      <c r="L2517" s="6" t="str">
        <f>IF(C2517="","",G2517&amp;" "&amp;VLOOKUP(C2517,$X$1:$Y$49,2))</f>
        <v>D 14</v>
      </c>
      <c r="M2517" s="10" t="e">
        <f>M2516+IF(AND(B2517="C",E2517&lt;&gt;""),IF(G2517="D",-#REF!,+#REF!),0)</f>
        <v>#REF!</v>
      </c>
      <c r="N2517">
        <f>IF(D2517,MONTH(D2517),"")</f>
        <v>10</v>
      </c>
      <c r="O2517">
        <f>IF(D2517,YEAR(D2517),"")</f>
        <v>2004</v>
      </c>
      <c r="P2517" s="12">
        <f>P2516+IF(AND($B2517="C",I2517&lt;&gt;""),IF($G2517="D",-I2517,+I2517),0)</f>
        <v>-11.61422518778679</v>
      </c>
    </row>
    <row r="2518" spans="1:16" x14ac:dyDescent="0.2">
      <c r="A2518" s="6">
        <v>1308</v>
      </c>
      <c r="B2518" s="6" t="s">
        <v>17</v>
      </c>
      <c r="C2518" s="7" t="s">
        <v>26</v>
      </c>
      <c r="D2518" s="8">
        <v>38261</v>
      </c>
      <c r="E2518" s="19">
        <v>38264</v>
      </c>
      <c r="F2518" t="s">
        <v>284</v>
      </c>
      <c r="G2518" s="6" t="s">
        <v>23</v>
      </c>
      <c r="H2518" s="6"/>
      <c r="I2518" s="12">
        <v>15.42</v>
      </c>
      <c r="J2518" s="12">
        <f>J2517+IF(AND($B2518="B",$G2518="D"),-I2518,IF($B2518="B",+I2518,0))</f>
        <v>-3166.1423385348621</v>
      </c>
      <c r="K2518" s="12">
        <f>K2517+IF(AND($B2518="B",$E2518&lt;&gt;""),IF($G2518="D",-I2518,+I2518),0)</f>
        <v>-3166.1423385348621</v>
      </c>
      <c r="L2518" s="6" t="str">
        <f>IF(C2518="","",G2518&amp;" "&amp;VLOOKUP(C2518,$X$1:$Y$49,2))</f>
        <v>D 6</v>
      </c>
      <c r="M2518" s="10" t="e">
        <f>M2517+IF(AND(B2518="C",E2518&lt;&gt;""),IF(G2518="D",-#REF!,+#REF!),0)</f>
        <v>#REF!</v>
      </c>
      <c r="N2518">
        <f>IF(D2518,MONTH(D2518),"")</f>
        <v>10</v>
      </c>
      <c r="O2518">
        <f>IF(D2518,YEAR(D2518),"")</f>
        <v>2004</v>
      </c>
      <c r="P2518" s="12">
        <f>P2517+IF(AND($B2518="C",I2518&lt;&gt;""),IF($G2518="D",-I2518,+I2518),0)</f>
        <v>-11.61422518778679</v>
      </c>
    </row>
    <row r="2519" spans="1:16" x14ac:dyDescent="0.2">
      <c r="A2519" s="6">
        <v>1308</v>
      </c>
      <c r="B2519" s="6" t="s">
        <v>17</v>
      </c>
      <c r="C2519" s="7" t="s">
        <v>51</v>
      </c>
      <c r="D2519" s="8">
        <v>38261</v>
      </c>
      <c r="E2519" s="19">
        <v>38264</v>
      </c>
      <c r="F2519" t="s">
        <v>284</v>
      </c>
      <c r="G2519" s="6" t="s">
        <v>23</v>
      </c>
      <c r="H2519" s="6"/>
      <c r="I2519" s="12">
        <v>11.77</v>
      </c>
      <c r="J2519" s="12">
        <f>J2518+IF(AND($B2519="B",$G2519="D"),-I2519,IF($B2519="B",+I2519,0))</f>
        <v>-3177.9123385348621</v>
      </c>
      <c r="K2519" s="12">
        <f>K2518+IF(AND($B2519="B",$E2519&lt;&gt;""),IF($G2519="D",-I2519,+I2519),0)</f>
        <v>-3177.9123385348621</v>
      </c>
      <c r="L2519" s="6" t="str">
        <f>IF(C2519="","",G2519&amp;" "&amp;VLOOKUP(C2519,$X$1:$Y$49,2))</f>
        <v>D 21</v>
      </c>
      <c r="M2519" s="10" t="e">
        <f>M2518+IF(AND(B2519="C",E2519&lt;&gt;""),IF(G2519="D",-#REF!,+#REF!),0)</f>
        <v>#REF!</v>
      </c>
      <c r="N2519">
        <f>IF(D2519,MONTH(D2519),"")</f>
        <v>10</v>
      </c>
      <c r="O2519">
        <f>IF(D2519,YEAR(D2519),"")</f>
        <v>2004</v>
      </c>
      <c r="P2519" s="12">
        <f>P2518+IF(AND($B2519="C",I2519&lt;&gt;""),IF($G2519="D",-I2519,+I2519),0)</f>
        <v>-11.61422518778679</v>
      </c>
    </row>
    <row r="2520" spans="1:16" x14ac:dyDescent="0.2">
      <c r="A2520" s="6">
        <v>1308</v>
      </c>
      <c r="B2520" s="6" t="s">
        <v>17</v>
      </c>
      <c r="C2520" s="7" t="s">
        <v>51</v>
      </c>
      <c r="D2520" s="8">
        <v>38261</v>
      </c>
      <c r="E2520" s="19">
        <v>38264</v>
      </c>
      <c r="F2520" t="s">
        <v>284</v>
      </c>
      <c r="G2520" s="6" t="s">
        <v>23</v>
      </c>
      <c r="H2520" s="6"/>
      <c r="I2520" s="12">
        <v>2.17</v>
      </c>
      <c r="J2520" s="12">
        <f>J2519+IF(AND($B2520="B",$G2520="D"),-I2520,IF($B2520="B",+I2520,0))</f>
        <v>-3180.0823385348622</v>
      </c>
      <c r="K2520" s="12">
        <f>K2519+IF(AND($B2520="B",$E2520&lt;&gt;""),IF($G2520="D",-I2520,+I2520),0)</f>
        <v>-3180.0823385348622</v>
      </c>
      <c r="L2520" s="6" t="str">
        <f>IF(C2520="","",G2520&amp;" "&amp;VLOOKUP(C2520,$X$1:$Y$49,2))</f>
        <v>D 21</v>
      </c>
      <c r="M2520" s="10" t="e">
        <f>M2519+IF(AND(B2520="C",E2520&lt;&gt;""),IF(G2520="D",-#REF!,+#REF!),0)</f>
        <v>#REF!</v>
      </c>
      <c r="N2520">
        <f>IF(D2520,MONTH(D2520),"")</f>
        <v>10</v>
      </c>
      <c r="O2520">
        <f>IF(D2520,YEAR(D2520),"")</f>
        <v>2004</v>
      </c>
      <c r="P2520" s="12">
        <f>P2519+IF(AND($B2520="C",I2520&lt;&gt;""),IF($G2520="D",-I2520,+I2520),0)</f>
        <v>-11.61422518778679</v>
      </c>
    </row>
    <row r="2521" spans="1:16" x14ac:dyDescent="0.2">
      <c r="A2521" s="6">
        <v>1309</v>
      </c>
      <c r="B2521" s="6" t="s">
        <v>17</v>
      </c>
      <c r="C2521" t="s">
        <v>53</v>
      </c>
      <c r="D2521" s="8">
        <v>38261</v>
      </c>
      <c r="E2521" s="8">
        <v>38261</v>
      </c>
      <c r="F2521" t="s">
        <v>284</v>
      </c>
      <c r="G2521" s="6" t="s">
        <v>23</v>
      </c>
      <c r="I2521" s="12">
        <v>8.36</v>
      </c>
      <c r="J2521" s="12">
        <f>J2520+IF(AND($B2521="B",$G2521="D"),-I2521,IF($B2521="B",+I2521,0))</f>
        <v>-3188.4423385348623</v>
      </c>
      <c r="K2521" s="12">
        <f>K2520+IF(AND($B2521="B",$E2521&lt;&gt;""),IF($G2521="D",-I2521,+I2521),0)</f>
        <v>-3188.4423385348623</v>
      </c>
      <c r="L2521" s="6" t="str">
        <f>IF(C2521="","",G2521&amp;" "&amp;VLOOKUP(C2521,$X$1:$Y$49,2))</f>
        <v>D 29</v>
      </c>
      <c r="M2521" s="10" t="e">
        <f>M2520+IF(AND(B2521="C",E2521&lt;&gt;""),IF(G2521="D",-#REF!,+#REF!),0)</f>
        <v>#REF!</v>
      </c>
      <c r="N2521">
        <f>IF(D2521,MONTH(D2521),"")</f>
        <v>10</v>
      </c>
      <c r="O2521">
        <f>IF(D2521,YEAR(D2521),"")</f>
        <v>2004</v>
      </c>
      <c r="P2521" s="12">
        <f>P2520+IF(AND($B2521="C",I2521&lt;&gt;""),IF($G2521="D",-I2521,+I2521),0)</f>
        <v>-11.61422518778679</v>
      </c>
    </row>
    <row r="2522" spans="1:16" x14ac:dyDescent="0.2">
      <c r="A2522" s="6">
        <v>1309</v>
      </c>
      <c r="B2522" s="6" t="s">
        <v>17</v>
      </c>
      <c r="C2522" s="7" t="s">
        <v>26</v>
      </c>
      <c r="D2522" s="8">
        <v>38261</v>
      </c>
      <c r="E2522" s="8">
        <v>38261</v>
      </c>
      <c r="F2522" t="s">
        <v>284</v>
      </c>
      <c r="G2522" s="6" t="s">
        <v>23</v>
      </c>
      <c r="I2522" s="12">
        <v>1.64</v>
      </c>
      <c r="J2522" s="12">
        <f>J2521+IF(AND($B2522="B",$G2522="D"),-I2522,IF($B2522="B",+I2522,0))</f>
        <v>-3190.0823385348622</v>
      </c>
      <c r="K2522" s="12">
        <f>K2521+IF(AND($B2522="B",$E2522&lt;&gt;""),IF($G2522="D",-I2522,+I2522),0)</f>
        <v>-3190.0823385348622</v>
      </c>
      <c r="L2522" s="6" t="str">
        <f>IF(C2522="","",G2522&amp;" "&amp;VLOOKUP(C2522,$X$1:$Y$49,2))</f>
        <v>D 6</v>
      </c>
      <c r="M2522" s="10" t="e">
        <f>M2521+IF(AND(B2522="C",E2522&lt;&gt;""),IF(G2522="D",-#REF!,+#REF!),0)</f>
        <v>#REF!</v>
      </c>
      <c r="N2522">
        <f>IF(D2522,MONTH(D2522),"")</f>
        <v>10</v>
      </c>
      <c r="O2522">
        <f>IF(D2522,YEAR(D2522),"")</f>
        <v>2004</v>
      </c>
      <c r="P2522" s="12">
        <f>P2521+IF(AND($B2522="C",I2522&lt;&gt;""),IF($G2522="D",-I2522,+I2522),0)</f>
        <v>-11.61422518778679</v>
      </c>
    </row>
    <row r="2523" spans="1:16" x14ac:dyDescent="0.2">
      <c r="A2523" s="6">
        <v>1306</v>
      </c>
      <c r="B2523" s="6" t="s">
        <v>17</v>
      </c>
      <c r="C2523" t="s">
        <v>51</v>
      </c>
      <c r="D2523" s="8">
        <v>38264</v>
      </c>
      <c r="E2523" s="8">
        <v>38263</v>
      </c>
      <c r="F2523" t="s">
        <v>284</v>
      </c>
      <c r="G2523" s="6" t="s">
        <v>23</v>
      </c>
      <c r="I2523" s="12">
        <v>343.45</v>
      </c>
      <c r="J2523" s="12">
        <f>J2522+IF(AND($B2523="B",$G2523="D"),-I2523,IF($B2523="B",+I2523,0))</f>
        <v>-3533.532338534862</v>
      </c>
      <c r="K2523" s="12">
        <f>K2522+IF(AND($B2523="B",$E2523&lt;&gt;""),IF($G2523="D",-I2523,+I2523),0)</f>
        <v>-3533.532338534862</v>
      </c>
      <c r="L2523" s="6" t="str">
        <f>IF(C2523="","",G2523&amp;" "&amp;VLOOKUP(C2523,$X$1:$Y$49,2))</f>
        <v>D 21</v>
      </c>
      <c r="M2523" s="10" t="e">
        <f>M2522+IF(AND(B2523="C",E2523&lt;&gt;""),IF(G2523="D",-#REF!,+#REF!),0)</f>
        <v>#REF!</v>
      </c>
      <c r="N2523">
        <f>IF(D2523,MONTH(D2523),"")</f>
        <v>10</v>
      </c>
      <c r="O2523">
        <f>IF(D2523,YEAR(D2523),"")</f>
        <v>2004</v>
      </c>
      <c r="P2523" s="12">
        <f>P2522+IF(AND($B2523="C",I2523&lt;&gt;""),IF($G2523="D",-I2523,+I2523),0)</f>
        <v>-11.61422518778679</v>
      </c>
    </row>
    <row r="2524" spans="1:16" x14ac:dyDescent="0.2">
      <c r="A2524" s="6">
        <v>1331</v>
      </c>
      <c r="B2524" s="6" t="s">
        <v>17</v>
      </c>
      <c r="C2524" t="s">
        <v>53</v>
      </c>
      <c r="D2524" s="8">
        <v>38264</v>
      </c>
      <c r="E2524" s="8">
        <v>38261</v>
      </c>
      <c r="F2524" t="s">
        <v>284</v>
      </c>
      <c r="G2524" s="6" t="s">
        <v>23</v>
      </c>
      <c r="I2524" s="12">
        <v>66.48</v>
      </c>
      <c r="J2524" s="12">
        <f>J2523+IF(AND($B2524="B",$G2524="D"),-I2524,IF($B2524="B",+I2524,0))</f>
        <v>-3600.012338534862</v>
      </c>
      <c r="K2524" s="12">
        <f>K2523+IF(AND($B2524="B",$E2524&lt;&gt;""),IF($G2524="D",-I2524,+I2524),0)</f>
        <v>-3600.012338534862</v>
      </c>
      <c r="L2524" s="6" t="str">
        <f>IF(C2524="","",G2524&amp;" "&amp;VLOOKUP(C2524,$X$1:$Y$49,2))</f>
        <v>D 29</v>
      </c>
      <c r="M2524" s="10" t="e">
        <f>M2523+IF(AND(B2524="C",E2524&lt;&gt;""),IF(G2524="D",-#REF!,+#REF!),0)</f>
        <v>#REF!</v>
      </c>
      <c r="N2524">
        <f>IF(D2524,MONTH(D2524),"")</f>
        <v>10</v>
      </c>
      <c r="O2524">
        <f>IF(D2524,YEAR(D2524),"")</f>
        <v>2004</v>
      </c>
      <c r="P2524" s="12">
        <f>P2523+IF(AND($B2524="C",I2524&lt;&gt;""),IF($G2524="D",-I2524,+I2524),0)</f>
        <v>-11.61422518778679</v>
      </c>
    </row>
    <row r="2525" spans="1:16" x14ac:dyDescent="0.2">
      <c r="A2525" s="6">
        <v>1331</v>
      </c>
      <c r="B2525" s="6" t="s">
        <v>17</v>
      </c>
      <c r="C2525" s="7" t="s">
        <v>26</v>
      </c>
      <c r="D2525" s="8">
        <v>38264</v>
      </c>
      <c r="E2525" s="8">
        <v>38261</v>
      </c>
      <c r="F2525" t="s">
        <v>284</v>
      </c>
      <c r="G2525" s="6" t="s">
        <v>23</v>
      </c>
      <c r="I2525" s="12">
        <v>11.87</v>
      </c>
      <c r="J2525" s="12">
        <f>J2524+IF(AND($B2525="B",$G2525="D"),-I2525,IF($B2525="B",+I2525,0))</f>
        <v>-3611.8823385348619</v>
      </c>
      <c r="K2525" s="12">
        <f>K2524+IF(AND($B2525="B",$E2525&lt;&gt;""),IF($G2525="D",-I2525,+I2525),0)</f>
        <v>-3611.8823385348619</v>
      </c>
      <c r="L2525" s="6" t="str">
        <f>IF(C2525="","",G2525&amp;" "&amp;VLOOKUP(C2525,$X$1:$Y$49,2))</f>
        <v>D 6</v>
      </c>
      <c r="M2525" s="10" t="e">
        <f>M2524+IF(AND(B2525="C",E2525&lt;&gt;""),IF(G2525="D",-#REF!,+#REF!),0)</f>
        <v>#REF!</v>
      </c>
      <c r="N2525">
        <f>IF(D2525,MONTH(D2525),"")</f>
        <v>10</v>
      </c>
      <c r="O2525">
        <f>IF(D2525,YEAR(D2525),"")</f>
        <v>2004</v>
      </c>
      <c r="P2525" s="12">
        <f>P2524+IF(AND($B2525="C",I2525&lt;&gt;""),IF($G2525="D",-I2525,+I2525),0)</f>
        <v>-11.61422518778679</v>
      </c>
    </row>
    <row r="2526" spans="1:16" x14ac:dyDescent="0.2">
      <c r="A2526" s="6">
        <v>1330</v>
      </c>
      <c r="B2526" s="6" t="s">
        <v>17</v>
      </c>
      <c r="C2526" s="7" t="s">
        <v>18</v>
      </c>
      <c r="D2526" s="8">
        <v>38265</v>
      </c>
      <c r="E2526" s="8">
        <v>38265</v>
      </c>
      <c r="F2526" t="s">
        <v>284</v>
      </c>
      <c r="G2526" s="6" t="s">
        <v>19</v>
      </c>
      <c r="I2526" s="12">
        <v>2000</v>
      </c>
      <c r="J2526" s="12">
        <f>J2525+IF(AND($B2526="B",$G2526="D"),-I2526,IF($B2526="B",+I2526,0))</f>
        <v>-1611.8823385348619</v>
      </c>
      <c r="K2526" s="12">
        <f>K2525+IF(AND($B2526="B",$E2526&lt;&gt;""),IF($G2526="D",-I2526,+I2526),0)</f>
        <v>-1611.8823385348619</v>
      </c>
      <c r="L2526" s="6" t="str">
        <f>IF(C2526="","",G2526&amp;" "&amp;VLOOKUP(C2526,$X$1:$Y$49,2))</f>
        <v>R 8</v>
      </c>
      <c r="M2526" s="10" t="e">
        <f>M2525+IF(AND(B2526="C",E2526&lt;&gt;""),IF(G2526="D",-#REF!,+#REF!),0)</f>
        <v>#REF!</v>
      </c>
      <c r="N2526">
        <f>IF(D2526,MONTH(D2526),"")</f>
        <v>10</v>
      </c>
      <c r="O2526">
        <f>IF(D2526,YEAR(D2526),"")</f>
        <v>2004</v>
      </c>
      <c r="P2526" s="12">
        <f>P2525+IF(AND($B2526="C",I2526&lt;&gt;""),IF($G2526="D",-I2526,+I2526),0)</f>
        <v>-11.61422518778679</v>
      </c>
    </row>
    <row r="2527" spans="1:16" x14ac:dyDescent="0.2">
      <c r="A2527" s="6">
        <v>999</v>
      </c>
      <c r="B2527" s="6" t="s">
        <v>17</v>
      </c>
      <c r="C2527" t="s">
        <v>33</v>
      </c>
      <c r="D2527" s="8">
        <v>38267</v>
      </c>
      <c r="E2527" s="8">
        <v>38264</v>
      </c>
      <c r="F2527" t="s">
        <v>284</v>
      </c>
      <c r="G2527" s="6" t="s">
        <v>23</v>
      </c>
      <c r="H2527" s="6"/>
      <c r="I2527" s="12">
        <v>124.08</v>
      </c>
      <c r="J2527" s="12">
        <f>J2526+IF(AND($B2527="B",$G2527="D"),-I2527,IF($B2527="B",+I2527,0))</f>
        <v>-1735.9623385348618</v>
      </c>
      <c r="K2527" s="12">
        <f>K2526+IF(AND($B2527="B",$E2527&lt;&gt;""),IF($G2527="D",-I2527,+I2527),0)</f>
        <v>-1735.9623385348618</v>
      </c>
      <c r="L2527" s="6" t="str">
        <f>IF(C2527="","",G2527&amp;" "&amp;VLOOKUP(C2527,$X$1:$Y$49,2))</f>
        <v>D 23</v>
      </c>
      <c r="M2527" s="10" t="e">
        <f>M2526+IF(AND(B2527="C",E2527&lt;&gt;""),IF(G2527="D",-#REF!,+#REF!),0)</f>
        <v>#REF!</v>
      </c>
      <c r="N2527">
        <f>IF(D2527,MONTH(D2527),"")</f>
        <v>10</v>
      </c>
      <c r="O2527">
        <f>IF(D2527,YEAR(D2527),"")</f>
        <v>2004</v>
      </c>
      <c r="P2527" s="12">
        <f>P2526+IF(AND($B2527="C",I2527&lt;&gt;""),IF($G2527="D",-I2527,+I2527),0)</f>
        <v>-11.61422518778679</v>
      </c>
    </row>
    <row r="2528" spans="1:16" x14ac:dyDescent="0.2">
      <c r="A2528" s="6">
        <v>1318</v>
      </c>
      <c r="B2528" s="6" t="s">
        <v>17</v>
      </c>
      <c r="C2528" t="s">
        <v>31</v>
      </c>
      <c r="D2528" s="8">
        <v>38267</v>
      </c>
      <c r="E2528" s="8">
        <v>38279</v>
      </c>
      <c r="F2528" s="23" t="s">
        <v>284</v>
      </c>
      <c r="G2528" s="6" t="s">
        <v>23</v>
      </c>
      <c r="I2528" s="12">
        <v>122</v>
      </c>
      <c r="J2528" s="12">
        <f>J2527+IF(AND($B2528="B",$G2528="D"),-I2528,IF($B2528="B",+I2528,0))</f>
        <v>-1857.9623385348618</v>
      </c>
      <c r="K2528" s="12">
        <f>K2527+IF(AND($B2528="B",$E2528&lt;&gt;""),IF($G2528="D",-I2528,+I2528),0)</f>
        <v>-1857.9623385348618</v>
      </c>
      <c r="L2528" s="6" t="str">
        <f>IF(C2528="","",G2528&amp;" "&amp;VLOOKUP(C2528,$X$1:$Y$49,2))</f>
        <v>D 22</v>
      </c>
      <c r="M2528" s="10" t="e">
        <f>M2527+IF(AND(B2528="C",E2528&lt;&gt;""),IF(G2528="D",-#REF!,+#REF!),0)</f>
        <v>#REF!</v>
      </c>
      <c r="N2528">
        <f>IF(D2528,MONTH(D2528),"")</f>
        <v>10</v>
      </c>
      <c r="O2528">
        <f>IF(D2528,YEAR(D2528),"")</f>
        <v>2004</v>
      </c>
      <c r="P2528" s="12">
        <f>P2527+IF(AND($B2528="C",I2528&lt;&gt;""),IF($G2528="D",-I2528,+I2528),0)</f>
        <v>-11.61422518778679</v>
      </c>
    </row>
    <row r="2529" spans="1:16" x14ac:dyDescent="0.2">
      <c r="A2529" s="6">
        <v>1164</v>
      </c>
      <c r="B2529" s="6" t="s">
        <v>17</v>
      </c>
      <c r="C2529" t="s">
        <v>33</v>
      </c>
      <c r="D2529" s="8">
        <v>38271</v>
      </c>
      <c r="E2529" s="8">
        <v>38270</v>
      </c>
      <c r="F2529" t="s">
        <v>284</v>
      </c>
      <c r="G2529" s="6" t="s">
        <v>23</v>
      </c>
      <c r="I2529" s="12">
        <v>234.3</v>
      </c>
      <c r="J2529" s="12">
        <f>J2528+IF(AND($B2529="B",$G2529="D"),-I2529,IF($B2529="B",+I2529,0))</f>
        <v>-2092.262338534862</v>
      </c>
      <c r="K2529" s="12">
        <f>K2528+IF(AND($B2529="B",$E2529&lt;&gt;""),IF($G2529="D",-I2529,+I2529),0)</f>
        <v>-2092.262338534862</v>
      </c>
      <c r="L2529" s="6" t="str">
        <f>IF(C2529="","",G2529&amp;" "&amp;VLOOKUP(C2529,$X$1:$Y$49,2))</f>
        <v>D 23</v>
      </c>
      <c r="M2529" s="10" t="e">
        <f>M2528+IF(AND(B2529="C",E2529&lt;&gt;""),IF(G2529="D",-#REF!,+#REF!),0)</f>
        <v>#REF!</v>
      </c>
      <c r="N2529">
        <f>IF(D2529,MONTH(D2529),"")</f>
        <v>10</v>
      </c>
      <c r="O2529">
        <f>IF(D2529,YEAR(D2529),"")</f>
        <v>2004</v>
      </c>
      <c r="P2529" s="12">
        <f>P2528+IF(AND($B2529="C",I2529&lt;&gt;""),IF($G2529="D",-I2529,+I2529),0)</f>
        <v>-11.61422518778679</v>
      </c>
    </row>
    <row r="2530" spans="1:16" x14ac:dyDescent="0.2">
      <c r="A2530" s="6">
        <v>1167</v>
      </c>
      <c r="B2530" s="6" t="s">
        <v>17</v>
      </c>
      <c r="C2530" t="s">
        <v>33</v>
      </c>
      <c r="D2530" s="8">
        <v>38271</v>
      </c>
      <c r="E2530" s="8">
        <v>38270</v>
      </c>
      <c r="F2530" t="s">
        <v>284</v>
      </c>
      <c r="G2530" s="6" t="s">
        <v>23</v>
      </c>
      <c r="I2530" s="12">
        <v>240.05</v>
      </c>
      <c r="J2530" s="12">
        <f>J2529+IF(AND($B2530="B",$G2530="D"),-I2530,IF($B2530="B",+I2530,0))</f>
        <v>-2332.3123385348622</v>
      </c>
      <c r="K2530" s="12">
        <f>K2529+IF(AND($B2530="B",$E2530&lt;&gt;""),IF($G2530="D",-I2530,+I2530),0)</f>
        <v>-2332.3123385348622</v>
      </c>
      <c r="L2530" s="6" t="str">
        <f>IF(C2530="","",G2530&amp;" "&amp;VLOOKUP(C2530,$X$1:$Y$49,2))</f>
        <v>D 23</v>
      </c>
      <c r="M2530" s="10" t="e">
        <f>M2529+IF(AND(B2530="C",E2530&lt;&gt;""),IF(G2530="D",-#REF!,+#REF!),0)</f>
        <v>#REF!</v>
      </c>
      <c r="N2530">
        <f>IF(D2530,MONTH(D2530),"")</f>
        <v>10</v>
      </c>
      <c r="O2530">
        <f>IF(D2530,YEAR(D2530),"")</f>
        <v>2004</v>
      </c>
      <c r="P2530" s="12">
        <f>P2529+IF(AND($B2530="C",I2530&lt;&gt;""),IF($G2530="D",-I2530,+I2530),0)</f>
        <v>-11.61422518778679</v>
      </c>
    </row>
    <row r="2531" spans="1:16" x14ac:dyDescent="0.2">
      <c r="A2531" s="6">
        <v>1321</v>
      </c>
      <c r="B2531" s="6" t="s">
        <v>17</v>
      </c>
      <c r="C2531" t="s">
        <v>49</v>
      </c>
      <c r="D2531" s="8">
        <v>38272</v>
      </c>
      <c r="E2531" s="8">
        <v>38289</v>
      </c>
      <c r="F2531" t="s">
        <v>284</v>
      </c>
      <c r="G2531" s="6" t="s">
        <v>23</v>
      </c>
      <c r="I2531" s="12">
        <v>128.68</v>
      </c>
      <c r="J2531" s="12">
        <f>J2530+IF(AND($B2531="B",$G2531="D"),-I2531,IF($B2531="B",+I2531,0))</f>
        <v>-2460.992338534862</v>
      </c>
      <c r="K2531" s="12">
        <f>K2530+IF(AND($B2531="B",$E2531&lt;&gt;""),IF($G2531="D",-I2531,+I2531),0)</f>
        <v>-2460.992338534862</v>
      </c>
      <c r="L2531" s="6" t="str">
        <f>IF(C2531="","",G2531&amp;" "&amp;VLOOKUP(C2531,$X$1:$Y$49,2))</f>
        <v>D 24</v>
      </c>
      <c r="M2531" s="10" t="e">
        <f>M2530+IF(AND(B2531="C",E2531&lt;&gt;""),IF(G2531="D",-#REF!,+#REF!),0)</f>
        <v>#REF!</v>
      </c>
      <c r="N2531">
        <f>IF(D2531,MONTH(D2531),"")</f>
        <v>10</v>
      </c>
      <c r="O2531">
        <f>IF(D2531,YEAR(D2531),"")</f>
        <v>2004</v>
      </c>
      <c r="P2531" s="12">
        <f>P2530+IF(AND($B2531="C",I2531&lt;&gt;""),IF($G2531="D",-I2531,+I2531),0)</f>
        <v>-11.61422518778679</v>
      </c>
    </row>
    <row r="2532" spans="1:16" x14ac:dyDescent="0.2">
      <c r="A2532" s="6">
        <v>1321</v>
      </c>
      <c r="B2532" s="6" t="s">
        <v>17</v>
      </c>
      <c r="C2532" t="s">
        <v>31</v>
      </c>
      <c r="D2532" s="8">
        <v>38272</v>
      </c>
      <c r="E2532" s="8">
        <v>38289</v>
      </c>
      <c r="F2532" t="s">
        <v>284</v>
      </c>
      <c r="G2532" s="6" t="s">
        <v>23</v>
      </c>
      <c r="I2532" s="12">
        <v>144.65</v>
      </c>
      <c r="J2532" s="12">
        <f>J2531+IF(AND($B2532="B",$G2532="D"),-I2532,IF($B2532="B",+I2532,0))</f>
        <v>-2605.6423385348621</v>
      </c>
      <c r="K2532" s="12">
        <f>K2531+IF(AND($B2532="B",$E2532&lt;&gt;""),IF($G2532="D",-I2532,+I2532),0)</f>
        <v>-2605.6423385348621</v>
      </c>
      <c r="L2532" s="6" t="str">
        <f>IF(C2532="","",G2532&amp;" "&amp;VLOOKUP(C2532,$X$1:$Y$49,2))</f>
        <v>D 22</v>
      </c>
      <c r="M2532" s="10" t="e">
        <f>M2531+IF(AND(B2532="C",E2532&lt;&gt;""),IF(G2532="D",-#REF!,+#REF!),0)</f>
        <v>#REF!</v>
      </c>
      <c r="N2532">
        <f>IF(D2532,MONTH(D2532),"")</f>
        <v>10</v>
      </c>
      <c r="O2532">
        <f>IF(D2532,YEAR(D2532),"")</f>
        <v>2004</v>
      </c>
      <c r="P2532" s="12">
        <f>P2531+IF(AND($B2532="C",I2532&lt;&gt;""),IF($G2532="D",-I2532,+I2532),0)</f>
        <v>-11.61422518778679</v>
      </c>
    </row>
    <row r="2533" spans="1:16" x14ac:dyDescent="0.2">
      <c r="A2533" s="6">
        <v>1321</v>
      </c>
      <c r="B2533" s="6" t="s">
        <v>17</v>
      </c>
      <c r="C2533" t="s">
        <v>26</v>
      </c>
      <c r="D2533" s="8">
        <v>38272</v>
      </c>
      <c r="E2533" s="8">
        <v>38289</v>
      </c>
      <c r="F2533" t="s">
        <v>284</v>
      </c>
      <c r="G2533" s="6" t="s">
        <v>23</v>
      </c>
      <c r="I2533" s="12">
        <v>53.07</v>
      </c>
      <c r="J2533" s="12">
        <f>J2532+IF(AND($B2533="B",$G2533="D"),-I2533,IF($B2533="B",+I2533,0))</f>
        <v>-2658.7123385348623</v>
      </c>
      <c r="K2533" s="12">
        <f>K2532+IF(AND($B2533="B",$E2533&lt;&gt;""),IF($G2533="D",-I2533,+I2533),0)</f>
        <v>-2658.7123385348623</v>
      </c>
      <c r="L2533" s="6" t="str">
        <f>IF(C2533="","",G2533&amp;" "&amp;VLOOKUP(C2533,$X$1:$Y$49,2))</f>
        <v>D 6</v>
      </c>
      <c r="M2533" s="10" t="e">
        <f>M2532+IF(AND(B2533="C",E2533&lt;&gt;""),IF(G2533="D",-#REF!,+#REF!),0)</f>
        <v>#REF!</v>
      </c>
      <c r="N2533">
        <f>IF(D2533,MONTH(D2533),"")</f>
        <v>10</v>
      </c>
      <c r="O2533">
        <f>IF(D2533,YEAR(D2533),"")</f>
        <v>2004</v>
      </c>
      <c r="P2533" s="12">
        <f>P2532+IF(AND($B2533="C",I2533&lt;&gt;""),IF($G2533="D",-I2533,+I2533),0)</f>
        <v>-11.61422518778679</v>
      </c>
    </row>
    <row r="2534" spans="1:16" x14ac:dyDescent="0.2">
      <c r="A2534" s="6">
        <v>1319</v>
      </c>
      <c r="B2534" s="6" t="s">
        <v>17</v>
      </c>
      <c r="C2534" t="s">
        <v>67</v>
      </c>
      <c r="D2534" s="8">
        <v>38273</v>
      </c>
      <c r="E2534" s="8">
        <v>38278</v>
      </c>
      <c r="F2534" s="23" t="s">
        <v>284</v>
      </c>
      <c r="G2534" s="6" t="s">
        <v>23</v>
      </c>
      <c r="I2534" s="12">
        <v>6049</v>
      </c>
      <c r="J2534" s="12">
        <f>J2533+IF(AND($B2534="B",$G2534="D"),-I2534,IF($B2534="B",+I2534,0))</f>
        <v>-8707.7123385348623</v>
      </c>
      <c r="K2534" s="12">
        <f>K2533+IF(AND($B2534="B",$E2534&lt;&gt;""),IF($G2534="D",-I2534,+I2534),0)</f>
        <v>-8707.7123385348623</v>
      </c>
      <c r="L2534" s="6" t="str">
        <f>IF(C2534="","",G2534&amp;" "&amp;VLOOKUP(C2534,$X$1:$Y$49,2))</f>
        <v>D 11</v>
      </c>
      <c r="M2534" s="10" t="e">
        <f>M2533+IF(AND(B2534="C",E2534&lt;&gt;""),IF(G2534="D",-#REF!,+#REF!),0)</f>
        <v>#REF!</v>
      </c>
      <c r="N2534">
        <f>IF(D2534,MONTH(D2534),"")</f>
        <v>10</v>
      </c>
      <c r="O2534">
        <f>IF(D2534,YEAR(D2534),"")</f>
        <v>2004</v>
      </c>
      <c r="P2534" s="12">
        <f>P2533+IF(AND($B2534="C",I2534&lt;&gt;""),IF($G2534="D",-I2534,+I2534),0)</f>
        <v>-11.61422518778679</v>
      </c>
    </row>
    <row r="2535" spans="1:16" x14ac:dyDescent="0.2">
      <c r="A2535" s="6">
        <v>1323</v>
      </c>
      <c r="B2535" s="6" t="s">
        <v>17</v>
      </c>
      <c r="C2535" s="7" t="s">
        <v>28</v>
      </c>
      <c r="D2535" s="8">
        <v>38273</v>
      </c>
      <c r="E2535" s="8">
        <v>38292</v>
      </c>
      <c r="F2535" t="s">
        <v>284</v>
      </c>
      <c r="G2535" s="6" t="s">
        <v>23</v>
      </c>
      <c r="I2535" s="12">
        <v>26.2</v>
      </c>
      <c r="J2535" s="12">
        <f>J2534+IF(AND($B2535="B",$G2535="D"),-I2535,IF($B2535="B",+I2535,0))</f>
        <v>-8733.912338534863</v>
      </c>
      <c r="K2535" s="12">
        <f>K2534+IF(AND($B2535="B",$E2535&lt;&gt;""),IF($G2535="D",-I2535,+I2535),0)</f>
        <v>-8733.912338534863</v>
      </c>
      <c r="L2535" s="6" t="str">
        <f>IF(C2535="","",G2535&amp;" "&amp;VLOOKUP(C2535,$X$1:$Y$49,2))</f>
        <v>D 25</v>
      </c>
      <c r="M2535" s="10" t="e">
        <f>M2534+IF(AND(B2535="C",E2535&lt;&gt;""),IF(G2535="D",-#REF!,+#REF!),0)</f>
        <v>#REF!</v>
      </c>
      <c r="N2535">
        <f>IF(D2535,MONTH(D2535),"")</f>
        <v>10</v>
      </c>
      <c r="O2535">
        <f>IF(D2535,YEAR(D2535),"")</f>
        <v>2004</v>
      </c>
      <c r="P2535" s="12">
        <f>P2534+IF(AND($B2535="C",I2535&lt;&gt;""),IF($G2535="D",-I2535,+I2535),0)</f>
        <v>-11.61422518778679</v>
      </c>
    </row>
    <row r="2536" spans="1:16" x14ac:dyDescent="0.2">
      <c r="A2536" s="6">
        <v>1323</v>
      </c>
      <c r="B2536" s="6" t="s">
        <v>17</v>
      </c>
      <c r="C2536" t="s">
        <v>26</v>
      </c>
      <c r="D2536" s="8">
        <v>38273</v>
      </c>
      <c r="E2536" s="8">
        <v>38292</v>
      </c>
      <c r="F2536" t="s">
        <v>284</v>
      </c>
      <c r="G2536" s="6" t="s">
        <v>23</v>
      </c>
      <c r="I2536" s="12">
        <v>5.14</v>
      </c>
      <c r="J2536" s="12">
        <f>J2535+IF(AND($B2536="B",$G2536="D"),-I2536,IF($B2536="B",+I2536,0))</f>
        <v>-8739.0523385348624</v>
      </c>
      <c r="K2536" s="12">
        <f>K2535+IF(AND($B2536="B",$E2536&lt;&gt;""),IF($G2536="D",-I2536,+I2536),0)</f>
        <v>-8739.0523385348624</v>
      </c>
      <c r="L2536" s="6" t="str">
        <f>IF(C2536="","",G2536&amp;" "&amp;VLOOKUP(C2536,$X$1:$Y$49,2))</f>
        <v>D 6</v>
      </c>
      <c r="M2536" s="10" t="e">
        <f>M2535+IF(AND(B2536="C",E2536&lt;&gt;""),IF(G2536="D",-#REF!,+#REF!),0)</f>
        <v>#REF!</v>
      </c>
      <c r="N2536">
        <f>IF(D2536,MONTH(D2536),"")</f>
        <v>10</v>
      </c>
      <c r="O2536">
        <f>IF(D2536,YEAR(D2536),"")</f>
        <v>2004</v>
      </c>
      <c r="P2536" s="12">
        <f>P2535+IF(AND($B2536="C",I2536&lt;&gt;""),IF($G2536="D",-I2536,+I2536),0)</f>
        <v>-11.61422518778679</v>
      </c>
    </row>
    <row r="2537" spans="1:16" x14ac:dyDescent="0.2">
      <c r="A2537" s="6">
        <v>1304</v>
      </c>
      <c r="B2537" s="6" t="s">
        <v>17</v>
      </c>
      <c r="C2537" t="s">
        <v>33</v>
      </c>
      <c r="D2537" s="8">
        <v>38275</v>
      </c>
      <c r="E2537" s="8">
        <v>38279</v>
      </c>
      <c r="F2537" t="s">
        <v>284</v>
      </c>
      <c r="G2537" s="6" t="s">
        <v>23</v>
      </c>
      <c r="I2537" s="12">
        <v>1414.5</v>
      </c>
      <c r="J2537" s="12">
        <f>J2536+IF(AND($B2537="B",$G2537="D"),-I2537,IF($B2537="B",+I2537,0))</f>
        <v>-10153.552338534862</v>
      </c>
      <c r="K2537" s="12">
        <f>K2536+IF(AND($B2537="B",$E2537&lt;&gt;""),IF($G2537="D",-I2537,+I2537),0)</f>
        <v>-10153.552338534862</v>
      </c>
      <c r="L2537" s="6" t="str">
        <f>IF(C2537="","",G2537&amp;" "&amp;VLOOKUP(C2537,$X$1:$Y$49,2))</f>
        <v>D 23</v>
      </c>
      <c r="M2537" s="10" t="e">
        <f>M2536+IF(AND(B2537="C",E2537&lt;&gt;""),IF(G2537="D",-#REF!,+#REF!),0)</f>
        <v>#REF!</v>
      </c>
      <c r="N2537">
        <f>IF(D2537,MONTH(D2537),"")</f>
        <v>10</v>
      </c>
      <c r="O2537">
        <f>IF(D2537,YEAR(D2537),"")</f>
        <v>2004</v>
      </c>
      <c r="P2537" s="12">
        <f>P2536+IF(AND($B2537="C",I2537&lt;&gt;""),IF($G2537="D",-I2537,+I2537),0)</f>
        <v>-11.61422518778679</v>
      </c>
    </row>
    <row r="2538" spans="1:16" x14ac:dyDescent="0.2">
      <c r="A2538" s="6">
        <v>1318</v>
      </c>
      <c r="B2538" s="6" t="s">
        <v>17</v>
      </c>
      <c r="C2538" t="s">
        <v>31</v>
      </c>
      <c r="D2538" s="8">
        <v>38275</v>
      </c>
      <c r="E2538" s="8">
        <v>38279</v>
      </c>
      <c r="F2538" t="s">
        <v>284</v>
      </c>
      <c r="G2538" s="6" t="s">
        <v>23</v>
      </c>
      <c r="I2538" s="12">
        <v>227</v>
      </c>
      <c r="J2538" s="12">
        <f>J2537+IF(AND($B2538="B",$G2538="D"),-I2538,IF($B2538="B",+I2538,0))</f>
        <v>-10380.552338534862</v>
      </c>
      <c r="K2538" s="12">
        <f>K2537+IF(AND($B2538="B",$E2538&lt;&gt;""),IF($G2538="D",-I2538,+I2538),0)</f>
        <v>-10380.552338534862</v>
      </c>
      <c r="L2538" s="6" t="str">
        <f>IF(C2538="","",G2538&amp;" "&amp;VLOOKUP(C2538,$X$1:$Y$49,2))</f>
        <v>D 22</v>
      </c>
      <c r="M2538" s="10" t="e">
        <f>M2537+IF(AND(B2538="C",E2538&lt;&gt;""),IF(G2538="D",-#REF!,+#REF!),0)</f>
        <v>#REF!</v>
      </c>
      <c r="N2538">
        <f>IF(D2538,MONTH(D2538),"")</f>
        <v>10</v>
      </c>
      <c r="O2538">
        <f>IF(D2538,YEAR(D2538),"")</f>
        <v>2004</v>
      </c>
      <c r="P2538" s="12">
        <f>P2537+IF(AND($B2538="C",I2538&lt;&gt;""),IF($G2538="D",-I2538,+I2538),0)</f>
        <v>-11.61422518778679</v>
      </c>
    </row>
    <row r="2539" spans="1:16" x14ac:dyDescent="0.2">
      <c r="A2539" s="6">
        <v>1320</v>
      </c>
      <c r="B2539" s="6" t="s">
        <v>17</v>
      </c>
      <c r="C2539" t="s">
        <v>31</v>
      </c>
      <c r="D2539" s="8">
        <v>38275</v>
      </c>
      <c r="E2539" s="8">
        <v>38278</v>
      </c>
      <c r="F2539" s="23" t="s">
        <v>284</v>
      </c>
      <c r="G2539" s="6" t="s">
        <v>23</v>
      </c>
      <c r="I2539" s="12">
        <v>40.22</v>
      </c>
      <c r="J2539" s="12">
        <f>J2538+IF(AND($B2539="B",$G2539="D"),-I2539,IF($B2539="B",+I2539,0))</f>
        <v>-10420.772338534862</v>
      </c>
      <c r="K2539" s="12">
        <f>K2538+IF(AND($B2539="B",$E2539&lt;&gt;""),IF($G2539="D",-I2539,+I2539),0)</f>
        <v>-10420.772338534862</v>
      </c>
      <c r="L2539" s="6" t="str">
        <f>IF(C2539="","",G2539&amp;" "&amp;VLOOKUP(C2539,$X$1:$Y$49,2))</f>
        <v>D 22</v>
      </c>
      <c r="M2539" s="10" t="e">
        <f>M2538+IF(AND(B2539="C",E2539&lt;&gt;""),IF(G2539="D",-#REF!,+#REF!),0)</f>
        <v>#REF!</v>
      </c>
      <c r="N2539">
        <f>IF(D2539,MONTH(D2539),"")</f>
        <v>10</v>
      </c>
      <c r="O2539">
        <f>IF(D2539,YEAR(D2539),"")</f>
        <v>2004</v>
      </c>
      <c r="P2539" s="12">
        <f>P2538+IF(AND($B2539="C",I2539&lt;&gt;""),IF($G2539="D",-I2539,+I2539),0)</f>
        <v>-11.61422518778679</v>
      </c>
    </row>
    <row r="2540" spans="1:16" x14ac:dyDescent="0.2">
      <c r="A2540" s="6">
        <v>1320</v>
      </c>
      <c r="B2540" s="6" t="s">
        <v>17</v>
      </c>
      <c r="C2540" t="s">
        <v>26</v>
      </c>
      <c r="D2540" s="8">
        <v>38275</v>
      </c>
      <c r="E2540" s="8">
        <v>38278</v>
      </c>
      <c r="F2540" s="23" t="s">
        <v>284</v>
      </c>
      <c r="G2540" s="6" t="s">
        <v>23</v>
      </c>
      <c r="I2540" s="12">
        <v>7.88</v>
      </c>
      <c r="J2540" s="12">
        <f>J2539+IF(AND($B2540="B",$G2540="D"),-I2540,IF($B2540="B",+I2540,0))</f>
        <v>-10428.652338534861</v>
      </c>
      <c r="K2540" s="12">
        <f>K2539+IF(AND($B2540="B",$E2540&lt;&gt;""),IF($G2540="D",-I2540,+I2540),0)</f>
        <v>-10428.652338534861</v>
      </c>
      <c r="L2540" s="6" t="str">
        <f>IF(C2540="","",G2540&amp;" "&amp;VLOOKUP(C2540,$X$1:$Y$49,2))</f>
        <v>D 6</v>
      </c>
      <c r="M2540" s="10" t="e">
        <f>M2539+IF(AND(B2540="C",E2540&lt;&gt;""),IF(G2540="D",-#REF!,+#REF!),0)</f>
        <v>#REF!</v>
      </c>
      <c r="N2540">
        <f>IF(D2540,MONTH(D2540),"")</f>
        <v>10</v>
      </c>
      <c r="O2540">
        <f>IF(D2540,YEAR(D2540),"")</f>
        <v>2004</v>
      </c>
      <c r="P2540" s="12">
        <f>P2539+IF(AND($B2540="C",I2540&lt;&gt;""),IF($G2540="D",-I2540,+I2540),0)</f>
        <v>-11.61422518778679</v>
      </c>
    </row>
    <row r="2541" spans="1:16" x14ac:dyDescent="0.2">
      <c r="A2541" s="6">
        <v>1317</v>
      </c>
      <c r="B2541" s="6" t="s">
        <v>40</v>
      </c>
      <c r="C2541" t="s">
        <v>31</v>
      </c>
      <c r="D2541" s="8">
        <v>38279</v>
      </c>
      <c r="E2541" s="8">
        <v>38279</v>
      </c>
      <c r="F2541" t="s">
        <v>284</v>
      </c>
      <c r="G2541" s="6" t="s">
        <v>23</v>
      </c>
      <c r="I2541" s="12">
        <v>9.6999999999999993</v>
      </c>
      <c r="J2541" s="12">
        <f>J2540+IF(AND($B2541="B",$G2541="D"),-I2541,IF($B2541="B",+I2541,0))</f>
        <v>-10428.652338534861</v>
      </c>
      <c r="K2541" s="12">
        <f>K2540+IF(AND($B2541="B",$E2541&lt;&gt;""),IF($G2541="D",-I2541,+I2541),0)</f>
        <v>-10428.652338534861</v>
      </c>
      <c r="L2541" s="6" t="str">
        <f>IF(C2541="","",G2541&amp;" "&amp;VLOOKUP(C2541,$X$1:$Y$49,2))</f>
        <v>D 22</v>
      </c>
      <c r="M2541" s="10" t="e">
        <f>M2540+IF(AND(B2541="C",E2541&lt;&gt;""),IF(G2541="D",-#REF!,+#REF!),0)</f>
        <v>#REF!</v>
      </c>
      <c r="N2541">
        <f>IF(D2541,MONTH(D2541),"")</f>
        <v>10</v>
      </c>
      <c r="O2541">
        <f>IF(D2541,YEAR(D2541),"")</f>
        <v>2004</v>
      </c>
      <c r="P2541" s="12">
        <f>P2540+IF(AND($B2541="C",I2541&lt;&gt;""),IF($G2541="D",-I2541,+I2541),0)</f>
        <v>-21.314225187786789</v>
      </c>
    </row>
    <row r="2542" spans="1:16" x14ac:dyDescent="0.2">
      <c r="A2542" s="6">
        <v>1332</v>
      </c>
      <c r="B2542" s="6" t="s">
        <v>17</v>
      </c>
      <c r="C2542" t="s">
        <v>18</v>
      </c>
      <c r="D2542" s="8">
        <v>38279</v>
      </c>
      <c r="E2542" s="8">
        <v>38279</v>
      </c>
      <c r="F2542" t="s">
        <v>284</v>
      </c>
      <c r="G2542" s="6" t="s">
        <v>19</v>
      </c>
      <c r="I2542" s="12">
        <v>6000</v>
      </c>
      <c r="J2542" s="12">
        <f>J2541+IF(AND($B2542="B",$G2542="D"),-I2542,IF($B2542="B",+I2542,0))</f>
        <v>-4428.652338534861</v>
      </c>
      <c r="K2542" s="12">
        <f>K2541+IF(AND($B2542="B",$E2542&lt;&gt;""),IF($G2542="D",-I2542,+I2542),0)</f>
        <v>-4428.652338534861</v>
      </c>
      <c r="L2542" s="6" t="str">
        <f>IF(C2542="","",G2542&amp;" "&amp;VLOOKUP(C2542,$X$1:$Y$49,2))</f>
        <v>R 8</v>
      </c>
      <c r="M2542" s="10" t="e">
        <f>M2541+IF(AND(B2542="C",E2542&lt;&gt;""),IF(G2542="D",-#REF!,+#REF!),0)</f>
        <v>#REF!</v>
      </c>
      <c r="N2542">
        <f>IF(D2542,MONTH(D2542),"")</f>
        <v>10</v>
      </c>
      <c r="O2542">
        <f>IF(D2542,YEAR(D2542),"")</f>
        <v>2004</v>
      </c>
      <c r="P2542" s="12">
        <f>P2541+IF(AND($B2542="C",I2542&lt;&gt;""),IF($G2542="D",-I2542,+I2542),0)</f>
        <v>-21.314225187786789</v>
      </c>
    </row>
    <row r="2543" spans="1:16" x14ac:dyDescent="0.2">
      <c r="A2543" s="6">
        <v>1333</v>
      </c>
      <c r="B2543" s="6" t="s">
        <v>17</v>
      </c>
      <c r="C2543" s="7" t="s">
        <v>28</v>
      </c>
      <c r="D2543" s="8">
        <v>38279</v>
      </c>
      <c r="E2543" s="8">
        <v>38279</v>
      </c>
      <c r="F2543" t="s">
        <v>284</v>
      </c>
      <c r="G2543" s="6" t="s">
        <v>23</v>
      </c>
      <c r="I2543" s="12">
        <v>26.25</v>
      </c>
      <c r="J2543" s="12">
        <f>J2542+IF(AND($B2543="B",$G2543="D"),-I2543,IF($B2543="B",+I2543,0))</f>
        <v>-4454.902338534861</v>
      </c>
      <c r="K2543" s="12">
        <f>K2542+IF(AND($B2543="B",$E2543&lt;&gt;""),IF($G2543="D",-I2543,+I2543),0)</f>
        <v>-4454.902338534861</v>
      </c>
      <c r="L2543" s="6" t="str">
        <f>IF(C2543="","",G2543&amp;" "&amp;VLOOKUP(C2543,$X$1:$Y$49,2))</f>
        <v>D 25</v>
      </c>
      <c r="M2543" s="10" t="e">
        <f>M2542+IF(AND(B2543="C",E2543&lt;&gt;""),IF(G2543="D",-#REF!,+#REF!),0)</f>
        <v>#REF!</v>
      </c>
      <c r="N2543">
        <f>IF(D2543,MONTH(D2543),"")</f>
        <v>10</v>
      </c>
      <c r="O2543">
        <f>IF(D2543,YEAR(D2543),"")</f>
        <v>2004</v>
      </c>
      <c r="P2543" s="12">
        <f>P2542+IF(AND($B2543="C",I2543&lt;&gt;""),IF($G2543="D",-I2543,+I2543),0)</f>
        <v>-21.314225187786789</v>
      </c>
    </row>
    <row r="2544" spans="1:16" x14ac:dyDescent="0.2">
      <c r="A2544" s="6">
        <v>1333</v>
      </c>
      <c r="B2544" s="6" t="s">
        <v>17</v>
      </c>
      <c r="C2544" t="s">
        <v>26</v>
      </c>
      <c r="D2544" s="8">
        <v>38279</v>
      </c>
      <c r="E2544" s="8">
        <v>38279</v>
      </c>
      <c r="F2544" t="s">
        <v>284</v>
      </c>
      <c r="G2544" s="6" t="s">
        <v>23</v>
      </c>
      <c r="I2544" s="12">
        <v>5.15</v>
      </c>
      <c r="J2544" s="12">
        <f>J2543+IF(AND($B2544="B",$G2544="D"),-I2544,IF($B2544="B",+I2544,0))</f>
        <v>-4460.0523385348606</v>
      </c>
      <c r="K2544" s="12">
        <f>K2543+IF(AND($B2544="B",$E2544&lt;&gt;""),IF($G2544="D",-I2544,+I2544),0)</f>
        <v>-4460.0523385348606</v>
      </c>
      <c r="L2544" s="6" t="str">
        <f>IF(C2544="","",G2544&amp;" "&amp;VLOOKUP(C2544,$X$1:$Y$49,2))</f>
        <v>D 6</v>
      </c>
      <c r="M2544" s="10" t="e">
        <f>M2543+IF(AND(B2544="C",E2544&lt;&gt;""),IF(G2544="D",-#REF!,+#REF!),0)</f>
        <v>#REF!</v>
      </c>
      <c r="N2544">
        <f>IF(D2544,MONTH(D2544),"")</f>
        <v>10</v>
      </c>
      <c r="O2544">
        <f>IF(D2544,YEAR(D2544),"")</f>
        <v>2004</v>
      </c>
      <c r="P2544" s="12">
        <f>P2543+IF(AND($B2544="C",I2544&lt;&gt;""),IF($G2544="D",-I2544,+I2544),0)</f>
        <v>-21.314225187786789</v>
      </c>
    </row>
    <row r="2545" spans="1:16" x14ac:dyDescent="0.2">
      <c r="A2545" s="6">
        <v>1165</v>
      </c>
      <c r="B2545" s="6" t="s">
        <v>17</v>
      </c>
      <c r="C2545" t="s">
        <v>33</v>
      </c>
      <c r="D2545" s="8">
        <v>38280</v>
      </c>
      <c r="E2545" s="8">
        <v>38279</v>
      </c>
      <c r="F2545" t="s">
        <v>284</v>
      </c>
      <c r="G2545" s="6" t="s">
        <v>23</v>
      </c>
      <c r="I2545" s="12">
        <v>482</v>
      </c>
      <c r="J2545" s="12">
        <f>J2544+IF(AND($B2545="B",$G2545="D"),-I2545,IF($B2545="B",+I2545,0))</f>
        <v>-4942.0523385348606</v>
      </c>
      <c r="K2545" s="12">
        <f>K2544+IF(AND($B2545="B",$E2545&lt;&gt;""),IF($G2545="D",-I2545,+I2545),0)</f>
        <v>-4942.0523385348606</v>
      </c>
      <c r="L2545" s="6" t="str">
        <f>IF(C2545="","",G2545&amp;" "&amp;VLOOKUP(C2545,$X$1:$Y$49,2))</f>
        <v>D 23</v>
      </c>
      <c r="M2545" s="10" t="e">
        <f>M2544+IF(AND(B2545="C",E2545&lt;&gt;""),IF(G2545="D",-#REF!,+#REF!),0)</f>
        <v>#REF!</v>
      </c>
      <c r="N2545">
        <f>IF(D2545,MONTH(D2545),"")</f>
        <v>10</v>
      </c>
      <c r="O2545">
        <f>IF(D2545,YEAR(D2545),"")</f>
        <v>2004</v>
      </c>
      <c r="P2545" s="12">
        <f>P2544+IF(AND($B2545="C",I2545&lt;&gt;""),IF($G2545="D",-I2545,+I2545),0)</f>
        <v>-21.314225187786789</v>
      </c>
    </row>
    <row r="2546" spans="1:16" x14ac:dyDescent="0.2">
      <c r="A2546" s="6">
        <v>1334</v>
      </c>
      <c r="B2546" s="6" t="s">
        <v>17</v>
      </c>
      <c r="C2546" t="s">
        <v>18</v>
      </c>
      <c r="D2546" s="8">
        <v>38286</v>
      </c>
      <c r="E2546" s="8">
        <v>38286</v>
      </c>
      <c r="F2546" t="s">
        <v>284</v>
      </c>
      <c r="G2546" s="6" t="s">
        <v>19</v>
      </c>
      <c r="I2546" s="12">
        <v>1000</v>
      </c>
      <c r="J2546" s="12">
        <f>J2545+IF(AND($B2546="B",$G2546="D"),-I2546,IF($B2546="B",+I2546,0))</f>
        <v>-3942.0523385348606</v>
      </c>
      <c r="K2546" s="12">
        <f>K2545+IF(AND($B2546="B",$E2546&lt;&gt;""),IF($G2546="D",-I2546,+I2546),0)</f>
        <v>-3942.0523385348606</v>
      </c>
      <c r="L2546" s="6" t="str">
        <f>IF(C2546="","",G2546&amp;" "&amp;VLOOKUP(C2546,$X$1:$Y$49,2))</f>
        <v>R 8</v>
      </c>
      <c r="M2546" s="10" t="e">
        <f>M2545+IF(AND(B2546="C",E2546&lt;&gt;""),IF(G2546="D",-#REF!,+#REF!),0)</f>
        <v>#REF!</v>
      </c>
      <c r="N2546">
        <f>IF(D2546,MONTH(D2546),"")</f>
        <v>10</v>
      </c>
      <c r="O2546">
        <f>IF(D2546,YEAR(D2546),"")</f>
        <v>2004</v>
      </c>
      <c r="P2546" s="12">
        <f>P2545+IF(AND($B2546="C",I2546&lt;&gt;""),IF($G2546="D",-I2546,+I2546),0)</f>
        <v>-21.314225187786789</v>
      </c>
    </row>
    <row r="2547" spans="1:16" x14ac:dyDescent="0.2">
      <c r="A2547" s="6">
        <v>1324</v>
      </c>
      <c r="B2547" s="6" t="s">
        <v>17</v>
      </c>
      <c r="C2547" s="7" t="s">
        <v>28</v>
      </c>
      <c r="D2547" s="8">
        <v>38289</v>
      </c>
      <c r="E2547" s="8">
        <v>38321</v>
      </c>
      <c r="F2547" t="s">
        <v>284</v>
      </c>
      <c r="G2547" s="6" t="s">
        <v>23</v>
      </c>
      <c r="I2547" s="12">
        <v>75.08</v>
      </c>
      <c r="J2547" s="12">
        <f>J2546+IF(AND($B2547="B",$G2547="D"),-I2547,IF($B2547="B",+I2547,0))</f>
        <v>-4017.1323385348605</v>
      </c>
      <c r="K2547" s="12">
        <f>K2546+IF(AND($B2547="B",$E2547&lt;&gt;""),IF($G2547="D",-I2547,+I2547),0)</f>
        <v>-4017.1323385348605</v>
      </c>
      <c r="L2547" s="6" t="str">
        <f>IF(C2547="","",G2547&amp;" "&amp;VLOOKUP(C2547,$X$1:$Y$49,2))</f>
        <v>D 25</v>
      </c>
      <c r="M2547" s="10" t="e">
        <f>M2546+IF(AND(B2547="C",E2547&lt;&gt;""),IF(G2547="D",-#REF!,+#REF!),0)</f>
        <v>#REF!</v>
      </c>
      <c r="N2547">
        <f>IF(D2547,MONTH(D2547),"")</f>
        <v>10</v>
      </c>
      <c r="O2547">
        <f>IF(D2547,YEAR(D2547),"")</f>
        <v>2004</v>
      </c>
      <c r="P2547" s="12">
        <f>P2546+IF(AND($B2547="C",I2547&lt;&gt;""),IF($G2547="D",-I2547,+I2547),0)</f>
        <v>-21.314225187786789</v>
      </c>
    </row>
    <row r="2548" spans="1:16" x14ac:dyDescent="0.2">
      <c r="A2548" s="6">
        <v>1324</v>
      </c>
      <c r="B2548" s="6" t="s">
        <v>17</v>
      </c>
      <c r="C2548" t="s">
        <v>26</v>
      </c>
      <c r="D2548" s="8">
        <v>38289</v>
      </c>
      <c r="E2548" s="8">
        <v>38321</v>
      </c>
      <c r="F2548" t="s">
        <v>284</v>
      </c>
      <c r="G2548" s="6" t="s">
        <v>23</v>
      </c>
      <c r="I2548" s="12">
        <v>14.72</v>
      </c>
      <c r="J2548" s="12">
        <f>J2547+IF(AND($B2548="B",$G2548="D"),-I2548,IF($B2548="B",+I2548,0))</f>
        <v>-4031.8523385348603</v>
      </c>
      <c r="K2548" s="12">
        <f>K2547+IF(AND($B2548="B",$E2548&lt;&gt;""),IF($G2548="D",-I2548,+I2548),0)</f>
        <v>-4031.8523385348603</v>
      </c>
      <c r="L2548" s="6" t="str">
        <f>IF(C2548="","",G2548&amp;" "&amp;VLOOKUP(C2548,$X$1:$Y$49,2))</f>
        <v>D 6</v>
      </c>
      <c r="M2548" s="10" t="e">
        <f>M2547+IF(AND(B2548="C",E2548&lt;&gt;""),IF(G2548="D",-#REF!,+#REF!),0)</f>
        <v>#REF!</v>
      </c>
      <c r="N2548">
        <f>IF(D2548,MONTH(D2548),"")</f>
        <v>10</v>
      </c>
      <c r="O2548">
        <f>IF(D2548,YEAR(D2548),"")</f>
        <v>2004</v>
      </c>
      <c r="P2548" s="12">
        <f>P2547+IF(AND($B2548="C",I2548&lt;&gt;""),IF($G2548="D",-I2548,+I2548),0)</f>
        <v>-21.314225187786789</v>
      </c>
    </row>
    <row r="2549" spans="1:16" x14ac:dyDescent="0.2">
      <c r="A2549" s="6">
        <v>1312</v>
      </c>
      <c r="B2549" s="6" t="s">
        <v>17</v>
      </c>
      <c r="C2549" s="7" t="s">
        <v>135</v>
      </c>
      <c r="D2549" s="8">
        <v>38290</v>
      </c>
      <c r="E2549" s="8">
        <v>38294</v>
      </c>
      <c r="F2549" t="s">
        <v>284</v>
      </c>
      <c r="G2549" s="6" t="s">
        <v>19</v>
      </c>
      <c r="I2549" s="12">
        <v>209.14</v>
      </c>
      <c r="J2549" s="12">
        <f>J2548+IF(AND($B2549="B",$G2549="D"),-I2549,IF($B2549="B",+I2549,0))</f>
        <v>-3822.7123385348605</v>
      </c>
      <c r="K2549" s="12">
        <f>K2548+IF(AND($B2549="B",$E2549&lt;&gt;""),IF($G2549="D",-I2549,+I2549),0)</f>
        <v>-3822.7123385348605</v>
      </c>
      <c r="L2549" s="6" t="str">
        <f>IF(C2549="","",G2549&amp;" "&amp;VLOOKUP(C2549,$X$1:$Y$49,2))</f>
        <v>R 6</v>
      </c>
      <c r="M2549" s="10" t="e">
        <f>M2548+IF(AND(B2549="C",E2549&lt;&gt;""),IF(G2549="D",-#REF!,+#REF!),0)</f>
        <v>#REF!</v>
      </c>
      <c r="N2549">
        <f>IF(D2549,MONTH(D2549),"")</f>
        <v>10</v>
      </c>
      <c r="O2549">
        <f>IF(D2549,YEAR(D2549),"")</f>
        <v>2004</v>
      </c>
      <c r="P2549" s="12">
        <f>P2548+IF(AND($B2549="C",I2549&lt;&gt;""),IF($G2549="D",-I2549,+I2549),0)</f>
        <v>-21.314225187786789</v>
      </c>
    </row>
    <row r="2550" spans="1:16" x14ac:dyDescent="0.2">
      <c r="A2550" s="6">
        <v>1312</v>
      </c>
      <c r="B2550" s="6" t="s">
        <v>17</v>
      </c>
      <c r="C2550" s="7" t="s">
        <v>62</v>
      </c>
      <c r="D2550" s="8">
        <v>38290</v>
      </c>
      <c r="E2550" s="8">
        <v>38294</v>
      </c>
      <c r="F2550" t="s">
        <v>284</v>
      </c>
      <c r="G2550" s="6" t="s">
        <v>19</v>
      </c>
      <c r="I2550" s="12">
        <v>40.99</v>
      </c>
      <c r="J2550" s="12">
        <f>J2549+IF(AND($B2550="B",$G2550="D"),-I2550,IF($B2550="B",+I2550,0))</f>
        <v>-3781.7223385348607</v>
      </c>
      <c r="K2550" s="12">
        <f>K2549+IF(AND($B2550="B",$E2550&lt;&gt;""),IF($G2550="D",-I2550,+I2550),0)</f>
        <v>-3781.7223385348607</v>
      </c>
      <c r="L2550" s="6" t="str">
        <f>IF(C2550="","",G2550&amp;" "&amp;VLOOKUP(C2550,$X$1:$Y$49,2))</f>
        <v>R 5</v>
      </c>
      <c r="M2550" s="10" t="e">
        <f>M2549+IF(AND(B2550="C",E2550&lt;&gt;""),IF(G2550="D",-#REF!,+#REF!),0)</f>
        <v>#REF!</v>
      </c>
      <c r="N2550">
        <f>IF(D2550,MONTH(D2550),"")</f>
        <v>10</v>
      </c>
      <c r="O2550">
        <f>IF(D2550,YEAR(D2550),"")</f>
        <v>2004</v>
      </c>
      <c r="P2550" s="12">
        <f>P2549+IF(AND($B2550="C",I2550&lt;&gt;""),IF($G2550="D",-I2550,+I2550),0)</f>
        <v>-21.314225187786789</v>
      </c>
    </row>
    <row r="2551" spans="1:16" x14ac:dyDescent="0.2">
      <c r="A2551" s="6">
        <v>1313</v>
      </c>
      <c r="B2551" s="6" t="s">
        <v>17</v>
      </c>
      <c r="C2551" s="7" t="s">
        <v>135</v>
      </c>
      <c r="D2551" s="8">
        <v>38290</v>
      </c>
      <c r="E2551" s="8">
        <v>38290</v>
      </c>
      <c r="F2551" t="s">
        <v>284</v>
      </c>
      <c r="G2551" s="6" t="s">
        <v>19</v>
      </c>
      <c r="I2551" s="12">
        <v>522.86</v>
      </c>
      <c r="J2551" s="12">
        <f>J2550+IF(AND($B2551="B",$G2551="D"),-I2551,IF($B2551="B",+I2551,0))</f>
        <v>-3258.8623385348606</v>
      </c>
      <c r="K2551" s="12">
        <f>K2550+IF(AND($B2551="B",$E2551&lt;&gt;""),IF($G2551="D",-I2551,+I2551),0)</f>
        <v>-3258.8623385348606</v>
      </c>
      <c r="L2551" s="6" t="str">
        <f>IF(C2551="","",G2551&amp;" "&amp;VLOOKUP(C2551,$X$1:$Y$49,2))</f>
        <v>R 6</v>
      </c>
      <c r="M2551" s="10" t="e">
        <f>M2550+IF(AND(B2551="C",E2551&lt;&gt;""),IF(G2551="D",-#REF!,+#REF!),0)</f>
        <v>#REF!</v>
      </c>
      <c r="N2551">
        <f>IF(D2551,MONTH(D2551),"")</f>
        <v>10</v>
      </c>
      <c r="O2551">
        <f>IF(D2551,YEAR(D2551),"")</f>
        <v>2004</v>
      </c>
      <c r="P2551" s="12">
        <f>P2550+IF(AND($B2551="C",I2551&lt;&gt;""),IF($G2551="D",-I2551,+I2551),0)</f>
        <v>-21.314225187786789</v>
      </c>
    </row>
    <row r="2552" spans="1:16" x14ac:dyDescent="0.2">
      <c r="A2552" s="6">
        <v>1313</v>
      </c>
      <c r="B2552" s="6" t="s">
        <v>17</v>
      </c>
      <c r="C2552" s="7" t="s">
        <v>62</v>
      </c>
      <c r="D2552" s="8">
        <v>38290</v>
      </c>
      <c r="E2552" s="8">
        <v>38290</v>
      </c>
      <c r="F2552" t="s">
        <v>284</v>
      </c>
      <c r="G2552" s="6" t="s">
        <v>19</v>
      </c>
      <c r="I2552" s="12">
        <v>102.48</v>
      </c>
      <c r="J2552" s="12">
        <f>J2551+IF(AND($B2552="B",$G2552="D"),-I2552,IF($B2552="B",+I2552,0))</f>
        <v>-3156.3823385348605</v>
      </c>
      <c r="K2552" s="12">
        <f>K2551+IF(AND($B2552="B",$E2552&lt;&gt;""),IF($G2552="D",-I2552,+I2552),0)</f>
        <v>-3156.3823385348605</v>
      </c>
      <c r="L2552" s="6" t="str">
        <f>IF(C2552="","",G2552&amp;" "&amp;VLOOKUP(C2552,$X$1:$Y$49,2))</f>
        <v>R 5</v>
      </c>
      <c r="M2552" s="10" t="e">
        <f>M2551+IF(AND(B2552="C",E2552&lt;&gt;""),IF(G2552="D",-#REF!,+#REF!),0)</f>
        <v>#REF!</v>
      </c>
      <c r="N2552">
        <f>IF(D2552,MONTH(D2552),"")</f>
        <v>10</v>
      </c>
      <c r="O2552">
        <f>IF(D2552,YEAR(D2552),"")</f>
        <v>2004</v>
      </c>
      <c r="P2552" s="12">
        <f>P2551+IF(AND($B2552="C",I2552&lt;&gt;""),IF($G2552="D",-I2552,+I2552),0)</f>
        <v>-21.314225187786789</v>
      </c>
    </row>
    <row r="2553" spans="1:16" x14ac:dyDescent="0.2">
      <c r="A2553" s="6">
        <v>1327</v>
      </c>
      <c r="B2553" s="6" t="s">
        <v>17</v>
      </c>
      <c r="C2553" t="s">
        <v>65</v>
      </c>
      <c r="D2553" s="8">
        <v>38291</v>
      </c>
      <c r="E2553" s="8">
        <v>36468</v>
      </c>
      <c r="F2553" t="s">
        <v>284</v>
      </c>
      <c r="G2553" s="6" t="s">
        <v>23</v>
      </c>
      <c r="J2553" s="12">
        <f>J2552+IF(AND($B2553="B",$G2553="D"),-I2553,IF($B2553="B",+I2553,0))</f>
        <v>-3156.3823385348605</v>
      </c>
      <c r="K2553" s="12">
        <f>K2552+IF(AND($B2553="B",$E2553&lt;&gt;""),IF($G2553="D",-I2553,+I2553),0)</f>
        <v>-3156.3823385348605</v>
      </c>
      <c r="L2553" s="6" t="str">
        <f>IF(C2553="","",G2553&amp;" "&amp;VLOOKUP(C2553,$X$1:$Y$49,2))</f>
        <v>D 12</v>
      </c>
      <c r="M2553" s="10" t="e">
        <f>M2552+IF(AND(B2553="C",E2553&lt;&gt;""),IF(G2553="D",-#REF!,+#REF!),0)</f>
        <v>#REF!</v>
      </c>
      <c r="N2553">
        <f>IF(D2553,MONTH(D2553),"")</f>
        <v>10</v>
      </c>
      <c r="O2553">
        <f>IF(D2553,YEAR(D2553),"")</f>
        <v>2004</v>
      </c>
      <c r="P2553" s="12">
        <f>P2552+IF(AND($B2553="C",I2553&lt;&gt;""),IF($G2553="D",-I2553,+I2553),0)</f>
        <v>-21.314225187786789</v>
      </c>
    </row>
    <row r="2554" spans="1:16" x14ac:dyDescent="0.2">
      <c r="A2554" s="6">
        <v>1315</v>
      </c>
      <c r="B2554" s="6" t="s">
        <v>40</v>
      </c>
      <c r="C2554" s="7" t="s">
        <v>18</v>
      </c>
      <c r="D2554" s="8">
        <v>38292</v>
      </c>
      <c r="E2554" s="8">
        <v>38292</v>
      </c>
      <c r="F2554" t="s">
        <v>284</v>
      </c>
      <c r="G2554" s="6" t="s">
        <v>19</v>
      </c>
      <c r="I2554" s="12">
        <v>250</v>
      </c>
      <c r="J2554" s="12">
        <f>J2553+IF(AND($B2554="B",$G2554="D"),-I2554,IF($B2554="B",+I2554,0))</f>
        <v>-3156.3823385348605</v>
      </c>
      <c r="K2554" s="12">
        <f>K2553+IF(AND($B2554="B",$E2554&lt;&gt;""),IF($G2554="D",-I2554,+I2554),0)</f>
        <v>-3156.3823385348605</v>
      </c>
      <c r="L2554" s="6" t="str">
        <f>IF(C2554="","",G2554&amp;" "&amp;VLOOKUP(C2554,$X$1:$Y$49,2))</f>
        <v>R 8</v>
      </c>
      <c r="M2554" s="10" t="e">
        <f>M2553+IF(AND(B2554="C",E2554&lt;&gt;""),IF(G2554="D",-#REF!,+#REF!),0)</f>
        <v>#REF!</v>
      </c>
      <c r="N2554">
        <f>IF(D2554,MONTH(D2554),"")</f>
        <v>11</v>
      </c>
      <c r="O2554">
        <f>IF(D2554,YEAR(D2554),"")</f>
        <v>2004</v>
      </c>
      <c r="P2554" s="12">
        <f>P2553+IF(AND($B2554="C",I2554&lt;&gt;""),IF($G2554="D",-I2554,+I2554),0)</f>
        <v>228.6857748122132</v>
      </c>
    </row>
    <row r="2555" spans="1:16" x14ac:dyDescent="0.2">
      <c r="A2555" s="6">
        <v>1335</v>
      </c>
      <c r="B2555" s="6" t="s">
        <v>17</v>
      </c>
      <c r="C2555" s="7" t="s">
        <v>28</v>
      </c>
      <c r="D2555" s="8">
        <v>38292</v>
      </c>
      <c r="E2555" s="8">
        <v>38292</v>
      </c>
      <c r="F2555" t="s">
        <v>284</v>
      </c>
      <c r="G2555" s="6" t="s">
        <v>23</v>
      </c>
      <c r="I2555" s="12">
        <v>28.98</v>
      </c>
      <c r="J2555" s="12">
        <f>J2554+IF(AND($B2555="B",$G2555="D"),-I2555,IF($B2555="B",+I2555,0))</f>
        <v>-3185.3623385348606</v>
      </c>
      <c r="K2555" s="12">
        <f>K2554+IF(AND($B2555="B",$E2555&lt;&gt;""),IF($G2555="D",-I2555,+I2555),0)</f>
        <v>-3185.3623385348606</v>
      </c>
      <c r="L2555" s="6" t="str">
        <f>IF(C2555="","",G2555&amp;" "&amp;VLOOKUP(C2555,$X$1:$Y$49,2))</f>
        <v>D 25</v>
      </c>
      <c r="M2555" s="10" t="e">
        <f>M2554+IF(AND(B2555="C",E2555&lt;&gt;""),IF(G2555="D",-#REF!,+#REF!),0)</f>
        <v>#REF!</v>
      </c>
      <c r="N2555">
        <f>IF(D2555,MONTH(D2555),"")</f>
        <v>11</v>
      </c>
      <c r="O2555">
        <f>IF(D2555,YEAR(D2555),"")</f>
        <v>2004</v>
      </c>
      <c r="P2555" s="12">
        <f>P2554+IF(AND($B2555="C",I2555&lt;&gt;""),IF($G2555="D",-I2555,+I2555),0)</f>
        <v>228.6857748122132</v>
      </c>
    </row>
    <row r="2556" spans="1:16" x14ac:dyDescent="0.2">
      <c r="A2556" s="6">
        <v>1335</v>
      </c>
      <c r="B2556" s="6" t="s">
        <v>17</v>
      </c>
      <c r="C2556" t="s">
        <v>26</v>
      </c>
      <c r="D2556" s="8">
        <v>38292</v>
      </c>
      <c r="E2556" s="8">
        <v>38292</v>
      </c>
      <c r="F2556" t="s">
        <v>284</v>
      </c>
      <c r="G2556" s="6" t="s">
        <v>23</v>
      </c>
      <c r="I2556" s="12">
        <v>5.68</v>
      </c>
      <c r="J2556" s="12">
        <f>J2555+IF(AND($B2556="B",$G2556="D"),-I2556,IF($B2556="B",+I2556,0))</f>
        <v>-3191.0423385348604</v>
      </c>
      <c r="K2556" s="12">
        <f>K2555+IF(AND($B2556="B",$E2556&lt;&gt;""),IF($G2556="D",-I2556,+I2556),0)</f>
        <v>-3191.0423385348604</v>
      </c>
      <c r="L2556" s="6" t="str">
        <f>IF(C2556="","",G2556&amp;" "&amp;VLOOKUP(C2556,$X$1:$Y$49,2))</f>
        <v>D 6</v>
      </c>
      <c r="M2556" s="10" t="e">
        <f>M2555+IF(AND(B2556="C",E2556&lt;&gt;""),IF(G2556="D",-#REF!,+#REF!),0)</f>
        <v>#REF!</v>
      </c>
      <c r="N2556">
        <f>IF(D2556,MONTH(D2556),"")</f>
        <v>11</v>
      </c>
      <c r="O2556">
        <f>IF(D2556,YEAR(D2556),"")</f>
        <v>2004</v>
      </c>
      <c r="P2556" s="12">
        <f>P2555+IF(AND($B2556="C",I2556&lt;&gt;""),IF($G2556="D",-I2556,+I2556),0)</f>
        <v>228.6857748122132</v>
      </c>
    </row>
    <row r="2557" spans="1:16" x14ac:dyDescent="0.2">
      <c r="A2557" s="6">
        <v>1336</v>
      </c>
      <c r="B2557" s="6" t="s">
        <v>17</v>
      </c>
      <c r="C2557" t="s">
        <v>53</v>
      </c>
      <c r="D2557" s="8">
        <v>38293</v>
      </c>
      <c r="E2557" s="8">
        <v>38293</v>
      </c>
      <c r="F2557" t="s">
        <v>284</v>
      </c>
      <c r="G2557" s="6" t="s">
        <v>23</v>
      </c>
      <c r="I2557" s="12">
        <v>8.36</v>
      </c>
      <c r="J2557" s="12">
        <f>J2556+IF(AND($B2557="B",$G2557="D"),-I2557,IF($B2557="B",+I2557,0))</f>
        <v>-3199.4023385348605</v>
      </c>
      <c r="K2557" s="12">
        <f>K2556+IF(AND($B2557="B",$E2557&lt;&gt;""),IF($G2557="D",-I2557,+I2557),0)</f>
        <v>-3199.4023385348605</v>
      </c>
      <c r="L2557" s="6" t="str">
        <f>IF(C2557="","",G2557&amp;" "&amp;VLOOKUP(C2557,$X$1:$Y$49,2))</f>
        <v>D 29</v>
      </c>
      <c r="M2557" s="10" t="e">
        <f>M2556+IF(AND(B2557="C",E2557&lt;&gt;""),IF(G2557="D",-#REF!,+#REF!),0)</f>
        <v>#REF!</v>
      </c>
      <c r="N2557">
        <f>IF(D2557,MONTH(D2557),"")</f>
        <v>11</v>
      </c>
      <c r="O2557">
        <f>IF(D2557,YEAR(D2557),"")</f>
        <v>2004</v>
      </c>
      <c r="P2557" s="12">
        <f>P2556+IF(AND($B2557="C",I2557&lt;&gt;""),IF($G2557="D",-I2557,+I2557),0)</f>
        <v>228.6857748122132</v>
      </c>
    </row>
    <row r="2558" spans="1:16" x14ac:dyDescent="0.2">
      <c r="A2558" s="6">
        <v>1336</v>
      </c>
      <c r="B2558" s="6" t="s">
        <v>17</v>
      </c>
      <c r="C2558" s="7" t="s">
        <v>26</v>
      </c>
      <c r="D2558" s="8">
        <v>38293</v>
      </c>
      <c r="E2558" s="8">
        <v>38293</v>
      </c>
      <c r="F2558" t="s">
        <v>284</v>
      </c>
      <c r="G2558" s="6" t="s">
        <v>23</v>
      </c>
      <c r="I2558" s="12">
        <v>1.64</v>
      </c>
      <c r="J2558" s="12">
        <f>J2557+IF(AND($B2558="B",$G2558="D"),-I2558,IF($B2558="B",+I2558,0))</f>
        <v>-3201.0423385348604</v>
      </c>
      <c r="K2558" s="12">
        <f>K2557+IF(AND($B2558="B",$E2558&lt;&gt;""),IF($G2558="D",-I2558,+I2558),0)</f>
        <v>-3201.0423385348604</v>
      </c>
      <c r="L2558" s="6" t="str">
        <f>IF(C2558="","",G2558&amp;" "&amp;VLOOKUP(C2558,$X$1:$Y$49,2))</f>
        <v>D 6</v>
      </c>
      <c r="M2558" s="10" t="e">
        <f>M2557+IF(AND(B2558="C",E2558&lt;&gt;""),IF(G2558="D",-#REF!,+#REF!),0)</f>
        <v>#REF!</v>
      </c>
      <c r="N2558">
        <f>IF(D2558,MONTH(D2558),"")</f>
        <v>11</v>
      </c>
      <c r="O2558">
        <f>IF(D2558,YEAR(D2558),"")</f>
        <v>2004</v>
      </c>
      <c r="P2558" s="12">
        <f>P2557+IF(AND($B2558="C",I2558&lt;&gt;""),IF($G2558="D",-I2558,+I2558),0)</f>
        <v>228.6857748122132</v>
      </c>
    </row>
    <row r="2559" spans="1:16" x14ac:dyDescent="0.2">
      <c r="A2559" s="6">
        <v>1322</v>
      </c>
      <c r="B2559" s="6" t="s">
        <v>17</v>
      </c>
      <c r="C2559" t="s">
        <v>58</v>
      </c>
      <c r="D2559" s="8">
        <v>38294</v>
      </c>
      <c r="E2559" s="8">
        <v>38293</v>
      </c>
      <c r="F2559" t="s">
        <v>284</v>
      </c>
      <c r="G2559" s="6" t="s">
        <v>23</v>
      </c>
      <c r="I2559" s="12">
        <v>550</v>
      </c>
      <c r="J2559" s="12">
        <f>J2558+IF(AND($B2559="B",$G2559="D"),-I2559,IF($B2559="B",+I2559,0))</f>
        <v>-3751.0423385348604</v>
      </c>
      <c r="K2559" s="12">
        <f>K2558+IF(AND($B2559="B",$E2559&lt;&gt;""),IF($G2559="D",-I2559,+I2559),0)</f>
        <v>-3751.0423385348604</v>
      </c>
      <c r="L2559" s="6" t="str">
        <f>IF(C2559="","",G2559&amp;" "&amp;VLOOKUP(C2559,$X$1:$Y$49,2))</f>
        <v>D 4</v>
      </c>
      <c r="M2559" s="10" t="e">
        <f>M2558+IF(AND(B2559="C",E2559&lt;&gt;""),IF(G2559="D",-#REF!,+#REF!),0)</f>
        <v>#REF!</v>
      </c>
      <c r="N2559">
        <f>IF(D2559,MONTH(D2559),"")</f>
        <v>11</v>
      </c>
      <c r="O2559">
        <f>IF(D2559,YEAR(D2559),"")</f>
        <v>2004</v>
      </c>
      <c r="P2559" s="12">
        <f>P2558+IF(AND($B2559="C",I2559&lt;&gt;""),IF($G2559="D",-I2559,+I2559),0)</f>
        <v>228.6857748122132</v>
      </c>
    </row>
    <row r="2560" spans="1:16" x14ac:dyDescent="0.2">
      <c r="A2560" s="6">
        <v>1325</v>
      </c>
      <c r="B2560" s="6" t="s">
        <v>17</v>
      </c>
      <c r="C2560" s="7" t="s">
        <v>28</v>
      </c>
      <c r="D2560" s="8">
        <v>38294</v>
      </c>
      <c r="E2560" s="8">
        <v>38321</v>
      </c>
      <c r="F2560" t="s">
        <v>284</v>
      </c>
      <c r="G2560" s="6" t="s">
        <v>23</v>
      </c>
      <c r="I2560" s="12">
        <v>205.9</v>
      </c>
      <c r="J2560" s="12">
        <f>J2559+IF(AND($B2560="B",$G2560="D"),-I2560,IF($B2560="B",+I2560,0))</f>
        <v>-3956.9423385348605</v>
      </c>
      <c r="K2560" s="12">
        <f>K2559+IF(AND($B2560="B",$E2560&lt;&gt;""),IF($G2560="D",-I2560,+I2560),0)</f>
        <v>-3956.9423385348605</v>
      </c>
      <c r="L2560" s="6" t="str">
        <f>IF(C2560="","",G2560&amp;" "&amp;VLOOKUP(C2560,$X$1:$Y$49,2))</f>
        <v>D 25</v>
      </c>
      <c r="M2560" s="10" t="e">
        <f>M2559+IF(AND(B2560="C",E2560&lt;&gt;""),IF(G2560="D",-#REF!,+#REF!),0)</f>
        <v>#REF!</v>
      </c>
      <c r="N2560">
        <f>IF(D2560,MONTH(D2560),"")</f>
        <v>11</v>
      </c>
      <c r="O2560">
        <f>IF(D2560,YEAR(D2560),"")</f>
        <v>2004</v>
      </c>
      <c r="P2560" s="12">
        <f>P2559+IF(AND($B2560="C",I2560&lt;&gt;""),IF($G2560="D",-I2560,+I2560),0)</f>
        <v>228.6857748122132</v>
      </c>
    </row>
    <row r="2561" spans="1:16" x14ac:dyDescent="0.2">
      <c r="A2561" s="6">
        <v>1325</v>
      </c>
      <c r="B2561" s="6" t="s">
        <v>17</v>
      </c>
      <c r="C2561" t="s">
        <v>26</v>
      </c>
      <c r="D2561" s="8">
        <v>38294</v>
      </c>
      <c r="E2561" s="8">
        <v>38321</v>
      </c>
      <c r="F2561" t="s">
        <v>284</v>
      </c>
      <c r="G2561" s="6" t="s">
        <v>23</v>
      </c>
      <c r="I2561" s="12">
        <v>40.36</v>
      </c>
      <c r="J2561" s="12">
        <f>J2560+IF(AND($B2561="B",$G2561="D"),-I2561,IF($B2561="B",+I2561,0))</f>
        <v>-3997.3023385348606</v>
      </c>
      <c r="K2561" s="12">
        <f>K2560+IF(AND($B2561="B",$E2561&lt;&gt;""),IF($G2561="D",-I2561,+I2561),0)</f>
        <v>-3997.3023385348606</v>
      </c>
      <c r="L2561" s="6" t="str">
        <f>IF(C2561="","",G2561&amp;" "&amp;VLOOKUP(C2561,$X$1:$Y$49,2))</f>
        <v>D 6</v>
      </c>
      <c r="M2561" s="10" t="e">
        <f>M2560+IF(AND(B2561="C",E2561&lt;&gt;""),IF(G2561="D",-#REF!,+#REF!),0)</f>
        <v>#REF!</v>
      </c>
      <c r="N2561">
        <f>IF(D2561,MONTH(D2561),"")</f>
        <v>11</v>
      </c>
      <c r="O2561">
        <f>IF(D2561,YEAR(D2561),"")</f>
        <v>2004</v>
      </c>
      <c r="P2561" s="12">
        <f>P2560+IF(AND($B2561="C",I2561&lt;&gt;""),IF($G2561="D",-I2561,+I2561),0)</f>
        <v>228.6857748122132</v>
      </c>
    </row>
    <row r="2562" spans="1:16" x14ac:dyDescent="0.2">
      <c r="A2562" s="6">
        <v>1314</v>
      </c>
      <c r="B2562" s="6" t="s">
        <v>17</v>
      </c>
      <c r="C2562" s="7" t="s">
        <v>135</v>
      </c>
      <c r="D2562" s="8">
        <v>38295</v>
      </c>
      <c r="E2562" s="8">
        <v>38300</v>
      </c>
      <c r="F2562" t="s">
        <v>284</v>
      </c>
      <c r="G2562" s="6" t="s">
        <v>19</v>
      </c>
      <c r="I2562" s="12">
        <v>560</v>
      </c>
      <c r="J2562" s="12">
        <f>J2561+IF(AND($B2562="B",$G2562="D"),-I2562,IF($B2562="B",+I2562,0))</f>
        <v>-3437.3023385348606</v>
      </c>
      <c r="K2562" s="12">
        <f>K2561+IF(AND($B2562="B",$E2562&lt;&gt;""),IF($G2562="D",-I2562,+I2562),0)</f>
        <v>-3437.3023385348606</v>
      </c>
      <c r="L2562" s="6" t="str">
        <f>IF(C2562="","",G2562&amp;" "&amp;VLOOKUP(C2562,$X$1:$Y$49,2))</f>
        <v>R 6</v>
      </c>
      <c r="M2562" s="10" t="e">
        <f>M2561+IF(AND(B2562="C",E2562&lt;&gt;""),IF(G2562="D",-#REF!,+#REF!),0)</f>
        <v>#REF!</v>
      </c>
      <c r="N2562">
        <f>IF(D2562,MONTH(D2562),"")</f>
        <v>11</v>
      </c>
      <c r="O2562">
        <f>IF(D2562,YEAR(D2562),"")</f>
        <v>2004</v>
      </c>
      <c r="P2562" s="12">
        <f>P2561+IF(AND($B2562="C",I2562&lt;&gt;""),IF($G2562="D",-I2562,+I2562),0)</f>
        <v>228.6857748122132</v>
      </c>
    </row>
    <row r="2563" spans="1:16" x14ac:dyDescent="0.2">
      <c r="A2563" s="6">
        <v>1314</v>
      </c>
      <c r="B2563" s="6" t="s">
        <v>17</v>
      </c>
      <c r="C2563" s="7" t="s">
        <v>62</v>
      </c>
      <c r="D2563" s="8">
        <v>38295</v>
      </c>
      <c r="E2563" s="8">
        <v>38300</v>
      </c>
      <c r="F2563" t="s">
        <v>284</v>
      </c>
      <c r="G2563" s="6" t="s">
        <v>19</v>
      </c>
      <c r="I2563" s="12">
        <v>109.76</v>
      </c>
      <c r="J2563" s="12">
        <f>J2562+IF(AND($B2563="B",$G2563="D"),-I2563,IF($B2563="B",+I2563,0))</f>
        <v>-3327.5423385348604</v>
      </c>
      <c r="K2563" s="12">
        <f>K2562+IF(AND($B2563="B",$E2563&lt;&gt;""),IF($G2563="D",-I2563,+I2563),0)</f>
        <v>-3327.5423385348604</v>
      </c>
      <c r="L2563" s="6" t="str">
        <f>IF(C2563="","",G2563&amp;" "&amp;VLOOKUP(C2563,$X$1:$Y$49,2))</f>
        <v>R 5</v>
      </c>
      <c r="M2563" s="10" t="e">
        <f>M2562+IF(AND(B2563="C",E2563&lt;&gt;""),IF(G2563="D",-#REF!,+#REF!),0)</f>
        <v>#REF!</v>
      </c>
      <c r="N2563">
        <f>IF(D2563,MONTH(D2563),"")</f>
        <v>11</v>
      </c>
      <c r="O2563">
        <f>IF(D2563,YEAR(D2563),"")</f>
        <v>2004</v>
      </c>
      <c r="P2563" s="12">
        <f>P2562+IF(AND($B2563="C",I2563&lt;&gt;""),IF($G2563="D",-I2563,+I2563),0)</f>
        <v>228.6857748122132</v>
      </c>
    </row>
    <row r="2564" spans="1:16" x14ac:dyDescent="0.2">
      <c r="A2564" s="6">
        <v>999</v>
      </c>
      <c r="B2564" s="6" t="s">
        <v>17</v>
      </c>
      <c r="C2564" t="s">
        <v>33</v>
      </c>
      <c r="D2564" s="8">
        <v>38298</v>
      </c>
      <c r="E2564" s="8">
        <v>38295</v>
      </c>
      <c r="F2564" t="s">
        <v>284</v>
      </c>
      <c r="G2564" s="6" t="s">
        <v>23</v>
      </c>
      <c r="H2564" s="6"/>
      <c r="I2564" s="12">
        <v>124.08</v>
      </c>
      <c r="J2564" s="12">
        <f>J2563+IF(AND($B2564="B",$G2564="D"),-I2564,IF($B2564="B",+I2564,0))</f>
        <v>-3451.6223385348603</v>
      </c>
      <c r="K2564" s="12">
        <f>K2563+IF(AND($B2564="B",$E2564&lt;&gt;""),IF($G2564="D",-I2564,+I2564),0)</f>
        <v>-3451.6223385348603</v>
      </c>
      <c r="L2564" s="6" t="str">
        <f>IF(C2564="","",G2564&amp;" "&amp;VLOOKUP(C2564,$X$1:$Y$49,2))</f>
        <v>D 23</v>
      </c>
      <c r="M2564" s="10" t="e">
        <f>M2563+IF(AND(B2564="C",E2564&lt;&gt;""),IF(G2564="D",-#REF!,+#REF!),0)</f>
        <v>#REF!</v>
      </c>
      <c r="N2564">
        <f>IF(D2564,MONTH(D2564),"")</f>
        <v>11</v>
      </c>
      <c r="O2564">
        <f>IF(D2564,YEAR(D2564),"")</f>
        <v>2004</v>
      </c>
      <c r="P2564" s="12">
        <f>P2563+IF(AND($B2564="C",I2564&lt;&gt;""),IF($G2564="D",-I2564,+I2564),0)</f>
        <v>228.6857748122132</v>
      </c>
    </row>
    <row r="2565" spans="1:16" x14ac:dyDescent="0.2">
      <c r="A2565" s="6">
        <v>1341</v>
      </c>
      <c r="B2565" s="6" t="s">
        <v>17</v>
      </c>
      <c r="C2565" s="7" t="s">
        <v>56</v>
      </c>
      <c r="D2565" s="8">
        <v>38300</v>
      </c>
      <c r="E2565" s="19">
        <v>38312</v>
      </c>
      <c r="F2565" t="s">
        <v>284</v>
      </c>
      <c r="G2565" s="6" t="s">
        <v>23</v>
      </c>
      <c r="H2565" s="6"/>
      <c r="I2565" s="12">
        <v>393.77</v>
      </c>
      <c r="J2565" s="12">
        <f>J2564+IF(AND($B2565="B",$G2565="D"),-I2565,IF($B2565="B",+I2565,0))</f>
        <v>-3845.3923385348603</v>
      </c>
      <c r="K2565" s="12">
        <f>K2564+IF(AND($B2565="B",$E2565&lt;&gt;""),IF($G2565="D",-I2565,+I2565),0)</f>
        <v>-3845.3923385348603</v>
      </c>
      <c r="L2565" s="6" t="str">
        <f>IF(C2565="","",G2565&amp;" "&amp;VLOOKUP(C2565,$X$1:$Y$49,2))</f>
        <v>D 14</v>
      </c>
      <c r="M2565" s="10" t="e">
        <f>M2564+IF(AND(B2565="C",E2565&lt;&gt;""),IF(G2565="D",-#REF!,+#REF!),0)</f>
        <v>#REF!</v>
      </c>
      <c r="N2565">
        <f>IF(D2565,MONTH(D2565),"")</f>
        <v>11</v>
      </c>
      <c r="O2565">
        <f>IF(D2565,YEAR(D2565),"")</f>
        <v>2004</v>
      </c>
      <c r="P2565" s="12">
        <f>P2564+IF(AND($B2565="C",I2565&lt;&gt;""),IF($G2565="D",-I2565,+I2565),0)</f>
        <v>228.6857748122132</v>
      </c>
    </row>
    <row r="2566" spans="1:16" x14ac:dyDescent="0.2">
      <c r="A2566" s="6">
        <v>1341</v>
      </c>
      <c r="B2566" s="6" t="s">
        <v>17</v>
      </c>
      <c r="C2566" s="7" t="s">
        <v>26</v>
      </c>
      <c r="D2566" s="8">
        <v>38300</v>
      </c>
      <c r="E2566" s="19">
        <v>38312</v>
      </c>
      <c r="F2566" t="s">
        <v>284</v>
      </c>
      <c r="G2566" s="6" t="s">
        <v>23</v>
      </c>
      <c r="H2566" s="6"/>
      <c r="I2566" s="12">
        <v>77.180000000000007</v>
      </c>
      <c r="J2566" s="12">
        <f>J2565+IF(AND($B2566="B",$G2566="D"),-I2566,IF($B2566="B",+I2566,0))</f>
        <v>-3922.5723385348601</v>
      </c>
      <c r="K2566" s="12">
        <f>K2565+IF(AND($B2566="B",$E2566&lt;&gt;""),IF($G2566="D",-I2566,+I2566),0)</f>
        <v>-3922.5723385348601</v>
      </c>
      <c r="L2566" s="6" t="str">
        <f>IF(C2566="","",G2566&amp;" "&amp;VLOOKUP(C2566,$X$1:$Y$49,2))</f>
        <v>D 6</v>
      </c>
      <c r="M2566" s="10" t="e">
        <f>M2565+IF(AND(B2566="C",E2566&lt;&gt;""),IF(G2566="D",-#REF!,+#REF!),0)</f>
        <v>#REF!</v>
      </c>
      <c r="N2566">
        <f>IF(D2566,MONTH(D2566),"")</f>
        <v>11</v>
      </c>
      <c r="O2566">
        <f>IF(D2566,YEAR(D2566),"")</f>
        <v>2004</v>
      </c>
      <c r="P2566" s="12">
        <f>P2565+IF(AND($B2566="C",I2566&lt;&gt;""),IF($G2566="D",-I2566,+I2566),0)</f>
        <v>228.6857748122132</v>
      </c>
    </row>
    <row r="2567" spans="1:16" x14ac:dyDescent="0.2">
      <c r="A2567" s="6">
        <v>1341</v>
      </c>
      <c r="B2567" s="6" t="s">
        <v>17</v>
      </c>
      <c r="C2567" s="7" t="s">
        <v>51</v>
      </c>
      <c r="D2567" s="8">
        <v>38300</v>
      </c>
      <c r="E2567" s="19">
        <v>38312</v>
      </c>
      <c r="F2567" t="s">
        <v>284</v>
      </c>
      <c r="G2567" s="6" t="s">
        <v>23</v>
      </c>
      <c r="H2567" s="6"/>
      <c r="I2567" s="12">
        <v>12.79</v>
      </c>
      <c r="J2567" s="12">
        <f>J2566+IF(AND($B2567="B",$G2567="D"),-I2567,IF($B2567="B",+I2567,0))</f>
        <v>-3935.3623385348601</v>
      </c>
      <c r="K2567" s="12">
        <f>K2566+IF(AND($B2567="B",$E2567&lt;&gt;""),IF($G2567="D",-I2567,+I2567),0)</f>
        <v>-3935.3623385348601</v>
      </c>
      <c r="L2567" s="6" t="str">
        <f>IF(C2567="","",G2567&amp;" "&amp;VLOOKUP(C2567,$X$1:$Y$49,2))</f>
        <v>D 21</v>
      </c>
      <c r="M2567" s="10" t="e">
        <f>M2566+IF(AND(B2567="C",E2567&lt;&gt;""),IF(G2567="D",-#REF!,+#REF!),0)</f>
        <v>#REF!</v>
      </c>
      <c r="N2567">
        <f>IF(D2567,MONTH(D2567),"")</f>
        <v>11</v>
      </c>
      <c r="O2567">
        <f>IF(D2567,YEAR(D2567),"")</f>
        <v>2004</v>
      </c>
      <c r="P2567" s="12">
        <f>P2566+IF(AND($B2567="C",I2567&lt;&gt;""),IF($G2567="D",-I2567,+I2567),0)</f>
        <v>228.6857748122132</v>
      </c>
    </row>
    <row r="2568" spans="1:16" x14ac:dyDescent="0.2">
      <c r="A2568" s="6">
        <v>1337</v>
      </c>
      <c r="B2568" s="6" t="s">
        <v>17</v>
      </c>
      <c r="C2568" s="7" t="s">
        <v>28</v>
      </c>
      <c r="D2568" s="8">
        <v>38303</v>
      </c>
      <c r="E2568" s="8">
        <v>38305</v>
      </c>
      <c r="F2568" t="s">
        <v>284</v>
      </c>
      <c r="G2568" s="6" t="s">
        <v>23</v>
      </c>
      <c r="I2568" s="12">
        <v>22.9</v>
      </c>
      <c r="J2568" s="12">
        <f>J2567+IF(AND($B2568="B",$G2568="D"),-I2568,IF($B2568="B",+I2568,0))</f>
        <v>-3958.2623385348602</v>
      </c>
      <c r="K2568" s="12">
        <f>K2567+IF(AND($B2568="B",$E2568&lt;&gt;""),IF($G2568="D",-I2568,+I2568),0)</f>
        <v>-3958.2623385348602</v>
      </c>
      <c r="L2568" s="6" t="str">
        <f>IF(C2568="","",G2568&amp;" "&amp;VLOOKUP(C2568,$X$1:$Y$49,2))</f>
        <v>D 25</v>
      </c>
      <c r="M2568" s="10" t="e">
        <f>M2567+IF(AND(B2568="C",E2568&lt;&gt;""),IF(G2568="D",-#REF!,+#REF!),0)</f>
        <v>#REF!</v>
      </c>
      <c r="N2568">
        <f>IF(D2568,MONTH(D2568),"")</f>
        <v>11</v>
      </c>
      <c r="O2568">
        <f>IF(D2568,YEAR(D2568),"")</f>
        <v>2004</v>
      </c>
      <c r="P2568" s="12">
        <f>P2567+IF(AND($B2568="C",I2568&lt;&gt;""),IF($G2568="D",-I2568,+I2568),0)</f>
        <v>228.6857748122132</v>
      </c>
    </row>
    <row r="2569" spans="1:16" x14ac:dyDescent="0.2">
      <c r="A2569" s="6">
        <v>1337</v>
      </c>
      <c r="B2569" s="6" t="s">
        <v>17</v>
      </c>
      <c r="C2569" t="s">
        <v>26</v>
      </c>
      <c r="D2569" s="8">
        <v>38303</v>
      </c>
      <c r="E2569" s="8">
        <v>38305</v>
      </c>
      <c r="F2569" t="s">
        <v>284</v>
      </c>
      <c r="G2569" s="6" t="s">
        <v>23</v>
      </c>
      <c r="I2569" s="12">
        <v>4.49</v>
      </c>
      <c r="J2569" s="12">
        <f>J2568+IF(AND($B2569="B",$G2569="D"),-I2569,IF($B2569="B",+I2569,0))</f>
        <v>-3962.75233853486</v>
      </c>
      <c r="K2569" s="12">
        <f>K2568+IF(AND($B2569="B",$E2569&lt;&gt;""),IF($G2569="D",-I2569,+I2569),0)</f>
        <v>-3962.75233853486</v>
      </c>
      <c r="L2569" s="6" t="str">
        <f>IF(C2569="","",G2569&amp;" "&amp;VLOOKUP(C2569,$X$1:$Y$49,2))</f>
        <v>D 6</v>
      </c>
      <c r="M2569" s="10" t="e">
        <f>M2568+IF(AND(B2569="C",E2569&lt;&gt;""),IF(G2569="D",-#REF!,+#REF!),0)</f>
        <v>#REF!</v>
      </c>
      <c r="N2569">
        <f>IF(D2569,MONTH(D2569),"")</f>
        <v>11</v>
      </c>
      <c r="O2569">
        <f>IF(D2569,YEAR(D2569),"")</f>
        <v>2004</v>
      </c>
      <c r="P2569" s="12">
        <f>P2568+IF(AND($B2569="C",I2569&lt;&gt;""),IF($G2569="D",-I2569,+I2569),0)</f>
        <v>228.6857748122132</v>
      </c>
    </row>
    <row r="2570" spans="1:16" x14ac:dyDescent="0.2">
      <c r="A2570" s="6">
        <v>1338</v>
      </c>
      <c r="B2570" s="6" t="s">
        <v>17</v>
      </c>
      <c r="C2570" t="s">
        <v>135</v>
      </c>
      <c r="D2570" s="8">
        <v>38306</v>
      </c>
      <c r="E2570" s="8">
        <v>38307</v>
      </c>
      <c r="F2570" t="s">
        <v>284</v>
      </c>
      <c r="G2570" s="6" t="s">
        <v>19</v>
      </c>
      <c r="I2570" s="12">
        <v>122</v>
      </c>
      <c r="J2570" s="12">
        <f>J2569+IF(AND($B2570="B",$G2570="D"),-I2570,IF($B2570="B",+I2570,0))</f>
        <v>-3840.75233853486</v>
      </c>
      <c r="K2570" s="12">
        <f>K2569+IF(AND($B2570="B",$E2570&lt;&gt;""),IF($G2570="D",-I2570,+I2570),0)</f>
        <v>-3840.75233853486</v>
      </c>
      <c r="L2570" s="6" t="str">
        <f>IF(C2570="","",G2570&amp;" "&amp;VLOOKUP(C2570,$X$1:$Y$49,2))</f>
        <v>R 6</v>
      </c>
      <c r="M2570" s="10" t="e">
        <f>M2569+IF(AND(B2570="C",E2570&lt;&gt;""),IF(G2570="D",-#REF!,+#REF!),0)</f>
        <v>#REF!</v>
      </c>
      <c r="N2570">
        <f>IF(D2570,MONTH(D2570),"")</f>
        <v>11</v>
      </c>
      <c r="O2570">
        <f>IF(D2570,YEAR(D2570),"")</f>
        <v>2004</v>
      </c>
      <c r="P2570" s="12">
        <f>P2569+IF(AND($B2570="C",I2570&lt;&gt;""),IF($G2570="D",-I2570,+I2570),0)</f>
        <v>228.6857748122132</v>
      </c>
    </row>
    <row r="2571" spans="1:16" x14ac:dyDescent="0.2">
      <c r="A2571" s="6">
        <v>1338</v>
      </c>
      <c r="B2571" s="6" t="s">
        <v>17</v>
      </c>
      <c r="C2571" t="s">
        <v>62</v>
      </c>
      <c r="D2571" s="8">
        <v>38306</v>
      </c>
      <c r="E2571" s="8">
        <v>38307</v>
      </c>
      <c r="F2571" t="s">
        <v>284</v>
      </c>
      <c r="G2571" s="6" t="s">
        <v>19</v>
      </c>
      <c r="I2571" s="12">
        <v>23.91</v>
      </c>
      <c r="J2571" s="12">
        <f>J2570+IF(AND($B2571="B",$G2571="D"),-I2571,IF($B2571="B",+I2571,0))</f>
        <v>-3816.8423385348601</v>
      </c>
      <c r="K2571" s="12">
        <f>K2570+IF(AND($B2571="B",$E2571&lt;&gt;""),IF($G2571="D",-I2571,+I2571),0)</f>
        <v>-3816.8423385348601</v>
      </c>
      <c r="L2571" s="6" t="str">
        <f>IF(C2571="","",G2571&amp;" "&amp;VLOOKUP(C2571,$X$1:$Y$49,2))</f>
        <v>R 5</v>
      </c>
      <c r="M2571" s="10" t="e">
        <f>M2570+IF(AND(B2571="C",E2571&lt;&gt;""),IF(G2571="D",-#REF!,+#REF!),0)</f>
        <v>#REF!</v>
      </c>
      <c r="N2571">
        <f>IF(D2571,MONTH(D2571),"")</f>
        <v>11</v>
      </c>
      <c r="O2571">
        <f>IF(D2571,YEAR(D2571),"")</f>
        <v>2004</v>
      </c>
      <c r="P2571" s="12">
        <f>P2570+IF(AND($B2571="C",I2571&lt;&gt;""),IF($G2571="D",-I2571,+I2571),0)</f>
        <v>228.6857748122132</v>
      </c>
    </row>
    <row r="2572" spans="1:16" x14ac:dyDescent="0.2">
      <c r="A2572" s="6">
        <v>1328</v>
      </c>
      <c r="B2572" s="6" t="s">
        <v>17</v>
      </c>
      <c r="C2572" s="7" t="s">
        <v>28</v>
      </c>
      <c r="D2572" s="8">
        <v>38307</v>
      </c>
      <c r="E2572" s="8">
        <v>38321</v>
      </c>
      <c r="F2572" t="s">
        <v>284</v>
      </c>
      <c r="G2572" s="6" t="s">
        <v>23</v>
      </c>
      <c r="I2572" s="12">
        <v>34.28</v>
      </c>
      <c r="J2572" s="12">
        <f>J2571+IF(AND($B2572="B",$G2572="D"),-I2572,IF($B2572="B",+I2572,0))</f>
        <v>-3851.1223385348603</v>
      </c>
      <c r="K2572" s="12">
        <f>K2571+IF(AND($B2572="B",$E2572&lt;&gt;""),IF($G2572="D",-I2572,+I2572),0)</f>
        <v>-3851.1223385348603</v>
      </c>
      <c r="L2572" s="6" t="str">
        <f>IF(C2572="","",G2572&amp;" "&amp;VLOOKUP(C2572,$X$1:$Y$49,2))</f>
        <v>D 25</v>
      </c>
      <c r="M2572" s="10" t="e">
        <f>M2571+IF(AND(B2572="C",E2572&lt;&gt;""),IF(G2572="D",-#REF!,+#REF!),0)</f>
        <v>#REF!</v>
      </c>
      <c r="N2572">
        <f>IF(D2572,MONTH(D2572),"")</f>
        <v>11</v>
      </c>
      <c r="O2572">
        <f>IF(D2572,YEAR(D2572),"")</f>
        <v>2004</v>
      </c>
      <c r="P2572" s="12">
        <f>P2571+IF(AND($B2572="C",I2572&lt;&gt;""),IF($G2572="D",-I2572,+I2572),0)</f>
        <v>228.6857748122132</v>
      </c>
    </row>
    <row r="2573" spans="1:16" x14ac:dyDescent="0.2">
      <c r="A2573" s="6">
        <v>1328</v>
      </c>
      <c r="B2573" s="6" t="s">
        <v>17</v>
      </c>
      <c r="C2573" t="s">
        <v>26</v>
      </c>
      <c r="D2573" s="8">
        <v>38307</v>
      </c>
      <c r="E2573" s="8">
        <v>38321</v>
      </c>
      <c r="F2573" t="s">
        <v>284</v>
      </c>
      <c r="G2573" s="6" t="s">
        <v>23</v>
      </c>
      <c r="I2573" s="12">
        <v>6.72</v>
      </c>
      <c r="J2573" s="12">
        <f>J2572+IF(AND($B2573="B",$G2573="D"),-I2573,IF($B2573="B",+I2573,0))</f>
        <v>-3857.8423385348601</v>
      </c>
      <c r="K2573" s="12">
        <f>K2572+IF(AND($B2573="B",$E2573&lt;&gt;""),IF($G2573="D",-I2573,+I2573),0)</f>
        <v>-3857.8423385348601</v>
      </c>
      <c r="L2573" s="6" t="str">
        <f>IF(C2573="","",G2573&amp;" "&amp;VLOOKUP(C2573,$X$1:$Y$49,2))</f>
        <v>D 6</v>
      </c>
      <c r="M2573" s="10" t="e">
        <f>M2572+IF(AND(B2573="C",E2573&lt;&gt;""),IF(G2573="D",-#REF!,+#REF!),0)</f>
        <v>#REF!</v>
      </c>
      <c r="N2573">
        <f>IF(D2573,MONTH(D2573),"")</f>
        <v>11</v>
      </c>
      <c r="O2573">
        <f>IF(D2573,YEAR(D2573),"")</f>
        <v>2004</v>
      </c>
      <c r="P2573" s="12">
        <f>P2572+IF(AND($B2573="C",I2573&lt;&gt;""),IF($G2573="D",-I2573,+I2573),0)</f>
        <v>228.6857748122132</v>
      </c>
    </row>
    <row r="2574" spans="1:16" x14ac:dyDescent="0.2">
      <c r="A2574" s="6">
        <v>1339</v>
      </c>
      <c r="B2574" s="6" t="s">
        <v>17</v>
      </c>
      <c r="C2574" t="s">
        <v>53</v>
      </c>
      <c r="D2574" s="8">
        <v>38309</v>
      </c>
      <c r="E2574" s="8">
        <v>38309</v>
      </c>
      <c r="F2574" t="s">
        <v>284</v>
      </c>
      <c r="G2574" s="6" t="s">
        <v>23</v>
      </c>
      <c r="I2574" s="12">
        <v>160</v>
      </c>
      <c r="J2574" s="12">
        <f>J2573+IF(AND($B2574="B",$G2574="D"),-I2574,IF($B2574="B",+I2574,0))</f>
        <v>-4017.8423385348601</v>
      </c>
      <c r="K2574" s="12">
        <f>K2573+IF(AND($B2574="B",$E2574&lt;&gt;""),IF($G2574="D",-I2574,+I2574),0)</f>
        <v>-4017.8423385348601</v>
      </c>
      <c r="L2574" s="6" t="str">
        <f>IF(C2574="","",G2574&amp;" "&amp;VLOOKUP(C2574,$X$1:$Y$49,2))</f>
        <v>D 29</v>
      </c>
      <c r="M2574" s="10" t="e">
        <f>M2573+IF(AND(B2574="C",E2574&lt;&gt;""),IF(G2574="D",-#REF!,+#REF!),0)</f>
        <v>#REF!</v>
      </c>
      <c r="N2574">
        <f>IF(D2574,MONTH(D2574),"")</f>
        <v>11</v>
      </c>
      <c r="O2574">
        <f>IF(D2574,YEAR(D2574),"")</f>
        <v>2004</v>
      </c>
      <c r="P2574" s="12">
        <f>P2573+IF(AND($B2574="C",I2574&lt;&gt;""),IF($G2574="D",-I2574,+I2574),0)</f>
        <v>228.6857748122132</v>
      </c>
    </row>
    <row r="2575" spans="1:16" x14ac:dyDescent="0.2">
      <c r="A2575" s="6">
        <v>1339</v>
      </c>
      <c r="B2575" s="6" t="s">
        <v>17</v>
      </c>
      <c r="C2575" t="s">
        <v>26</v>
      </c>
      <c r="D2575" s="8">
        <v>38309</v>
      </c>
      <c r="E2575" s="8">
        <v>38309</v>
      </c>
      <c r="F2575" t="s">
        <v>284</v>
      </c>
      <c r="G2575" s="6" t="s">
        <v>23</v>
      </c>
      <c r="I2575" s="12">
        <v>31.36</v>
      </c>
      <c r="J2575" s="12">
        <f>J2574+IF(AND($B2575="B",$G2575="D"),-I2575,IF($B2575="B",+I2575,0))</f>
        <v>-4049.2023385348602</v>
      </c>
      <c r="K2575" s="12">
        <f>K2574+IF(AND($B2575="B",$E2575&lt;&gt;""),IF($G2575="D",-I2575,+I2575),0)</f>
        <v>-4049.2023385348602</v>
      </c>
      <c r="L2575" s="6" t="str">
        <f>IF(C2575="","",G2575&amp;" "&amp;VLOOKUP(C2575,$X$1:$Y$49,2))</f>
        <v>D 6</v>
      </c>
      <c r="M2575" s="10" t="e">
        <f>M2574+IF(AND(B2575="C",E2575&lt;&gt;""),IF(G2575="D",-#REF!,+#REF!),0)</f>
        <v>#REF!</v>
      </c>
      <c r="N2575">
        <f>IF(D2575,MONTH(D2575),"")</f>
        <v>11</v>
      </c>
      <c r="O2575">
        <f>IF(D2575,YEAR(D2575),"")</f>
        <v>2004</v>
      </c>
      <c r="P2575" s="12">
        <f>P2574+IF(AND($B2575="C",I2575&lt;&gt;""),IF($G2575="D",-I2575,+I2575),0)</f>
        <v>228.6857748122132</v>
      </c>
    </row>
    <row r="2576" spans="1:16" x14ac:dyDescent="0.2">
      <c r="A2576" s="6">
        <v>1340</v>
      </c>
      <c r="B2576" s="6" t="s">
        <v>17</v>
      </c>
      <c r="C2576" t="s">
        <v>135</v>
      </c>
      <c r="D2576" s="8">
        <v>38309</v>
      </c>
      <c r="E2576" s="8">
        <v>38314</v>
      </c>
      <c r="F2576" t="s">
        <v>284</v>
      </c>
      <c r="G2576" s="6" t="s">
        <v>19</v>
      </c>
      <c r="I2576" s="12">
        <v>335</v>
      </c>
      <c r="J2576" s="12">
        <f>J2575+IF(AND($B2576="B",$G2576="D"),-I2576,IF($B2576="B",+I2576,0))</f>
        <v>-3714.2023385348602</v>
      </c>
      <c r="K2576" s="12">
        <f>K2575+IF(AND($B2576="B",$E2576&lt;&gt;""),IF($G2576="D",-I2576,+I2576),0)</f>
        <v>-3714.2023385348602</v>
      </c>
      <c r="L2576" s="6" t="str">
        <f>IF(C2576="","",G2576&amp;" "&amp;VLOOKUP(C2576,$X$1:$Y$49,2))</f>
        <v>R 6</v>
      </c>
      <c r="M2576" s="10" t="e">
        <f>M2575+IF(AND(B2576="C",E2576&lt;&gt;""),IF(G2576="D",-#REF!,+#REF!),0)</f>
        <v>#REF!</v>
      </c>
      <c r="N2576">
        <f>IF(D2576,MONTH(D2576),"")</f>
        <v>11</v>
      </c>
      <c r="O2576">
        <f>IF(D2576,YEAR(D2576),"")</f>
        <v>2004</v>
      </c>
      <c r="P2576" s="12">
        <f>P2575+IF(AND($B2576="C",I2576&lt;&gt;""),IF($G2576="D",-I2576,+I2576),0)</f>
        <v>228.6857748122132</v>
      </c>
    </row>
    <row r="2577" spans="1:16" x14ac:dyDescent="0.2">
      <c r="A2577" s="6">
        <v>1340</v>
      </c>
      <c r="B2577" s="6" t="s">
        <v>17</v>
      </c>
      <c r="C2577" t="s">
        <v>62</v>
      </c>
      <c r="D2577" s="8">
        <v>38309</v>
      </c>
      <c r="E2577" s="8">
        <v>38314</v>
      </c>
      <c r="F2577" t="s">
        <v>284</v>
      </c>
      <c r="G2577" s="6" t="s">
        <v>19</v>
      </c>
      <c r="I2577" s="12">
        <v>65.66</v>
      </c>
      <c r="J2577" s="12">
        <f>J2576+IF(AND($B2577="B",$G2577="D"),-I2577,IF($B2577="B",+I2577,0))</f>
        <v>-3648.5423385348604</v>
      </c>
      <c r="K2577" s="12">
        <f>K2576+IF(AND($B2577="B",$E2577&lt;&gt;""),IF($G2577="D",-I2577,+I2577),0)</f>
        <v>-3648.5423385348604</v>
      </c>
      <c r="L2577" s="6" t="str">
        <f>IF(C2577="","",G2577&amp;" "&amp;VLOOKUP(C2577,$X$1:$Y$49,2))</f>
        <v>R 5</v>
      </c>
      <c r="M2577" s="10" t="e">
        <f>M2576+IF(AND(B2577="C",E2577&lt;&gt;""),IF(G2577="D",-#REF!,+#REF!),0)</f>
        <v>#REF!</v>
      </c>
      <c r="N2577">
        <f>IF(D2577,MONTH(D2577),"")</f>
        <v>11</v>
      </c>
      <c r="O2577">
        <f>IF(D2577,YEAR(D2577),"")</f>
        <v>2004</v>
      </c>
      <c r="P2577" s="12">
        <f>P2576+IF(AND($B2577="C",I2577&lt;&gt;""),IF($G2577="D",-I2577,+I2577),0)</f>
        <v>228.6857748122132</v>
      </c>
    </row>
    <row r="2578" spans="1:16" x14ac:dyDescent="0.2">
      <c r="A2578" s="6">
        <v>1326</v>
      </c>
      <c r="B2578" s="6" t="s">
        <v>17</v>
      </c>
      <c r="C2578" t="s">
        <v>33</v>
      </c>
      <c r="D2578" s="8">
        <v>38311</v>
      </c>
      <c r="E2578" s="8">
        <v>38313</v>
      </c>
      <c r="F2578" t="s">
        <v>284</v>
      </c>
      <c r="G2578" s="6" t="s">
        <v>23</v>
      </c>
      <c r="I2578" s="12">
        <v>778</v>
      </c>
      <c r="J2578" s="12">
        <f>J2577+IF(AND($B2578="B",$G2578="D"),-I2578,IF($B2578="B",+I2578,0))</f>
        <v>-4426.5423385348604</v>
      </c>
      <c r="K2578" s="12">
        <f>K2577+IF(AND($B2578="B",$E2578&lt;&gt;""),IF($G2578="D",-I2578,+I2578),0)</f>
        <v>-4426.5423385348604</v>
      </c>
      <c r="L2578" s="6" t="str">
        <f>IF(C2578="","",G2578&amp;" "&amp;VLOOKUP(C2578,$X$1:$Y$49,2))</f>
        <v>D 23</v>
      </c>
      <c r="M2578" s="10" t="e">
        <f>M2577+IF(AND(B2578="C",E2578&lt;&gt;""),IF(G2578="D",-#REF!,+#REF!),0)</f>
        <v>#REF!</v>
      </c>
      <c r="N2578">
        <f>IF(D2578,MONTH(D2578),"")</f>
        <v>11</v>
      </c>
      <c r="O2578">
        <f>IF(D2578,YEAR(D2578),"")</f>
        <v>2004</v>
      </c>
      <c r="P2578" s="12">
        <f>P2577+IF(AND($B2578="C",I2578&lt;&gt;""),IF($G2578="D",-I2578,+I2578),0)</f>
        <v>228.6857748122132</v>
      </c>
    </row>
    <row r="2579" spans="1:16" x14ac:dyDescent="0.2">
      <c r="A2579" s="6">
        <v>1342</v>
      </c>
      <c r="B2579" s="6" t="s">
        <v>17</v>
      </c>
      <c r="C2579" t="s">
        <v>135</v>
      </c>
      <c r="D2579" s="8">
        <v>38315</v>
      </c>
      <c r="E2579" s="19">
        <v>38316</v>
      </c>
      <c r="F2579" t="s">
        <v>284</v>
      </c>
      <c r="G2579" s="6" t="s">
        <v>19</v>
      </c>
      <c r="H2579" s="6"/>
      <c r="I2579" s="12">
        <v>915</v>
      </c>
      <c r="J2579" s="12">
        <f>J2578+IF(AND($B2579="B",$G2579="D"),-I2579,IF($B2579="B",+I2579,0))</f>
        <v>-3511.5423385348604</v>
      </c>
      <c r="K2579" s="12">
        <f>K2578+IF(AND($B2579="B",$E2579&lt;&gt;""),IF($G2579="D",-I2579,+I2579),0)</f>
        <v>-3511.5423385348604</v>
      </c>
      <c r="L2579" s="6" t="str">
        <f>IF(C2579="","",G2579&amp;" "&amp;VLOOKUP(C2579,$X$1:$Y$49,2))</f>
        <v>R 6</v>
      </c>
      <c r="M2579" s="10" t="e">
        <f>M2578+IF(AND(B2579="C",E2579&lt;&gt;""),IF(G2579="D",-#REF!,+#REF!),0)</f>
        <v>#REF!</v>
      </c>
      <c r="N2579">
        <f>IF(D2579,MONTH(D2579),"")</f>
        <v>11</v>
      </c>
      <c r="O2579">
        <f>IF(D2579,YEAR(D2579),"")</f>
        <v>2004</v>
      </c>
      <c r="P2579" s="12">
        <f>P2578+IF(AND($B2579="C",I2579&lt;&gt;""),IF($G2579="D",-I2579,+I2579),0)</f>
        <v>228.6857748122132</v>
      </c>
    </row>
    <row r="2580" spans="1:16" x14ac:dyDescent="0.2">
      <c r="A2580" s="6">
        <v>1342</v>
      </c>
      <c r="B2580" s="6" t="s">
        <v>17</v>
      </c>
      <c r="C2580" t="s">
        <v>62</v>
      </c>
      <c r="D2580" s="8">
        <v>38315</v>
      </c>
      <c r="E2580" s="8">
        <v>38316</v>
      </c>
      <c r="F2580" t="s">
        <v>284</v>
      </c>
      <c r="G2580" s="6" t="s">
        <v>19</v>
      </c>
      <c r="I2580" s="12">
        <v>179.34</v>
      </c>
      <c r="J2580" s="12">
        <f>J2579+IF(AND($B2580="B",$G2580="D"),-I2580,IF($B2580="B",+I2580,0))</f>
        <v>-3332.2023385348602</v>
      </c>
      <c r="K2580" s="12">
        <f>K2579+IF(AND($B2580="B",$E2580&lt;&gt;""),IF($G2580="D",-I2580,+I2580),0)</f>
        <v>-3332.2023385348602</v>
      </c>
      <c r="L2580" s="6" t="str">
        <f>IF(C2580="","",G2580&amp;" "&amp;VLOOKUP(C2580,$X$1:$Y$49,2))</f>
        <v>R 5</v>
      </c>
      <c r="M2580" s="10" t="e">
        <f>M2579+IF(AND(B2580="C",E2580&lt;&gt;""),IF(G2580="D",-#REF!,+#REF!),0)</f>
        <v>#REF!</v>
      </c>
      <c r="N2580">
        <f>IF(D2580,MONTH(D2580),"")</f>
        <v>11</v>
      </c>
      <c r="O2580">
        <f>IF(D2580,YEAR(D2580),"")</f>
        <v>2004</v>
      </c>
      <c r="P2580" s="12">
        <f>P2579+IF(AND($B2580="C",I2580&lt;&gt;""),IF($G2580="D",-I2580,+I2580),0)</f>
        <v>228.6857748122132</v>
      </c>
    </row>
    <row r="2581" spans="1:16" x14ac:dyDescent="0.2">
      <c r="A2581" s="6">
        <v>1350</v>
      </c>
      <c r="B2581" s="6" t="s">
        <v>17</v>
      </c>
      <c r="C2581" t="s">
        <v>135</v>
      </c>
      <c r="D2581" s="8">
        <v>38320</v>
      </c>
      <c r="E2581" s="8">
        <v>38321</v>
      </c>
      <c r="F2581" t="s">
        <v>284</v>
      </c>
      <c r="G2581" s="6" t="s">
        <v>19</v>
      </c>
      <c r="I2581" s="12">
        <v>610</v>
      </c>
      <c r="J2581" s="12">
        <f>J2580+IF(AND($B2581="B",$G2581="D"),-I2581,IF($B2581="B",+I2581,0))</f>
        <v>-2722.2023385348602</v>
      </c>
      <c r="K2581" s="12">
        <f>K2580+IF(AND($B2581="B",$E2581&lt;&gt;""),IF($G2581="D",-I2581,+I2581),0)</f>
        <v>-2722.2023385348602</v>
      </c>
      <c r="L2581" s="6" t="str">
        <f>IF(C2581="","",G2581&amp;" "&amp;VLOOKUP(C2581,$X$1:$Y$49,2))</f>
        <v>R 6</v>
      </c>
      <c r="M2581" s="10" t="e">
        <f>M2580+IF(AND(B2581="C",E2581&lt;&gt;""),IF(G2581="D",-#REF!,+#REF!),0)</f>
        <v>#REF!</v>
      </c>
      <c r="N2581">
        <f>IF(D2581,MONTH(D2581),"")</f>
        <v>11</v>
      </c>
      <c r="O2581">
        <f>IF(D2581,YEAR(D2581),"")</f>
        <v>2004</v>
      </c>
      <c r="P2581" s="12">
        <f>P2580+IF(AND($B2581="C",I2581&lt;&gt;""),IF($G2581="D",-I2581,+I2581),0)</f>
        <v>228.6857748122132</v>
      </c>
    </row>
    <row r="2582" spans="1:16" x14ac:dyDescent="0.2">
      <c r="A2582" s="6">
        <v>1350</v>
      </c>
      <c r="B2582" s="6" t="s">
        <v>17</v>
      </c>
      <c r="C2582" t="s">
        <v>62</v>
      </c>
      <c r="D2582" s="8">
        <v>38320</v>
      </c>
      <c r="E2582" s="8">
        <v>38321</v>
      </c>
      <c r="F2582" t="s">
        <v>284</v>
      </c>
      <c r="G2582" s="6" t="s">
        <v>19</v>
      </c>
      <c r="I2582" s="12">
        <v>119.56</v>
      </c>
      <c r="J2582" s="12">
        <f>J2581+IF(AND($B2582="B",$G2582="D"),-I2582,IF($B2582="B",+I2582,0))</f>
        <v>-2602.6423385348603</v>
      </c>
      <c r="K2582" s="12">
        <f>K2581+IF(AND($B2582="B",$E2582&lt;&gt;""),IF($G2582="D",-I2582,+I2582),0)</f>
        <v>-2602.6423385348603</v>
      </c>
      <c r="L2582" s="6" t="str">
        <f>IF(C2582="","",G2582&amp;" "&amp;VLOOKUP(C2582,$X$1:$Y$49,2))</f>
        <v>R 5</v>
      </c>
      <c r="M2582" s="10" t="e">
        <f>M2581+IF(AND(B2582="C",E2582&lt;&gt;""),IF(G2582="D",-#REF!,+#REF!),0)</f>
        <v>#REF!</v>
      </c>
      <c r="N2582">
        <f>IF(D2582,MONTH(D2582),"")</f>
        <v>11</v>
      </c>
      <c r="O2582">
        <f>IF(D2582,YEAR(D2582),"")</f>
        <v>2004</v>
      </c>
      <c r="P2582" s="12">
        <f>P2581+IF(AND($B2582="C",I2582&lt;&gt;""),IF($G2582="D",-I2582,+I2582),0)</f>
        <v>228.6857748122132</v>
      </c>
    </row>
    <row r="2583" spans="1:16" x14ac:dyDescent="0.2">
      <c r="A2583" s="6">
        <v>1351</v>
      </c>
      <c r="B2583" s="6" t="s">
        <v>17</v>
      </c>
      <c r="C2583" t="s">
        <v>31</v>
      </c>
      <c r="D2583" s="8">
        <v>38321</v>
      </c>
      <c r="E2583" s="8">
        <v>38321</v>
      </c>
      <c r="F2583" t="s">
        <v>284</v>
      </c>
      <c r="G2583" s="6" t="s">
        <v>23</v>
      </c>
      <c r="I2583" s="12">
        <v>184.8</v>
      </c>
      <c r="J2583" s="12">
        <f>J2582+IF(AND($B2583="B",$G2583="D"),-I2583,IF($B2583="B",+I2583,0))</f>
        <v>-2787.4423385348605</v>
      </c>
      <c r="K2583" s="12">
        <f>K2582+IF(AND($B2583="B",$E2583&lt;&gt;""),IF($G2583="D",-I2583,+I2583),0)</f>
        <v>-2787.4423385348605</v>
      </c>
      <c r="L2583" s="6" t="str">
        <f>IF(C2583="","",G2583&amp;" "&amp;VLOOKUP(C2583,$X$1:$Y$49,2))</f>
        <v>D 22</v>
      </c>
      <c r="M2583" s="10" t="e">
        <f>M2582+IF(AND(B2583="C",E2583&lt;&gt;""),IF(G2583="D",-#REF!,+#REF!),0)</f>
        <v>#REF!</v>
      </c>
      <c r="N2583">
        <f>IF(D2583,MONTH(D2583),"")</f>
        <v>11</v>
      </c>
      <c r="O2583">
        <f>IF(D2583,YEAR(D2583),"")</f>
        <v>2004</v>
      </c>
      <c r="P2583" s="12">
        <f>P2582+IF(AND($B2583="C",I2583&lt;&gt;""),IF($G2583="D",-I2583,+I2583),0)</f>
        <v>228.6857748122132</v>
      </c>
    </row>
    <row r="2584" spans="1:16" x14ac:dyDescent="0.2">
      <c r="A2584" s="6">
        <v>1351</v>
      </c>
      <c r="B2584" s="6" t="s">
        <v>17</v>
      </c>
      <c r="C2584" s="7" t="s">
        <v>28</v>
      </c>
      <c r="D2584" s="8">
        <v>38321</v>
      </c>
      <c r="E2584" s="8">
        <v>38321</v>
      </c>
      <c r="F2584" t="s">
        <v>284</v>
      </c>
      <c r="G2584" s="6" t="s">
        <v>23</v>
      </c>
      <c r="I2584" s="12">
        <v>30.68</v>
      </c>
      <c r="J2584" s="12">
        <f>J2583+IF(AND($B2584="B",$G2584="D"),-I2584,IF($B2584="B",+I2584,0))</f>
        <v>-2818.1223385348603</v>
      </c>
      <c r="K2584" s="12">
        <f>K2583+IF(AND($B2584="B",$E2584&lt;&gt;""),IF($G2584="D",-I2584,+I2584),0)</f>
        <v>-2818.1223385348603</v>
      </c>
      <c r="L2584" s="6" t="str">
        <f>IF(C2584="","",G2584&amp;" "&amp;VLOOKUP(C2584,$X$1:$Y$49,2))</f>
        <v>D 25</v>
      </c>
      <c r="M2584" s="10" t="e">
        <f>M2583+IF(AND(B2584="C",E2584&lt;&gt;""),IF(G2584="D",-#REF!,+#REF!),0)</f>
        <v>#REF!</v>
      </c>
      <c r="N2584">
        <f>IF(D2584,MONTH(D2584),"")</f>
        <v>11</v>
      </c>
      <c r="O2584">
        <f>IF(D2584,YEAR(D2584),"")</f>
        <v>2004</v>
      </c>
      <c r="P2584" s="12">
        <f>P2583+IF(AND($B2584="C",I2584&lt;&gt;""),IF($G2584="D",-I2584,+I2584),0)</f>
        <v>228.6857748122132</v>
      </c>
    </row>
    <row r="2585" spans="1:16" x14ac:dyDescent="0.2">
      <c r="A2585" s="6">
        <v>1351</v>
      </c>
      <c r="B2585" s="6" t="s">
        <v>17</v>
      </c>
      <c r="C2585" t="s">
        <v>26</v>
      </c>
      <c r="D2585" s="8">
        <v>38321</v>
      </c>
      <c r="E2585" s="8">
        <v>38321</v>
      </c>
      <c r="F2585" t="s">
        <v>284</v>
      </c>
      <c r="G2585" s="6" t="s">
        <v>23</v>
      </c>
      <c r="I2585" s="12">
        <v>42.13</v>
      </c>
      <c r="J2585" s="12">
        <f>J2584+IF(AND($B2585="B",$G2585="D"),-I2585,IF($B2585="B",+I2585,0))</f>
        <v>-2860.2523385348604</v>
      </c>
      <c r="K2585" s="12">
        <f>K2584+IF(AND($B2585="B",$E2585&lt;&gt;""),IF($G2585="D",-I2585,+I2585),0)</f>
        <v>-2860.2523385348604</v>
      </c>
      <c r="L2585" s="6" t="str">
        <f>IF(C2585="","",G2585&amp;" "&amp;VLOOKUP(C2585,$X$1:$Y$49,2))</f>
        <v>D 6</v>
      </c>
      <c r="M2585" s="10" t="e">
        <f>M2584+IF(AND(B2585="C",E2585&lt;&gt;""),IF(G2585="D",-#REF!,+#REF!),0)</f>
        <v>#REF!</v>
      </c>
      <c r="N2585">
        <f>IF(D2585,MONTH(D2585),"")</f>
        <v>11</v>
      </c>
      <c r="O2585">
        <f>IF(D2585,YEAR(D2585),"")</f>
        <v>2004</v>
      </c>
      <c r="P2585" s="12">
        <f>P2584+IF(AND($B2585="C",I2585&lt;&gt;""),IF($G2585="D",-I2585,+I2585),0)</f>
        <v>228.6857748122132</v>
      </c>
    </row>
    <row r="2586" spans="1:16" x14ac:dyDescent="0.2">
      <c r="A2586" s="6">
        <v>1352</v>
      </c>
      <c r="B2586" s="6" t="s">
        <v>17</v>
      </c>
      <c r="C2586" t="s">
        <v>53</v>
      </c>
      <c r="D2586" s="8">
        <v>38322</v>
      </c>
      <c r="E2586" s="8">
        <v>38322</v>
      </c>
      <c r="F2586" t="s">
        <v>284</v>
      </c>
      <c r="G2586" s="6" t="s">
        <v>23</v>
      </c>
      <c r="I2586" s="12">
        <v>8.36</v>
      </c>
      <c r="J2586" s="12">
        <f>J2585+IF(AND($B2586="B",$G2586="D"),-I2586,IF($B2586="B",+I2586,0))</f>
        <v>-2868.6123385348606</v>
      </c>
      <c r="K2586" s="12">
        <f>K2585+IF(AND($B2586="B",$E2586&lt;&gt;""),IF($G2586="D",-I2586,+I2586),0)</f>
        <v>-2868.6123385348606</v>
      </c>
      <c r="L2586" s="6" t="str">
        <f>IF(C2586="","",G2586&amp;" "&amp;VLOOKUP(C2586,$X$1:$Y$49,2))</f>
        <v>D 29</v>
      </c>
      <c r="M2586" s="10" t="e">
        <f>M2585+IF(AND(B2586="C",E2586&lt;&gt;""),IF(G2586="D",-#REF!,+#REF!),0)</f>
        <v>#REF!</v>
      </c>
      <c r="N2586">
        <f>IF(D2586,MONTH(D2586),"")</f>
        <v>12</v>
      </c>
      <c r="O2586">
        <f>IF(D2586,YEAR(D2586),"")</f>
        <v>2004</v>
      </c>
      <c r="P2586" s="12">
        <f>P2585+IF(AND($B2586="C",I2586&lt;&gt;""),IF($G2586="D",-I2586,+I2586),0)</f>
        <v>228.6857748122132</v>
      </c>
    </row>
    <row r="2587" spans="1:16" x14ac:dyDescent="0.2">
      <c r="A2587" s="6">
        <v>1352</v>
      </c>
      <c r="B2587" s="6" t="s">
        <v>17</v>
      </c>
      <c r="C2587" s="7" t="s">
        <v>26</v>
      </c>
      <c r="D2587" s="8">
        <v>38322</v>
      </c>
      <c r="E2587" s="8">
        <v>38322</v>
      </c>
      <c r="F2587" t="s">
        <v>284</v>
      </c>
      <c r="G2587" s="6" t="s">
        <v>23</v>
      </c>
      <c r="I2587" s="12">
        <v>1.64</v>
      </c>
      <c r="J2587" s="12">
        <f>J2586+IF(AND($B2587="B",$G2587="D"),-I2587,IF($B2587="B",+I2587,0))</f>
        <v>-2870.2523385348604</v>
      </c>
      <c r="K2587" s="12">
        <f>K2586+IF(AND($B2587="B",$E2587&lt;&gt;""),IF($G2587="D",-I2587,+I2587),0)</f>
        <v>-2870.2523385348604</v>
      </c>
      <c r="L2587" s="6" t="str">
        <f>IF(C2587="","",G2587&amp;" "&amp;VLOOKUP(C2587,$X$1:$Y$49,2))</f>
        <v>D 6</v>
      </c>
      <c r="M2587" s="10" t="e">
        <f>M2586+IF(AND(B2587="C",E2587&lt;&gt;""),IF(G2587="D",-#REF!,+#REF!),0)</f>
        <v>#REF!</v>
      </c>
      <c r="N2587">
        <f>IF(D2587,MONTH(D2587),"")</f>
        <v>12</v>
      </c>
      <c r="O2587">
        <f>IF(D2587,YEAR(D2587),"")</f>
        <v>2004</v>
      </c>
      <c r="P2587" s="12">
        <f>P2586+IF(AND($B2587="C",I2587&lt;&gt;""),IF($G2587="D",-I2587,+I2587),0)</f>
        <v>228.6857748122132</v>
      </c>
    </row>
    <row r="2588" spans="1:16" x14ac:dyDescent="0.2">
      <c r="A2588" s="6">
        <v>1370</v>
      </c>
      <c r="B2588" s="6" t="s">
        <v>17</v>
      </c>
      <c r="C2588" t="s">
        <v>28</v>
      </c>
      <c r="D2588" s="8">
        <v>38325</v>
      </c>
      <c r="E2588" s="8">
        <v>38334</v>
      </c>
      <c r="F2588" t="s">
        <v>284</v>
      </c>
      <c r="G2588" s="6" t="s">
        <v>23</v>
      </c>
      <c r="I2588" s="12">
        <v>22.9</v>
      </c>
      <c r="J2588" s="12">
        <f>J2587+IF(AND($B2588="B",$G2588="D"),-I2588,IF($B2588="B",+I2588,0))</f>
        <v>-2893.1523385348605</v>
      </c>
      <c r="K2588" s="12">
        <f>K2587+IF(AND($B2588="B",$E2588&lt;&gt;""),IF($G2588="D",-I2588,+I2588),0)</f>
        <v>-2893.1523385348605</v>
      </c>
      <c r="L2588" s="6" t="str">
        <f>IF(C2588="","",G2588&amp;" "&amp;VLOOKUP(C2588,$X$1:$Y$49,2))</f>
        <v>D 25</v>
      </c>
      <c r="M2588" s="10" t="e">
        <f>M2587+IF(AND(B2588="C",E2588&lt;&gt;""),IF(G2588="D",-#REF!,+#REF!),0)</f>
        <v>#REF!</v>
      </c>
      <c r="N2588">
        <f>IF(D2588,MONTH(D2588),"")</f>
        <v>12</v>
      </c>
      <c r="O2588">
        <f>IF(D2588,YEAR(D2588),"")</f>
        <v>2004</v>
      </c>
      <c r="P2588" s="12">
        <f>P2587+IF(AND($B2588="C",I2588&lt;&gt;""),IF($G2588="D",-I2588,+I2588),0)</f>
        <v>228.6857748122132</v>
      </c>
    </row>
    <row r="2589" spans="1:16" x14ac:dyDescent="0.2">
      <c r="A2589" s="6">
        <v>1370</v>
      </c>
      <c r="B2589" s="6" t="s">
        <v>17</v>
      </c>
      <c r="C2589" t="s">
        <v>26</v>
      </c>
      <c r="D2589" s="8">
        <v>38325</v>
      </c>
      <c r="E2589" s="8">
        <v>38334</v>
      </c>
      <c r="F2589" t="s">
        <v>284</v>
      </c>
      <c r="G2589" s="6" t="s">
        <v>23</v>
      </c>
      <c r="I2589" s="12">
        <v>4.49</v>
      </c>
      <c r="J2589" s="12">
        <f>J2588+IF(AND($B2589="B",$G2589="D"),-I2589,IF($B2589="B",+I2589,0))</f>
        <v>-2897.6423385348603</v>
      </c>
      <c r="K2589" s="12">
        <f>K2588+IF(AND($B2589="B",$E2589&lt;&gt;""),IF($G2589="D",-I2589,+I2589),0)</f>
        <v>-2897.6423385348603</v>
      </c>
      <c r="L2589" s="6" t="str">
        <f>IF(C2589="","",G2589&amp;" "&amp;VLOOKUP(C2589,$X$1:$Y$49,2))</f>
        <v>D 6</v>
      </c>
      <c r="M2589" s="10" t="e">
        <f>M2588+IF(AND(B2589="C",E2589&lt;&gt;""),IF(G2589="D",-#REF!,+#REF!),0)</f>
        <v>#REF!</v>
      </c>
      <c r="N2589">
        <f>IF(D2589,MONTH(D2589),"")</f>
        <v>12</v>
      </c>
      <c r="O2589">
        <f>IF(D2589,YEAR(D2589),"")</f>
        <v>2004</v>
      </c>
      <c r="P2589" s="12">
        <f>P2588+IF(AND($B2589="C",I2589&lt;&gt;""),IF($G2589="D",-I2589,+I2589),0)</f>
        <v>228.6857748122132</v>
      </c>
    </row>
    <row r="2590" spans="1:16" x14ac:dyDescent="0.2">
      <c r="A2590" s="6">
        <v>1353</v>
      </c>
      <c r="B2590" s="6" t="s">
        <v>17</v>
      </c>
      <c r="C2590" s="7" t="s">
        <v>56</v>
      </c>
      <c r="D2590" s="8">
        <v>38326</v>
      </c>
      <c r="E2590" s="19">
        <v>38326</v>
      </c>
      <c r="F2590" t="s">
        <v>284</v>
      </c>
      <c r="G2590" s="6" t="s">
        <v>23</v>
      </c>
      <c r="I2590" s="12">
        <v>11.7</v>
      </c>
      <c r="J2590" s="12">
        <f>J2589+IF(AND($B2590="B",$G2590="D"),-I2590,IF($B2590="B",+I2590,0))</f>
        <v>-2909.3423385348601</v>
      </c>
      <c r="K2590" s="12">
        <f>K2589+IF(AND($B2590="B",$E2590&lt;&gt;""),IF($G2590="D",-I2590,+I2590),0)</f>
        <v>-2909.3423385348601</v>
      </c>
      <c r="L2590" s="6" t="str">
        <f>IF(C2590="","",G2590&amp;" "&amp;VLOOKUP(C2590,$X$1:$Y$49,2))</f>
        <v>D 14</v>
      </c>
      <c r="M2590" s="10" t="e">
        <f>M2589+IF(AND(B2590="C",E2590&lt;&gt;""),IF(G2590="D",-#REF!,+#REF!),0)</f>
        <v>#REF!</v>
      </c>
      <c r="N2590">
        <f>IF(D2590,MONTH(D2590),"")</f>
        <v>12</v>
      </c>
      <c r="O2590">
        <f>IF(D2590,YEAR(D2590),"")</f>
        <v>2004</v>
      </c>
      <c r="P2590" s="12">
        <f>P2589+IF(AND($B2590="C",I2590&lt;&gt;""),IF($G2590="D",-I2590,+I2590),0)</f>
        <v>228.6857748122132</v>
      </c>
    </row>
    <row r="2591" spans="1:16" x14ac:dyDescent="0.2">
      <c r="A2591" s="6">
        <v>1353</v>
      </c>
      <c r="B2591" s="6" t="s">
        <v>17</v>
      </c>
      <c r="C2591" s="7" t="s">
        <v>26</v>
      </c>
      <c r="D2591" s="8">
        <v>38326</v>
      </c>
      <c r="E2591" s="19">
        <v>38326</v>
      </c>
      <c r="F2591" t="s">
        <v>284</v>
      </c>
      <c r="G2591" s="6" t="s">
        <v>23</v>
      </c>
      <c r="I2591" s="12">
        <v>2.2999999999999998</v>
      </c>
      <c r="J2591" s="12">
        <f>J2590+IF(AND($B2591="B",$G2591="D"),-I2591,IF($B2591="B",+I2591,0))</f>
        <v>-2911.6423385348603</v>
      </c>
      <c r="K2591" s="12">
        <f>K2590+IF(AND($B2591="B",$E2591&lt;&gt;""),IF($G2591="D",-I2591,+I2591),0)</f>
        <v>-2911.6423385348603</v>
      </c>
      <c r="L2591" s="6" t="str">
        <f>IF(C2591="","",G2591&amp;" "&amp;VLOOKUP(C2591,$X$1:$Y$49,2))</f>
        <v>D 6</v>
      </c>
      <c r="M2591" s="10" t="e">
        <f>M2590+IF(AND(B2591="C",E2591&lt;&gt;""),IF(G2591="D",-#REF!,+#REF!),0)</f>
        <v>#REF!</v>
      </c>
      <c r="N2591">
        <f>IF(D2591,MONTH(D2591),"")</f>
        <v>12</v>
      </c>
      <c r="O2591">
        <f>IF(D2591,YEAR(D2591),"")</f>
        <v>2004</v>
      </c>
      <c r="P2591" s="12">
        <f>P2590+IF(AND($B2591="C",I2591&lt;&gt;""),IF($G2591="D",-I2591,+I2591),0)</f>
        <v>228.6857748122132</v>
      </c>
    </row>
    <row r="2592" spans="1:16" x14ac:dyDescent="0.2">
      <c r="A2592" s="6">
        <v>1353</v>
      </c>
      <c r="B2592" s="6" t="s">
        <v>17</v>
      </c>
      <c r="C2592" s="7" t="s">
        <v>51</v>
      </c>
      <c r="D2592" s="8">
        <v>38326</v>
      </c>
      <c r="E2592" s="19">
        <v>38326</v>
      </c>
      <c r="F2592" t="s">
        <v>284</v>
      </c>
      <c r="G2592" s="6" t="s">
        <v>23</v>
      </c>
      <c r="I2592" s="12">
        <v>7.48</v>
      </c>
      <c r="J2592" s="12">
        <f>J2591+IF(AND($B2592="B",$G2592="D"),-I2592,IF($B2592="B",+I2592,0))</f>
        <v>-2919.1223385348603</v>
      </c>
      <c r="K2592" s="12">
        <f>K2591+IF(AND($B2592="B",$E2592&lt;&gt;""),IF($G2592="D",-I2592,+I2592),0)</f>
        <v>-2919.1223385348603</v>
      </c>
      <c r="L2592" s="6" t="str">
        <f>IF(C2592="","",G2592&amp;" "&amp;VLOOKUP(C2592,$X$1:$Y$49,2))</f>
        <v>D 21</v>
      </c>
      <c r="M2592" s="10" t="e">
        <f>M2591+IF(AND(B2592="C",E2592&lt;&gt;""),IF(G2592="D",-#REF!,+#REF!),0)</f>
        <v>#REF!</v>
      </c>
      <c r="N2592">
        <f>IF(D2592,MONTH(D2592),"")</f>
        <v>12</v>
      </c>
      <c r="O2592">
        <f>IF(D2592,YEAR(D2592),"")</f>
        <v>2004</v>
      </c>
      <c r="P2592" s="12">
        <f>P2591+IF(AND($B2592="C",I2592&lt;&gt;""),IF($G2592="D",-I2592,+I2592),0)</f>
        <v>228.6857748122132</v>
      </c>
    </row>
    <row r="2593" spans="1:16" x14ac:dyDescent="0.2">
      <c r="A2593" s="6">
        <v>1369</v>
      </c>
      <c r="B2593" s="6" t="s">
        <v>17</v>
      </c>
      <c r="C2593" t="s">
        <v>28</v>
      </c>
      <c r="D2593" s="8">
        <v>38326</v>
      </c>
      <c r="E2593" s="8">
        <v>38326</v>
      </c>
      <c r="F2593" t="s">
        <v>284</v>
      </c>
      <c r="G2593" s="6" t="s">
        <v>23</v>
      </c>
      <c r="I2593" s="12">
        <v>3</v>
      </c>
      <c r="J2593" s="12">
        <f>J2592+IF(AND($B2593="B",$G2593="D"),-I2593,IF($B2593="B",+I2593,0))</f>
        <v>-2922.1223385348603</v>
      </c>
      <c r="K2593" s="12">
        <f>K2592+IF(AND($B2593="B",$E2593&lt;&gt;""),IF($G2593="D",-I2593,+I2593),0)</f>
        <v>-2922.1223385348603</v>
      </c>
      <c r="L2593" s="6" t="str">
        <f>IF(C2593="","",G2593&amp;" "&amp;VLOOKUP(C2593,$X$1:$Y$49,2))</f>
        <v>D 25</v>
      </c>
      <c r="M2593" s="10" t="e">
        <f>M2592+IF(AND(B2593="C",E2593&lt;&gt;""),IF(G2593="D",-#REF!,+#REF!),0)</f>
        <v>#REF!</v>
      </c>
      <c r="N2593">
        <f>IF(D2593,MONTH(D2593),"")</f>
        <v>12</v>
      </c>
      <c r="O2593">
        <f>IF(D2593,YEAR(D2593),"")</f>
        <v>2004</v>
      </c>
      <c r="P2593" s="12">
        <f>P2592+IF(AND($B2593="C",I2593&lt;&gt;""),IF($G2593="D",-I2593,+I2593),0)</f>
        <v>228.6857748122132</v>
      </c>
    </row>
    <row r="2594" spans="1:16" x14ac:dyDescent="0.2">
      <c r="A2594" s="6">
        <v>1346</v>
      </c>
      <c r="B2594" s="6" t="s">
        <v>17</v>
      </c>
      <c r="C2594" t="s">
        <v>58</v>
      </c>
      <c r="D2594" s="8">
        <v>38327</v>
      </c>
      <c r="E2594" s="8">
        <v>38326</v>
      </c>
      <c r="F2594" t="s">
        <v>284</v>
      </c>
      <c r="G2594" s="6" t="s">
        <v>23</v>
      </c>
      <c r="I2594" s="12">
        <v>650</v>
      </c>
      <c r="J2594" s="12">
        <f>J2593+IF(AND($B2594="B",$G2594="D"),-I2594,IF($B2594="B",+I2594,0))</f>
        <v>-3572.1223385348603</v>
      </c>
      <c r="K2594" s="12">
        <f>K2593+IF(AND($B2594="B",$E2594&lt;&gt;""),IF($G2594="D",-I2594,+I2594),0)</f>
        <v>-3572.1223385348603</v>
      </c>
      <c r="L2594" s="6" t="str">
        <f>IF(C2594="","",G2594&amp;" "&amp;VLOOKUP(C2594,$X$1:$Y$49,2))</f>
        <v>D 4</v>
      </c>
      <c r="M2594" s="10" t="e">
        <f>M2593+IF(AND(B2594="C",E2594&lt;&gt;""),IF(G2594="D",-#REF!,+#REF!),0)</f>
        <v>#REF!</v>
      </c>
      <c r="N2594">
        <f>IF(D2594,MONTH(D2594),"")</f>
        <v>12</v>
      </c>
      <c r="O2594">
        <f>IF(D2594,YEAR(D2594),"")</f>
        <v>2004</v>
      </c>
      <c r="P2594" s="12">
        <f>P2593+IF(AND($B2594="C",I2594&lt;&gt;""),IF($G2594="D",-I2594,+I2594),0)</f>
        <v>228.6857748122132</v>
      </c>
    </row>
    <row r="2595" spans="1:16" x14ac:dyDescent="0.2">
      <c r="A2595" s="6">
        <v>999</v>
      </c>
      <c r="B2595" s="6" t="s">
        <v>17</v>
      </c>
      <c r="C2595" t="s">
        <v>33</v>
      </c>
      <c r="D2595" s="8">
        <v>38328</v>
      </c>
      <c r="E2595" s="8">
        <v>38327</v>
      </c>
      <c r="F2595" t="s">
        <v>284</v>
      </c>
      <c r="G2595" s="6" t="s">
        <v>23</v>
      </c>
      <c r="H2595" s="6"/>
      <c r="I2595" s="12">
        <v>124.08</v>
      </c>
      <c r="J2595" s="12">
        <f>J2594+IF(AND($B2595="B",$G2595="D"),-I2595,IF($B2595="B",+I2595,0))</f>
        <v>-3696.2023385348602</v>
      </c>
      <c r="K2595" s="12">
        <f>K2594+IF(AND($B2595="B",$E2595&lt;&gt;""),IF($G2595="D",-I2595,+I2595),0)</f>
        <v>-3696.2023385348602</v>
      </c>
      <c r="L2595" s="6" t="str">
        <f>IF(C2595="","",G2595&amp;" "&amp;VLOOKUP(C2595,$X$1:$Y$49,2))</f>
        <v>D 23</v>
      </c>
      <c r="M2595" s="10" t="e">
        <f>M2594+IF(AND(B2595="C",E2595&lt;&gt;""),IF(G2595="D",-#REF!,+#REF!),0)</f>
        <v>#REF!</v>
      </c>
      <c r="N2595">
        <f>IF(D2595,MONTH(D2595),"")</f>
        <v>12</v>
      </c>
      <c r="O2595">
        <f>IF(D2595,YEAR(D2595),"")</f>
        <v>2004</v>
      </c>
      <c r="P2595" s="12">
        <f>P2594+IF(AND($B2595="C",I2595&lt;&gt;""),IF($G2595="D",-I2595,+I2595),0)</f>
        <v>228.6857748122132</v>
      </c>
    </row>
    <row r="2596" spans="1:16" x14ac:dyDescent="0.2">
      <c r="A2596" s="6">
        <v>1347</v>
      </c>
      <c r="B2596" s="6" t="s">
        <v>17</v>
      </c>
      <c r="C2596" t="s">
        <v>135</v>
      </c>
      <c r="D2596" s="8">
        <v>38328</v>
      </c>
      <c r="E2596" s="8">
        <v>38334</v>
      </c>
      <c r="F2596" t="s">
        <v>284</v>
      </c>
      <c r="G2596" s="6" t="s">
        <v>19</v>
      </c>
      <c r="I2596" s="12">
        <v>3354.45</v>
      </c>
      <c r="J2596" s="12">
        <f>J2595+IF(AND($B2596="B",$G2596="D"),-I2596,IF($B2596="B",+I2596,0))</f>
        <v>-341.75233853486043</v>
      </c>
      <c r="K2596" s="12">
        <f>K2595+IF(AND($B2596="B",$E2596&lt;&gt;""),IF($G2596="D",-I2596,+I2596),0)</f>
        <v>-341.75233853486043</v>
      </c>
      <c r="L2596" s="6" t="str">
        <f>IF(C2596="","",G2596&amp;" "&amp;VLOOKUP(C2596,$X$1:$Y$49,2))</f>
        <v>R 6</v>
      </c>
      <c r="M2596" s="10" t="e">
        <f>M2595+IF(AND(B2596="C",E2596&lt;&gt;""),IF(G2596="D",-#REF!,+#REF!),0)</f>
        <v>#REF!</v>
      </c>
      <c r="N2596">
        <f>IF(D2596,MONTH(D2596),"")</f>
        <v>12</v>
      </c>
      <c r="O2596">
        <f>IF(D2596,YEAR(D2596),"")</f>
        <v>2004</v>
      </c>
      <c r="P2596" s="12">
        <f>P2595+IF(AND($B2596="C",I2596&lt;&gt;""),IF($G2596="D",-I2596,+I2596),0)</f>
        <v>228.6857748122132</v>
      </c>
    </row>
    <row r="2597" spans="1:16" x14ac:dyDescent="0.2">
      <c r="A2597" s="6">
        <v>1347</v>
      </c>
      <c r="B2597" s="6" t="s">
        <v>17</v>
      </c>
      <c r="C2597" t="s">
        <v>62</v>
      </c>
      <c r="D2597" s="8">
        <v>38328</v>
      </c>
      <c r="E2597" s="8">
        <v>38334</v>
      </c>
      <c r="F2597" t="s">
        <v>284</v>
      </c>
      <c r="G2597" s="6" t="s">
        <v>19</v>
      </c>
      <c r="I2597" s="12">
        <v>657.47</v>
      </c>
      <c r="J2597" s="12">
        <f>J2596+IF(AND($B2597="B",$G2597="D"),-I2597,IF($B2597="B",+I2597,0))</f>
        <v>315.7176614651396</v>
      </c>
      <c r="K2597" s="12">
        <f>K2596+IF(AND($B2597="B",$E2597&lt;&gt;""),IF($G2597="D",-I2597,+I2597),0)</f>
        <v>315.7176614651396</v>
      </c>
      <c r="L2597" s="6" t="str">
        <f>IF(C2597="","",G2597&amp;" "&amp;VLOOKUP(C2597,$X$1:$Y$49,2))</f>
        <v>R 5</v>
      </c>
      <c r="M2597" s="10" t="e">
        <f>M2596+IF(AND(B2597="C",E2597&lt;&gt;""),IF(G2597="D",-#REF!,+#REF!),0)</f>
        <v>#REF!</v>
      </c>
      <c r="N2597">
        <f>IF(D2597,MONTH(D2597),"")</f>
        <v>12</v>
      </c>
      <c r="O2597">
        <f>IF(D2597,YEAR(D2597),"")</f>
        <v>2004</v>
      </c>
      <c r="P2597" s="12">
        <f>P2596+IF(AND($B2597="C",I2597&lt;&gt;""),IF($G2597="D",-I2597,+I2597),0)</f>
        <v>228.6857748122132</v>
      </c>
    </row>
    <row r="2598" spans="1:16" x14ac:dyDescent="0.2">
      <c r="A2598" s="6">
        <v>1348</v>
      </c>
      <c r="B2598" s="6" t="s">
        <v>17</v>
      </c>
      <c r="C2598" t="s">
        <v>135</v>
      </c>
      <c r="D2598" s="8">
        <v>38332</v>
      </c>
      <c r="E2598" s="8">
        <v>38337</v>
      </c>
      <c r="F2598" t="s">
        <v>284</v>
      </c>
      <c r="G2598" s="6" t="s">
        <v>19</v>
      </c>
      <c r="I2598" s="12">
        <v>715</v>
      </c>
      <c r="J2598" s="12">
        <f>J2597+IF(AND($B2598="B",$G2598="D"),-I2598,IF($B2598="B",+I2598,0))</f>
        <v>1030.7176614651396</v>
      </c>
      <c r="K2598" s="12">
        <f>K2597+IF(AND($B2598="B",$E2598&lt;&gt;""),IF($G2598="D",-I2598,+I2598),0)</f>
        <v>1030.7176614651396</v>
      </c>
      <c r="L2598" s="6" t="str">
        <f>IF(C2598="","",G2598&amp;" "&amp;VLOOKUP(C2598,$X$1:$Y$49,2))</f>
        <v>R 6</v>
      </c>
      <c r="M2598" s="10" t="e">
        <f>M2597+IF(AND(B2598="C",E2598&lt;&gt;""),IF(G2598="D",-#REF!,+#REF!),0)</f>
        <v>#REF!</v>
      </c>
      <c r="N2598">
        <f>IF(D2598,MONTH(D2598),"")</f>
        <v>12</v>
      </c>
      <c r="O2598">
        <f>IF(D2598,YEAR(D2598),"")</f>
        <v>2004</v>
      </c>
      <c r="P2598" s="12">
        <f>P2597+IF(AND($B2598="C",I2598&lt;&gt;""),IF($G2598="D",-I2598,+I2598),0)</f>
        <v>228.6857748122132</v>
      </c>
    </row>
    <row r="2599" spans="1:16" x14ac:dyDescent="0.2">
      <c r="A2599" s="6">
        <v>1348</v>
      </c>
      <c r="B2599" s="6" t="s">
        <v>17</v>
      </c>
      <c r="C2599" t="s">
        <v>62</v>
      </c>
      <c r="D2599" s="8">
        <v>38332</v>
      </c>
      <c r="E2599" s="8">
        <v>38337</v>
      </c>
      <c r="F2599" t="s">
        <v>284</v>
      </c>
      <c r="G2599" s="6" t="s">
        <v>19</v>
      </c>
      <c r="I2599" s="12">
        <v>134.16</v>
      </c>
      <c r="J2599" s="12">
        <f>J2598+IF(AND($B2599="B",$G2599="D"),-I2599,IF($B2599="B",+I2599,0))</f>
        <v>1164.8776614651397</v>
      </c>
      <c r="K2599" s="12">
        <f>K2598+IF(AND($B2599="B",$E2599&lt;&gt;""),IF($G2599="D",-I2599,+I2599),0)</f>
        <v>1164.8776614651397</v>
      </c>
      <c r="L2599" s="6" t="str">
        <f>IF(C2599="","",G2599&amp;" "&amp;VLOOKUP(C2599,$X$1:$Y$49,2))</f>
        <v>R 5</v>
      </c>
      <c r="M2599" s="10" t="e">
        <f>M2598+IF(AND(B2599="C",E2599&lt;&gt;""),IF(G2599="D",-#REF!,+#REF!),0)</f>
        <v>#REF!</v>
      </c>
      <c r="N2599">
        <f>IF(D2599,MONTH(D2599),"")</f>
        <v>12</v>
      </c>
      <c r="O2599">
        <f>IF(D2599,YEAR(D2599),"")</f>
        <v>2004</v>
      </c>
      <c r="P2599" s="12">
        <f>P2598+IF(AND($B2599="C",I2599&lt;&gt;""),IF($G2599="D",-I2599,+I2599),0)</f>
        <v>228.6857748122132</v>
      </c>
    </row>
    <row r="2600" spans="1:16" x14ac:dyDescent="0.2">
      <c r="A2600" s="6">
        <v>1344</v>
      </c>
      <c r="B2600" s="6" t="s">
        <v>17</v>
      </c>
      <c r="C2600" s="7" t="s">
        <v>28</v>
      </c>
      <c r="D2600" s="8">
        <v>38335</v>
      </c>
      <c r="E2600" s="8">
        <v>38351</v>
      </c>
      <c r="F2600" t="s">
        <v>284</v>
      </c>
      <c r="G2600" s="6" t="s">
        <v>23</v>
      </c>
      <c r="I2600" s="12">
        <v>26.2</v>
      </c>
      <c r="J2600" s="12">
        <f>J2599+IF(AND($B2600="B",$G2600="D"),-I2600,IF($B2600="B",+I2600,0))</f>
        <v>1138.6776614651396</v>
      </c>
      <c r="K2600" s="12">
        <f>K2599+IF(AND($B2600="B",$E2600&lt;&gt;""),IF($G2600="D",-I2600,+I2600),0)</f>
        <v>1138.6776614651396</v>
      </c>
      <c r="L2600" s="6" t="str">
        <f>IF(C2600="","",G2600&amp;" "&amp;VLOOKUP(C2600,$X$1:$Y$49,2))</f>
        <v>D 25</v>
      </c>
      <c r="M2600" s="10" t="e">
        <f>M2599+IF(AND(B2600="C",E2600&lt;&gt;""),IF(G2600="D",-#REF!,+#REF!),0)</f>
        <v>#REF!</v>
      </c>
      <c r="N2600">
        <f>IF(D2600,MONTH(D2600),"")</f>
        <v>12</v>
      </c>
      <c r="O2600">
        <f>IF(D2600,YEAR(D2600),"")</f>
        <v>2004</v>
      </c>
      <c r="P2600" s="12">
        <f>P2599+IF(AND($B2600="C",I2600&lt;&gt;""),IF($G2600="D",-I2600,+I2600),0)</f>
        <v>228.6857748122132</v>
      </c>
    </row>
    <row r="2601" spans="1:16" x14ac:dyDescent="0.2">
      <c r="A2601" s="6">
        <v>1344</v>
      </c>
      <c r="B2601" s="6" t="s">
        <v>17</v>
      </c>
      <c r="C2601" t="s">
        <v>26</v>
      </c>
      <c r="D2601" s="8">
        <v>38335</v>
      </c>
      <c r="E2601" s="8">
        <v>38351</v>
      </c>
      <c r="F2601" t="s">
        <v>284</v>
      </c>
      <c r="G2601" s="6" t="s">
        <v>23</v>
      </c>
      <c r="I2601" s="12">
        <v>5.14</v>
      </c>
      <c r="J2601" s="12">
        <f>J2600+IF(AND($B2601="B",$G2601="D"),-I2601,IF($B2601="B",+I2601,0))</f>
        <v>1133.5376614651395</v>
      </c>
      <c r="K2601" s="12">
        <f>K2600+IF(AND($B2601="B",$E2601&lt;&gt;""),IF($G2601="D",-I2601,+I2601),0)</f>
        <v>1133.5376614651395</v>
      </c>
      <c r="L2601" s="6" t="str">
        <f>IF(C2601="","",G2601&amp;" "&amp;VLOOKUP(C2601,$X$1:$Y$49,2))</f>
        <v>D 6</v>
      </c>
      <c r="M2601" s="10" t="e">
        <f>M2600+IF(AND(B2601="C",E2601&lt;&gt;""),IF(G2601="D",-#REF!,+#REF!),0)</f>
        <v>#REF!</v>
      </c>
      <c r="N2601">
        <f>IF(D2601,MONTH(D2601),"")</f>
        <v>12</v>
      </c>
      <c r="O2601">
        <f>IF(D2601,YEAR(D2601),"")</f>
        <v>2004</v>
      </c>
      <c r="P2601" s="12">
        <f>P2600+IF(AND($B2601="C",I2601&lt;&gt;""),IF($G2601="D",-I2601,+I2601),0)</f>
        <v>228.6857748122132</v>
      </c>
    </row>
    <row r="2602" spans="1:16" x14ac:dyDescent="0.2">
      <c r="A2602" s="6">
        <v>1345</v>
      </c>
      <c r="B2602" s="6" t="s">
        <v>17</v>
      </c>
      <c r="C2602" t="s">
        <v>58</v>
      </c>
      <c r="D2602" s="8">
        <v>38335</v>
      </c>
      <c r="E2602" s="8">
        <v>38334</v>
      </c>
      <c r="F2602" t="s">
        <v>284</v>
      </c>
      <c r="G2602" s="6" t="s">
        <v>23</v>
      </c>
      <c r="I2602" s="12">
        <v>50.9</v>
      </c>
      <c r="J2602" s="12">
        <f>J2601+IF(AND($B2602="B",$G2602="D"),-I2602,IF($B2602="B",+I2602,0))</f>
        <v>1082.6376614651394</v>
      </c>
      <c r="K2602" s="12">
        <f>K2601+IF(AND($B2602="B",$E2602&lt;&gt;""),IF($G2602="D",-I2602,+I2602),0)</f>
        <v>1082.6376614651394</v>
      </c>
      <c r="L2602" s="6" t="str">
        <f>IF(C2602="","",G2602&amp;" "&amp;VLOOKUP(C2602,$X$1:$Y$49,2))</f>
        <v>D 4</v>
      </c>
      <c r="M2602" s="10" t="e">
        <f>M2601+IF(AND(B2602="C",E2602&lt;&gt;""),IF(G2602="D",-#REF!,+#REF!),0)</f>
        <v>#REF!</v>
      </c>
      <c r="N2602">
        <f>IF(D2602,MONTH(D2602),"")</f>
        <v>12</v>
      </c>
      <c r="O2602">
        <f>IF(D2602,YEAR(D2602),"")</f>
        <v>2004</v>
      </c>
      <c r="P2602" s="12">
        <f>P2601+IF(AND($B2602="C",I2602&lt;&gt;""),IF($G2602="D",-I2602,+I2602),0)</f>
        <v>228.6857748122132</v>
      </c>
    </row>
    <row r="2603" spans="1:16" x14ac:dyDescent="0.2">
      <c r="A2603" s="6">
        <v>1357</v>
      </c>
      <c r="B2603" s="6" t="s">
        <v>17</v>
      </c>
      <c r="C2603" t="s">
        <v>38</v>
      </c>
      <c r="D2603" s="8">
        <v>38336</v>
      </c>
      <c r="E2603" s="8">
        <v>38349</v>
      </c>
      <c r="F2603" t="s">
        <v>284</v>
      </c>
      <c r="G2603" s="6" t="s">
        <v>23</v>
      </c>
      <c r="I2603" s="12">
        <v>146.32</v>
      </c>
      <c r="J2603" s="12">
        <f>J2602+IF(AND($B2603="B",$G2603="D"),-I2603,IF($B2603="B",+I2603,0))</f>
        <v>936.31766146513951</v>
      </c>
      <c r="K2603" s="12">
        <f>K2602+IF(AND($B2603="B",$E2603&lt;&gt;""),IF($G2603="D",-I2603,+I2603),0)</f>
        <v>936.31766146513951</v>
      </c>
      <c r="L2603" s="6" t="str">
        <f>IF(C2603="","",G2603&amp;" "&amp;VLOOKUP(C2603,$X$1:$Y$49,2))</f>
        <v>D 27</v>
      </c>
      <c r="M2603" s="10" t="e">
        <f>M2602+IF(AND(B2603="C",E2603&lt;&gt;""),IF(G2603="D",-#REF!,+#REF!),0)</f>
        <v>#REF!</v>
      </c>
      <c r="N2603">
        <f>IF(D2603,MONTH(D2603),"")</f>
        <v>12</v>
      </c>
      <c r="O2603">
        <f>IF(D2603,YEAR(D2603),"")</f>
        <v>2004</v>
      </c>
      <c r="P2603" s="12">
        <f>P2602+IF(AND($B2603="C",I2603&lt;&gt;""),IF($G2603="D",-I2603,+I2603),0)</f>
        <v>228.6857748122132</v>
      </c>
    </row>
    <row r="2604" spans="1:16" x14ac:dyDescent="0.2">
      <c r="A2604" s="6">
        <v>1357</v>
      </c>
      <c r="B2604" s="6" t="s">
        <v>17</v>
      </c>
      <c r="C2604" t="s">
        <v>28</v>
      </c>
      <c r="D2604" s="8">
        <v>38336</v>
      </c>
      <c r="E2604" s="8">
        <v>38349</v>
      </c>
      <c r="F2604" t="s">
        <v>284</v>
      </c>
      <c r="G2604" s="6" t="s">
        <v>23</v>
      </c>
      <c r="I2604" s="12">
        <v>7.84</v>
      </c>
      <c r="J2604" s="12">
        <f>J2603+IF(AND($B2604="B",$G2604="D"),-I2604,IF($B2604="B",+I2604,0))</f>
        <v>928.47766146513948</v>
      </c>
      <c r="K2604" s="12">
        <f>K2603+IF(AND($B2604="B",$E2604&lt;&gt;""),IF($G2604="D",-I2604,+I2604),0)</f>
        <v>928.47766146513948</v>
      </c>
      <c r="L2604" s="6" t="str">
        <f>IF(C2604="","",G2604&amp;" "&amp;VLOOKUP(C2604,$X$1:$Y$49,2))</f>
        <v>D 25</v>
      </c>
      <c r="M2604" s="10" t="e">
        <f>M2603+IF(AND(B2604="C",E2604&lt;&gt;""),IF(G2604="D",-#REF!,+#REF!),0)</f>
        <v>#REF!</v>
      </c>
      <c r="N2604">
        <f>IF(D2604,MONTH(D2604),"")</f>
        <v>12</v>
      </c>
      <c r="O2604">
        <f>IF(D2604,YEAR(D2604),"")</f>
        <v>2004</v>
      </c>
      <c r="P2604" s="12">
        <f>P2603+IF(AND($B2604="C",I2604&lt;&gt;""),IF($G2604="D",-I2604,+I2604),0)</f>
        <v>228.6857748122132</v>
      </c>
    </row>
    <row r="2605" spans="1:16" x14ac:dyDescent="0.2">
      <c r="A2605" s="6">
        <v>1357</v>
      </c>
      <c r="B2605" s="6" t="s">
        <v>17</v>
      </c>
      <c r="C2605" t="s">
        <v>26</v>
      </c>
      <c r="D2605" s="8">
        <v>38336</v>
      </c>
      <c r="E2605" s="8">
        <v>38349</v>
      </c>
      <c r="F2605" t="s">
        <v>284</v>
      </c>
      <c r="G2605" s="6" t="s">
        <v>23</v>
      </c>
      <c r="I2605" s="12">
        <v>28.84</v>
      </c>
      <c r="J2605" s="12">
        <f>J2604+IF(AND($B2605="B",$G2605="D"),-I2605,IF($B2605="B",+I2605,0))</f>
        <v>899.63766146513944</v>
      </c>
      <c r="K2605" s="12">
        <f>K2604+IF(AND($B2605="B",$E2605&lt;&gt;""),IF($G2605="D",-I2605,+I2605),0)</f>
        <v>899.63766146513944</v>
      </c>
      <c r="L2605" s="6" t="str">
        <f>IF(C2605="","",G2605&amp;" "&amp;VLOOKUP(C2605,$X$1:$Y$49,2))</f>
        <v>D 6</v>
      </c>
      <c r="M2605" s="10" t="e">
        <f>M2604+IF(AND(B2605="C",E2605&lt;&gt;""),IF(G2605="D",-#REF!,+#REF!),0)</f>
        <v>#REF!</v>
      </c>
      <c r="N2605">
        <f>IF(D2605,MONTH(D2605),"")</f>
        <v>12</v>
      </c>
      <c r="O2605">
        <f>IF(D2605,YEAR(D2605),"")</f>
        <v>2004</v>
      </c>
      <c r="P2605" s="12">
        <f>P2604+IF(AND($B2605="C",I2605&lt;&gt;""),IF($G2605="D",-I2605,+I2605),0)</f>
        <v>228.6857748122132</v>
      </c>
    </row>
    <row r="2606" spans="1:16" x14ac:dyDescent="0.2">
      <c r="A2606" s="6">
        <v>1368</v>
      </c>
      <c r="B2606" s="6" t="s">
        <v>17</v>
      </c>
      <c r="C2606" t="s">
        <v>28</v>
      </c>
      <c r="D2606" s="8">
        <v>38336</v>
      </c>
      <c r="E2606" s="8">
        <v>38352</v>
      </c>
      <c r="F2606" t="s">
        <v>284</v>
      </c>
      <c r="G2606" s="6" t="s">
        <v>23</v>
      </c>
      <c r="I2606" s="12">
        <v>134.44999999999999</v>
      </c>
      <c r="J2606" s="12">
        <f>J2605+IF(AND($B2606="B",$G2606="D"),-I2606,IF($B2606="B",+I2606,0))</f>
        <v>765.1876614651394</v>
      </c>
      <c r="K2606" s="12">
        <f>K2605+IF(AND($B2606="B",$E2606&lt;&gt;""),IF($G2606="D",-I2606,+I2606),0)</f>
        <v>765.1876614651394</v>
      </c>
      <c r="L2606" s="6" t="str">
        <f>IF(C2606="","",G2606&amp;" "&amp;VLOOKUP(C2606,$X$1:$Y$49,2))</f>
        <v>D 25</v>
      </c>
      <c r="M2606" s="10" t="e">
        <f>M2605+IF(AND(B2606="C",E2606&lt;&gt;""),IF(G2606="D",-#REF!,+#REF!),0)</f>
        <v>#REF!</v>
      </c>
      <c r="N2606">
        <f>IF(D2606,MONTH(D2606),"")</f>
        <v>12</v>
      </c>
      <c r="O2606">
        <f>IF(D2606,YEAR(D2606),"")</f>
        <v>2004</v>
      </c>
      <c r="P2606" s="12">
        <f>P2605+IF(AND($B2606="C",I2606&lt;&gt;""),IF($G2606="D",-I2606,+I2606),0)</f>
        <v>228.6857748122132</v>
      </c>
    </row>
    <row r="2607" spans="1:16" x14ac:dyDescent="0.2">
      <c r="A2607" s="6">
        <v>1368</v>
      </c>
      <c r="B2607" s="6" t="s">
        <v>17</v>
      </c>
      <c r="C2607" t="s">
        <v>31</v>
      </c>
      <c r="D2607" s="8">
        <v>38336</v>
      </c>
      <c r="E2607" s="8">
        <v>38352</v>
      </c>
      <c r="F2607" t="s">
        <v>284</v>
      </c>
      <c r="G2607" s="6" t="s">
        <v>23</v>
      </c>
      <c r="I2607" s="12">
        <v>208.94</v>
      </c>
      <c r="J2607" s="12">
        <f>J2606+IF(AND($B2607="B",$G2607="D"),-I2607,IF($B2607="B",+I2607,0))</f>
        <v>556.24766146513934</v>
      </c>
      <c r="K2607" s="12">
        <f>K2606+IF(AND($B2607="B",$E2607&lt;&gt;""),IF($G2607="D",-I2607,+I2607),0)</f>
        <v>556.24766146513934</v>
      </c>
      <c r="L2607" s="6" t="str">
        <f>IF(C2607="","",G2607&amp;" "&amp;VLOOKUP(C2607,$X$1:$Y$49,2))</f>
        <v>D 22</v>
      </c>
      <c r="M2607" s="10" t="e">
        <f>M2606+IF(AND(B2607="C",E2607&lt;&gt;""),IF(G2607="D",-#REF!,+#REF!),0)</f>
        <v>#REF!</v>
      </c>
      <c r="N2607">
        <f>IF(D2607,MONTH(D2607),"")</f>
        <v>12</v>
      </c>
      <c r="O2607">
        <f>IF(D2607,YEAR(D2607),"")</f>
        <v>2004</v>
      </c>
      <c r="P2607" s="12">
        <f>P2606+IF(AND($B2607="C",I2607&lt;&gt;""),IF($G2607="D",-I2607,+I2607),0)</f>
        <v>228.6857748122132</v>
      </c>
    </row>
    <row r="2608" spans="1:16" x14ac:dyDescent="0.2">
      <c r="A2608" s="6">
        <v>1368</v>
      </c>
      <c r="B2608" s="6" t="s">
        <v>17</v>
      </c>
      <c r="C2608" t="s">
        <v>49</v>
      </c>
      <c r="D2608" s="8">
        <v>38336</v>
      </c>
      <c r="E2608" s="8">
        <v>38352</v>
      </c>
      <c r="F2608" t="s">
        <v>284</v>
      </c>
      <c r="G2608" s="6" t="s">
        <v>23</v>
      </c>
      <c r="I2608" s="12">
        <v>105.63</v>
      </c>
      <c r="J2608" s="12">
        <f>J2607+IF(AND($B2608="B",$G2608="D"),-I2608,IF($B2608="B",+I2608,0))</f>
        <v>450.61766146513935</v>
      </c>
      <c r="K2608" s="12">
        <f>K2607+IF(AND($B2608="B",$E2608&lt;&gt;""),IF($G2608="D",-I2608,+I2608),0)</f>
        <v>450.61766146513935</v>
      </c>
      <c r="L2608" s="6" t="str">
        <f>IF(C2608="","",G2608&amp;" "&amp;VLOOKUP(C2608,$X$1:$Y$49,2))</f>
        <v>D 24</v>
      </c>
      <c r="M2608" s="10" t="e">
        <f>M2607+IF(AND(B2608="C",E2608&lt;&gt;""),IF(G2608="D",-#REF!,+#REF!),0)</f>
        <v>#REF!</v>
      </c>
      <c r="N2608">
        <f>IF(D2608,MONTH(D2608),"")</f>
        <v>12</v>
      </c>
      <c r="O2608">
        <f>IF(D2608,YEAR(D2608),"")</f>
        <v>2004</v>
      </c>
      <c r="P2608" s="12">
        <f>P2607+IF(AND($B2608="C",I2608&lt;&gt;""),IF($G2608="D",-I2608,+I2608),0)</f>
        <v>228.6857748122132</v>
      </c>
    </row>
    <row r="2609" spans="1:16" x14ac:dyDescent="0.2">
      <c r="A2609" s="6">
        <v>1368</v>
      </c>
      <c r="B2609" s="6" t="s">
        <v>17</v>
      </c>
      <c r="C2609" s="7" t="s">
        <v>26</v>
      </c>
      <c r="D2609" s="8">
        <v>38336</v>
      </c>
      <c r="E2609" s="8">
        <v>38352</v>
      </c>
      <c r="F2609" t="s">
        <v>284</v>
      </c>
      <c r="G2609" s="6" t="s">
        <v>23</v>
      </c>
      <c r="I2609" s="12">
        <v>88.06</v>
      </c>
      <c r="J2609" s="12">
        <f>J2608+IF(AND($B2609="B",$G2609="D"),-I2609,IF($B2609="B",+I2609,0))</f>
        <v>362.55766146513935</v>
      </c>
      <c r="K2609" s="12">
        <f>K2608+IF(AND($B2609="B",$E2609&lt;&gt;""),IF($G2609="D",-I2609,+I2609),0)</f>
        <v>362.55766146513935</v>
      </c>
      <c r="L2609" s="6" t="str">
        <f>IF(C2609="","",G2609&amp;" "&amp;VLOOKUP(C2609,$X$1:$Y$49,2))</f>
        <v>D 6</v>
      </c>
      <c r="M2609" s="10" t="e">
        <f>M2608+IF(AND(B2609="C",E2609&lt;&gt;""),IF(G2609="D",-#REF!,+#REF!),0)</f>
        <v>#REF!</v>
      </c>
      <c r="N2609">
        <f>IF(D2609,MONTH(D2609),"")</f>
        <v>12</v>
      </c>
      <c r="O2609">
        <f>IF(D2609,YEAR(D2609),"")</f>
        <v>2004</v>
      </c>
      <c r="P2609" s="12">
        <f>P2608+IF(AND($B2609="C",I2609&lt;&gt;""),IF($G2609="D",-I2609,+I2609),0)</f>
        <v>228.6857748122132</v>
      </c>
    </row>
    <row r="2610" spans="1:16" x14ac:dyDescent="0.2">
      <c r="A2610" s="6">
        <v>1343</v>
      </c>
      <c r="B2610" s="6" t="s">
        <v>17</v>
      </c>
      <c r="C2610" t="s">
        <v>49</v>
      </c>
      <c r="D2610" s="8">
        <v>38337</v>
      </c>
      <c r="E2610" s="8">
        <v>38352</v>
      </c>
      <c r="F2610" t="s">
        <v>284</v>
      </c>
      <c r="G2610" s="6" t="s">
        <v>23</v>
      </c>
      <c r="I2610" s="12">
        <v>77.92</v>
      </c>
      <c r="J2610" s="12">
        <f>J2609+IF(AND($B2610="B",$G2610="D"),-I2610,IF($B2610="B",+I2610,0))</f>
        <v>284.63766146513933</v>
      </c>
      <c r="K2610" s="12">
        <f>K2609+IF(AND($B2610="B",$E2610&lt;&gt;""),IF($G2610="D",-I2610,+I2610),0)</f>
        <v>284.63766146513933</v>
      </c>
      <c r="L2610" s="6" t="str">
        <f>IF(C2610="","",G2610&amp;" "&amp;VLOOKUP(C2610,$X$1:$Y$49,2))</f>
        <v>D 24</v>
      </c>
      <c r="M2610" s="10" t="e">
        <f>M2609+IF(AND(B2610="C",E2610&lt;&gt;""),IF(G2610="D",-#REF!,+#REF!),0)</f>
        <v>#REF!</v>
      </c>
      <c r="N2610">
        <f>IF(D2610,MONTH(D2610),"")</f>
        <v>12</v>
      </c>
      <c r="O2610">
        <f>IF(D2610,YEAR(D2610),"")</f>
        <v>2004</v>
      </c>
      <c r="P2610" s="12">
        <f>P2609+IF(AND($B2610="C",I2610&lt;&gt;""),IF($G2610="D",-I2610,+I2610),0)</f>
        <v>228.6857748122132</v>
      </c>
    </row>
    <row r="2611" spans="1:16" x14ac:dyDescent="0.2">
      <c r="A2611" s="6">
        <v>1343</v>
      </c>
      <c r="B2611" s="6" t="s">
        <v>17</v>
      </c>
      <c r="C2611" t="s">
        <v>26</v>
      </c>
      <c r="D2611" s="8">
        <v>38337</v>
      </c>
      <c r="E2611" s="8">
        <v>38352</v>
      </c>
      <c r="F2611" t="s">
        <v>284</v>
      </c>
      <c r="G2611" s="6" t="s">
        <v>23</v>
      </c>
      <c r="I2611" s="12">
        <v>15.28</v>
      </c>
      <c r="J2611" s="12">
        <f>J2610+IF(AND($B2611="B",$G2611="D"),-I2611,IF($B2611="B",+I2611,0))</f>
        <v>269.35766146513936</v>
      </c>
      <c r="K2611" s="12">
        <f>K2610+IF(AND($B2611="B",$E2611&lt;&gt;""),IF($G2611="D",-I2611,+I2611),0)</f>
        <v>269.35766146513936</v>
      </c>
      <c r="L2611" s="6" t="str">
        <f>IF(C2611="","",G2611&amp;" "&amp;VLOOKUP(C2611,$X$1:$Y$49,2))</f>
        <v>D 6</v>
      </c>
      <c r="M2611" s="10" t="e">
        <f>M2610+IF(AND(B2611="C",E2611&lt;&gt;""),IF(G2611="D",-#REF!,+#REF!),0)</f>
        <v>#REF!</v>
      </c>
      <c r="N2611">
        <f>IF(D2611,MONTH(D2611),"")</f>
        <v>12</v>
      </c>
      <c r="O2611">
        <f>IF(D2611,YEAR(D2611),"")</f>
        <v>2004</v>
      </c>
      <c r="P2611" s="12">
        <f>P2610+IF(AND($B2611="C",I2611&lt;&gt;""),IF($G2611="D",-I2611,+I2611),0)</f>
        <v>228.6857748122132</v>
      </c>
    </row>
    <row r="2612" spans="1:16" x14ac:dyDescent="0.2">
      <c r="A2612" s="6">
        <v>1356</v>
      </c>
      <c r="B2612" s="6" t="s">
        <v>17</v>
      </c>
      <c r="C2612" s="7" t="s">
        <v>28</v>
      </c>
      <c r="D2612" s="8">
        <v>38337</v>
      </c>
      <c r="E2612" s="8">
        <v>38351</v>
      </c>
      <c r="F2612" t="s">
        <v>284</v>
      </c>
      <c r="G2612" s="6" t="s">
        <v>23</v>
      </c>
      <c r="I2612" s="12">
        <v>29.4</v>
      </c>
      <c r="J2612" s="12">
        <f>J2611+IF(AND($B2612="B",$G2612="D"),-I2612,IF($B2612="B",+I2612,0))</f>
        <v>239.95766146513935</v>
      </c>
      <c r="K2612" s="12">
        <f>K2611+IF(AND($B2612="B",$E2612&lt;&gt;""),IF($G2612="D",-I2612,+I2612),0)</f>
        <v>239.95766146513935</v>
      </c>
      <c r="L2612" s="6" t="str">
        <f>IF(C2612="","",G2612&amp;" "&amp;VLOOKUP(C2612,$X$1:$Y$49,2))</f>
        <v>D 25</v>
      </c>
      <c r="M2612" s="10" t="e">
        <f>M2611+IF(AND(B2612="C",E2612&lt;&gt;""),IF(G2612="D",-#REF!,+#REF!),0)</f>
        <v>#REF!</v>
      </c>
      <c r="N2612">
        <f>IF(D2612,MONTH(D2612),"")</f>
        <v>12</v>
      </c>
      <c r="O2612">
        <f>IF(D2612,YEAR(D2612),"")</f>
        <v>2004</v>
      </c>
      <c r="P2612" s="12">
        <f>P2611+IF(AND($B2612="C",I2612&lt;&gt;""),IF($G2612="D",-I2612,+I2612),0)</f>
        <v>228.6857748122132</v>
      </c>
    </row>
    <row r="2613" spans="1:16" x14ac:dyDescent="0.2">
      <c r="A2613" s="6">
        <v>1356</v>
      </c>
      <c r="B2613" s="6" t="s">
        <v>17</v>
      </c>
      <c r="C2613" t="s">
        <v>26</v>
      </c>
      <c r="D2613" s="8">
        <v>38337</v>
      </c>
      <c r="E2613" s="8">
        <v>38351</v>
      </c>
      <c r="F2613" t="s">
        <v>284</v>
      </c>
      <c r="G2613" s="6" t="s">
        <v>23</v>
      </c>
      <c r="I2613" s="12">
        <v>5.76</v>
      </c>
      <c r="J2613" s="12">
        <f>J2612+IF(AND($B2613="B",$G2613="D"),-I2613,IF($B2613="B",+I2613,0))</f>
        <v>234.19766146513936</v>
      </c>
      <c r="K2613" s="12">
        <f>K2612+IF(AND($B2613="B",$E2613&lt;&gt;""),IF($G2613="D",-I2613,+I2613),0)</f>
        <v>234.19766146513936</v>
      </c>
      <c r="L2613" s="6" t="str">
        <f>IF(C2613="","",G2613&amp;" "&amp;VLOOKUP(C2613,$X$1:$Y$49,2))</f>
        <v>D 6</v>
      </c>
      <c r="M2613" s="10" t="e">
        <f>M2612+IF(AND(B2613="C",E2613&lt;&gt;""),IF(G2613="D",-#REF!,+#REF!),0)</f>
        <v>#REF!</v>
      </c>
      <c r="N2613">
        <f>IF(D2613,MONTH(D2613),"")</f>
        <v>12</v>
      </c>
      <c r="O2613">
        <f>IF(D2613,YEAR(D2613),"")</f>
        <v>2004</v>
      </c>
      <c r="P2613" s="12">
        <f>P2612+IF(AND($B2613="C",I2613&lt;&gt;""),IF($G2613="D",-I2613,+I2613),0)</f>
        <v>228.6857748122132</v>
      </c>
    </row>
    <row r="2614" spans="1:16" x14ac:dyDescent="0.2">
      <c r="A2614" s="6">
        <v>1354</v>
      </c>
      <c r="B2614" s="6" t="s">
        <v>17</v>
      </c>
      <c r="C2614" s="7" t="s">
        <v>58</v>
      </c>
      <c r="D2614" s="8">
        <v>38338</v>
      </c>
      <c r="E2614" s="19">
        <v>38335</v>
      </c>
      <c r="F2614" t="s">
        <v>284</v>
      </c>
      <c r="G2614" s="6" t="s">
        <v>23</v>
      </c>
      <c r="I2614" s="12">
        <v>2500</v>
      </c>
      <c r="J2614" s="12">
        <f>J2613+IF(AND($B2614="B",$G2614="D"),-I2614,IF($B2614="B",+I2614,0))</f>
        <v>-2265.8023385348606</v>
      </c>
      <c r="K2614" s="12">
        <f>K2613+IF(AND($B2614="B",$E2614&lt;&gt;""),IF($G2614="D",-I2614,+I2614),0)</f>
        <v>-2265.8023385348606</v>
      </c>
      <c r="L2614" s="6" t="str">
        <f>IF(C2614="","",G2614&amp;" "&amp;VLOOKUP(C2614,$X$1:$Y$49,2))</f>
        <v>D 4</v>
      </c>
      <c r="M2614" s="10" t="e">
        <f>M2613+IF(AND(B2614="C",E2614&lt;&gt;""),IF(G2614="D",-#REF!,+#REF!),0)</f>
        <v>#REF!</v>
      </c>
      <c r="N2614">
        <f>IF(D2614,MONTH(D2614),"")</f>
        <v>12</v>
      </c>
      <c r="O2614">
        <f>IF(D2614,YEAR(D2614),"")</f>
        <v>2004</v>
      </c>
      <c r="P2614" s="12">
        <f>P2613+IF(AND($B2614="C",I2614&lt;&gt;""),IF($G2614="D",-I2614,+I2614),0)</f>
        <v>228.6857748122132</v>
      </c>
    </row>
    <row r="2615" spans="1:16" x14ac:dyDescent="0.2">
      <c r="A2615" s="6">
        <v>1326</v>
      </c>
      <c r="B2615" s="6" t="s">
        <v>17</v>
      </c>
      <c r="C2615" t="s">
        <v>33</v>
      </c>
      <c r="D2615" s="8">
        <v>38341</v>
      </c>
      <c r="E2615" s="8">
        <v>38340</v>
      </c>
      <c r="F2615" t="s">
        <v>284</v>
      </c>
      <c r="G2615" s="6" t="s">
        <v>23</v>
      </c>
      <c r="I2615" s="12">
        <v>779</v>
      </c>
      <c r="J2615" s="12">
        <f>J2614+IF(AND($B2615="B",$G2615="D"),-I2615,IF($B2615="B",+I2615,0))</f>
        <v>-3044.8023385348606</v>
      </c>
      <c r="K2615" s="12">
        <f>K2614+IF(AND($B2615="B",$E2615&lt;&gt;""),IF($G2615="D",-I2615,+I2615),0)</f>
        <v>-3044.8023385348606</v>
      </c>
      <c r="L2615" s="6" t="str">
        <f>IF(C2615="","",G2615&amp;" "&amp;VLOOKUP(C2615,$X$1:$Y$49,2))</f>
        <v>D 23</v>
      </c>
      <c r="M2615" s="10" t="e">
        <f>M2614+IF(AND(B2615="C",E2615&lt;&gt;""),IF(G2615="D",-#REF!,+#REF!),0)</f>
        <v>#REF!</v>
      </c>
      <c r="N2615">
        <f>IF(D2615,MONTH(D2615),"")</f>
        <v>12</v>
      </c>
      <c r="O2615">
        <f>IF(D2615,YEAR(D2615),"")</f>
        <v>2004</v>
      </c>
      <c r="P2615" s="12">
        <f>P2614+IF(AND($B2615="C",I2615&lt;&gt;""),IF($G2615="D",-I2615,+I2615),0)</f>
        <v>228.6857748122132</v>
      </c>
    </row>
    <row r="2616" spans="1:16" x14ac:dyDescent="0.2">
      <c r="A2616" s="6">
        <v>1361</v>
      </c>
      <c r="B2616" s="6" t="s">
        <v>17</v>
      </c>
      <c r="C2616" t="s">
        <v>58</v>
      </c>
      <c r="D2616" s="8">
        <v>38342</v>
      </c>
      <c r="E2616" s="8">
        <v>38341</v>
      </c>
      <c r="F2616" t="s">
        <v>284</v>
      </c>
      <c r="G2616" s="6" t="s">
        <v>23</v>
      </c>
      <c r="I2616" s="12">
        <v>65.900000000000006</v>
      </c>
      <c r="J2616" s="12">
        <f>J2615+IF(AND($B2616="B",$G2616="D"),-I2616,IF($B2616="B",+I2616,0))</f>
        <v>-3110.7023385348607</v>
      </c>
      <c r="K2616" s="12">
        <f>K2615+IF(AND($B2616="B",$E2616&lt;&gt;""),IF($G2616="D",-I2616,+I2616),0)</f>
        <v>-3110.7023385348607</v>
      </c>
      <c r="L2616" s="6" t="str">
        <f>IF(C2616="","",G2616&amp;" "&amp;VLOOKUP(C2616,$X$1:$Y$49,2))</f>
        <v>D 4</v>
      </c>
      <c r="M2616" s="10" t="e">
        <f>M2615+IF(AND(B2616="C",E2616&lt;&gt;""),IF(G2616="D",-#REF!,+#REF!),0)</f>
        <v>#REF!</v>
      </c>
      <c r="N2616">
        <f>IF(D2616,MONTH(D2616),"")</f>
        <v>12</v>
      </c>
      <c r="O2616">
        <f>IF(D2616,YEAR(D2616),"")</f>
        <v>2004</v>
      </c>
      <c r="P2616" s="12">
        <f>P2615+IF(AND($B2616="C",I2616&lt;&gt;""),IF($G2616="D",-I2616,+I2616),0)</f>
        <v>228.6857748122132</v>
      </c>
    </row>
    <row r="2617" spans="1:16" x14ac:dyDescent="0.2">
      <c r="A2617" s="6">
        <v>1293</v>
      </c>
      <c r="B2617" s="6" t="s">
        <v>17</v>
      </c>
      <c r="C2617" t="s">
        <v>33</v>
      </c>
      <c r="D2617" s="8">
        <v>38345</v>
      </c>
      <c r="E2617" s="8">
        <v>38347</v>
      </c>
      <c r="F2617" t="s">
        <v>284</v>
      </c>
      <c r="G2617" s="6" t="s">
        <v>23</v>
      </c>
      <c r="I2617" s="12">
        <v>987.5</v>
      </c>
      <c r="J2617" s="12">
        <f>J2616+IF(AND($B2617="B",$G2617="D"),-I2617,IF($B2617="B",+I2617,0))</f>
        <v>-4098.2023385348602</v>
      </c>
      <c r="K2617" s="12">
        <f>K2616+IF(AND($B2617="B",$E2617&lt;&gt;""),IF($G2617="D",-I2617,+I2617),0)</f>
        <v>-4098.2023385348602</v>
      </c>
      <c r="L2617" s="6" t="str">
        <f>IF(C2617="","",G2617&amp;" "&amp;VLOOKUP(C2617,$X$1:$Y$49,2))</f>
        <v>D 23</v>
      </c>
      <c r="M2617" s="10" t="e">
        <f>M2616+IF(AND(B2617="C",E2617&lt;&gt;""),IF(G2617="D",-#REF!,+#REF!),0)</f>
        <v>#REF!</v>
      </c>
      <c r="N2617">
        <f>IF(D2617,MONTH(D2617),"")</f>
        <v>12</v>
      </c>
      <c r="O2617">
        <f>IF(D2617,YEAR(D2617),"")</f>
        <v>2004</v>
      </c>
      <c r="P2617" s="12">
        <f>P2616+IF(AND($B2617="C",I2617&lt;&gt;""),IF($G2617="D",-I2617,+I2617),0)</f>
        <v>228.6857748122132</v>
      </c>
    </row>
    <row r="2618" spans="1:16" x14ac:dyDescent="0.2">
      <c r="A2618" s="6">
        <v>1360</v>
      </c>
      <c r="B2618" s="6" t="s">
        <v>17</v>
      </c>
      <c r="C2618" t="s">
        <v>58</v>
      </c>
      <c r="D2618" s="8">
        <v>38348</v>
      </c>
      <c r="E2618" s="8">
        <v>38347</v>
      </c>
      <c r="F2618" t="s">
        <v>284</v>
      </c>
      <c r="G2618" s="6" t="s">
        <v>23</v>
      </c>
      <c r="I2618" s="12">
        <v>116.5</v>
      </c>
      <c r="J2618" s="12">
        <f>J2617+IF(AND($B2618="B",$G2618="D"),-I2618,IF($B2618="B",+I2618,0))</f>
        <v>-4214.7023385348602</v>
      </c>
      <c r="K2618" s="12">
        <f>K2617+IF(AND($B2618="B",$E2618&lt;&gt;""),IF($G2618="D",-I2618,+I2618),0)</f>
        <v>-4214.7023385348602</v>
      </c>
      <c r="L2618" s="6" t="str">
        <f>IF(C2618="","",G2618&amp;" "&amp;VLOOKUP(C2618,$X$1:$Y$49,2))</f>
        <v>D 4</v>
      </c>
      <c r="M2618" s="10" t="e">
        <f>M2617+IF(AND(B2618="C",E2618&lt;&gt;""),IF(G2618="D",-#REF!,+#REF!),0)</f>
        <v>#REF!</v>
      </c>
      <c r="N2618">
        <f>IF(D2618,MONTH(D2618),"")</f>
        <v>12</v>
      </c>
      <c r="O2618">
        <f>IF(D2618,YEAR(D2618),"")</f>
        <v>2004</v>
      </c>
      <c r="P2618" s="12">
        <f>P2617+IF(AND($B2618="C",I2618&lt;&gt;""),IF($G2618="D",-I2618,+I2618),0)</f>
        <v>228.6857748122132</v>
      </c>
    </row>
    <row r="2619" spans="1:16" x14ac:dyDescent="0.2">
      <c r="A2619" s="6">
        <v>1372</v>
      </c>
      <c r="B2619" s="6" t="s">
        <v>17</v>
      </c>
      <c r="C2619" t="s">
        <v>53</v>
      </c>
      <c r="D2619" s="8">
        <v>38349</v>
      </c>
      <c r="E2619" s="8">
        <v>38349</v>
      </c>
      <c r="F2619" t="s">
        <v>284</v>
      </c>
      <c r="G2619" s="6" t="s">
        <v>23</v>
      </c>
      <c r="I2619" s="12">
        <v>34.799999999999997</v>
      </c>
      <c r="J2619" s="12">
        <f>J2618+IF(AND($B2619="B",$G2619="D"),-I2619,IF($B2619="B",+I2619,0))</f>
        <v>-4249.5023385348604</v>
      </c>
      <c r="K2619" s="12">
        <f>K2618+IF(AND($B2619="B",$E2619&lt;&gt;""),IF($G2619="D",-I2619,+I2619),0)</f>
        <v>-4249.5023385348604</v>
      </c>
      <c r="L2619" s="6" t="str">
        <f>IF(C2619="","",G2619&amp;" "&amp;VLOOKUP(C2619,$X$1:$Y$49,2))</f>
        <v>D 29</v>
      </c>
      <c r="M2619" s="10" t="e">
        <f>M2618+IF(AND(B2619="C",E2619&lt;&gt;""),IF(G2619="D",-#REF!,+#REF!),0)</f>
        <v>#REF!</v>
      </c>
      <c r="N2619">
        <f>IF(D2619,MONTH(D2619),"")</f>
        <v>12</v>
      </c>
      <c r="O2619">
        <f>IF(D2619,YEAR(D2619),"")</f>
        <v>2004</v>
      </c>
      <c r="P2619" s="12">
        <f>P2618+IF(AND($B2619="C",I2619&lt;&gt;""),IF($G2619="D",-I2619,+I2619),0)</f>
        <v>228.6857748122132</v>
      </c>
    </row>
    <row r="2620" spans="1:16" x14ac:dyDescent="0.2">
      <c r="A2620" s="6">
        <v>1367</v>
      </c>
      <c r="B2620" s="6" t="s">
        <v>17</v>
      </c>
      <c r="C2620" t="s">
        <v>49</v>
      </c>
      <c r="D2620" s="8">
        <v>38350</v>
      </c>
      <c r="E2620" s="8">
        <v>36468</v>
      </c>
      <c r="F2620" t="s">
        <v>284</v>
      </c>
      <c r="G2620" s="6" t="s">
        <v>23</v>
      </c>
      <c r="J2620" s="12">
        <f>J2619+IF(AND($B2620="B",$G2620="D"),-I2620,IF($B2620="B",+I2620,0))</f>
        <v>-4249.5023385348604</v>
      </c>
      <c r="K2620" s="12">
        <f>K2619+IF(AND($B2620="B",$E2620&lt;&gt;""),IF($G2620="D",-I2620,+I2620),0)</f>
        <v>-4249.5023385348604</v>
      </c>
      <c r="L2620" s="6" t="str">
        <f>IF(C2620="","",G2620&amp;" "&amp;VLOOKUP(C2620,$X$1:$Y$49,2))</f>
        <v>D 24</v>
      </c>
      <c r="M2620" s="10" t="e">
        <f>M2619+IF(AND(B2620="C",E2620&lt;&gt;""),IF(G2620="D",-#REF!,+#REF!),0)</f>
        <v>#REF!</v>
      </c>
      <c r="N2620">
        <f>IF(D2620,MONTH(D2620),"")</f>
        <v>12</v>
      </c>
      <c r="O2620">
        <f>IF(D2620,YEAR(D2620),"")</f>
        <v>2004</v>
      </c>
      <c r="P2620" s="12">
        <f>P2619+IF(AND($B2620="C",I2620&lt;&gt;""),IF($G2620="D",-I2620,+I2620),0)</f>
        <v>228.6857748122132</v>
      </c>
    </row>
    <row r="2621" spans="1:16" x14ac:dyDescent="0.2">
      <c r="A2621" s="6">
        <v>1367</v>
      </c>
      <c r="B2621" s="6" t="s">
        <v>17</v>
      </c>
      <c r="C2621" s="7" t="s">
        <v>26</v>
      </c>
      <c r="D2621" s="8">
        <v>38350</v>
      </c>
      <c r="E2621" s="8">
        <v>36468</v>
      </c>
      <c r="F2621" t="s">
        <v>284</v>
      </c>
      <c r="G2621" s="6" t="s">
        <v>23</v>
      </c>
      <c r="J2621" s="12">
        <f>J2620+IF(AND($B2621="B",$G2621="D"),-I2621,IF($B2621="B",+I2621,0))</f>
        <v>-4249.5023385348604</v>
      </c>
      <c r="K2621" s="12">
        <f>K2620+IF(AND($B2621="B",$E2621&lt;&gt;""),IF($G2621="D",-I2621,+I2621),0)</f>
        <v>-4249.5023385348604</v>
      </c>
      <c r="L2621" s="6" t="str">
        <f>IF(C2621="","",G2621&amp;" "&amp;VLOOKUP(C2621,$X$1:$Y$49,2))</f>
        <v>D 6</v>
      </c>
      <c r="M2621" s="10" t="e">
        <f>M2620+IF(AND(B2621="C",E2621&lt;&gt;""),IF(G2621="D",-#REF!,+#REF!),0)</f>
        <v>#REF!</v>
      </c>
      <c r="N2621">
        <f>IF(D2621,MONTH(D2621),"")</f>
        <v>12</v>
      </c>
      <c r="O2621">
        <f>IF(D2621,YEAR(D2621),"")</f>
        <v>2004</v>
      </c>
      <c r="P2621" s="12">
        <f>P2620+IF(AND($B2621="C",I2621&lt;&gt;""),IF($G2621="D",-I2621,+I2621),0)</f>
        <v>228.6857748122132</v>
      </c>
    </row>
    <row r="2622" spans="1:16" x14ac:dyDescent="0.2">
      <c r="A2622" s="6">
        <v>1364</v>
      </c>
      <c r="B2622" s="6" t="s">
        <v>17</v>
      </c>
      <c r="C2622" t="s">
        <v>135</v>
      </c>
      <c r="D2622" s="8">
        <v>38352</v>
      </c>
      <c r="E2622" s="8">
        <v>38352</v>
      </c>
      <c r="F2622" t="s">
        <v>284</v>
      </c>
      <c r="G2622" s="6" t="s">
        <v>19</v>
      </c>
      <c r="I2622" s="12">
        <v>1800</v>
      </c>
      <c r="J2622" s="12">
        <f>J2621+IF(AND($B2622="B",$G2622="D"),-I2622,IF($B2622="B",+I2622,0))</f>
        <v>-2449.5023385348604</v>
      </c>
      <c r="K2622" s="12">
        <f>K2621+IF(AND($B2622="B",$E2622&lt;&gt;""),IF($G2622="D",-I2622,+I2622),0)</f>
        <v>-2449.5023385348604</v>
      </c>
      <c r="L2622" s="6" t="str">
        <f>IF(C2622="","",G2622&amp;" "&amp;VLOOKUP(C2622,$X$1:$Y$49,2))</f>
        <v>R 6</v>
      </c>
      <c r="M2622" s="10" t="e">
        <f>M2621+IF(AND(B2622="C",E2622&lt;&gt;""),IF(G2622="D",-#REF!,+#REF!),0)</f>
        <v>#REF!</v>
      </c>
      <c r="N2622">
        <f>IF(D2622,MONTH(D2622),"")</f>
        <v>12</v>
      </c>
      <c r="O2622">
        <f>IF(D2622,YEAR(D2622),"")</f>
        <v>2004</v>
      </c>
      <c r="P2622" s="12">
        <f>P2621+IF(AND($B2622="C",I2622&lt;&gt;""),IF($G2622="D",-I2622,+I2622),0)</f>
        <v>228.6857748122132</v>
      </c>
    </row>
    <row r="2623" spans="1:16" x14ac:dyDescent="0.2">
      <c r="A2623" s="6">
        <v>1364</v>
      </c>
      <c r="B2623" s="6" t="s">
        <v>17</v>
      </c>
      <c r="C2623" t="s">
        <v>62</v>
      </c>
      <c r="D2623" s="8">
        <v>38352</v>
      </c>
      <c r="E2623" s="8">
        <v>38352</v>
      </c>
      <c r="F2623" t="s">
        <v>284</v>
      </c>
      <c r="G2623" s="6" t="s">
        <v>19</v>
      </c>
      <c r="I2623" s="12">
        <v>352.8</v>
      </c>
      <c r="J2623" s="12">
        <f>J2622+IF(AND($B2623="B",$G2623="D"),-I2623,IF($B2623="B",+I2623,0))</f>
        <v>-2096.7023385348602</v>
      </c>
      <c r="K2623" s="12">
        <f>K2622+IF(AND($B2623="B",$E2623&lt;&gt;""),IF($G2623="D",-I2623,+I2623),0)</f>
        <v>-2096.7023385348602</v>
      </c>
      <c r="L2623" s="6" t="str">
        <f>IF(C2623="","",G2623&amp;" "&amp;VLOOKUP(C2623,$X$1:$Y$49,2))</f>
        <v>R 5</v>
      </c>
      <c r="M2623" s="10" t="e">
        <f>M2622+IF(AND(B2623="C",E2623&lt;&gt;""),IF(G2623="D",-#REF!,+#REF!),0)</f>
        <v>#REF!</v>
      </c>
      <c r="N2623">
        <f>IF(D2623,MONTH(D2623),"")</f>
        <v>12</v>
      </c>
      <c r="O2623">
        <f>IF(D2623,YEAR(D2623),"")</f>
        <v>2004</v>
      </c>
      <c r="P2623" s="12">
        <f>P2622+IF(AND($B2623="C",I2623&lt;&gt;""),IF($G2623="D",-I2623,+I2623),0)</f>
        <v>228.6857748122132</v>
      </c>
    </row>
    <row r="2624" spans="1:16" x14ac:dyDescent="0.2">
      <c r="A2624" s="6">
        <v>1373</v>
      </c>
      <c r="B2624" s="6" t="s">
        <v>17</v>
      </c>
      <c r="C2624" t="s">
        <v>53</v>
      </c>
      <c r="D2624" s="8">
        <v>38352</v>
      </c>
      <c r="E2624" s="8">
        <v>38352</v>
      </c>
      <c r="F2624" t="s">
        <v>284</v>
      </c>
      <c r="G2624" s="6" t="s">
        <v>23</v>
      </c>
      <c r="I2624" s="12">
        <v>21.97</v>
      </c>
      <c r="J2624" s="12">
        <f>J2623+IF(AND($B2624="B",$G2624="D"),-I2624,IF($B2624="B",+I2624,0))</f>
        <v>-2118.67233853486</v>
      </c>
      <c r="K2624" s="12">
        <f>K2623+IF(AND($B2624="B",$E2624&lt;&gt;""),IF($G2624="D",-I2624,+I2624),0)</f>
        <v>-2118.67233853486</v>
      </c>
      <c r="L2624" s="6" t="str">
        <f>IF(C2624="","",G2624&amp;" "&amp;VLOOKUP(C2624,$X$1:$Y$49,2))</f>
        <v>D 29</v>
      </c>
      <c r="M2624" s="10" t="e">
        <f>M2623+IF(AND(B2624="C",E2624&lt;&gt;""),IF(G2624="D",-#REF!,+#REF!),0)</f>
        <v>#REF!</v>
      </c>
      <c r="N2624">
        <f>IF(D2624,MONTH(D2624),"")</f>
        <v>12</v>
      </c>
      <c r="O2624">
        <f>IF(D2624,YEAR(D2624),"")</f>
        <v>2004</v>
      </c>
      <c r="P2624" s="12">
        <f>P2623+IF(AND($B2624="C",I2624&lt;&gt;""),IF($G2624="D",-I2624,+I2624),0)</f>
        <v>228.6857748122132</v>
      </c>
    </row>
    <row r="2625" spans="1:16" x14ac:dyDescent="0.2">
      <c r="A2625" s="6">
        <v>1373</v>
      </c>
      <c r="B2625" s="6" t="s">
        <v>17</v>
      </c>
      <c r="C2625" t="s">
        <v>26</v>
      </c>
      <c r="D2625" s="8">
        <v>38352</v>
      </c>
      <c r="E2625" s="8">
        <v>38352</v>
      </c>
      <c r="F2625" t="s">
        <v>284</v>
      </c>
      <c r="G2625" s="6" t="s">
        <v>23</v>
      </c>
      <c r="I2625" s="12">
        <v>2.21</v>
      </c>
      <c r="J2625" s="12">
        <f>J2624+IF(AND($B2625="B",$G2625="D"),-I2625,IF($B2625="B",+I2625,0))</f>
        <v>-2120.8823385348601</v>
      </c>
      <c r="K2625" s="12">
        <f>K2624+IF(AND($B2625="B",$E2625&lt;&gt;""),IF($G2625="D",-I2625,+I2625),0)</f>
        <v>-2120.8823385348601</v>
      </c>
      <c r="L2625" s="6" t="str">
        <f>IF(C2625="","",G2625&amp;" "&amp;VLOOKUP(C2625,$X$1:$Y$49,2))</f>
        <v>D 6</v>
      </c>
      <c r="M2625" s="10" t="e">
        <f>M2624+IF(AND(B2625="C",E2625&lt;&gt;""),IF(G2625="D",-#REF!,+#REF!),0)</f>
        <v>#REF!</v>
      </c>
      <c r="N2625">
        <f>IF(D2625,MONTH(D2625),"")</f>
        <v>12</v>
      </c>
      <c r="O2625">
        <f>IF(D2625,YEAR(D2625),"")</f>
        <v>2004</v>
      </c>
      <c r="P2625" s="12">
        <f>P2624+IF(AND($B2625="C",I2625&lt;&gt;""),IF($G2625="D",-I2625,+I2625),0)</f>
        <v>228.6857748122132</v>
      </c>
    </row>
    <row r="2626" spans="1:16" x14ac:dyDescent="0.2">
      <c r="A2626" s="6">
        <v>1375</v>
      </c>
      <c r="B2626" s="6" t="s">
        <v>17</v>
      </c>
      <c r="C2626" t="s">
        <v>53</v>
      </c>
      <c r="D2626" s="8">
        <v>38353</v>
      </c>
      <c r="E2626" s="8">
        <v>38353</v>
      </c>
      <c r="F2626" t="s">
        <v>284</v>
      </c>
      <c r="G2626" s="6" t="s">
        <v>23</v>
      </c>
      <c r="I2626" s="12">
        <v>54.54</v>
      </c>
      <c r="J2626" s="12">
        <f>J2625+IF(AND($B2626="B",$G2626="D"),-I2626,IF($B2626="B",+I2626,0))</f>
        <v>-2175.42233853486</v>
      </c>
      <c r="K2626" s="12">
        <f>K2625+IF(AND($B2626="B",$E2626&lt;&gt;""),IF($G2626="D",-I2626,+I2626),0)</f>
        <v>-2175.42233853486</v>
      </c>
      <c r="L2626" s="6" t="str">
        <f>IF(C2626="","",G2626&amp;" "&amp;VLOOKUP(C2626,$X$1:$Y$49,2))</f>
        <v>D 29</v>
      </c>
      <c r="M2626" s="10" t="e">
        <f>M2625+IF(AND(B2626="C",E2626&lt;&gt;""),IF(G2626="D",-#REF!,+#REF!),0)</f>
        <v>#REF!</v>
      </c>
      <c r="N2626">
        <f>IF(D2626,MONTH(D2626),"")</f>
        <v>1</v>
      </c>
      <c r="O2626">
        <f>IF(D2626,YEAR(D2626),"")</f>
        <v>2005</v>
      </c>
      <c r="P2626" s="12">
        <f>P2625+IF(AND($B2626="C",I2626&lt;&gt;""),IF($G2626="D",-I2626,+I2626),0)</f>
        <v>228.6857748122132</v>
      </c>
    </row>
    <row r="2627" spans="1:16" x14ac:dyDescent="0.2">
      <c r="A2627" s="6">
        <v>1375</v>
      </c>
      <c r="B2627" s="6" t="s">
        <v>17</v>
      </c>
      <c r="C2627" t="s">
        <v>26</v>
      </c>
      <c r="D2627" s="8">
        <v>38353</v>
      </c>
      <c r="E2627" s="8">
        <v>38353</v>
      </c>
      <c r="F2627" t="s">
        <v>284</v>
      </c>
      <c r="G2627" s="6" t="s">
        <v>23</v>
      </c>
      <c r="I2627" s="12">
        <v>10.06</v>
      </c>
      <c r="J2627" s="12">
        <f>J2626+IF(AND($B2627="B",$G2627="D"),-I2627,IF($B2627="B",+I2627,0))</f>
        <v>-2185.48233853486</v>
      </c>
      <c r="K2627" s="12">
        <f>K2626+IF(AND($B2627="B",$E2627&lt;&gt;""),IF($G2627="D",-I2627,+I2627),0)</f>
        <v>-2185.48233853486</v>
      </c>
      <c r="L2627" s="6" t="str">
        <f>IF(C2627="","",G2627&amp;" "&amp;VLOOKUP(C2627,$X$1:$Y$49,2))</f>
        <v>D 6</v>
      </c>
      <c r="M2627" s="10" t="e">
        <f>M2626+IF(AND(B2627="C",E2627&lt;&gt;""),IF(G2627="D",-#REF!,+#REF!),0)</f>
        <v>#REF!</v>
      </c>
      <c r="N2627">
        <f>IF(D2627,MONTH(D2627),"")</f>
        <v>1</v>
      </c>
      <c r="O2627">
        <f>IF(D2627,YEAR(D2627),"")</f>
        <v>2005</v>
      </c>
      <c r="P2627" s="12">
        <f>P2626+IF(AND($B2627="C",I2627&lt;&gt;""),IF($G2627="D",-I2627,+I2627),0)</f>
        <v>228.6857748122132</v>
      </c>
    </row>
    <row r="2628" spans="1:16" x14ac:dyDescent="0.2">
      <c r="A2628" s="6">
        <v>1363</v>
      </c>
      <c r="B2628" s="6" t="s">
        <v>17</v>
      </c>
      <c r="C2628" t="s">
        <v>33</v>
      </c>
      <c r="D2628" s="8">
        <v>38354</v>
      </c>
      <c r="E2628" s="8">
        <v>38371</v>
      </c>
      <c r="F2628" s="40" t="s">
        <v>284</v>
      </c>
      <c r="G2628" s="6" t="s">
        <v>23</v>
      </c>
      <c r="I2628" s="12">
        <v>637</v>
      </c>
      <c r="J2628" s="12">
        <f>J2627+IF(AND($B2628="B",$G2628="D"),-I2628,IF($B2628="B",+I2628,0))</f>
        <v>-2822.48233853486</v>
      </c>
      <c r="K2628" s="12">
        <f>K2627+IF(AND($B2628="B",$E2628&lt;&gt;""),IF($G2628="D",-I2628,+I2628),0)</f>
        <v>-2822.48233853486</v>
      </c>
      <c r="L2628" s="6" t="str">
        <f>IF(C2628="","",G2628&amp;" "&amp;VLOOKUP(C2628,$X$1:$Y$49,2))</f>
        <v>D 23</v>
      </c>
      <c r="M2628" s="10" t="e">
        <f>M2627+IF(AND(B2628="C",E2628&lt;&gt;""),IF(G2628="D",-#REF!,+#REF!),0)</f>
        <v>#REF!</v>
      </c>
      <c r="N2628">
        <f>IF(D2628,MONTH(D2628),"")</f>
        <v>1</v>
      </c>
      <c r="O2628">
        <f>IF(D2628,YEAR(D2628),"")</f>
        <v>2005</v>
      </c>
      <c r="P2628" s="12">
        <f>P2627+IF(AND($B2628="C",I2628&lt;&gt;""),IF($G2628="D",-I2628,+I2628),0)</f>
        <v>228.6857748122132</v>
      </c>
    </row>
    <row r="2629" spans="1:16" x14ac:dyDescent="0.2">
      <c r="A2629" s="6">
        <v>1374</v>
      </c>
      <c r="B2629" s="6" t="s">
        <v>17</v>
      </c>
      <c r="C2629" t="s">
        <v>53</v>
      </c>
      <c r="D2629" s="8">
        <v>38355</v>
      </c>
      <c r="E2629" s="8">
        <v>38355</v>
      </c>
      <c r="F2629" t="s">
        <v>284</v>
      </c>
      <c r="G2629" s="6" t="s">
        <v>23</v>
      </c>
      <c r="I2629" s="12">
        <v>8.36</v>
      </c>
      <c r="J2629" s="12">
        <f>J2628+IF(AND($B2629="B",$G2629="D"),-I2629,IF($B2629="B",+I2629,0))</f>
        <v>-2830.8423385348601</v>
      </c>
      <c r="K2629" s="12">
        <f>K2628+IF(AND($B2629="B",$E2629&lt;&gt;""),IF($G2629="D",-I2629,+I2629),0)</f>
        <v>-2830.8423385348601</v>
      </c>
      <c r="L2629" s="6" t="str">
        <f>IF(C2629="","",G2629&amp;" "&amp;VLOOKUP(C2629,$X$1:$Y$49,2))</f>
        <v>D 29</v>
      </c>
      <c r="M2629" s="10" t="e">
        <f>M2628+IF(AND(B2629="C",E2629&lt;&gt;""),IF(G2629="D",-#REF!,+#REF!),0)</f>
        <v>#REF!</v>
      </c>
      <c r="N2629">
        <f>IF(D2629,MONTH(D2629),"")</f>
        <v>1</v>
      </c>
      <c r="O2629">
        <f>IF(D2629,YEAR(D2629),"")</f>
        <v>2005</v>
      </c>
      <c r="P2629" s="12">
        <f>P2628+IF(AND($B2629="C",I2629&lt;&gt;""),IF($G2629="D",-I2629,+I2629),0)</f>
        <v>228.6857748122132</v>
      </c>
    </row>
    <row r="2630" spans="1:16" x14ac:dyDescent="0.2">
      <c r="A2630" s="6">
        <v>1374</v>
      </c>
      <c r="B2630" s="6" t="s">
        <v>17</v>
      </c>
      <c r="C2630" t="s">
        <v>26</v>
      </c>
      <c r="D2630" s="8">
        <v>38355</v>
      </c>
      <c r="E2630" s="8">
        <v>38355</v>
      </c>
      <c r="F2630" t="s">
        <v>284</v>
      </c>
      <c r="G2630" s="6" t="s">
        <v>23</v>
      </c>
      <c r="I2630" s="12">
        <v>1.64</v>
      </c>
      <c r="J2630" s="12">
        <f>J2629+IF(AND($B2630="B",$G2630="D"),-I2630,IF($B2630="B",+I2630,0))</f>
        <v>-2832.48233853486</v>
      </c>
      <c r="K2630" s="12">
        <f>K2629+IF(AND($B2630="B",$E2630&lt;&gt;""),IF($G2630="D",-I2630,+I2630),0)</f>
        <v>-2832.48233853486</v>
      </c>
      <c r="L2630" s="6" t="str">
        <f>IF(C2630="","",G2630&amp;" "&amp;VLOOKUP(C2630,$X$1:$Y$49,2))</f>
        <v>D 6</v>
      </c>
      <c r="M2630" s="10" t="e">
        <f>M2629+IF(AND(B2630="C",E2630&lt;&gt;""),IF(G2630="D",-#REF!,+#REF!),0)</f>
        <v>#REF!</v>
      </c>
      <c r="N2630">
        <f>IF(D2630,MONTH(D2630),"")</f>
        <v>1</v>
      </c>
      <c r="O2630">
        <f>IF(D2630,YEAR(D2630),"")</f>
        <v>2005</v>
      </c>
      <c r="P2630" s="12">
        <f>P2629+IF(AND($B2630="C",I2630&lt;&gt;""),IF($G2630="D",-I2630,+I2630),0)</f>
        <v>228.6857748122132</v>
      </c>
    </row>
    <row r="2631" spans="1:16" x14ac:dyDescent="0.2">
      <c r="A2631" s="6">
        <v>1371</v>
      </c>
      <c r="B2631" s="6" t="s">
        <v>17</v>
      </c>
      <c r="C2631" t="s">
        <v>28</v>
      </c>
      <c r="D2631" s="8">
        <v>38356</v>
      </c>
      <c r="E2631" s="8">
        <v>38363</v>
      </c>
      <c r="F2631" t="s">
        <v>284</v>
      </c>
      <c r="G2631" s="6" t="s">
        <v>23</v>
      </c>
      <c r="I2631" s="12">
        <v>22.9</v>
      </c>
      <c r="J2631" s="12">
        <f>J2630+IF(AND($B2631="B",$G2631="D"),-I2631,IF($B2631="B",+I2631,0))</f>
        <v>-2855.3823385348601</v>
      </c>
      <c r="K2631" s="12">
        <f>K2630+IF(AND($B2631="B",$E2631&lt;&gt;""),IF($G2631="D",-I2631,+I2631),0)</f>
        <v>-2855.3823385348601</v>
      </c>
      <c r="L2631" s="6" t="str">
        <f>IF(C2631="","",G2631&amp;" "&amp;VLOOKUP(C2631,$X$1:$Y$49,2))</f>
        <v>D 25</v>
      </c>
      <c r="M2631" s="10" t="e">
        <f>M2630+IF(AND(B2631="C",E2631&lt;&gt;""),IF(G2631="D",-#REF!,+#REF!),0)</f>
        <v>#REF!</v>
      </c>
      <c r="N2631">
        <f>IF(D2631,MONTH(D2631),"")</f>
        <v>1</v>
      </c>
      <c r="O2631">
        <f>IF(D2631,YEAR(D2631),"")</f>
        <v>2005</v>
      </c>
      <c r="P2631" s="12">
        <f>P2630+IF(AND($B2631="C",I2631&lt;&gt;""),IF($G2631="D",-I2631,+I2631),0)</f>
        <v>228.6857748122132</v>
      </c>
    </row>
    <row r="2632" spans="1:16" x14ac:dyDescent="0.2">
      <c r="A2632" s="6">
        <v>1371</v>
      </c>
      <c r="B2632" s="6" t="s">
        <v>17</v>
      </c>
      <c r="C2632" t="s">
        <v>26</v>
      </c>
      <c r="D2632" s="8">
        <v>38356</v>
      </c>
      <c r="E2632" s="8">
        <v>38363</v>
      </c>
      <c r="F2632" t="s">
        <v>284</v>
      </c>
      <c r="G2632" s="6" t="s">
        <v>23</v>
      </c>
      <c r="I2632" s="12">
        <v>4.49</v>
      </c>
      <c r="J2632" s="12">
        <f>J2631+IF(AND($B2632="B",$G2632="D"),-I2632,IF($B2632="B",+I2632,0))</f>
        <v>-2859.8723385348599</v>
      </c>
      <c r="K2632" s="12">
        <f>K2631+IF(AND($B2632="B",$E2632&lt;&gt;""),IF($G2632="D",-I2632,+I2632),0)</f>
        <v>-2859.8723385348599</v>
      </c>
      <c r="L2632" s="6" t="str">
        <f>IF(C2632="","",G2632&amp;" "&amp;VLOOKUP(C2632,$X$1:$Y$49,2))</f>
        <v>D 6</v>
      </c>
      <c r="M2632" s="10" t="e">
        <f>M2631+IF(AND(B2632="C",E2632&lt;&gt;""),IF(G2632="D",-#REF!,+#REF!),0)</f>
        <v>#REF!</v>
      </c>
      <c r="N2632">
        <f>IF(D2632,MONTH(D2632),"")</f>
        <v>1</v>
      </c>
      <c r="O2632">
        <f>IF(D2632,YEAR(D2632),"")</f>
        <v>2005</v>
      </c>
      <c r="P2632" s="12">
        <f>P2631+IF(AND($B2632="C",I2632&lt;&gt;""),IF($G2632="D",-I2632,+I2632),0)</f>
        <v>228.6857748122132</v>
      </c>
    </row>
    <row r="2633" spans="1:16" x14ac:dyDescent="0.2">
      <c r="A2633" s="6">
        <v>1365</v>
      </c>
      <c r="B2633" s="6" t="s">
        <v>17</v>
      </c>
      <c r="C2633" s="7" t="s">
        <v>56</v>
      </c>
      <c r="D2633" s="8">
        <v>38357</v>
      </c>
      <c r="E2633" s="19">
        <v>38356</v>
      </c>
      <c r="F2633" t="s">
        <v>284</v>
      </c>
      <c r="G2633" s="6" t="s">
        <v>23</v>
      </c>
      <c r="I2633" s="12">
        <v>121.01</v>
      </c>
      <c r="J2633" s="12">
        <f>J2632+IF(AND($B2633="B",$G2633="D"),-I2633,IF($B2633="B",+I2633,0))</f>
        <v>-2980.8823385348601</v>
      </c>
      <c r="K2633" s="12">
        <f>K2632+IF(AND($B2633="B",$E2633&lt;&gt;""),IF($G2633="D",-I2633,+I2633),0)</f>
        <v>-2980.8823385348601</v>
      </c>
      <c r="L2633" s="6" t="str">
        <f>IF(C2633="","",G2633&amp;" "&amp;VLOOKUP(C2633,$X$1:$Y$49,2))</f>
        <v>D 14</v>
      </c>
      <c r="M2633" s="10" t="e">
        <f>M2632+IF(AND(B2633="C",E2633&lt;&gt;""),IF(G2633="D",-#REF!,+#REF!),0)</f>
        <v>#REF!</v>
      </c>
      <c r="N2633">
        <f>IF(D2633,MONTH(D2633),"")</f>
        <v>1</v>
      </c>
      <c r="O2633">
        <f>IF(D2633,YEAR(D2633),"")</f>
        <v>2005</v>
      </c>
      <c r="P2633" s="12">
        <f>P2632+IF(AND($B2633="C",I2633&lt;&gt;""),IF($G2633="D",-I2633,+I2633),0)</f>
        <v>228.6857748122132</v>
      </c>
    </row>
    <row r="2634" spans="1:16" x14ac:dyDescent="0.2">
      <c r="A2634" s="6">
        <v>1365</v>
      </c>
      <c r="B2634" s="6" t="s">
        <v>17</v>
      </c>
      <c r="C2634" s="7" t="s">
        <v>26</v>
      </c>
      <c r="D2634" s="8">
        <v>38357</v>
      </c>
      <c r="E2634" s="19">
        <v>38356</v>
      </c>
      <c r="F2634" t="s">
        <v>284</v>
      </c>
      <c r="G2634" s="6" t="s">
        <v>23</v>
      </c>
      <c r="I2634" s="12">
        <v>23.72</v>
      </c>
      <c r="J2634" s="12">
        <f>J2633+IF(AND($B2634="B",$G2634="D"),-I2634,IF($B2634="B",+I2634,0))</f>
        <v>-3004.6023385348599</v>
      </c>
      <c r="K2634" s="12">
        <f>K2633+IF(AND($B2634="B",$E2634&lt;&gt;""),IF($G2634="D",-I2634,+I2634),0)</f>
        <v>-3004.6023385348599</v>
      </c>
      <c r="L2634" s="6" t="str">
        <f>IF(C2634="","",G2634&amp;" "&amp;VLOOKUP(C2634,$X$1:$Y$49,2))</f>
        <v>D 6</v>
      </c>
      <c r="M2634" s="10" t="e">
        <f>M2633+IF(AND(B2634="C",E2634&lt;&gt;""),IF(G2634="D",-#REF!,+#REF!),0)</f>
        <v>#REF!</v>
      </c>
      <c r="N2634">
        <f>IF(D2634,MONTH(D2634),"")</f>
        <v>1</v>
      </c>
      <c r="O2634">
        <f>IF(D2634,YEAR(D2634),"")</f>
        <v>2005</v>
      </c>
      <c r="P2634" s="12">
        <f>P2633+IF(AND($B2634="C",I2634&lt;&gt;""),IF($G2634="D",-I2634,+I2634),0)</f>
        <v>228.6857748122132</v>
      </c>
    </row>
    <row r="2635" spans="1:16" x14ac:dyDescent="0.2">
      <c r="A2635" s="6">
        <v>1365</v>
      </c>
      <c r="B2635" s="6" t="s">
        <v>17</v>
      </c>
      <c r="C2635" s="7" t="s">
        <v>51</v>
      </c>
      <c r="D2635" s="8">
        <v>38357</v>
      </c>
      <c r="E2635" s="19">
        <v>38356</v>
      </c>
      <c r="F2635" t="s">
        <v>284</v>
      </c>
      <c r="G2635" s="6" t="s">
        <v>23</v>
      </c>
      <c r="I2635" s="12">
        <v>7.48</v>
      </c>
      <c r="J2635" s="12">
        <f>J2634+IF(AND($B2635="B",$G2635="D"),-I2635,IF($B2635="B",+I2635,0))</f>
        <v>-3012.0823385348599</v>
      </c>
      <c r="K2635" s="12">
        <f>K2634+IF(AND($B2635="B",$E2635&lt;&gt;""),IF($G2635="D",-I2635,+I2635),0)</f>
        <v>-3012.0823385348599</v>
      </c>
      <c r="L2635" s="6" t="str">
        <f>IF(C2635="","",G2635&amp;" "&amp;VLOOKUP(C2635,$X$1:$Y$49,2))</f>
        <v>D 21</v>
      </c>
      <c r="M2635" s="10" t="e">
        <f>M2634+IF(AND(B2635="C",E2635&lt;&gt;""),IF(G2635="D",-#REF!,+#REF!),0)</f>
        <v>#REF!</v>
      </c>
      <c r="N2635">
        <f>IF(D2635,MONTH(D2635),"")</f>
        <v>1</v>
      </c>
      <c r="O2635">
        <f>IF(D2635,YEAR(D2635),"")</f>
        <v>2005</v>
      </c>
      <c r="P2635" s="12">
        <f>P2634+IF(AND($B2635="C",I2635&lt;&gt;""),IF($G2635="D",-I2635,+I2635),0)</f>
        <v>228.6857748122132</v>
      </c>
    </row>
    <row r="2636" spans="1:16" x14ac:dyDescent="0.2">
      <c r="A2636" s="6">
        <v>1362</v>
      </c>
      <c r="B2636" s="6" t="s">
        <v>17</v>
      </c>
      <c r="C2636" t="s">
        <v>135</v>
      </c>
      <c r="D2636" s="8">
        <v>38358</v>
      </c>
      <c r="E2636" s="8">
        <v>38358</v>
      </c>
      <c r="F2636" t="s">
        <v>284</v>
      </c>
      <c r="G2636" s="6" t="s">
        <v>19</v>
      </c>
      <c r="I2636" s="12">
        <v>610</v>
      </c>
      <c r="J2636" s="12">
        <f>J2635+IF(AND($B2636="B",$G2636="D"),-I2636,IF($B2636="B",+I2636,0))</f>
        <v>-2402.0823385348599</v>
      </c>
      <c r="K2636" s="12">
        <f>K2635+IF(AND($B2636="B",$E2636&lt;&gt;""),IF($G2636="D",-I2636,+I2636),0)</f>
        <v>-2402.0823385348599</v>
      </c>
      <c r="L2636" s="6" t="str">
        <f>IF(C2636="","",G2636&amp;" "&amp;VLOOKUP(C2636,$X$1:$Y$49,2))</f>
        <v>R 6</v>
      </c>
      <c r="M2636" s="10" t="e">
        <f>M2635+IF(AND(B2636="C",E2636&lt;&gt;""),IF(G2636="D",-#REF!,+#REF!),0)</f>
        <v>#REF!</v>
      </c>
      <c r="N2636">
        <f>IF(D2636,MONTH(D2636),"")</f>
        <v>1</v>
      </c>
      <c r="O2636">
        <f>IF(D2636,YEAR(D2636),"")</f>
        <v>2005</v>
      </c>
      <c r="P2636" s="12">
        <f>P2635+IF(AND($B2636="C",I2636&lt;&gt;""),IF($G2636="D",-I2636,+I2636),0)</f>
        <v>228.6857748122132</v>
      </c>
    </row>
    <row r="2637" spans="1:16" x14ac:dyDescent="0.2">
      <c r="A2637" s="6">
        <v>1362</v>
      </c>
      <c r="B2637" s="6" t="s">
        <v>17</v>
      </c>
      <c r="C2637" t="s">
        <v>62</v>
      </c>
      <c r="D2637" s="8">
        <v>38358</v>
      </c>
      <c r="E2637" s="8">
        <v>38358</v>
      </c>
      <c r="F2637" t="s">
        <v>284</v>
      </c>
      <c r="G2637" s="6" t="s">
        <v>19</v>
      </c>
      <c r="I2637" s="12">
        <v>119.56</v>
      </c>
      <c r="J2637" s="12">
        <f>J2636+IF(AND($B2637="B",$G2637="D"),-I2637,IF($B2637="B",+I2637,0))</f>
        <v>-2282.52233853486</v>
      </c>
      <c r="K2637" s="12">
        <f>K2636+IF(AND($B2637="B",$E2637&lt;&gt;""),IF($G2637="D",-I2637,+I2637),0)</f>
        <v>-2282.52233853486</v>
      </c>
      <c r="L2637" s="6" t="str">
        <f>IF(C2637="","",G2637&amp;" "&amp;VLOOKUP(C2637,$X$1:$Y$49,2))</f>
        <v>R 5</v>
      </c>
      <c r="M2637" s="10" t="e">
        <f>M2636+IF(AND(B2637="C",E2637&lt;&gt;""),IF(G2637="D",-#REF!,+#REF!),0)</f>
        <v>#REF!</v>
      </c>
      <c r="N2637">
        <f>IF(D2637,MONTH(D2637),"")</f>
        <v>1</v>
      </c>
      <c r="O2637">
        <f>IF(D2637,YEAR(D2637),"")</f>
        <v>2005</v>
      </c>
      <c r="P2637" s="12">
        <f>P2636+IF(AND($B2637="C",I2637&lt;&gt;""),IF($G2637="D",-I2637,+I2637),0)</f>
        <v>228.6857748122132</v>
      </c>
    </row>
    <row r="2638" spans="1:16" x14ac:dyDescent="0.2">
      <c r="A2638" s="6">
        <v>999</v>
      </c>
      <c r="B2638" s="6" t="s">
        <v>17</v>
      </c>
      <c r="C2638" t="s">
        <v>33</v>
      </c>
      <c r="D2638" s="8">
        <v>38359</v>
      </c>
      <c r="E2638" s="8">
        <v>38356</v>
      </c>
      <c r="F2638" t="s">
        <v>284</v>
      </c>
      <c r="G2638" s="6" t="s">
        <v>23</v>
      </c>
      <c r="H2638" s="6"/>
      <c r="I2638" s="12">
        <v>126.33</v>
      </c>
      <c r="J2638" s="12">
        <f>J2637+IF(AND($B2638="B",$G2638="D"),-I2638,IF($B2638="B",+I2638,0))</f>
        <v>-2408.8523385348599</v>
      </c>
      <c r="K2638" s="12">
        <f>K2637+IF(AND($B2638="B",$E2638&lt;&gt;""),IF($G2638="D",-I2638,+I2638),0)</f>
        <v>-2408.8523385348599</v>
      </c>
      <c r="L2638" s="6" t="str">
        <f>IF(C2638="","",G2638&amp;" "&amp;VLOOKUP(C2638,$X$1:$Y$49,2))</f>
        <v>D 23</v>
      </c>
      <c r="M2638" s="10" t="e">
        <f>M2637+IF(AND(B2638="C",E2638&lt;&gt;""),IF(G2638="D",-#REF!,+#REF!),0)</f>
        <v>#REF!</v>
      </c>
      <c r="N2638">
        <f>IF(D2638,MONTH(D2638),"")</f>
        <v>1</v>
      </c>
      <c r="O2638">
        <f>IF(D2638,YEAR(D2638),"")</f>
        <v>2005</v>
      </c>
      <c r="P2638" s="12">
        <f>P2637+IF(AND($B2638="C",I2638&lt;&gt;""),IF($G2638="D",-I2638,+I2638),0)</f>
        <v>228.6857748122132</v>
      </c>
    </row>
    <row r="2639" spans="1:16" x14ac:dyDescent="0.2">
      <c r="A2639" s="6">
        <v>1349</v>
      </c>
      <c r="B2639" s="6" t="s">
        <v>17</v>
      </c>
      <c r="C2639" t="s">
        <v>33</v>
      </c>
      <c r="D2639" s="8">
        <v>38362</v>
      </c>
      <c r="E2639" s="8">
        <v>38361</v>
      </c>
      <c r="F2639" t="s">
        <v>284</v>
      </c>
      <c r="G2639" s="6" t="s">
        <v>23</v>
      </c>
      <c r="I2639" s="12">
        <v>310.41000000000003</v>
      </c>
      <c r="J2639" s="12">
        <f>J2638+IF(AND($B2639="B",$G2639="D"),-I2639,IF($B2639="B",+I2639,0))</f>
        <v>-2719.2623385348597</v>
      </c>
      <c r="K2639" s="12">
        <f>K2638+IF(AND($B2639="B",$E2639&lt;&gt;""),IF($G2639="D",-I2639,+I2639),0)</f>
        <v>-2719.2623385348597</v>
      </c>
      <c r="L2639" s="6" t="str">
        <f>IF(C2639="","",G2639&amp;" "&amp;VLOOKUP(C2639,$X$1:$Y$49,2))</f>
        <v>D 23</v>
      </c>
      <c r="M2639" s="10" t="e">
        <f>M2638+IF(AND(B2639="C",E2639&lt;&gt;""),IF(G2639="D",-#REF!,+#REF!),0)</f>
        <v>#REF!</v>
      </c>
      <c r="N2639">
        <f>IF(D2639,MONTH(D2639),"")</f>
        <v>1</v>
      </c>
      <c r="O2639">
        <f>IF(D2639,YEAR(D2639),"")</f>
        <v>2005</v>
      </c>
      <c r="P2639" s="12">
        <f>P2638+IF(AND($B2639="C",I2639&lt;&gt;""),IF($G2639="D",-I2639,+I2639),0)</f>
        <v>228.6857748122132</v>
      </c>
    </row>
    <row r="2640" spans="1:16" x14ac:dyDescent="0.2">
      <c r="A2640" s="6">
        <v>1358</v>
      </c>
      <c r="B2640" s="6" t="s">
        <v>17</v>
      </c>
      <c r="C2640" t="s">
        <v>33</v>
      </c>
      <c r="D2640" s="8">
        <v>38362</v>
      </c>
      <c r="E2640" s="8">
        <v>38362</v>
      </c>
      <c r="F2640" t="s">
        <v>284</v>
      </c>
      <c r="G2640" s="6" t="s">
        <v>23</v>
      </c>
      <c r="I2640" s="12">
        <v>282.89999999999998</v>
      </c>
      <c r="J2640" s="12">
        <f>J2639+IF(AND($B2640="B",$G2640="D"),-I2640,IF($B2640="B",+I2640,0))</f>
        <v>-3002.1623385348598</v>
      </c>
      <c r="K2640" s="12">
        <f>K2639+IF(AND($B2640="B",$E2640&lt;&gt;""),IF($G2640="D",-I2640,+I2640),0)</f>
        <v>-3002.1623385348598</v>
      </c>
      <c r="L2640" s="6" t="str">
        <f>IF(C2640="","",G2640&amp;" "&amp;VLOOKUP(C2640,$X$1:$Y$49,2))</f>
        <v>D 23</v>
      </c>
      <c r="M2640" s="10" t="e">
        <f>M2639+IF(AND(B2640="C",E2640&lt;&gt;""),IF(G2640="D",-#REF!,+#REF!),0)</f>
        <v>#REF!</v>
      </c>
      <c r="N2640">
        <f>IF(D2640,MONTH(D2640),"")</f>
        <v>1</v>
      </c>
      <c r="O2640">
        <f>IF(D2640,YEAR(D2640),"")</f>
        <v>2005</v>
      </c>
      <c r="P2640" s="12">
        <f>P2639+IF(AND($B2640="C",I2640&lt;&gt;""),IF($G2640="D",-I2640,+I2640),0)</f>
        <v>228.6857748122132</v>
      </c>
    </row>
    <row r="2641" spans="1:16" x14ac:dyDescent="0.2">
      <c r="A2641" s="6">
        <v>1359</v>
      </c>
      <c r="B2641" s="6" t="s">
        <v>17</v>
      </c>
      <c r="C2641" t="s">
        <v>33</v>
      </c>
      <c r="D2641" s="8">
        <v>38362</v>
      </c>
      <c r="E2641" s="8">
        <v>38361</v>
      </c>
      <c r="F2641" t="s">
        <v>284</v>
      </c>
      <c r="G2641" s="6" t="s">
        <v>23</v>
      </c>
      <c r="I2641" s="12">
        <v>250.44</v>
      </c>
      <c r="J2641" s="12">
        <f>J2640+IF(AND($B2641="B",$G2641="D"),-I2641,IF($B2641="B",+I2641,0))</f>
        <v>-3252.6023385348599</v>
      </c>
      <c r="K2641" s="12">
        <f>K2640+IF(AND($B2641="B",$E2641&lt;&gt;""),IF($G2641="D",-I2641,+I2641),0)</f>
        <v>-3252.6023385348599</v>
      </c>
      <c r="L2641" s="6" t="str">
        <f>IF(C2641="","",G2641&amp;" "&amp;VLOOKUP(C2641,$X$1:$Y$49,2))</f>
        <v>D 23</v>
      </c>
      <c r="M2641" s="10" t="e">
        <f>M2640+IF(AND(B2641="C",E2641&lt;&gt;""),IF(G2641="D",-#REF!,+#REF!),0)</f>
        <v>#REF!</v>
      </c>
      <c r="N2641">
        <f>IF(D2641,MONTH(D2641),"")</f>
        <v>1</v>
      </c>
      <c r="O2641">
        <f>IF(D2641,YEAR(D2641),"")</f>
        <v>2005</v>
      </c>
      <c r="P2641" s="12">
        <f>P2640+IF(AND($B2641="C",I2641&lt;&gt;""),IF($G2641="D",-I2641,+I2641),0)</f>
        <v>228.6857748122132</v>
      </c>
    </row>
    <row r="2642" spans="1:16" x14ac:dyDescent="0.2">
      <c r="A2642" s="6">
        <v>1366</v>
      </c>
      <c r="B2642" s="6" t="s">
        <v>17</v>
      </c>
      <c r="C2642" t="s">
        <v>28</v>
      </c>
      <c r="D2642" s="8">
        <v>38362</v>
      </c>
      <c r="E2642" s="8">
        <v>38383</v>
      </c>
      <c r="F2642" t="s">
        <v>284</v>
      </c>
      <c r="G2642" s="6" t="s">
        <v>23</v>
      </c>
      <c r="I2642" s="12">
        <v>33.18</v>
      </c>
      <c r="J2642" s="12">
        <f>J2641+IF(AND($B2642="B",$G2642="D"),-I2642,IF($B2642="B",+I2642,0))</f>
        <v>-3285.7823385348597</v>
      </c>
      <c r="K2642" s="12">
        <f>K2641+IF(AND($B2642="B",$E2642&lt;&gt;""),IF($G2642="D",-I2642,+I2642),0)</f>
        <v>-3285.7823385348597</v>
      </c>
      <c r="L2642" s="6" t="str">
        <f>IF(C2642="","",G2642&amp;" "&amp;VLOOKUP(C2642,$X$1:$Y$49,2))</f>
        <v>D 25</v>
      </c>
      <c r="M2642" s="10" t="e">
        <f>M2641+IF(AND(B2642="C",E2642&lt;&gt;""),IF(G2642="D",-#REF!,+#REF!),0)</f>
        <v>#REF!</v>
      </c>
      <c r="N2642">
        <f>IF(D2642,MONTH(D2642),"")</f>
        <v>1</v>
      </c>
      <c r="O2642">
        <f>IF(D2642,YEAR(D2642),"")</f>
        <v>2005</v>
      </c>
      <c r="P2642" s="12">
        <f>P2641+IF(AND($B2642="C",I2642&lt;&gt;""),IF($G2642="D",-I2642,+I2642),0)</f>
        <v>228.6857748122132</v>
      </c>
    </row>
    <row r="2643" spans="1:16" x14ac:dyDescent="0.2">
      <c r="A2643" s="6">
        <v>1366</v>
      </c>
      <c r="B2643" s="6" t="s">
        <v>17</v>
      </c>
      <c r="C2643" t="s">
        <v>26</v>
      </c>
      <c r="D2643" s="8">
        <v>38362</v>
      </c>
      <c r="E2643" s="8">
        <v>38383</v>
      </c>
      <c r="F2643" t="s">
        <v>284</v>
      </c>
      <c r="G2643" s="6" t="s">
        <v>23</v>
      </c>
      <c r="I2643" s="12">
        <v>1.82</v>
      </c>
      <c r="J2643" s="12">
        <f>J2642+IF(AND($B2643="B",$G2643="D"),-I2643,IF($B2643="B",+I2643,0))</f>
        <v>-3287.6023385348599</v>
      </c>
      <c r="K2643" s="12">
        <f>K2642+IF(AND($B2643="B",$E2643&lt;&gt;""),IF($G2643="D",-I2643,+I2643),0)</f>
        <v>-3287.6023385348599</v>
      </c>
      <c r="L2643" s="6" t="str">
        <f>IF(C2643="","",G2643&amp;" "&amp;VLOOKUP(C2643,$X$1:$Y$49,2))</f>
        <v>D 6</v>
      </c>
      <c r="M2643" s="10" t="e">
        <f>M2642+IF(AND(B2643="C",E2643&lt;&gt;""),IF(G2643="D",-#REF!,+#REF!),0)</f>
        <v>#REF!</v>
      </c>
      <c r="N2643">
        <f>IF(D2643,MONTH(D2643),"")</f>
        <v>1</v>
      </c>
      <c r="O2643">
        <f>IF(D2643,YEAR(D2643),"")</f>
        <v>2005</v>
      </c>
      <c r="P2643" s="12">
        <f>P2642+IF(AND($B2643="C",I2643&lt;&gt;""),IF($G2643="D",-I2643,+I2643),0)</f>
        <v>228.6857748122132</v>
      </c>
    </row>
    <row r="2644" spans="1:16" x14ac:dyDescent="0.2">
      <c r="A2644" s="6">
        <v>1378</v>
      </c>
      <c r="B2644" s="6" t="s">
        <v>17</v>
      </c>
      <c r="C2644" t="s">
        <v>58</v>
      </c>
      <c r="D2644" s="8">
        <v>38362</v>
      </c>
      <c r="E2644" s="8">
        <v>38361</v>
      </c>
      <c r="F2644" t="s">
        <v>284</v>
      </c>
      <c r="G2644" s="6" t="s">
        <v>23</v>
      </c>
      <c r="I2644" s="12">
        <v>2000</v>
      </c>
      <c r="J2644" s="12">
        <f>J2643+IF(AND($B2644="B",$G2644="D"),-I2644,IF($B2644="B",+I2644,0))</f>
        <v>-5287.6023385348599</v>
      </c>
      <c r="K2644" s="12">
        <f>K2643+IF(AND($B2644="B",$E2644&lt;&gt;""),IF($G2644="D",-I2644,+I2644),0)</f>
        <v>-5287.6023385348599</v>
      </c>
      <c r="L2644" s="6" t="str">
        <f>IF(C2644="","",G2644&amp;" "&amp;VLOOKUP(C2644,$X$1:$Y$49,2))</f>
        <v>D 4</v>
      </c>
      <c r="M2644" s="10" t="e">
        <f>M2643+IF(AND(B2644="C",E2644&lt;&gt;""),IF(G2644="D",-#REF!,+#REF!),0)</f>
        <v>#REF!</v>
      </c>
      <c r="N2644">
        <f>IF(D2644,MONTH(D2644),"")</f>
        <v>1</v>
      </c>
      <c r="O2644">
        <f>IF(D2644,YEAR(D2644),"")</f>
        <v>2005</v>
      </c>
      <c r="P2644" s="12">
        <f>P2643+IF(AND($B2644="C",I2644&lt;&gt;""),IF($G2644="D",-I2644,+I2644),0)</f>
        <v>228.6857748122132</v>
      </c>
    </row>
    <row r="2645" spans="1:16" x14ac:dyDescent="0.2">
      <c r="A2645" s="6">
        <v>1384</v>
      </c>
      <c r="B2645" s="6" t="s">
        <v>17</v>
      </c>
      <c r="C2645" t="s">
        <v>58</v>
      </c>
      <c r="D2645" s="8">
        <v>38362</v>
      </c>
      <c r="E2645" s="8">
        <v>38372</v>
      </c>
      <c r="F2645" t="s">
        <v>284</v>
      </c>
      <c r="G2645" s="6" t="s">
        <v>23</v>
      </c>
      <c r="I2645" s="12">
        <v>3150</v>
      </c>
      <c r="J2645" s="12">
        <f>J2644+IF(AND($B2645="B",$G2645="D"),-I2645,IF($B2645="B",+I2645,0))</f>
        <v>-8437.6023385348599</v>
      </c>
      <c r="K2645" s="12">
        <f>K2644+IF(AND($B2645="B",$E2645&lt;&gt;""),IF($G2645="D",-I2645,+I2645),0)</f>
        <v>-8437.6023385348599</v>
      </c>
      <c r="L2645" s="6" t="str">
        <f>IF(C2645="","",G2645&amp;" "&amp;VLOOKUP(C2645,$X$1:$Y$49,2))</f>
        <v>D 4</v>
      </c>
      <c r="M2645" s="10" t="e">
        <f>M2644+IF(AND(B2645="C",E2645&lt;&gt;""),IF(G2645="D",-#REF!,+#REF!),0)</f>
        <v>#REF!</v>
      </c>
      <c r="N2645">
        <f>IF(D2645,MONTH(D2645),"")</f>
        <v>1</v>
      </c>
      <c r="O2645">
        <f>IF(D2645,YEAR(D2645),"")</f>
        <v>2005</v>
      </c>
      <c r="P2645" s="12">
        <f>P2644+IF(AND($B2645="C",I2645&lt;&gt;""),IF($G2645="D",-I2645,+I2645),0)</f>
        <v>228.6857748122132</v>
      </c>
    </row>
    <row r="2646" spans="1:16" x14ac:dyDescent="0.2">
      <c r="A2646" s="6">
        <v>1377</v>
      </c>
      <c r="B2646" s="6" t="s">
        <v>17</v>
      </c>
      <c r="C2646" t="s">
        <v>135</v>
      </c>
      <c r="D2646" s="8">
        <v>38365</v>
      </c>
      <c r="E2646" s="8">
        <v>38370</v>
      </c>
      <c r="F2646" t="s">
        <v>284</v>
      </c>
      <c r="G2646" s="6" t="s">
        <v>19</v>
      </c>
      <c r="I2646" s="12">
        <v>2040</v>
      </c>
      <c r="J2646" s="12">
        <f>J2645+IF(AND($B2646="B",$G2646="D"),-I2646,IF($B2646="B",+I2646,0))</f>
        <v>-6397.6023385348599</v>
      </c>
      <c r="K2646" s="12">
        <f>K2645+IF(AND($B2646="B",$E2646&lt;&gt;""),IF($G2646="D",-I2646,+I2646),0)</f>
        <v>-6397.6023385348599</v>
      </c>
      <c r="L2646" s="6" t="str">
        <f>IF(C2646="","",G2646&amp;" "&amp;VLOOKUP(C2646,$X$1:$Y$49,2))</f>
        <v>R 6</v>
      </c>
      <c r="M2646" s="10" t="e">
        <f>M2645+IF(AND(B2646="C",E2646&lt;&gt;""),IF(G2646="D",-#REF!,+#REF!),0)</f>
        <v>#REF!</v>
      </c>
      <c r="N2646">
        <f>IF(D2646,MONTH(D2646),"")</f>
        <v>1</v>
      </c>
      <c r="O2646">
        <f>IF(D2646,YEAR(D2646),"")</f>
        <v>2005</v>
      </c>
      <c r="P2646" s="12">
        <f>P2645+IF(AND($B2646="C",I2646&lt;&gt;""),IF($G2646="D",-I2646,+I2646),0)</f>
        <v>228.6857748122132</v>
      </c>
    </row>
    <row r="2647" spans="1:16" x14ac:dyDescent="0.2">
      <c r="A2647" s="6">
        <v>1377</v>
      </c>
      <c r="B2647" s="6" t="s">
        <v>17</v>
      </c>
      <c r="C2647" t="s">
        <v>62</v>
      </c>
      <c r="D2647" s="8">
        <v>38365</v>
      </c>
      <c r="E2647" s="8">
        <v>38370</v>
      </c>
      <c r="F2647" t="s">
        <v>284</v>
      </c>
      <c r="G2647" s="6" t="s">
        <v>19</v>
      </c>
      <c r="I2647" s="12">
        <v>399.84</v>
      </c>
      <c r="J2647" s="12">
        <f>J2646+IF(AND($B2647="B",$G2647="D"),-I2647,IF($B2647="B",+I2647,0))</f>
        <v>-5997.7623385348597</v>
      </c>
      <c r="K2647" s="12">
        <f>K2646+IF(AND($B2647="B",$E2647&lt;&gt;""),IF($G2647="D",-I2647,+I2647),0)</f>
        <v>-5997.7623385348597</v>
      </c>
      <c r="L2647" s="6" t="str">
        <f>IF(C2647="","",G2647&amp;" "&amp;VLOOKUP(C2647,$X$1:$Y$49,2))</f>
        <v>R 5</v>
      </c>
      <c r="M2647" s="10" t="e">
        <f>M2646+IF(AND(B2647="C",E2647&lt;&gt;""),IF(G2647="D",-#REF!,+#REF!),0)</f>
        <v>#REF!</v>
      </c>
      <c r="N2647">
        <f>IF(D2647,MONTH(D2647),"")</f>
        <v>1</v>
      </c>
      <c r="O2647">
        <f>IF(D2647,YEAR(D2647),"")</f>
        <v>2005</v>
      </c>
      <c r="P2647" s="12">
        <f>P2646+IF(AND($B2647="C",I2647&lt;&gt;""),IF($G2647="D",-I2647,+I2647),0)</f>
        <v>228.6857748122132</v>
      </c>
    </row>
    <row r="2648" spans="1:16" x14ac:dyDescent="0.2">
      <c r="A2648" s="6">
        <v>1382</v>
      </c>
      <c r="B2648" s="6" t="s">
        <v>17</v>
      </c>
      <c r="C2648" t="s">
        <v>21</v>
      </c>
      <c r="D2648" s="8">
        <v>38365</v>
      </c>
      <c r="E2648" s="8">
        <v>38378</v>
      </c>
      <c r="F2648" t="s">
        <v>284</v>
      </c>
      <c r="G2648" s="6" t="s">
        <v>23</v>
      </c>
      <c r="I2648" s="12">
        <v>27.39</v>
      </c>
      <c r="J2648" s="12">
        <f>J2647+IF(AND($B2648="B",$G2648="D"),-I2648,IF($B2648="B",+I2648,0))</f>
        <v>-6025.1523385348601</v>
      </c>
      <c r="K2648" s="12">
        <f>K2647+IF(AND($B2648="B",$E2648&lt;&gt;""),IF($G2648="D",-I2648,+I2648),0)</f>
        <v>-6025.1523385348601</v>
      </c>
      <c r="L2648" s="6" t="str">
        <f>IF(C2648="","",G2648&amp;" "&amp;VLOOKUP(C2648,$X$1:$Y$49,2))</f>
        <v>D 28</v>
      </c>
      <c r="M2648" s="10" t="e">
        <f>M2647+IF(AND(B2648="C",E2648&lt;&gt;""),IF(G2648="D",-#REF!,+#REF!),0)</f>
        <v>#REF!</v>
      </c>
      <c r="N2648">
        <f>IF(D2648,MONTH(D2648),"")</f>
        <v>1</v>
      </c>
      <c r="O2648">
        <f>IF(D2648,YEAR(D2648),"")</f>
        <v>2005</v>
      </c>
      <c r="P2648" s="12">
        <f>P2647+IF(AND($B2648="C",I2648&lt;&gt;""),IF($G2648="D",-I2648,+I2648),0)</f>
        <v>228.6857748122132</v>
      </c>
    </row>
    <row r="2649" spans="1:16" x14ac:dyDescent="0.2">
      <c r="A2649" s="6">
        <v>1381</v>
      </c>
      <c r="B2649" s="6" t="s">
        <v>17</v>
      </c>
      <c r="C2649" t="s">
        <v>135</v>
      </c>
      <c r="D2649" s="8">
        <v>38366</v>
      </c>
      <c r="E2649" s="8">
        <v>38367</v>
      </c>
      <c r="F2649" t="s">
        <v>284</v>
      </c>
      <c r="G2649" s="6" t="s">
        <v>19</v>
      </c>
      <c r="I2649" s="12">
        <v>4060</v>
      </c>
      <c r="J2649" s="12">
        <f>J2648+IF(AND($B2649="B",$G2649="D"),-I2649,IF($B2649="B",+I2649,0))</f>
        <v>-1965.1523385348601</v>
      </c>
      <c r="K2649" s="12">
        <f>K2648+IF(AND($B2649="B",$E2649&lt;&gt;""),IF($G2649="D",-I2649,+I2649),0)</f>
        <v>-1965.1523385348601</v>
      </c>
      <c r="L2649" s="6" t="str">
        <f>IF(C2649="","",G2649&amp;" "&amp;VLOOKUP(C2649,$X$1:$Y$49,2))</f>
        <v>R 6</v>
      </c>
      <c r="M2649" s="10" t="e">
        <f>M2648+IF(AND(B2649="C",E2649&lt;&gt;""),IF(G2649="D",-#REF!,+#REF!),0)</f>
        <v>#REF!</v>
      </c>
      <c r="N2649">
        <f>IF(D2649,MONTH(D2649),"")</f>
        <v>1</v>
      </c>
      <c r="O2649">
        <f>IF(D2649,YEAR(D2649),"")</f>
        <v>2005</v>
      </c>
      <c r="P2649" s="12">
        <f>P2648+IF(AND($B2649="C",I2649&lt;&gt;""),IF($G2649="D",-I2649,+I2649),0)</f>
        <v>228.6857748122132</v>
      </c>
    </row>
    <row r="2650" spans="1:16" x14ac:dyDescent="0.2">
      <c r="A2650" s="6">
        <v>1381</v>
      </c>
      <c r="B2650" s="6" t="s">
        <v>17</v>
      </c>
      <c r="C2650" t="s">
        <v>62</v>
      </c>
      <c r="D2650" s="8">
        <v>38366</v>
      </c>
      <c r="E2650" s="8">
        <v>38367</v>
      </c>
      <c r="F2650" t="s">
        <v>284</v>
      </c>
      <c r="G2650" s="6" t="s">
        <v>19</v>
      </c>
      <c r="I2650" s="12">
        <v>795.76</v>
      </c>
      <c r="J2650" s="12">
        <f>J2649+IF(AND($B2650="B",$G2650="D"),-I2650,IF($B2650="B",+I2650,0))</f>
        <v>-1169.3923385348601</v>
      </c>
      <c r="K2650" s="12">
        <f>K2649+IF(AND($B2650="B",$E2650&lt;&gt;""),IF($G2650="D",-I2650,+I2650),0)</f>
        <v>-1169.3923385348601</v>
      </c>
      <c r="L2650" s="6" t="str">
        <f>IF(C2650="","",G2650&amp;" "&amp;VLOOKUP(C2650,$X$1:$Y$49,2))</f>
        <v>R 5</v>
      </c>
      <c r="M2650" s="10" t="e">
        <f>M2649+IF(AND(B2650="C",E2650&lt;&gt;""),IF(G2650="D",-#REF!,+#REF!),0)</f>
        <v>#REF!</v>
      </c>
      <c r="N2650">
        <f>IF(D2650,MONTH(D2650),"")</f>
        <v>1</v>
      </c>
      <c r="O2650">
        <f>IF(D2650,YEAR(D2650),"")</f>
        <v>2005</v>
      </c>
      <c r="P2650" s="12">
        <f>P2649+IF(AND($B2650="C",I2650&lt;&gt;""),IF($G2650="D",-I2650,+I2650),0)</f>
        <v>228.6857748122132</v>
      </c>
    </row>
    <row r="2651" spans="1:16" x14ac:dyDescent="0.2">
      <c r="A2651" s="6">
        <v>1383</v>
      </c>
      <c r="B2651" s="6" t="s">
        <v>17</v>
      </c>
      <c r="C2651" t="s">
        <v>21</v>
      </c>
      <c r="D2651" s="8">
        <v>38366</v>
      </c>
      <c r="E2651" s="8">
        <v>38381</v>
      </c>
      <c r="F2651" t="s">
        <v>284</v>
      </c>
      <c r="G2651" s="6" t="s">
        <v>23</v>
      </c>
      <c r="I2651" s="12">
        <v>100</v>
      </c>
      <c r="J2651" s="12">
        <f>J2650+IF(AND($B2651="B",$G2651="D"),-I2651,IF($B2651="B",+I2651,0))</f>
        <v>-1269.3923385348601</v>
      </c>
      <c r="K2651" s="12">
        <f>K2650+IF(AND($B2651="B",$E2651&lt;&gt;""),IF($G2651="D",-I2651,+I2651),0)</f>
        <v>-1269.3923385348601</v>
      </c>
      <c r="L2651" s="6" t="str">
        <f>IF(C2651="","",G2651&amp;" "&amp;VLOOKUP(C2651,$X$1:$Y$49,2))</f>
        <v>D 28</v>
      </c>
      <c r="M2651" s="10" t="e">
        <f>M2650+IF(AND(B2651="C",E2651&lt;&gt;""),IF(G2651="D",-#REF!,+#REF!),0)</f>
        <v>#REF!</v>
      </c>
      <c r="N2651">
        <f>IF(D2651,MONTH(D2651),"")</f>
        <v>1</v>
      </c>
      <c r="O2651">
        <f>IF(D2651,YEAR(D2651),"")</f>
        <v>2005</v>
      </c>
      <c r="P2651" s="12">
        <f>P2650+IF(AND($B2651="C",I2651&lt;&gt;""),IF($G2651="D",-I2651,+I2651),0)</f>
        <v>228.6857748122132</v>
      </c>
    </row>
    <row r="2652" spans="1:16" x14ac:dyDescent="0.2">
      <c r="A2652" s="6">
        <v>1379</v>
      </c>
      <c r="B2652" s="6" t="s">
        <v>17</v>
      </c>
      <c r="C2652" t="s">
        <v>67</v>
      </c>
      <c r="D2652" s="8">
        <v>38367</v>
      </c>
      <c r="E2652" s="8">
        <v>38370</v>
      </c>
      <c r="F2652" t="s">
        <v>284</v>
      </c>
      <c r="G2652" s="6" t="s">
        <v>23</v>
      </c>
      <c r="I2652" s="12">
        <v>1308</v>
      </c>
      <c r="J2652" s="12">
        <f>J2651+IF(AND($B2652="B",$G2652="D"),-I2652,IF($B2652="B",+I2652,0))</f>
        <v>-2577.3923385348598</v>
      </c>
      <c r="K2652" s="12">
        <f>K2651+IF(AND($B2652="B",$E2652&lt;&gt;""),IF($G2652="D",-I2652,+I2652),0)</f>
        <v>-2577.3923385348598</v>
      </c>
      <c r="L2652" s="6" t="str">
        <f>IF(C2652="","",G2652&amp;" "&amp;VLOOKUP(C2652,$X$1:$Y$49,2))</f>
        <v>D 11</v>
      </c>
      <c r="M2652" s="10" t="e">
        <f>M2651+IF(AND(B2652="C",E2652&lt;&gt;""),IF(G2652="D",-#REF!,+#REF!),0)</f>
        <v>#REF!</v>
      </c>
      <c r="N2652">
        <f>IF(D2652,MONTH(D2652),"")</f>
        <v>1</v>
      </c>
      <c r="O2652">
        <f>IF(D2652,YEAR(D2652),"")</f>
        <v>2005</v>
      </c>
      <c r="P2652" s="12">
        <f>P2651+IF(AND($B2652="C",I2652&lt;&gt;""),IF($G2652="D",-I2652,+I2652),0)</f>
        <v>228.6857748122132</v>
      </c>
    </row>
    <row r="2653" spans="1:16" x14ac:dyDescent="0.2">
      <c r="A2653" s="6">
        <v>1380</v>
      </c>
      <c r="B2653" s="6" t="s">
        <v>17</v>
      </c>
      <c r="C2653" t="s">
        <v>28</v>
      </c>
      <c r="D2653" s="8">
        <v>38368</v>
      </c>
      <c r="E2653" s="8">
        <v>38382</v>
      </c>
      <c r="F2653" t="s">
        <v>284</v>
      </c>
      <c r="G2653" s="6" t="s">
        <v>23</v>
      </c>
      <c r="I2653" s="12">
        <v>31.59</v>
      </c>
      <c r="J2653" s="12">
        <f>J2652+IF(AND($B2653="B",$G2653="D"),-I2653,IF($B2653="B",+I2653,0))</f>
        <v>-2608.98233853486</v>
      </c>
      <c r="K2653" s="12">
        <f>K2652+IF(AND($B2653="B",$E2653&lt;&gt;""),IF($G2653="D",-I2653,+I2653),0)</f>
        <v>-2608.98233853486</v>
      </c>
      <c r="L2653" s="6" t="str">
        <f>IF(C2653="","",G2653&amp;" "&amp;VLOOKUP(C2653,$X$1:$Y$49,2))</f>
        <v>D 25</v>
      </c>
      <c r="M2653" s="10" t="e">
        <f>M2652+IF(AND(B2653="C",E2653&lt;&gt;""),IF(G2653="D",-#REF!,+#REF!),0)</f>
        <v>#REF!</v>
      </c>
      <c r="N2653">
        <f>IF(D2653,MONTH(D2653),"")</f>
        <v>1</v>
      </c>
      <c r="O2653">
        <f>IF(D2653,YEAR(D2653),"")</f>
        <v>2005</v>
      </c>
      <c r="P2653" s="12">
        <f>P2652+IF(AND($B2653="C",I2653&lt;&gt;""),IF($G2653="D",-I2653,+I2653),0)</f>
        <v>228.6857748122132</v>
      </c>
    </row>
    <row r="2654" spans="1:16" x14ac:dyDescent="0.2">
      <c r="A2654" s="6">
        <v>1380</v>
      </c>
      <c r="B2654" s="6" t="s">
        <v>17</v>
      </c>
      <c r="C2654" t="s">
        <v>26</v>
      </c>
      <c r="D2654" s="8">
        <v>38368</v>
      </c>
      <c r="E2654" s="8">
        <v>38382</v>
      </c>
      <c r="F2654" t="s">
        <v>284</v>
      </c>
      <c r="G2654" s="6" t="s">
        <v>23</v>
      </c>
      <c r="I2654" s="12">
        <v>6.19</v>
      </c>
      <c r="J2654" s="12">
        <f>J2653+IF(AND($B2654="B",$G2654="D"),-I2654,IF($B2654="B",+I2654,0))</f>
        <v>-2615.17233853486</v>
      </c>
      <c r="K2654" s="12">
        <f>K2653+IF(AND($B2654="B",$E2654&lt;&gt;""),IF($G2654="D",-I2654,+I2654),0)</f>
        <v>-2615.17233853486</v>
      </c>
      <c r="L2654" s="6" t="str">
        <f>IF(C2654="","",G2654&amp;" "&amp;VLOOKUP(C2654,$X$1:$Y$49,2))</f>
        <v>D 6</v>
      </c>
      <c r="M2654" s="10" t="e">
        <f>M2653+IF(AND(B2654="C",E2654&lt;&gt;""),IF(G2654="D",-#REF!,+#REF!),0)</f>
        <v>#REF!</v>
      </c>
      <c r="N2654">
        <f>IF(D2654,MONTH(D2654),"")</f>
        <v>1</v>
      </c>
      <c r="O2654">
        <f>IF(D2654,YEAR(D2654),"")</f>
        <v>2005</v>
      </c>
      <c r="P2654" s="12">
        <f>P2653+IF(AND($B2654="C",I2654&lt;&gt;""),IF($G2654="D",-I2654,+I2654),0)</f>
        <v>228.6857748122132</v>
      </c>
    </row>
    <row r="2655" spans="1:16" x14ac:dyDescent="0.2">
      <c r="A2655" s="6">
        <v>1376</v>
      </c>
      <c r="B2655" s="6" t="s">
        <v>17</v>
      </c>
      <c r="C2655" t="s">
        <v>135</v>
      </c>
      <c r="D2655" s="8">
        <v>38370</v>
      </c>
      <c r="E2655" s="8">
        <v>38373</v>
      </c>
      <c r="F2655" t="s">
        <v>284</v>
      </c>
      <c r="G2655" s="6" t="s">
        <v>19</v>
      </c>
      <c r="I2655" s="12">
        <v>945</v>
      </c>
      <c r="J2655" s="12">
        <f>J2654+IF(AND($B2655="B",$G2655="D"),-I2655,IF($B2655="B",+I2655,0))</f>
        <v>-1670.17233853486</v>
      </c>
      <c r="K2655" s="12">
        <f>K2654+IF(AND($B2655="B",$E2655&lt;&gt;""),IF($G2655="D",-I2655,+I2655),0)</f>
        <v>-1670.17233853486</v>
      </c>
      <c r="L2655" s="6" t="str">
        <f>IF(C2655="","",G2655&amp;" "&amp;VLOOKUP(C2655,$X$1:$Y$49,2))</f>
        <v>R 6</v>
      </c>
      <c r="M2655" s="10" t="e">
        <f>M2654+IF(AND(B2655="C",E2655&lt;&gt;""),IF(G2655="D",-#REF!,+#REF!),0)</f>
        <v>#REF!</v>
      </c>
      <c r="N2655">
        <f>IF(D2655,MONTH(D2655),"")</f>
        <v>1</v>
      </c>
      <c r="O2655">
        <f>IF(D2655,YEAR(D2655),"")</f>
        <v>2005</v>
      </c>
      <c r="P2655" s="12">
        <f>P2654+IF(AND($B2655="C",I2655&lt;&gt;""),IF($G2655="D",-I2655,+I2655),0)</f>
        <v>228.6857748122132</v>
      </c>
    </row>
    <row r="2656" spans="1:16" x14ac:dyDescent="0.2">
      <c r="A2656" s="6">
        <v>1376</v>
      </c>
      <c r="B2656" s="6" t="s">
        <v>17</v>
      </c>
      <c r="C2656" t="s">
        <v>62</v>
      </c>
      <c r="D2656" s="8">
        <v>38370</v>
      </c>
      <c r="E2656" s="8">
        <v>38373</v>
      </c>
      <c r="F2656" t="s">
        <v>284</v>
      </c>
      <c r="G2656" s="6" t="s">
        <v>19</v>
      </c>
      <c r="I2656" s="12">
        <v>185.22</v>
      </c>
      <c r="J2656" s="12">
        <f>J2655+IF(AND($B2656="B",$G2656="D"),-I2656,IF($B2656="B",+I2656,0))</f>
        <v>-1484.95233853486</v>
      </c>
      <c r="K2656" s="12">
        <f>K2655+IF(AND($B2656="B",$E2656&lt;&gt;""),IF($G2656="D",-I2656,+I2656),0)</f>
        <v>-1484.95233853486</v>
      </c>
      <c r="L2656" s="6" t="str">
        <f>IF(C2656="","",G2656&amp;" "&amp;VLOOKUP(C2656,$X$1:$Y$49,2))</f>
        <v>R 5</v>
      </c>
      <c r="M2656" s="10" t="e">
        <f>M2655+IF(AND(B2656="C",E2656&lt;&gt;""),IF(G2656="D",-#REF!,+#REF!),0)</f>
        <v>#REF!</v>
      </c>
      <c r="N2656">
        <f>IF(D2656,MONTH(D2656),"")</f>
        <v>1</v>
      </c>
      <c r="O2656">
        <f>IF(D2656,YEAR(D2656),"")</f>
        <v>2005</v>
      </c>
      <c r="P2656" s="12">
        <f>P2655+IF(AND($B2656="C",I2656&lt;&gt;""),IF($G2656="D",-I2656,+I2656),0)</f>
        <v>228.6857748122132</v>
      </c>
    </row>
    <row r="2657" spans="1:16" x14ac:dyDescent="0.2">
      <c r="A2657" s="6">
        <v>1385</v>
      </c>
      <c r="B2657" s="6" t="s">
        <v>17</v>
      </c>
      <c r="C2657" t="s">
        <v>65</v>
      </c>
      <c r="D2657" s="8">
        <v>38377</v>
      </c>
      <c r="E2657" s="8">
        <v>38403</v>
      </c>
      <c r="F2657" t="s">
        <v>284</v>
      </c>
      <c r="G2657" s="6" t="s">
        <v>23</v>
      </c>
      <c r="I2657" s="12">
        <v>118</v>
      </c>
      <c r="J2657" s="12">
        <f>J2656+IF(AND($B2657="B",$G2657="D"),-I2657,IF($B2657="B",+I2657,0))</f>
        <v>-1602.95233853486</v>
      </c>
      <c r="K2657" s="12">
        <f>K2656+IF(AND($B2657="B",$E2657&lt;&gt;""),IF($G2657="D",-I2657,+I2657),0)</f>
        <v>-1602.95233853486</v>
      </c>
      <c r="L2657" s="6" t="str">
        <f>IF(C2657="","",G2657&amp;" "&amp;VLOOKUP(C2657,$X$1:$Y$49,2))</f>
        <v>D 12</v>
      </c>
      <c r="M2657" s="10" t="e">
        <f>M2656+IF(AND(B2657="C",E2657&lt;&gt;""),IF(G2657="D",-#REF!,+#REF!),0)</f>
        <v>#REF!</v>
      </c>
      <c r="N2657">
        <f>IF(D2657,MONTH(D2657),"")</f>
        <v>1</v>
      </c>
      <c r="O2657">
        <f>IF(D2657,YEAR(D2657),"")</f>
        <v>2005</v>
      </c>
      <c r="P2657" s="12">
        <f>P2656+IF(AND($B2657="C",I2657&lt;&gt;""),IF($G2657="D",-I2657,+I2657),0)</f>
        <v>228.6857748122132</v>
      </c>
    </row>
    <row r="2658" spans="1:16" x14ac:dyDescent="0.2">
      <c r="A2658" s="6">
        <v>1396</v>
      </c>
      <c r="B2658" s="6" t="s">
        <v>17</v>
      </c>
      <c r="C2658" s="7" t="s">
        <v>31</v>
      </c>
      <c r="D2658" s="8">
        <v>38383</v>
      </c>
      <c r="E2658" s="8">
        <v>38383</v>
      </c>
      <c r="F2658" t="s">
        <v>284</v>
      </c>
      <c r="G2658" s="6" t="s">
        <v>23</v>
      </c>
      <c r="I2658" s="12">
        <v>166.96</v>
      </c>
      <c r="J2658" s="12">
        <f>J2657+IF(AND($B2658="B",$G2658="D"),-I2658,IF($B2658="B",+I2658,0))</f>
        <v>-1769.9123385348601</v>
      </c>
      <c r="K2658" s="12">
        <f>K2657+IF(AND($B2658="B",$E2658&lt;&gt;""),IF($G2658="D",-I2658,+I2658),0)</f>
        <v>-1769.9123385348601</v>
      </c>
      <c r="L2658" s="6" t="str">
        <f>IF(C2658="","",G2658&amp;" "&amp;VLOOKUP(C2658,$X$1:$Y$49,2))</f>
        <v>D 22</v>
      </c>
      <c r="M2658" s="10" t="e">
        <f>M2657+IF(AND(B2658="C",E2658&lt;&gt;""),IF(G2658="D",-#REF!,+#REF!),0)</f>
        <v>#REF!</v>
      </c>
      <c r="N2658">
        <f>IF(D2658,MONTH(D2658),"")</f>
        <v>1</v>
      </c>
      <c r="O2658">
        <f>IF(D2658,YEAR(D2658),"")</f>
        <v>2005</v>
      </c>
      <c r="P2658" s="12">
        <f>P2657+IF(AND($B2658="C",I2658&lt;&gt;""),IF($G2658="D",-I2658,+I2658),0)</f>
        <v>228.6857748122132</v>
      </c>
    </row>
    <row r="2659" spans="1:16" x14ac:dyDescent="0.2">
      <c r="A2659" s="6">
        <v>1396</v>
      </c>
      <c r="B2659" s="6" t="s">
        <v>17</v>
      </c>
      <c r="C2659" s="7" t="s">
        <v>26</v>
      </c>
      <c r="D2659" s="8">
        <v>38383</v>
      </c>
      <c r="E2659" s="8">
        <v>38383</v>
      </c>
      <c r="F2659" t="s">
        <v>284</v>
      </c>
      <c r="G2659" s="6" t="s">
        <v>23</v>
      </c>
      <c r="I2659" s="12">
        <v>32.82</v>
      </c>
      <c r="J2659" s="12">
        <f>J2658+IF(AND($B2659="B",$G2659="D"),-I2659,IF($B2659="B",+I2659,0))</f>
        <v>-1802.73233853486</v>
      </c>
      <c r="K2659" s="12">
        <f>K2658+IF(AND($B2659="B",$E2659&lt;&gt;""),IF($G2659="D",-I2659,+I2659),0)</f>
        <v>-1802.73233853486</v>
      </c>
      <c r="L2659" s="6" t="str">
        <f>IF(C2659="","",G2659&amp;" "&amp;VLOOKUP(C2659,$X$1:$Y$49,2))</f>
        <v>D 6</v>
      </c>
      <c r="M2659" s="10" t="e">
        <f>M2658+IF(AND(B2659="C",E2659&lt;&gt;""),IF(G2659="D",-#REF!,+#REF!),0)</f>
        <v>#REF!</v>
      </c>
      <c r="N2659">
        <f>IF(D2659,MONTH(D2659),"")</f>
        <v>1</v>
      </c>
      <c r="O2659">
        <f>IF(D2659,YEAR(D2659),"")</f>
        <v>2005</v>
      </c>
      <c r="P2659" s="12">
        <f>P2658+IF(AND($B2659="C",I2659&lt;&gt;""),IF($G2659="D",-I2659,+I2659),0)</f>
        <v>228.6857748122132</v>
      </c>
    </row>
    <row r="2660" spans="1:16" x14ac:dyDescent="0.2">
      <c r="A2660" s="6">
        <v>1391</v>
      </c>
      <c r="B2660" s="6" t="s">
        <v>17</v>
      </c>
      <c r="C2660" t="s">
        <v>135</v>
      </c>
      <c r="D2660" s="8">
        <v>38384</v>
      </c>
      <c r="E2660" s="8">
        <v>38387</v>
      </c>
      <c r="F2660" t="s">
        <v>284</v>
      </c>
      <c r="G2660" s="6" t="s">
        <v>19</v>
      </c>
      <c r="I2660" s="12">
        <v>560</v>
      </c>
      <c r="J2660" s="12">
        <f>J2659+IF(AND($B2660="B",$G2660="D"),-I2660,IF($B2660="B",+I2660,0))</f>
        <v>-1242.73233853486</v>
      </c>
      <c r="K2660" s="12">
        <f>K2659+IF(AND($B2660="B",$E2660&lt;&gt;""),IF($G2660="D",-I2660,+I2660),0)</f>
        <v>-1242.73233853486</v>
      </c>
      <c r="L2660" s="6" t="str">
        <f>IF(C2660="","",G2660&amp;" "&amp;VLOOKUP(C2660,$X$1:$Y$49,2))</f>
        <v>R 6</v>
      </c>
      <c r="M2660" s="10" t="e">
        <f>M2659+IF(AND(B2660="C",E2660&lt;&gt;""),IF(G2660="D",-#REF!,+#REF!),0)</f>
        <v>#REF!</v>
      </c>
      <c r="N2660">
        <f>IF(D2660,MONTH(D2660),"")</f>
        <v>2</v>
      </c>
      <c r="O2660">
        <f>IF(D2660,YEAR(D2660),"")</f>
        <v>2005</v>
      </c>
      <c r="P2660" s="12">
        <f>P2659+IF(AND($B2660="C",I2660&lt;&gt;""),IF($G2660="D",-I2660,+I2660),0)</f>
        <v>228.6857748122132</v>
      </c>
    </row>
    <row r="2661" spans="1:16" x14ac:dyDescent="0.2">
      <c r="A2661" s="6">
        <v>1391</v>
      </c>
      <c r="B2661" s="6" t="s">
        <v>17</v>
      </c>
      <c r="C2661" t="s">
        <v>62</v>
      </c>
      <c r="D2661" s="8">
        <v>38384</v>
      </c>
      <c r="E2661" s="8">
        <v>38387</v>
      </c>
      <c r="F2661" t="s">
        <v>284</v>
      </c>
      <c r="G2661" s="6" t="s">
        <v>19</v>
      </c>
      <c r="I2661" s="12">
        <v>109.76</v>
      </c>
      <c r="J2661" s="12">
        <f>J2660+IF(AND($B2661="B",$G2661="D"),-I2661,IF($B2661="B",+I2661,0))</f>
        <v>-1132.97233853486</v>
      </c>
      <c r="K2661" s="12">
        <f>K2660+IF(AND($B2661="B",$E2661&lt;&gt;""),IF($G2661="D",-I2661,+I2661),0)</f>
        <v>-1132.97233853486</v>
      </c>
      <c r="L2661" s="6" t="str">
        <f>IF(C2661="","",G2661&amp;" "&amp;VLOOKUP(C2661,$X$1:$Y$49,2))</f>
        <v>R 5</v>
      </c>
      <c r="M2661" s="10" t="e">
        <f>M2660+IF(AND(B2661="C",E2661&lt;&gt;""),IF(G2661="D",-#REF!,+#REF!),0)</f>
        <v>#REF!</v>
      </c>
      <c r="N2661">
        <f>IF(D2661,MONTH(D2661),"")</f>
        <v>2</v>
      </c>
      <c r="O2661">
        <f>IF(D2661,YEAR(D2661),"")</f>
        <v>2005</v>
      </c>
      <c r="P2661" s="12">
        <f>P2660+IF(AND($B2661="C",I2661&lt;&gt;""),IF($G2661="D",-I2661,+I2661),0)</f>
        <v>228.6857748122132</v>
      </c>
    </row>
    <row r="2662" spans="1:16" x14ac:dyDescent="0.2">
      <c r="A2662" s="6">
        <v>1393</v>
      </c>
      <c r="B2662" s="6" t="s">
        <v>17</v>
      </c>
      <c r="C2662" t="s">
        <v>58</v>
      </c>
      <c r="D2662" s="8">
        <v>38384</v>
      </c>
      <c r="E2662" s="8">
        <v>38383</v>
      </c>
      <c r="F2662" t="s">
        <v>284</v>
      </c>
      <c r="G2662" s="6" t="s">
        <v>23</v>
      </c>
      <c r="I2662" s="12">
        <v>250</v>
      </c>
      <c r="J2662" s="12">
        <f>J2661+IF(AND($B2662="B",$G2662="D"),-I2662,IF($B2662="B",+I2662,0))</f>
        <v>-1382.97233853486</v>
      </c>
      <c r="K2662" s="12">
        <f>K2661+IF(AND($B2662="B",$E2662&lt;&gt;""),IF($G2662="D",-I2662,+I2662),0)</f>
        <v>-1382.97233853486</v>
      </c>
      <c r="L2662" s="6" t="str">
        <f>IF(C2662="","",G2662&amp;" "&amp;VLOOKUP(C2662,$X$1:$Y$49,2))</f>
        <v>D 4</v>
      </c>
      <c r="M2662" s="10" t="e">
        <f>M2661+IF(AND(B2662="C",E2662&lt;&gt;""),IF(G2662="D",-#REF!,+#REF!),0)</f>
        <v>#REF!</v>
      </c>
      <c r="N2662">
        <f>IF(D2662,MONTH(D2662),"")</f>
        <v>2</v>
      </c>
      <c r="O2662">
        <f>IF(D2662,YEAR(D2662),"")</f>
        <v>2005</v>
      </c>
      <c r="P2662" s="12">
        <f>P2661+IF(AND($B2662="C",I2662&lt;&gt;""),IF($G2662="D",-I2662,+I2662),0)</f>
        <v>228.6857748122132</v>
      </c>
    </row>
    <row r="2663" spans="1:16" x14ac:dyDescent="0.2">
      <c r="A2663" s="6">
        <v>1397</v>
      </c>
      <c r="B2663" s="6" t="s">
        <v>17</v>
      </c>
      <c r="C2663" t="s">
        <v>53</v>
      </c>
      <c r="D2663" s="8">
        <v>38384</v>
      </c>
      <c r="E2663" s="8">
        <v>38384</v>
      </c>
      <c r="F2663" t="s">
        <v>284</v>
      </c>
      <c r="G2663" s="6" t="s">
        <v>23</v>
      </c>
      <c r="I2663" s="12">
        <v>8.36</v>
      </c>
      <c r="J2663" s="12">
        <f>J2662+IF(AND($B2663="B",$G2663="D"),-I2663,IF($B2663="B",+I2663,0))</f>
        <v>-1391.3323385348599</v>
      </c>
      <c r="K2663" s="12">
        <f>K2662+IF(AND($B2663="B",$E2663&lt;&gt;""),IF($G2663="D",-I2663,+I2663),0)</f>
        <v>-1391.3323385348599</v>
      </c>
      <c r="L2663" s="6" t="str">
        <f>IF(C2663="","",G2663&amp;" "&amp;VLOOKUP(C2663,$X$1:$Y$49,2))</f>
        <v>D 29</v>
      </c>
      <c r="M2663" s="10" t="e">
        <f>M2662+IF(AND(B2663="C",E2663&lt;&gt;""),IF(G2663="D",-#REF!,+#REF!),0)</f>
        <v>#REF!</v>
      </c>
      <c r="N2663">
        <f>IF(D2663,MONTH(D2663),"")</f>
        <v>2</v>
      </c>
      <c r="O2663">
        <f>IF(D2663,YEAR(D2663),"")</f>
        <v>2005</v>
      </c>
      <c r="P2663" s="12">
        <f>P2662+IF(AND($B2663="C",I2663&lt;&gt;""),IF($G2663="D",-I2663,+I2663),0)</f>
        <v>228.6857748122132</v>
      </c>
    </row>
    <row r="2664" spans="1:16" x14ac:dyDescent="0.2">
      <c r="A2664" s="6">
        <v>1397</v>
      </c>
      <c r="B2664" s="6" t="s">
        <v>17</v>
      </c>
      <c r="C2664" s="7" t="s">
        <v>26</v>
      </c>
      <c r="D2664" s="8">
        <v>38384</v>
      </c>
      <c r="E2664" s="8">
        <v>38384</v>
      </c>
      <c r="F2664" t="s">
        <v>284</v>
      </c>
      <c r="G2664" s="6" t="s">
        <v>23</v>
      </c>
      <c r="I2664" s="12">
        <v>1.64</v>
      </c>
      <c r="J2664" s="12">
        <f>J2663+IF(AND($B2664="B",$G2664="D"),-I2664,IF($B2664="B",+I2664,0))</f>
        <v>-1392.97233853486</v>
      </c>
      <c r="K2664" s="12">
        <f>K2663+IF(AND($B2664="B",$E2664&lt;&gt;""),IF($G2664="D",-I2664,+I2664),0)</f>
        <v>-1392.97233853486</v>
      </c>
      <c r="L2664" s="6" t="str">
        <f>IF(C2664="","",G2664&amp;" "&amp;VLOOKUP(C2664,$X$1:$Y$49,2))</f>
        <v>D 6</v>
      </c>
      <c r="M2664" s="10" t="e">
        <f>M2663+IF(AND(B2664="C",E2664&lt;&gt;""),IF(G2664="D",-#REF!,+#REF!),0)</f>
        <v>#REF!</v>
      </c>
      <c r="N2664">
        <f>IF(D2664,MONTH(D2664),"")</f>
        <v>2</v>
      </c>
      <c r="O2664">
        <f>IF(D2664,YEAR(D2664),"")</f>
        <v>2005</v>
      </c>
      <c r="P2664" s="12">
        <f>P2663+IF(AND($B2664="C",I2664&lt;&gt;""),IF($G2664="D",-I2664,+I2664),0)</f>
        <v>228.6857748122132</v>
      </c>
    </row>
    <row r="2665" spans="1:16" x14ac:dyDescent="0.2">
      <c r="A2665" s="6">
        <v>1363</v>
      </c>
      <c r="B2665" s="6" t="s">
        <v>17</v>
      </c>
      <c r="C2665" t="s">
        <v>33</v>
      </c>
      <c r="D2665" s="8">
        <v>38385</v>
      </c>
      <c r="E2665" s="8">
        <v>38403</v>
      </c>
      <c r="F2665" s="40" t="s">
        <v>284</v>
      </c>
      <c r="G2665" s="6" t="s">
        <v>23</v>
      </c>
      <c r="I2665" s="12">
        <v>682</v>
      </c>
      <c r="J2665" s="12">
        <f>J2664+IF(AND($B2665="B",$G2665="D"),-I2665,IF($B2665="B",+I2665,0))</f>
        <v>-2074.9723385348598</v>
      </c>
      <c r="K2665" s="12">
        <f>K2664+IF(AND($B2665="B",$E2665&lt;&gt;""),IF($G2665="D",-I2665,+I2665),0)</f>
        <v>-2074.9723385348598</v>
      </c>
      <c r="L2665" s="6" t="str">
        <f>IF(C2665="","",G2665&amp;" "&amp;VLOOKUP(C2665,$X$1:$Y$49,2))</f>
        <v>D 23</v>
      </c>
      <c r="M2665" s="10" t="e">
        <f>M2664+IF(AND(B2665="C",E2665&lt;&gt;""),IF(G2665="D",-#REF!,+#REF!),0)</f>
        <v>#REF!</v>
      </c>
      <c r="N2665">
        <f>IF(D2665,MONTH(D2665),"")</f>
        <v>2</v>
      </c>
      <c r="O2665">
        <f>IF(D2665,YEAR(D2665),"")</f>
        <v>2005</v>
      </c>
      <c r="P2665" s="12">
        <f>P2664+IF(AND($B2665="C",I2665&lt;&gt;""),IF($G2665="D",-I2665,+I2665),0)</f>
        <v>228.6857748122132</v>
      </c>
    </row>
    <row r="2666" spans="1:16" x14ac:dyDescent="0.2">
      <c r="A2666" s="6">
        <v>1386</v>
      </c>
      <c r="B2666" s="6" t="s">
        <v>17</v>
      </c>
      <c r="C2666" t="s">
        <v>28</v>
      </c>
      <c r="D2666" s="8">
        <v>38387</v>
      </c>
      <c r="E2666" s="8">
        <v>38397</v>
      </c>
      <c r="F2666" t="s">
        <v>284</v>
      </c>
      <c r="G2666" s="6" t="s">
        <v>23</v>
      </c>
      <c r="I2666" s="12">
        <v>22.9</v>
      </c>
      <c r="J2666" s="12">
        <f>J2665+IF(AND($B2666="B",$G2666="D"),-I2666,IF($B2666="B",+I2666,0))</f>
        <v>-2097.8723385348599</v>
      </c>
      <c r="K2666" s="12">
        <f>K2665+IF(AND($B2666="B",$E2666&lt;&gt;""),IF($G2666="D",-I2666,+I2666),0)</f>
        <v>-2097.8723385348599</v>
      </c>
      <c r="L2666" s="6" t="str">
        <f>IF(C2666="","",G2666&amp;" "&amp;VLOOKUP(C2666,$X$1:$Y$49,2))</f>
        <v>D 25</v>
      </c>
      <c r="M2666" s="10" t="e">
        <f>M2665+IF(AND(B2666="C",E2666&lt;&gt;""),IF(G2666="D",-#REF!,+#REF!),0)</f>
        <v>#REF!</v>
      </c>
      <c r="N2666">
        <f>IF(D2666,MONTH(D2666),"")</f>
        <v>2</v>
      </c>
      <c r="O2666">
        <f>IF(D2666,YEAR(D2666),"")</f>
        <v>2005</v>
      </c>
      <c r="P2666" s="12">
        <f>P2665+IF(AND($B2666="C",I2666&lt;&gt;""),IF($G2666="D",-I2666,+I2666),0)</f>
        <v>228.6857748122132</v>
      </c>
    </row>
    <row r="2667" spans="1:16" x14ac:dyDescent="0.2">
      <c r="A2667" s="6">
        <v>1386</v>
      </c>
      <c r="B2667" s="6" t="s">
        <v>17</v>
      </c>
      <c r="C2667" t="s">
        <v>26</v>
      </c>
      <c r="D2667" s="8">
        <v>38387</v>
      </c>
      <c r="E2667" s="8">
        <v>38397</v>
      </c>
      <c r="F2667" t="s">
        <v>284</v>
      </c>
      <c r="G2667" s="6" t="s">
        <v>23</v>
      </c>
      <c r="I2667" s="12">
        <v>4.49</v>
      </c>
      <c r="J2667" s="12">
        <f>J2666+IF(AND($B2667="B",$G2667="D"),-I2667,IF($B2667="B",+I2667,0))</f>
        <v>-2102.3623385348596</v>
      </c>
      <c r="K2667" s="12">
        <f>K2666+IF(AND($B2667="B",$E2667&lt;&gt;""),IF($G2667="D",-I2667,+I2667),0)</f>
        <v>-2102.3623385348596</v>
      </c>
      <c r="L2667" s="6" t="str">
        <f>IF(C2667="","",G2667&amp;" "&amp;VLOOKUP(C2667,$X$1:$Y$49,2))</f>
        <v>D 6</v>
      </c>
      <c r="M2667" s="10" t="e">
        <f>M2666+IF(AND(B2667="C",E2667&lt;&gt;""),IF(G2667="D",-#REF!,+#REF!),0)</f>
        <v>#REF!</v>
      </c>
      <c r="N2667">
        <f>IF(D2667,MONTH(D2667),"")</f>
        <v>2</v>
      </c>
      <c r="O2667">
        <f>IF(D2667,YEAR(D2667),"")</f>
        <v>2005</v>
      </c>
      <c r="P2667" s="12">
        <f>P2666+IF(AND($B2667="C",I2667&lt;&gt;""),IF($G2667="D",-I2667,+I2667),0)</f>
        <v>228.6857748122132</v>
      </c>
    </row>
    <row r="2668" spans="1:16" x14ac:dyDescent="0.2">
      <c r="A2668" s="6">
        <v>1394</v>
      </c>
      <c r="B2668" s="6" t="s">
        <v>17</v>
      </c>
      <c r="C2668" s="7" t="s">
        <v>56</v>
      </c>
      <c r="D2668" s="8">
        <v>38388</v>
      </c>
      <c r="E2668" s="19">
        <v>38388</v>
      </c>
      <c r="F2668" t="s">
        <v>284</v>
      </c>
      <c r="G2668" s="6" t="s">
        <v>23</v>
      </c>
      <c r="I2668" s="12">
        <v>121.01</v>
      </c>
      <c r="J2668" s="12">
        <f>J2667+IF(AND($B2668="B",$G2668="D"),-I2668,IF($B2668="B",+I2668,0))</f>
        <v>-2223.3723385348599</v>
      </c>
      <c r="K2668" s="12">
        <f>K2667+IF(AND($B2668="B",$E2668&lt;&gt;""),IF($G2668="D",-I2668,+I2668),0)</f>
        <v>-2223.3723385348599</v>
      </c>
      <c r="L2668" s="6" t="str">
        <f>IF(C2668="","",G2668&amp;" "&amp;VLOOKUP(C2668,$X$1:$Y$49,2))</f>
        <v>D 14</v>
      </c>
      <c r="M2668" s="10" t="e">
        <f>M2667+IF(AND(B2668="C",E2668&lt;&gt;""),IF(G2668="D",-#REF!,+#REF!),0)</f>
        <v>#REF!</v>
      </c>
      <c r="N2668">
        <f>IF(D2668,MONTH(D2668),"")</f>
        <v>2</v>
      </c>
      <c r="O2668">
        <f>IF(D2668,YEAR(D2668),"")</f>
        <v>2005</v>
      </c>
      <c r="P2668" s="12">
        <f>P2667+IF(AND($B2668="C",I2668&lt;&gt;""),IF($G2668="D",-I2668,+I2668),0)</f>
        <v>228.6857748122132</v>
      </c>
    </row>
    <row r="2669" spans="1:16" x14ac:dyDescent="0.2">
      <c r="A2669" s="6">
        <v>1394</v>
      </c>
      <c r="B2669" s="6" t="s">
        <v>17</v>
      </c>
      <c r="C2669" s="7" t="s">
        <v>26</v>
      </c>
      <c r="D2669" s="8">
        <v>38388</v>
      </c>
      <c r="E2669" s="19">
        <v>38388</v>
      </c>
      <c r="F2669" t="s">
        <v>284</v>
      </c>
      <c r="G2669" s="6" t="s">
        <v>23</v>
      </c>
      <c r="I2669" s="12">
        <v>23.72</v>
      </c>
      <c r="J2669" s="12">
        <f>J2668+IF(AND($B2669="B",$G2669="D"),-I2669,IF($B2669="B",+I2669,0))</f>
        <v>-2247.0923385348597</v>
      </c>
      <c r="K2669" s="12">
        <f>K2668+IF(AND($B2669="B",$E2669&lt;&gt;""),IF($G2669="D",-I2669,+I2669),0)</f>
        <v>-2247.0923385348597</v>
      </c>
      <c r="L2669" s="6" t="str">
        <f>IF(C2669="","",G2669&amp;" "&amp;VLOOKUP(C2669,$X$1:$Y$49,2))</f>
        <v>D 6</v>
      </c>
      <c r="M2669" s="10" t="e">
        <f>M2668+IF(AND(B2669="C",E2669&lt;&gt;""),IF(G2669="D",-#REF!,+#REF!),0)</f>
        <v>#REF!</v>
      </c>
      <c r="N2669">
        <f>IF(D2669,MONTH(D2669),"")</f>
        <v>2</v>
      </c>
      <c r="O2669">
        <f>IF(D2669,YEAR(D2669),"")</f>
        <v>2005</v>
      </c>
      <c r="P2669" s="12">
        <f>P2668+IF(AND($B2669="C",I2669&lt;&gt;""),IF($G2669="D",-I2669,+I2669),0)</f>
        <v>228.6857748122132</v>
      </c>
    </row>
    <row r="2670" spans="1:16" x14ac:dyDescent="0.2">
      <c r="A2670" s="6">
        <v>1394</v>
      </c>
      <c r="B2670" s="6" t="s">
        <v>17</v>
      </c>
      <c r="C2670" s="7" t="s">
        <v>51</v>
      </c>
      <c r="D2670" s="8">
        <v>38388</v>
      </c>
      <c r="E2670" s="19">
        <v>38388</v>
      </c>
      <c r="F2670" t="s">
        <v>284</v>
      </c>
      <c r="G2670" s="6" t="s">
        <v>23</v>
      </c>
      <c r="I2670" s="12">
        <v>7.48</v>
      </c>
      <c r="J2670" s="12">
        <f>J2669+IF(AND($B2670="B",$G2670="D"),-I2670,IF($B2670="B",+I2670,0))</f>
        <v>-2254.5723385348597</v>
      </c>
      <c r="K2670" s="12">
        <f>K2669+IF(AND($B2670="B",$E2670&lt;&gt;""),IF($G2670="D",-I2670,+I2670),0)</f>
        <v>-2254.5723385348597</v>
      </c>
      <c r="L2670" s="6" t="str">
        <f>IF(C2670="","",G2670&amp;" "&amp;VLOOKUP(C2670,$X$1:$Y$49,2))</f>
        <v>D 21</v>
      </c>
      <c r="M2670" s="10" t="e">
        <f>M2669+IF(AND(B2670="C",E2670&lt;&gt;""),IF(G2670="D",-#REF!,+#REF!),0)</f>
        <v>#REF!</v>
      </c>
      <c r="N2670">
        <f>IF(D2670,MONTH(D2670),"")</f>
        <v>2</v>
      </c>
      <c r="O2670">
        <f>IF(D2670,YEAR(D2670),"")</f>
        <v>2005</v>
      </c>
      <c r="P2670" s="12">
        <f>P2669+IF(AND($B2670="C",I2670&lt;&gt;""),IF($G2670="D",-I2670,+I2670),0)</f>
        <v>228.6857748122132</v>
      </c>
    </row>
    <row r="2671" spans="1:16" x14ac:dyDescent="0.2">
      <c r="A2671" s="6">
        <v>999</v>
      </c>
      <c r="B2671" s="6" t="s">
        <v>17</v>
      </c>
      <c r="C2671" t="s">
        <v>33</v>
      </c>
      <c r="D2671" s="8">
        <v>38390</v>
      </c>
      <c r="E2671" s="8">
        <v>38389</v>
      </c>
      <c r="F2671" t="s">
        <v>284</v>
      </c>
      <c r="G2671" s="6" t="s">
        <v>23</v>
      </c>
      <c r="H2671" s="6"/>
      <c r="I2671" s="12">
        <v>126.33</v>
      </c>
      <c r="J2671" s="12">
        <f>J2670+IF(AND($B2671="B",$G2671="D"),-I2671,IF($B2671="B",+I2671,0))</f>
        <v>-2380.9023385348596</v>
      </c>
      <c r="K2671" s="12">
        <f>K2670+IF(AND($B2671="B",$E2671&lt;&gt;""),IF($G2671="D",-I2671,+I2671),0)</f>
        <v>-2380.9023385348596</v>
      </c>
      <c r="L2671" s="6" t="str">
        <f>IF(C2671="","",G2671&amp;" "&amp;VLOOKUP(C2671,$X$1:$Y$49,2))</f>
        <v>D 23</v>
      </c>
      <c r="M2671" s="10" t="e">
        <f>M2670+IF(AND(B2671="C",E2671&lt;&gt;""),IF(G2671="D",-#REF!,+#REF!),0)</f>
        <v>#REF!</v>
      </c>
      <c r="N2671">
        <f>IF(D2671,MONTH(D2671),"")</f>
        <v>2</v>
      </c>
      <c r="O2671">
        <f>IF(D2671,YEAR(D2671),"")</f>
        <v>2005</v>
      </c>
      <c r="P2671" s="12">
        <f>P2670+IF(AND($B2671="C",I2671&lt;&gt;""),IF($G2671="D",-I2671,+I2671),0)</f>
        <v>228.6857748122132</v>
      </c>
    </row>
    <row r="2672" spans="1:16" x14ac:dyDescent="0.2">
      <c r="A2672" s="6">
        <v>1390</v>
      </c>
      <c r="B2672" s="6" t="s">
        <v>17</v>
      </c>
      <c r="C2672" t="s">
        <v>135</v>
      </c>
      <c r="D2672" s="8">
        <v>38390</v>
      </c>
      <c r="E2672" s="8">
        <v>38391</v>
      </c>
      <c r="F2672" t="s">
        <v>284</v>
      </c>
      <c r="G2672" s="6" t="s">
        <v>19</v>
      </c>
      <c r="I2672" s="12">
        <v>500</v>
      </c>
      <c r="J2672" s="12">
        <f>J2671+IF(AND($B2672="B",$G2672="D"),-I2672,IF($B2672="B",+I2672,0))</f>
        <v>-1880.9023385348596</v>
      </c>
      <c r="K2672" s="12">
        <f>K2671+IF(AND($B2672="B",$E2672&lt;&gt;""),IF($G2672="D",-I2672,+I2672),0)</f>
        <v>-1880.9023385348596</v>
      </c>
      <c r="L2672" s="6" t="str">
        <f>IF(C2672="","",G2672&amp;" "&amp;VLOOKUP(C2672,$X$1:$Y$49,2))</f>
        <v>R 6</v>
      </c>
      <c r="M2672" s="10" t="e">
        <f>M2671+IF(AND(B2672="C",E2672&lt;&gt;""),IF(G2672="D",-#REF!,+#REF!),0)</f>
        <v>#REF!</v>
      </c>
      <c r="N2672">
        <f>IF(D2672,MONTH(D2672),"")</f>
        <v>2</v>
      </c>
      <c r="O2672">
        <f>IF(D2672,YEAR(D2672),"")</f>
        <v>2005</v>
      </c>
      <c r="P2672" s="12">
        <f>P2671+IF(AND($B2672="C",I2672&lt;&gt;""),IF($G2672="D",-I2672,+I2672),0)</f>
        <v>228.6857748122132</v>
      </c>
    </row>
    <row r="2673" spans="1:16" x14ac:dyDescent="0.2">
      <c r="A2673" s="6">
        <v>1390</v>
      </c>
      <c r="B2673" s="6" t="s">
        <v>17</v>
      </c>
      <c r="C2673" t="s">
        <v>62</v>
      </c>
      <c r="D2673" s="8">
        <v>38390</v>
      </c>
      <c r="E2673" s="8">
        <v>38391</v>
      </c>
      <c r="F2673" t="s">
        <v>284</v>
      </c>
      <c r="G2673" s="6" t="s">
        <v>19</v>
      </c>
      <c r="I2673" s="12">
        <v>98</v>
      </c>
      <c r="J2673" s="12">
        <f>J2672+IF(AND($B2673="B",$G2673="D"),-I2673,IF($B2673="B",+I2673,0))</f>
        <v>-1782.9023385348596</v>
      </c>
      <c r="K2673" s="12">
        <f>K2672+IF(AND($B2673="B",$E2673&lt;&gt;""),IF($G2673="D",-I2673,+I2673),0)</f>
        <v>-1782.9023385348596</v>
      </c>
      <c r="L2673" s="6" t="str">
        <f>IF(C2673="","",G2673&amp;" "&amp;VLOOKUP(C2673,$X$1:$Y$49,2))</f>
        <v>R 5</v>
      </c>
      <c r="M2673" s="10" t="e">
        <f>M2672+IF(AND(B2673="C",E2673&lt;&gt;""),IF(G2673="D",-#REF!,+#REF!),0)</f>
        <v>#REF!</v>
      </c>
      <c r="N2673">
        <f>IF(D2673,MONTH(D2673),"")</f>
        <v>2</v>
      </c>
      <c r="O2673">
        <f>IF(D2673,YEAR(D2673),"")</f>
        <v>2005</v>
      </c>
      <c r="P2673" s="12">
        <f>P2672+IF(AND($B2673="C",I2673&lt;&gt;""),IF($G2673="D",-I2673,+I2673),0)</f>
        <v>228.6857748122132</v>
      </c>
    </row>
    <row r="2674" spans="1:16" x14ac:dyDescent="0.2">
      <c r="A2674" s="6">
        <v>1358</v>
      </c>
      <c r="B2674" s="6" t="s">
        <v>17</v>
      </c>
      <c r="C2674" t="s">
        <v>33</v>
      </c>
      <c r="D2674" s="8">
        <v>38393</v>
      </c>
      <c r="E2674" s="8">
        <v>38393</v>
      </c>
      <c r="F2674" t="s">
        <v>284</v>
      </c>
      <c r="G2674" s="6" t="s">
        <v>23</v>
      </c>
      <c r="I2674" s="12">
        <v>282.89999999999998</v>
      </c>
      <c r="J2674" s="12">
        <f>J2673+IF(AND($B2674="B",$G2674="D"),-I2674,IF($B2674="B",+I2674,0))</f>
        <v>-2065.8023385348597</v>
      </c>
      <c r="K2674" s="12">
        <f>K2673+IF(AND($B2674="B",$E2674&lt;&gt;""),IF($G2674="D",-I2674,+I2674),0)</f>
        <v>-2065.8023385348597</v>
      </c>
      <c r="L2674" s="6" t="str">
        <f>IF(C2674="","",G2674&amp;" "&amp;VLOOKUP(C2674,$X$1:$Y$49,2))</f>
        <v>D 23</v>
      </c>
      <c r="M2674" s="10" t="e">
        <f>M2673+IF(AND(B2674="C",E2674&lt;&gt;""),IF(G2674="D",-#REF!,+#REF!),0)</f>
        <v>#REF!</v>
      </c>
      <c r="N2674">
        <f>IF(D2674,MONTH(D2674),"")</f>
        <v>2</v>
      </c>
      <c r="O2674">
        <f>IF(D2674,YEAR(D2674),"")</f>
        <v>2005</v>
      </c>
      <c r="P2674" s="12">
        <f>P2673+IF(AND($B2674="C",I2674&lt;&gt;""),IF($G2674="D",-I2674,+I2674),0)</f>
        <v>228.6857748122132</v>
      </c>
    </row>
    <row r="2675" spans="1:16" x14ac:dyDescent="0.2">
      <c r="A2675" s="6">
        <v>1387</v>
      </c>
      <c r="B2675" s="6" t="s">
        <v>17</v>
      </c>
      <c r="C2675" t="s">
        <v>58</v>
      </c>
      <c r="D2675" s="8">
        <v>38398</v>
      </c>
      <c r="E2675" s="8">
        <v>38397</v>
      </c>
      <c r="F2675" t="s">
        <v>284</v>
      </c>
      <c r="G2675" s="6" t="s">
        <v>23</v>
      </c>
      <c r="I2675" s="12">
        <v>2600</v>
      </c>
      <c r="J2675" s="12">
        <f>J2674+IF(AND($B2675="B",$G2675="D"),-I2675,IF($B2675="B",+I2675,0))</f>
        <v>-4665.8023385348597</v>
      </c>
      <c r="K2675" s="12">
        <f>K2674+IF(AND($B2675="B",$E2675&lt;&gt;""),IF($G2675="D",-I2675,+I2675),0)</f>
        <v>-4665.8023385348597</v>
      </c>
      <c r="L2675" s="6" t="str">
        <f>IF(C2675="","",G2675&amp;" "&amp;VLOOKUP(C2675,$X$1:$Y$49,2))</f>
        <v>D 4</v>
      </c>
      <c r="M2675" s="10" t="e">
        <f>M2674+IF(AND(B2675="C",E2675&lt;&gt;""),IF(G2675="D",-#REF!,+#REF!),0)</f>
        <v>#REF!</v>
      </c>
      <c r="N2675">
        <f>IF(D2675,MONTH(D2675),"")</f>
        <v>2</v>
      </c>
      <c r="O2675">
        <f>IF(D2675,YEAR(D2675),"")</f>
        <v>2005</v>
      </c>
      <c r="P2675" s="12">
        <f>P2674+IF(AND($B2675="C",I2675&lt;&gt;""),IF($G2675="D",-I2675,+I2675),0)</f>
        <v>228.6857748122132</v>
      </c>
    </row>
    <row r="2676" spans="1:16" x14ac:dyDescent="0.2">
      <c r="A2676" s="6">
        <v>1389</v>
      </c>
      <c r="B2676" s="6" t="s">
        <v>17</v>
      </c>
      <c r="C2676" t="s">
        <v>28</v>
      </c>
      <c r="D2676" s="8">
        <v>38398</v>
      </c>
      <c r="E2676" s="8">
        <v>38412</v>
      </c>
      <c r="F2676" t="s">
        <v>284</v>
      </c>
      <c r="G2676" s="6" t="s">
        <v>23</v>
      </c>
      <c r="I2676" s="12">
        <v>26.2</v>
      </c>
      <c r="J2676" s="12">
        <f>J2675+IF(AND($B2676="B",$G2676="D"),-I2676,IF($B2676="B",+I2676,0))</f>
        <v>-4692.0023385348595</v>
      </c>
      <c r="K2676" s="12">
        <f>K2675+IF(AND($B2676="B",$E2676&lt;&gt;""),IF($G2676="D",-I2676,+I2676),0)</f>
        <v>-4692.0023385348595</v>
      </c>
      <c r="L2676" s="6" t="str">
        <f>IF(C2676="","",G2676&amp;" "&amp;VLOOKUP(C2676,$X$1:$Y$49,2))</f>
        <v>D 25</v>
      </c>
      <c r="M2676" s="10" t="e">
        <f>M2675+IF(AND(B2676="C",E2676&lt;&gt;""),IF(G2676="D",-#REF!,+#REF!),0)</f>
        <v>#REF!</v>
      </c>
      <c r="N2676">
        <f>IF(D2676,MONTH(D2676),"")</f>
        <v>2</v>
      </c>
      <c r="O2676">
        <f>IF(D2676,YEAR(D2676),"")</f>
        <v>2005</v>
      </c>
      <c r="P2676" s="12">
        <f>P2675+IF(AND($B2676="C",I2676&lt;&gt;""),IF($G2676="D",-I2676,+I2676),0)</f>
        <v>228.6857748122132</v>
      </c>
    </row>
    <row r="2677" spans="1:16" x14ac:dyDescent="0.2">
      <c r="A2677" s="6">
        <v>1389</v>
      </c>
      <c r="B2677" s="6" t="s">
        <v>17</v>
      </c>
      <c r="C2677" t="s">
        <v>26</v>
      </c>
      <c r="D2677" s="8">
        <v>38398</v>
      </c>
      <c r="E2677" s="8">
        <v>38412</v>
      </c>
      <c r="F2677" t="s">
        <v>284</v>
      </c>
      <c r="G2677" s="6" t="s">
        <v>23</v>
      </c>
      <c r="I2677" s="12">
        <v>5.14</v>
      </c>
      <c r="J2677" s="12">
        <f>J2676+IF(AND($B2677="B",$G2677="D"),-I2677,IF($B2677="B",+I2677,0))</f>
        <v>-4697.1423385348598</v>
      </c>
      <c r="K2677" s="12">
        <f>K2676+IF(AND($B2677="B",$E2677&lt;&gt;""),IF($G2677="D",-I2677,+I2677),0)</f>
        <v>-4697.1423385348598</v>
      </c>
      <c r="L2677" s="6" t="str">
        <f>IF(C2677="","",G2677&amp;" "&amp;VLOOKUP(C2677,$X$1:$Y$49,2))</f>
        <v>D 6</v>
      </c>
      <c r="M2677" s="10" t="e">
        <f>M2676+IF(AND(B2677="C",E2677&lt;&gt;""),IF(G2677="D",-#REF!,+#REF!),0)</f>
        <v>#REF!</v>
      </c>
      <c r="N2677">
        <f>IF(D2677,MONTH(D2677),"")</f>
        <v>2</v>
      </c>
      <c r="O2677">
        <f>IF(D2677,YEAR(D2677),"")</f>
        <v>2005</v>
      </c>
      <c r="P2677" s="12">
        <f>P2676+IF(AND($B2677="C",I2677&lt;&gt;""),IF($G2677="D",-I2677,+I2677),0)</f>
        <v>228.6857748122132</v>
      </c>
    </row>
    <row r="2678" spans="1:16" x14ac:dyDescent="0.2">
      <c r="A2678" s="6">
        <v>1392</v>
      </c>
      <c r="B2678" s="6" t="s">
        <v>17</v>
      </c>
      <c r="C2678" t="s">
        <v>135</v>
      </c>
      <c r="D2678" s="8">
        <v>38398</v>
      </c>
      <c r="E2678" s="8">
        <v>38401</v>
      </c>
      <c r="F2678" t="s">
        <v>284</v>
      </c>
      <c r="G2678" s="6" t="s">
        <v>19</v>
      </c>
      <c r="I2678" s="12">
        <v>560</v>
      </c>
      <c r="J2678" s="12">
        <f>J2677+IF(AND($B2678="B",$G2678="D"),-I2678,IF($B2678="B",+I2678,0))</f>
        <v>-4137.1423385348598</v>
      </c>
      <c r="K2678" s="12">
        <f>K2677+IF(AND($B2678="B",$E2678&lt;&gt;""),IF($G2678="D",-I2678,+I2678),0)</f>
        <v>-4137.1423385348598</v>
      </c>
      <c r="L2678" s="6" t="str">
        <f>IF(C2678="","",G2678&amp;" "&amp;VLOOKUP(C2678,$X$1:$Y$49,2))</f>
        <v>R 6</v>
      </c>
      <c r="M2678" s="10" t="e">
        <f>M2677+IF(AND(B2678="C",E2678&lt;&gt;""),IF(G2678="D",-#REF!,+#REF!),0)</f>
        <v>#REF!</v>
      </c>
      <c r="N2678">
        <f>IF(D2678,MONTH(D2678),"")</f>
        <v>2</v>
      </c>
      <c r="O2678">
        <f>IF(D2678,YEAR(D2678),"")</f>
        <v>2005</v>
      </c>
      <c r="P2678" s="12">
        <f>P2677+IF(AND($B2678="C",I2678&lt;&gt;""),IF($G2678="D",-I2678,+I2678),0)</f>
        <v>228.6857748122132</v>
      </c>
    </row>
    <row r="2679" spans="1:16" x14ac:dyDescent="0.2">
      <c r="A2679" s="6">
        <v>1392</v>
      </c>
      <c r="B2679" s="6" t="s">
        <v>17</v>
      </c>
      <c r="C2679" t="s">
        <v>62</v>
      </c>
      <c r="D2679" s="8">
        <v>38398</v>
      </c>
      <c r="E2679" s="8">
        <v>38401</v>
      </c>
      <c r="F2679" t="s">
        <v>284</v>
      </c>
      <c r="G2679" s="6" t="s">
        <v>19</v>
      </c>
      <c r="I2679" s="12">
        <v>109.76</v>
      </c>
      <c r="J2679" s="12">
        <f>J2678+IF(AND($B2679="B",$G2679="D"),-I2679,IF($B2679="B",+I2679,0))</f>
        <v>-4027.3823385348596</v>
      </c>
      <c r="K2679" s="12">
        <f>K2678+IF(AND($B2679="B",$E2679&lt;&gt;""),IF($G2679="D",-I2679,+I2679),0)</f>
        <v>-4027.3823385348596</v>
      </c>
      <c r="L2679" s="6" t="str">
        <f>IF(C2679="","",G2679&amp;" "&amp;VLOOKUP(C2679,$X$1:$Y$49,2))</f>
        <v>R 5</v>
      </c>
      <c r="M2679" s="10" t="e">
        <f>M2678+IF(AND(B2679="C",E2679&lt;&gt;""),IF(G2679="D",-#REF!,+#REF!),0)</f>
        <v>#REF!</v>
      </c>
      <c r="N2679">
        <f>IF(D2679,MONTH(D2679),"")</f>
        <v>2</v>
      </c>
      <c r="O2679">
        <f>IF(D2679,YEAR(D2679),"")</f>
        <v>2005</v>
      </c>
      <c r="P2679" s="12">
        <f>P2678+IF(AND($B2679="C",I2679&lt;&gt;""),IF($G2679="D",-I2679,+I2679),0)</f>
        <v>228.6857748122132</v>
      </c>
    </row>
    <row r="2680" spans="1:16" x14ac:dyDescent="0.2">
      <c r="A2680" s="6">
        <v>1411</v>
      </c>
      <c r="B2680" s="6" t="s">
        <v>17</v>
      </c>
      <c r="C2680" t="s">
        <v>28</v>
      </c>
      <c r="D2680" s="8">
        <v>38399</v>
      </c>
      <c r="E2680" s="8">
        <v>38413</v>
      </c>
      <c r="F2680" t="s">
        <v>284</v>
      </c>
      <c r="G2680" s="6" t="s">
        <v>23</v>
      </c>
      <c r="I2680" s="12">
        <v>28.95</v>
      </c>
      <c r="J2680" s="12">
        <f>J2679+IF(AND($B2680="B",$G2680="D"),-I2680,IF($B2680="B",+I2680,0))</f>
        <v>-4056.3323385348594</v>
      </c>
      <c r="K2680" s="12">
        <f>K2679+IF(AND($B2680="B",$E2680&lt;&gt;""),IF($G2680="D",-I2680,+I2680),0)</f>
        <v>-4056.3323385348594</v>
      </c>
      <c r="L2680" s="6" t="str">
        <f>IF(C2680="","",G2680&amp;" "&amp;VLOOKUP(C2680,$X$1:$Y$49,2))</f>
        <v>D 25</v>
      </c>
      <c r="M2680" s="10" t="e">
        <f>M2679+IF(AND(B2680="C",E2680&lt;&gt;""),IF(G2680="D",-#REF!,+#REF!),0)</f>
        <v>#REF!</v>
      </c>
      <c r="N2680">
        <f>IF(D2680,MONTH(D2680),"")</f>
        <v>2</v>
      </c>
      <c r="O2680">
        <f>IF(D2680,YEAR(D2680),"")</f>
        <v>2005</v>
      </c>
      <c r="P2680" s="12">
        <f>P2679+IF(AND($B2680="C",I2680&lt;&gt;""),IF($G2680="D",-I2680,+I2680),0)</f>
        <v>228.6857748122132</v>
      </c>
    </row>
    <row r="2681" spans="1:16" x14ac:dyDescent="0.2">
      <c r="A2681" s="6">
        <v>1411</v>
      </c>
      <c r="B2681" s="6" t="s">
        <v>17</v>
      </c>
      <c r="C2681" t="s">
        <v>26</v>
      </c>
      <c r="D2681" s="8">
        <v>38399</v>
      </c>
      <c r="E2681" s="8">
        <v>38413</v>
      </c>
      <c r="F2681" t="s">
        <v>284</v>
      </c>
      <c r="G2681" s="6" t="s">
        <v>23</v>
      </c>
      <c r="I2681" s="12">
        <v>5.67</v>
      </c>
      <c r="J2681" s="12">
        <f>J2680+IF(AND($B2681="B",$G2681="D"),-I2681,IF($B2681="B",+I2681,0))</f>
        <v>-4062.0023385348595</v>
      </c>
      <c r="K2681" s="12">
        <f>K2680+IF(AND($B2681="B",$E2681&lt;&gt;""),IF($G2681="D",-I2681,+I2681),0)</f>
        <v>-4062.0023385348595</v>
      </c>
      <c r="L2681" s="6" t="str">
        <f>IF(C2681="","",G2681&amp;" "&amp;VLOOKUP(C2681,$X$1:$Y$49,2))</f>
        <v>D 6</v>
      </c>
      <c r="M2681" s="10" t="e">
        <f>M2680+IF(AND(B2681="C",E2681&lt;&gt;""),IF(G2681="D",-#REF!,+#REF!),0)</f>
        <v>#REF!</v>
      </c>
      <c r="N2681">
        <f>IF(D2681,MONTH(D2681),"")</f>
        <v>2</v>
      </c>
      <c r="O2681">
        <f>IF(D2681,YEAR(D2681),"")</f>
        <v>2005</v>
      </c>
      <c r="P2681" s="12">
        <f>P2680+IF(AND($B2681="C",I2681&lt;&gt;""),IF($G2681="D",-I2681,+I2681),0)</f>
        <v>228.6857748122132</v>
      </c>
    </row>
    <row r="2682" spans="1:16" x14ac:dyDescent="0.2">
      <c r="A2682" s="6">
        <v>1408</v>
      </c>
      <c r="B2682" s="6" t="s">
        <v>17</v>
      </c>
      <c r="C2682" s="7" t="s">
        <v>58</v>
      </c>
      <c r="D2682" s="8">
        <v>38402</v>
      </c>
      <c r="E2682" s="8">
        <v>38409</v>
      </c>
      <c r="F2682" t="s">
        <v>284</v>
      </c>
      <c r="G2682" s="6" t="s">
        <v>23</v>
      </c>
      <c r="I2682" s="12">
        <v>216</v>
      </c>
      <c r="J2682" s="12">
        <f>J2681+IF(AND($B2682="B",$G2682="D"),-I2682,IF($B2682="B",+I2682,0))</f>
        <v>-4278.0023385348595</v>
      </c>
      <c r="K2682" s="12">
        <f>K2681+IF(AND($B2682="B",$E2682&lt;&gt;""),IF($G2682="D",-I2682,+I2682),0)</f>
        <v>-4278.0023385348595</v>
      </c>
      <c r="L2682" s="6" t="str">
        <f>IF(C2682="","",G2682&amp;" "&amp;VLOOKUP(C2682,$X$1:$Y$49,2))</f>
        <v>D 4</v>
      </c>
      <c r="M2682" s="10" t="e">
        <f>M2681+IF(AND(B2682="C",E2682&lt;&gt;""),IF(G2682="D",-#REF!,+#REF!),0)</f>
        <v>#REF!</v>
      </c>
      <c r="N2682">
        <f>IF(D2682,MONTH(D2682),"")</f>
        <v>2</v>
      </c>
      <c r="O2682">
        <f>IF(D2682,YEAR(D2682),"")</f>
        <v>2005</v>
      </c>
      <c r="P2682" s="12">
        <f>P2681+IF(AND($B2682="C",I2682&lt;&gt;""),IF($G2682="D",-I2682,+I2682),0)</f>
        <v>228.6857748122132</v>
      </c>
    </row>
    <row r="2683" spans="1:16" x14ac:dyDescent="0.2">
      <c r="A2683" s="6">
        <v>1388</v>
      </c>
      <c r="B2683" s="6" t="s">
        <v>17</v>
      </c>
      <c r="C2683" t="s">
        <v>135</v>
      </c>
      <c r="D2683" s="8">
        <v>38406</v>
      </c>
      <c r="E2683" s="8">
        <v>38411</v>
      </c>
      <c r="F2683" t="s">
        <v>284</v>
      </c>
      <c r="G2683" s="6" t="s">
        <v>19</v>
      </c>
      <c r="I2683" s="12">
        <v>610</v>
      </c>
      <c r="J2683" s="12">
        <f>J2682+IF(AND($B2683="B",$G2683="D"),-I2683,IF($B2683="B",+I2683,0))</f>
        <v>-3668.0023385348595</v>
      </c>
      <c r="K2683" s="12">
        <f>K2682+IF(AND($B2683="B",$E2683&lt;&gt;""),IF($G2683="D",-I2683,+I2683),0)</f>
        <v>-3668.0023385348595</v>
      </c>
      <c r="L2683" s="6" t="str">
        <f>IF(C2683="","",G2683&amp;" "&amp;VLOOKUP(C2683,$X$1:$Y$49,2))</f>
        <v>R 6</v>
      </c>
      <c r="M2683" s="10" t="e">
        <f>M2682+IF(AND(B2683="C",E2683&lt;&gt;""),IF(G2683="D",-#REF!,+#REF!),0)</f>
        <v>#REF!</v>
      </c>
      <c r="N2683">
        <f>IF(D2683,MONTH(D2683),"")</f>
        <v>2</v>
      </c>
      <c r="O2683">
        <f>IF(D2683,YEAR(D2683),"")</f>
        <v>2005</v>
      </c>
      <c r="P2683" s="12">
        <f>P2682+IF(AND($B2683="C",I2683&lt;&gt;""),IF($G2683="D",-I2683,+I2683),0)</f>
        <v>228.6857748122132</v>
      </c>
    </row>
    <row r="2684" spans="1:16" x14ac:dyDescent="0.2">
      <c r="A2684" s="6">
        <v>1388</v>
      </c>
      <c r="B2684" s="6" t="s">
        <v>17</v>
      </c>
      <c r="C2684" t="s">
        <v>62</v>
      </c>
      <c r="D2684" s="8">
        <v>38406</v>
      </c>
      <c r="E2684" s="8">
        <v>38411</v>
      </c>
      <c r="F2684" t="s">
        <v>284</v>
      </c>
      <c r="G2684" s="6" t="s">
        <v>19</v>
      </c>
      <c r="I2684" s="12">
        <v>119.56</v>
      </c>
      <c r="J2684" s="12">
        <f>J2683+IF(AND($B2684="B",$G2684="D"),-I2684,IF($B2684="B",+I2684,0))</f>
        <v>-3548.4423385348596</v>
      </c>
      <c r="K2684" s="12">
        <f>K2683+IF(AND($B2684="B",$E2684&lt;&gt;""),IF($G2684="D",-I2684,+I2684),0)</f>
        <v>-3548.4423385348596</v>
      </c>
      <c r="L2684" s="6" t="str">
        <f>IF(C2684="","",G2684&amp;" "&amp;VLOOKUP(C2684,$X$1:$Y$49,2))</f>
        <v>R 5</v>
      </c>
      <c r="M2684" s="10" t="e">
        <f>M2683+IF(AND(B2684="C",E2684&lt;&gt;""),IF(G2684="D",-#REF!,+#REF!),0)</f>
        <v>#REF!</v>
      </c>
      <c r="N2684">
        <f>IF(D2684,MONTH(D2684),"")</f>
        <v>2</v>
      </c>
      <c r="O2684">
        <f>IF(D2684,YEAR(D2684),"")</f>
        <v>2005</v>
      </c>
      <c r="P2684" s="12">
        <f>P2683+IF(AND($B2684="C",I2684&lt;&gt;""),IF($G2684="D",-I2684,+I2684),0)</f>
        <v>228.6857748122132</v>
      </c>
    </row>
    <row r="2685" spans="1:16" x14ac:dyDescent="0.2">
      <c r="A2685" s="6">
        <v>1407</v>
      </c>
      <c r="B2685" s="6" t="s">
        <v>17</v>
      </c>
      <c r="C2685" s="7" t="s">
        <v>51</v>
      </c>
      <c r="D2685" s="8">
        <v>38411</v>
      </c>
      <c r="E2685" s="8">
        <v>38411</v>
      </c>
      <c r="F2685" t="s">
        <v>284</v>
      </c>
      <c r="G2685" s="6" t="s">
        <v>23</v>
      </c>
      <c r="I2685" s="12">
        <v>120.81</v>
      </c>
      <c r="J2685" s="12">
        <f>J2684+IF(AND($B2685="B",$G2685="D"),-I2685,IF($B2685="B",+I2685,0))</f>
        <v>-3669.2523385348595</v>
      </c>
      <c r="K2685" s="12">
        <f>K2684+IF(AND($B2685="B",$E2685&lt;&gt;""),IF($G2685="D",-I2685,+I2685),0)</f>
        <v>-3669.2523385348595</v>
      </c>
      <c r="L2685" s="6" t="str">
        <f>IF(C2685="","",G2685&amp;" "&amp;VLOOKUP(C2685,$X$1:$Y$49,2))</f>
        <v>D 21</v>
      </c>
      <c r="M2685" s="10" t="e">
        <f>M2684+IF(AND(B2685="C",E2685&lt;&gt;""),IF(G2685="D",-#REF!,+#REF!),0)</f>
        <v>#REF!</v>
      </c>
      <c r="N2685">
        <f>IF(D2685,MONTH(D2685),"")</f>
        <v>2</v>
      </c>
      <c r="O2685">
        <f>IF(D2685,YEAR(D2685),"")</f>
        <v>2005</v>
      </c>
      <c r="P2685" s="12">
        <f>P2684+IF(AND($B2685="C",I2685&lt;&gt;""),IF($G2685="D",-I2685,+I2685),0)</f>
        <v>228.6857748122132</v>
      </c>
    </row>
    <row r="2686" spans="1:16" x14ac:dyDescent="0.2">
      <c r="A2686" s="6">
        <v>1407</v>
      </c>
      <c r="B2686" s="6" t="s">
        <v>17</v>
      </c>
      <c r="C2686" t="s">
        <v>31</v>
      </c>
      <c r="D2686" s="8">
        <v>38411</v>
      </c>
      <c r="E2686" s="8">
        <v>38411</v>
      </c>
      <c r="F2686" t="s">
        <v>284</v>
      </c>
      <c r="G2686" s="6" t="s">
        <v>23</v>
      </c>
      <c r="I2686" s="12">
        <v>20.16</v>
      </c>
      <c r="J2686" s="12">
        <f>J2685+IF(AND($B2686="B",$G2686="D"),-I2686,IF($B2686="B",+I2686,0))</f>
        <v>-3689.4123385348594</v>
      </c>
      <c r="K2686" s="12">
        <f>K2685+IF(AND($B2686="B",$E2686&lt;&gt;""),IF($G2686="D",-I2686,+I2686),0)</f>
        <v>-3689.4123385348594</v>
      </c>
      <c r="L2686" s="6" t="str">
        <f>IF(C2686="","",G2686&amp;" "&amp;VLOOKUP(C2686,$X$1:$Y$49,2))</f>
        <v>D 22</v>
      </c>
      <c r="M2686" s="10" t="e">
        <f>M2685+IF(AND(B2686="C",E2686&lt;&gt;""),IF(G2686="D",-#REF!,+#REF!),0)</f>
        <v>#REF!</v>
      </c>
      <c r="N2686">
        <f>IF(D2686,MONTH(D2686),"")</f>
        <v>2</v>
      </c>
      <c r="O2686">
        <f>IF(D2686,YEAR(D2686),"")</f>
        <v>2005</v>
      </c>
      <c r="P2686" s="12">
        <f>P2685+IF(AND($B2686="C",I2686&lt;&gt;""),IF($G2686="D",-I2686,+I2686),0)</f>
        <v>228.6857748122132</v>
      </c>
    </row>
    <row r="2687" spans="1:16" x14ac:dyDescent="0.2">
      <c r="A2687" s="6">
        <v>1407</v>
      </c>
      <c r="B2687" s="6" t="s">
        <v>17</v>
      </c>
      <c r="C2687" s="7" t="s">
        <v>26</v>
      </c>
      <c r="D2687" s="8">
        <v>38411</v>
      </c>
      <c r="E2687" s="8">
        <v>38411</v>
      </c>
      <c r="F2687" t="s">
        <v>284</v>
      </c>
      <c r="G2687" s="6" t="s">
        <v>23</v>
      </c>
      <c r="I2687" s="12">
        <v>27.62</v>
      </c>
      <c r="J2687" s="12">
        <f>J2686+IF(AND($B2687="B",$G2687="D"),-I2687,IF($B2687="B",+I2687,0))</f>
        <v>-3717.0323385348593</v>
      </c>
      <c r="K2687" s="12">
        <f>K2686+IF(AND($B2687="B",$E2687&lt;&gt;""),IF($G2687="D",-I2687,+I2687),0)</f>
        <v>-3717.0323385348593</v>
      </c>
      <c r="L2687" s="6" t="str">
        <f>IF(C2687="","",G2687&amp;" "&amp;VLOOKUP(C2687,$X$1:$Y$49,2))</f>
        <v>D 6</v>
      </c>
      <c r="M2687" s="10" t="e">
        <f>M2686+IF(AND(B2687="C",E2687&lt;&gt;""),IF(G2687="D",-#REF!,+#REF!),0)</f>
        <v>#REF!</v>
      </c>
      <c r="N2687">
        <f>IF(D2687,MONTH(D2687),"")</f>
        <v>2</v>
      </c>
      <c r="O2687">
        <f>IF(D2687,YEAR(D2687),"")</f>
        <v>2005</v>
      </c>
      <c r="P2687" s="12">
        <f>P2686+IF(AND($B2687="C",I2687&lt;&gt;""),IF($G2687="D",-I2687,+I2687),0)</f>
        <v>228.6857748122132</v>
      </c>
    </row>
    <row r="2688" spans="1:16" x14ac:dyDescent="0.2">
      <c r="A2688" s="6">
        <v>1410</v>
      </c>
      <c r="B2688" s="6" t="s">
        <v>17</v>
      </c>
      <c r="C2688" t="s">
        <v>53</v>
      </c>
      <c r="D2688" s="8">
        <v>38412</v>
      </c>
      <c r="E2688" s="8">
        <v>38412</v>
      </c>
      <c r="F2688" t="s">
        <v>284</v>
      </c>
      <c r="G2688" s="6" t="s">
        <v>23</v>
      </c>
      <c r="I2688" s="12">
        <v>8.36</v>
      </c>
      <c r="J2688" s="12">
        <f>J2687+IF(AND($B2688="B",$G2688="D"),-I2688,IF($B2688="B",+I2688,0))</f>
        <v>-3725.3923385348594</v>
      </c>
      <c r="K2688" s="12">
        <f>K2687+IF(AND($B2688="B",$E2688&lt;&gt;""),IF($G2688="D",-I2688,+I2688),0)</f>
        <v>-3725.3923385348594</v>
      </c>
      <c r="L2688" s="6" t="str">
        <f>IF(C2688="","",G2688&amp;" "&amp;VLOOKUP(C2688,$X$1:$Y$49,2))</f>
        <v>D 29</v>
      </c>
      <c r="M2688" s="10" t="e">
        <f>M2687+IF(AND(B2688="C",E2688&lt;&gt;""),IF(G2688="D",-#REF!,+#REF!),0)</f>
        <v>#REF!</v>
      </c>
      <c r="N2688">
        <f>IF(D2688,MONTH(D2688),"")</f>
        <v>3</v>
      </c>
      <c r="O2688">
        <f>IF(D2688,YEAR(D2688),"")</f>
        <v>2005</v>
      </c>
      <c r="P2688" s="12">
        <f>P2687+IF(AND($B2688="C",I2688&lt;&gt;""),IF($G2688="D",-I2688,+I2688),0)</f>
        <v>228.6857748122132</v>
      </c>
    </row>
    <row r="2689" spans="1:16" x14ac:dyDescent="0.2">
      <c r="A2689" s="6">
        <v>1410</v>
      </c>
      <c r="B2689" s="6" t="s">
        <v>17</v>
      </c>
      <c r="C2689" t="s">
        <v>26</v>
      </c>
      <c r="D2689" s="8">
        <v>38412</v>
      </c>
      <c r="E2689" s="8">
        <v>38412</v>
      </c>
      <c r="F2689" t="s">
        <v>284</v>
      </c>
      <c r="G2689" s="6" t="s">
        <v>23</v>
      </c>
      <c r="I2689" s="12">
        <v>1.64</v>
      </c>
      <c r="J2689" s="12">
        <f>J2688+IF(AND($B2689="B",$G2689="D"),-I2689,IF($B2689="B",+I2689,0))</f>
        <v>-3727.0323385348593</v>
      </c>
      <c r="K2689" s="12">
        <f>K2688+IF(AND($B2689="B",$E2689&lt;&gt;""),IF($G2689="D",-I2689,+I2689),0)</f>
        <v>-3727.0323385348593</v>
      </c>
      <c r="L2689" s="6" t="str">
        <f>IF(C2689="","",G2689&amp;" "&amp;VLOOKUP(C2689,$X$1:$Y$49,2))</f>
        <v>D 6</v>
      </c>
      <c r="M2689" s="10" t="e">
        <f>M2688+IF(AND(B2689="C",E2689&lt;&gt;""),IF(G2689="D",-#REF!,+#REF!),0)</f>
        <v>#REF!</v>
      </c>
      <c r="N2689">
        <f>IF(D2689,MONTH(D2689),"")</f>
        <v>3</v>
      </c>
      <c r="O2689">
        <f>IF(D2689,YEAR(D2689),"")</f>
        <v>2005</v>
      </c>
      <c r="P2689" s="12">
        <f>P2688+IF(AND($B2689="C",I2689&lt;&gt;""),IF($G2689="D",-I2689,+I2689),0)</f>
        <v>228.6857748122132</v>
      </c>
    </row>
    <row r="2690" spans="1:16" x14ac:dyDescent="0.2">
      <c r="A2690" s="6">
        <v>1363</v>
      </c>
      <c r="B2690" s="6" t="s">
        <v>17</v>
      </c>
      <c r="C2690" t="s">
        <v>33</v>
      </c>
      <c r="D2690" s="8">
        <v>38413</v>
      </c>
      <c r="E2690" s="8">
        <v>38431</v>
      </c>
      <c r="F2690" s="40" t="s">
        <v>284</v>
      </c>
      <c r="G2690" s="6" t="s">
        <v>23</v>
      </c>
      <c r="I2690" s="12">
        <v>637</v>
      </c>
      <c r="J2690" s="12">
        <f>J2689+IF(AND($B2690="B",$G2690="D"),-I2690,IF($B2690="B",+I2690,0))</f>
        <v>-4364.0323385348593</v>
      </c>
      <c r="K2690" s="12">
        <f>K2689+IF(AND($B2690="B",$E2690&lt;&gt;""),IF($G2690="D",-I2690,+I2690),0)</f>
        <v>-4364.0323385348593</v>
      </c>
      <c r="L2690" s="6" t="str">
        <f>IF(C2690="","",G2690&amp;" "&amp;VLOOKUP(C2690,$X$1:$Y$49,2))</f>
        <v>D 23</v>
      </c>
      <c r="M2690" s="10" t="e">
        <f>M2689+IF(AND(B2690="C",E2690&lt;&gt;""),IF(G2690="D",-#REF!,+#REF!),0)</f>
        <v>#REF!</v>
      </c>
      <c r="N2690">
        <f>IF(D2690,MONTH(D2690),"")</f>
        <v>3</v>
      </c>
      <c r="O2690">
        <f>IF(D2690,YEAR(D2690),"")</f>
        <v>2005</v>
      </c>
      <c r="P2690" s="12">
        <f>P2689+IF(AND($B2690="C",I2690&lt;&gt;""),IF($G2690="D",-I2690,+I2690),0)</f>
        <v>228.6857748122132</v>
      </c>
    </row>
    <row r="2691" spans="1:16" x14ac:dyDescent="0.2">
      <c r="A2691" s="6">
        <v>1399</v>
      </c>
      <c r="B2691" s="6" t="s">
        <v>17</v>
      </c>
      <c r="C2691" t="s">
        <v>28</v>
      </c>
      <c r="D2691" s="8">
        <v>38414</v>
      </c>
      <c r="E2691" s="8">
        <v>38433</v>
      </c>
      <c r="F2691" t="s">
        <v>284</v>
      </c>
      <c r="G2691" s="6" t="s">
        <v>23</v>
      </c>
      <c r="I2691" s="12">
        <v>0.12</v>
      </c>
      <c r="J2691" s="12">
        <f>J2690+IF(AND($B2691="B",$G2691="D"),-I2691,IF($B2691="B",+I2691,0))</f>
        <v>-4364.1523385348592</v>
      </c>
      <c r="K2691" s="12">
        <f>K2690+IF(AND($B2691="B",$E2691&lt;&gt;""),IF($G2691="D",-I2691,+I2691),0)</f>
        <v>-4364.1523385348592</v>
      </c>
      <c r="L2691" s="6" t="str">
        <f>IF(C2691="","",G2691&amp;" "&amp;VLOOKUP(C2691,$X$1:$Y$49,2))</f>
        <v>D 25</v>
      </c>
      <c r="M2691" s="10" t="e">
        <f>M2690+IF(AND(B2691="C",E2691&lt;&gt;""),IF(G2691="D",-#REF!,+#REF!),0)</f>
        <v>#REF!</v>
      </c>
      <c r="N2691">
        <f>IF(D2691,MONTH(D2691),"")</f>
        <v>3</v>
      </c>
      <c r="O2691">
        <f>IF(D2691,YEAR(D2691),"")</f>
        <v>2005</v>
      </c>
      <c r="P2691" s="12">
        <f>P2690+IF(AND($B2691="C",I2691&lt;&gt;""),IF($G2691="D",-I2691,+I2691),0)</f>
        <v>228.6857748122132</v>
      </c>
    </row>
    <row r="2692" spans="1:16" x14ac:dyDescent="0.2">
      <c r="A2692" s="6">
        <v>1399</v>
      </c>
      <c r="B2692" s="6" t="s">
        <v>17</v>
      </c>
      <c r="C2692" t="s">
        <v>26</v>
      </c>
      <c r="D2692" s="8">
        <v>38414</v>
      </c>
      <c r="E2692" s="8">
        <v>38433</v>
      </c>
      <c r="F2692" t="s">
        <v>284</v>
      </c>
      <c r="G2692" s="6" t="s">
        <v>23</v>
      </c>
      <c r="I2692" s="12">
        <v>0.02</v>
      </c>
      <c r="J2692" s="12">
        <f>J2691+IF(AND($B2692="B",$G2692="D"),-I2692,IF($B2692="B",+I2692,0))</f>
        <v>-4364.1723385348596</v>
      </c>
      <c r="K2692" s="12">
        <f>K2691+IF(AND($B2692="B",$E2692&lt;&gt;""),IF($G2692="D",-I2692,+I2692),0)</f>
        <v>-4364.1723385348596</v>
      </c>
      <c r="L2692" s="6" t="str">
        <f>IF(C2692="","",G2692&amp;" "&amp;VLOOKUP(C2692,$X$1:$Y$49,2))</f>
        <v>D 6</v>
      </c>
      <c r="M2692" s="10" t="e">
        <f>M2691+IF(AND(B2692="C",E2692&lt;&gt;""),IF(G2692="D",-#REF!,+#REF!),0)</f>
        <v>#REF!</v>
      </c>
      <c r="N2692">
        <f>IF(D2692,MONTH(D2692),"")</f>
        <v>3</v>
      </c>
      <c r="O2692">
        <f>IF(D2692,YEAR(D2692),"")</f>
        <v>2005</v>
      </c>
      <c r="P2692" s="12">
        <f>P2691+IF(AND($B2692="C",I2692&lt;&gt;""),IF($G2692="D",-I2692,+I2692),0)</f>
        <v>228.6857748122132</v>
      </c>
    </row>
    <row r="2693" spans="1:16" x14ac:dyDescent="0.2">
      <c r="A2693" s="6">
        <v>1406</v>
      </c>
      <c r="B2693" s="6" t="s">
        <v>17</v>
      </c>
      <c r="C2693" s="7" t="s">
        <v>56</v>
      </c>
      <c r="D2693" s="8">
        <v>38416</v>
      </c>
      <c r="E2693" s="19">
        <v>38417</v>
      </c>
      <c r="F2693" t="s">
        <v>284</v>
      </c>
      <c r="G2693" s="6" t="s">
        <v>23</v>
      </c>
      <c r="I2693" s="12">
        <v>121.01</v>
      </c>
      <c r="J2693" s="12">
        <f>J2692+IF(AND($B2693="B",$G2693="D"),-I2693,IF($B2693="B",+I2693,0))</f>
        <v>-4485.1823385348598</v>
      </c>
      <c r="K2693" s="12">
        <f>K2692+IF(AND($B2693="B",$E2693&lt;&gt;""),IF($G2693="D",-I2693,+I2693),0)</f>
        <v>-4485.1823385348598</v>
      </c>
      <c r="L2693" s="6" t="str">
        <f>IF(C2693="","",G2693&amp;" "&amp;VLOOKUP(C2693,$X$1:$Y$49,2))</f>
        <v>D 14</v>
      </c>
      <c r="M2693" s="10" t="e">
        <f>M2692+IF(AND(B2693="C",E2693&lt;&gt;""),IF(G2693="D",-#REF!,+#REF!),0)</f>
        <v>#REF!</v>
      </c>
      <c r="N2693">
        <f>IF(D2693,MONTH(D2693),"")</f>
        <v>3</v>
      </c>
      <c r="O2693">
        <f>IF(D2693,YEAR(D2693),"")</f>
        <v>2005</v>
      </c>
      <c r="P2693" s="12">
        <f>P2692+IF(AND($B2693="C",I2693&lt;&gt;""),IF($G2693="D",-I2693,+I2693),0)</f>
        <v>228.6857748122132</v>
      </c>
    </row>
    <row r="2694" spans="1:16" x14ac:dyDescent="0.2">
      <c r="A2694" s="6">
        <v>1406</v>
      </c>
      <c r="B2694" s="6" t="s">
        <v>17</v>
      </c>
      <c r="C2694" s="7" t="s">
        <v>26</v>
      </c>
      <c r="D2694" s="8">
        <v>38416</v>
      </c>
      <c r="E2694" s="19">
        <v>38417</v>
      </c>
      <c r="F2694" t="s">
        <v>284</v>
      </c>
      <c r="G2694" s="6" t="s">
        <v>23</v>
      </c>
      <c r="I2694" s="12">
        <v>23.72</v>
      </c>
      <c r="J2694" s="12">
        <f>J2693+IF(AND($B2694="B",$G2694="D"),-I2694,IF($B2694="B",+I2694,0))</f>
        <v>-4508.9023385348601</v>
      </c>
      <c r="K2694" s="12">
        <f>K2693+IF(AND($B2694="B",$E2694&lt;&gt;""),IF($G2694="D",-I2694,+I2694),0)</f>
        <v>-4508.9023385348601</v>
      </c>
      <c r="L2694" s="6" t="str">
        <f>IF(C2694="","",G2694&amp;" "&amp;VLOOKUP(C2694,$X$1:$Y$49,2))</f>
        <v>D 6</v>
      </c>
      <c r="M2694" s="10" t="e">
        <f>M2693+IF(AND(B2694="C",E2694&lt;&gt;""),IF(G2694="D",-#REF!,+#REF!),0)</f>
        <v>#REF!</v>
      </c>
      <c r="N2694">
        <f>IF(D2694,MONTH(D2694),"")</f>
        <v>3</v>
      </c>
      <c r="O2694">
        <f>IF(D2694,YEAR(D2694),"")</f>
        <v>2005</v>
      </c>
      <c r="P2694" s="12">
        <f>P2693+IF(AND($B2694="C",I2694&lt;&gt;""),IF($G2694="D",-I2694,+I2694),0)</f>
        <v>228.6857748122132</v>
      </c>
    </row>
    <row r="2695" spans="1:16" x14ac:dyDescent="0.2">
      <c r="A2695" s="6">
        <v>1406</v>
      </c>
      <c r="B2695" s="6" t="s">
        <v>17</v>
      </c>
      <c r="C2695" s="7" t="s">
        <v>51</v>
      </c>
      <c r="D2695" s="8">
        <v>38416</v>
      </c>
      <c r="E2695" s="19">
        <v>38417</v>
      </c>
      <c r="F2695" t="s">
        <v>284</v>
      </c>
      <c r="G2695" s="6" t="s">
        <v>23</v>
      </c>
      <c r="I2695" s="12">
        <v>7.48</v>
      </c>
      <c r="J2695" s="12">
        <f>J2694+IF(AND($B2695="B",$G2695="D"),-I2695,IF($B2695="B",+I2695,0))</f>
        <v>-4516.3823385348596</v>
      </c>
      <c r="K2695" s="12">
        <f>K2694+IF(AND($B2695="B",$E2695&lt;&gt;""),IF($G2695="D",-I2695,+I2695),0)</f>
        <v>-4516.3823385348596</v>
      </c>
      <c r="L2695" s="6" t="str">
        <f>IF(C2695="","",G2695&amp;" "&amp;VLOOKUP(C2695,$X$1:$Y$49,2))</f>
        <v>D 21</v>
      </c>
      <c r="M2695" s="10" t="e">
        <f>M2694+IF(AND(B2695="C",E2695&lt;&gt;""),IF(G2695="D",-#REF!,+#REF!),0)</f>
        <v>#REF!</v>
      </c>
      <c r="N2695">
        <f>IF(D2695,MONTH(D2695),"")</f>
        <v>3</v>
      </c>
      <c r="O2695">
        <f>IF(D2695,YEAR(D2695),"")</f>
        <v>2005</v>
      </c>
      <c r="P2695" s="12">
        <f>P2694+IF(AND($B2695="C",I2695&lt;&gt;""),IF($G2695="D",-I2695,+I2695),0)</f>
        <v>228.6857748122132</v>
      </c>
    </row>
    <row r="2696" spans="1:16" x14ac:dyDescent="0.2">
      <c r="A2696" s="6">
        <v>999</v>
      </c>
      <c r="B2696" s="6" t="s">
        <v>17</v>
      </c>
      <c r="C2696" t="s">
        <v>33</v>
      </c>
      <c r="D2696" s="8">
        <v>38418</v>
      </c>
      <c r="E2696" s="8">
        <v>38417</v>
      </c>
      <c r="F2696" t="s">
        <v>284</v>
      </c>
      <c r="G2696" s="6" t="s">
        <v>23</v>
      </c>
      <c r="H2696" s="6"/>
      <c r="I2696" s="12">
        <v>126.33</v>
      </c>
      <c r="J2696" s="12">
        <f>J2695+IF(AND($B2696="B",$G2696="D"),-I2696,IF($B2696="B",+I2696,0))</f>
        <v>-4642.7123385348596</v>
      </c>
      <c r="K2696" s="12">
        <f>K2695+IF(AND($B2696="B",$E2696&lt;&gt;""),IF($G2696="D",-I2696,+I2696),0)</f>
        <v>-4642.7123385348596</v>
      </c>
      <c r="L2696" s="6" t="str">
        <f>IF(C2696="","",G2696&amp;" "&amp;VLOOKUP(C2696,$X$1:$Y$49,2))</f>
        <v>D 23</v>
      </c>
      <c r="M2696" s="10" t="e">
        <f>M2695+IF(AND(B2696="C",E2696&lt;&gt;""),IF(G2696="D",-#REF!,+#REF!),0)</f>
        <v>#REF!</v>
      </c>
      <c r="N2696">
        <f>IF(D2696,MONTH(D2696),"")</f>
        <v>3</v>
      </c>
      <c r="O2696">
        <f>IF(D2696,YEAR(D2696),"")</f>
        <v>2005</v>
      </c>
      <c r="P2696" s="12">
        <f>P2695+IF(AND($B2696="C",I2696&lt;&gt;""),IF($G2696="D",-I2696,+I2696),0)</f>
        <v>228.6857748122132</v>
      </c>
    </row>
    <row r="2697" spans="1:16" x14ac:dyDescent="0.2">
      <c r="A2697" s="6">
        <v>1383</v>
      </c>
      <c r="B2697" s="6" t="s">
        <v>17</v>
      </c>
      <c r="C2697" t="s">
        <v>21</v>
      </c>
      <c r="D2697" s="8">
        <v>38418</v>
      </c>
      <c r="E2697" s="8">
        <v>38456</v>
      </c>
      <c r="F2697" t="s">
        <v>284</v>
      </c>
      <c r="G2697" s="6" t="s">
        <v>23</v>
      </c>
      <c r="I2697" s="12">
        <v>61.98</v>
      </c>
      <c r="J2697" s="12">
        <f>J2696+IF(AND($B2697="B",$G2697="D"),-I2697,IF($B2697="B",+I2697,0))</f>
        <v>-4704.6923385348591</v>
      </c>
      <c r="K2697" s="12">
        <f>K2696+IF(AND($B2697="B",$E2697&lt;&gt;""),IF($G2697="D",-I2697,+I2697),0)</f>
        <v>-4704.6923385348591</v>
      </c>
      <c r="L2697" s="6" t="str">
        <f>IF(C2697="","",G2697&amp;" "&amp;VLOOKUP(C2697,$X$1:$Y$49,2))</f>
        <v>D 28</v>
      </c>
      <c r="M2697" s="10" t="e">
        <f>M2696+IF(AND(B2697="C",E2697&lt;&gt;""),IF(G2697="D",-#REF!,+#REF!),0)</f>
        <v>#REF!</v>
      </c>
      <c r="N2697">
        <f>IF(D2697,MONTH(D2697),"")</f>
        <v>3</v>
      </c>
      <c r="O2697">
        <f>IF(D2697,YEAR(D2697),"")</f>
        <v>2005</v>
      </c>
      <c r="P2697" s="12">
        <f>P2696+IF(AND($B2697="C",I2697&lt;&gt;""),IF($G2697="D",-I2697,+I2697),0)</f>
        <v>228.6857748122132</v>
      </c>
    </row>
    <row r="2698" spans="1:16" x14ac:dyDescent="0.2">
      <c r="A2698" s="6">
        <v>1383</v>
      </c>
      <c r="B2698" s="6" t="s">
        <v>17</v>
      </c>
      <c r="C2698" t="s">
        <v>26</v>
      </c>
      <c r="D2698" s="8">
        <v>38418</v>
      </c>
      <c r="E2698" s="8">
        <v>38456</v>
      </c>
      <c r="F2698" t="s">
        <v>284</v>
      </c>
      <c r="G2698" s="6" t="s">
        <v>23</v>
      </c>
      <c r="I2698" s="12">
        <v>10.25</v>
      </c>
      <c r="J2698" s="12">
        <f>J2697+IF(AND($B2698="B",$G2698="D"),-I2698,IF($B2698="B",+I2698,0))</f>
        <v>-4714.9423385348591</v>
      </c>
      <c r="K2698" s="12">
        <f>K2697+IF(AND($B2698="B",$E2698&lt;&gt;""),IF($G2698="D",-I2698,+I2698),0)</f>
        <v>-4714.9423385348591</v>
      </c>
      <c r="L2698" s="6" t="str">
        <f>IF(C2698="","",G2698&amp;" "&amp;VLOOKUP(C2698,$X$1:$Y$49,2))</f>
        <v>D 6</v>
      </c>
      <c r="M2698" s="10" t="e">
        <f>M2697+IF(AND(B2698="C",E2698&lt;&gt;""),IF(G2698="D",-#REF!,+#REF!),0)</f>
        <v>#REF!</v>
      </c>
      <c r="N2698">
        <f>IF(D2698,MONTH(D2698),"")</f>
        <v>3</v>
      </c>
      <c r="O2698">
        <f>IF(D2698,YEAR(D2698),"")</f>
        <v>2005</v>
      </c>
      <c r="P2698" s="12">
        <f>P2697+IF(AND($B2698="C",I2698&lt;&gt;""),IF($G2698="D",-I2698,+I2698),0)</f>
        <v>228.6857748122132</v>
      </c>
    </row>
    <row r="2699" spans="1:16" x14ac:dyDescent="0.2">
      <c r="A2699" s="6">
        <v>1383</v>
      </c>
      <c r="B2699" s="6" t="s">
        <v>17</v>
      </c>
      <c r="C2699" t="s">
        <v>21</v>
      </c>
      <c r="D2699" s="8">
        <v>38418</v>
      </c>
      <c r="E2699" s="8">
        <v>38456</v>
      </c>
      <c r="F2699" t="s">
        <v>284</v>
      </c>
      <c r="G2699" s="6" t="s">
        <v>23</v>
      </c>
      <c r="I2699" s="12">
        <v>-100</v>
      </c>
      <c r="J2699" s="12">
        <f>J2698+IF(AND($B2699="B",$G2699="D"),-I2699,IF($B2699="B",+I2699,0))</f>
        <v>-4614.9423385348591</v>
      </c>
      <c r="K2699" s="12">
        <f>K2698+IF(AND($B2699="B",$E2699&lt;&gt;""),IF($G2699="D",-I2699,+I2699),0)</f>
        <v>-4614.9423385348591</v>
      </c>
      <c r="L2699" s="6" t="str">
        <f>IF(C2699="","",G2699&amp;" "&amp;VLOOKUP(C2699,$X$1:$Y$49,2))</f>
        <v>D 28</v>
      </c>
      <c r="M2699" s="10" t="e">
        <f>M2698+IF(AND(B2699="C",E2699&lt;&gt;""),IF(G2699="D",-#REF!,+#REF!),0)</f>
        <v>#REF!</v>
      </c>
      <c r="N2699">
        <f>IF(D2699,MONTH(D2699),"")</f>
        <v>3</v>
      </c>
      <c r="O2699">
        <f>IF(D2699,YEAR(D2699),"")</f>
        <v>2005</v>
      </c>
      <c r="P2699" s="12">
        <f>P2698+IF(AND($B2699="C",I2699&lt;&gt;""),IF($G2699="D",-I2699,+I2699),0)</f>
        <v>228.6857748122132</v>
      </c>
    </row>
    <row r="2700" spans="1:16" x14ac:dyDescent="0.2">
      <c r="A2700" s="6">
        <v>1358</v>
      </c>
      <c r="B2700" s="6" t="s">
        <v>17</v>
      </c>
      <c r="C2700" t="s">
        <v>33</v>
      </c>
      <c r="D2700" s="8">
        <v>38421</v>
      </c>
      <c r="E2700" s="8">
        <v>38421</v>
      </c>
      <c r="F2700" t="s">
        <v>284</v>
      </c>
      <c r="G2700" s="6" t="s">
        <v>23</v>
      </c>
      <c r="I2700" s="12">
        <v>282.89999999999998</v>
      </c>
      <c r="J2700" s="12">
        <f>J2699+IF(AND($B2700="B",$G2700="D"),-I2700,IF($B2700="B",+I2700,0))</f>
        <v>-4897.8423385348588</v>
      </c>
      <c r="K2700" s="12">
        <f>K2699+IF(AND($B2700="B",$E2700&lt;&gt;""),IF($G2700="D",-I2700,+I2700),0)</f>
        <v>-4897.8423385348588</v>
      </c>
      <c r="L2700" s="6" t="str">
        <f>IF(C2700="","",G2700&amp;" "&amp;VLOOKUP(C2700,$X$1:$Y$49,2))</f>
        <v>D 23</v>
      </c>
      <c r="M2700" s="10" t="e">
        <f>M2699+IF(AND(B2700="C",E2700&lt;&gt;""),IF(G2700="D",-#REF!,+#REF!),0)</f>
        <v>#REF!</v>
      </c>
      <c r="N2700">
        <f>IF(D2700,MONTH(D2700),"")</f>
        <v>3</v>
      </c>
      <c r="O2700">
        <f>IF(D2700,YEAR(D2700),"")</f>
        <v>2005</v>
      </c>
      <c r="P2700" s="12">
        <f>P2699+IF(AND($B2700="C",I2700&lt;&gt;""),IF($G2700="D",-I2700,+I2700),0)</f>
        <v>228.6857748122132</v>
      </c>
    </row>
    <row r="2701" spans="1:16" x14ac:dyDescent="0.2">
      <c r="A2701" s="6">
        <v>1401</v>
      </c>
      <c r="B2701" s="6" t="s">
        <v>17</v>
      </c>
      <c r="C2701" t="s">
        <v>135</v>
      </c>
      <c r="D2701" s="8">
        <v>38421</v>
      </c>
      <c r="E2701" s="8">
        <v>38422</v>
      </c>
      <c r="F2701" t="s">
        <v>284</v>
      </c>
      <c r="G2701" s="6" t="s">
        <v>19</v>
      </c>
      <c r="I2701" s="12">
        <v>1350</v>
      </c>
      <c r="J2701" s="12">
        <f>J2700+IF(AND($B2701="B",$G2701="D"),-I2701,IF($B2701="B",+I2701,0))</f>
        <v>-3547.8423385348588</v>
      </c>
      <c r="K2701" s="12">
        <f>K2700+IF(AND($B2701="B",$E2701&lt;&gt;""),IF($G2701="D",-I2701,+I2701),0)</f>
        <v>-3547.8423385348588</v>
      </c>
      <c r="L2701" s="6" t="str">
        <f>IF(C2701="","",G2701&amp;" "&amp;VLOOKUP(C2701,$X$1:$Y$49,2))</f>
        <v>R 6</v>
      </c>
      <c r="M2701" s="10" t="e">
        <f>M2700+IF(AND(B2701="C",E2701&lt;&gt;""),IF(G2701="D",-#REF!,+#REF!),0)</f>
        <v>#REF!</v>
      </c>
      <c r="N2701">
        <f>IF(D2701,MONTH(D2701),"")</f>
        <v>3</v>
      </c>
      <c r="O2701">
        <f>IF(D2701,YEAR(D2701),"")</f>
        <v>2005</v>
      </c>
      <c r="P2701" s="12">
        <f>P2700+IF(AND($B2701="C",I2701&lt;&gt;""),IF($G2701="D",-I2701,+I2701),0)</f>
        <v>228.6857748122132</v>
      </c>
    </row>
    <row r="2702" spans="1:16" x14ac:dyDescent="0.2">
      <c r="A2702" s="6">
        <v>1401</v>
      </c>
      <c r="B2702" s="6" t="s">
        <v>17</v>
      </c>
      <c r="C2702" t="s">
        <v>62</v>
      </c>
      <c r="D2702" s="8">
        <v>38421</v>
      </c>
      <c r="E2702" s="8">
        <v>38422</v>
      </c>
      <c r="F2702" t="s">
        <v>284</v>
      </c>
      <c r="G2702" s="6" t="s">
        <v>19</v>
      </c>
      <c r="I2702" s="12">
        <v>264.60000000000002</v>
      </c>
      <c r="J2702" s="12">
        <f>J2701+IF(AND($B2702="B",$G2702="D"),-I2702,IF($B2702="B",+I2702,0))</f>
        <v>-3283.2423385348588</v>
      </c>
      <c r="K2702" s="12">
        <f>K2701+IF(AND($B2702="B",$E2702&lt;&gt;""),IF($G2702="D",-I2702,+I2702),0)</f>
        <v>-3283.2423385348588</v>
      </c>
      <c r="L2702" s="6" t="str">
        <f>IF(C2702="","",G2702&amp;" "&amp;VLOOKUP(C2702,$X$1:$Y$49,2))</f>
        <v>R 5</v>
      </c>
      <c r="M2702" s="10" t="e">
        <f>M2701+IF(AND(B2702="C",E2702&lt;&gt;""),IF(G2702="D",-#REF!,+#REF!),0)</f>
        <v>#REF!</v>
      </c>
      <c r="N2702">
        <f>IF(D2702,MONTH(D2702),"")</f>
        <v>3</v>
      </c>
      <c r="O2702">
        <f>IF(D2702,YEAR(D2702),"")</f>
        <v>2005</v>
      </c>
      <c r="P2702" s="12">
        <f>P2701+IF(AND($B2702="C",I2702&lt;&gt;""),IF($G2702="D",-I2702,+I2702),0)</f>
        <v>228.6857748122132</v>
      </c>
    </row>
    <row r="2703" spans="1:16" x14ac:dyDescent="0.2">
      <c r="A2703" s="6">
        <v>1418</v>
      </c>
      <c r="B2703" s="6" t="s">
        <v>17</v>
      </c>
      <c r="C2703" t="s">
        <v>28</v>
      </c>
      <c r="D2703" s="8">
        <v>38421</v>
      </c>
      <c r="E2703" s="8">
        <v>38421</v>
      </c>
      <c r="F2703" t="s">
        <v>284</v>
      </c>
      <c r="G2703" s="6" t="s">
        <v>23</v>
      </c>
      <c r="I2703" s="12">
        <v>22.9</v>
      </c>
      <c r="J2703" s="12">
        <f>J2702+IF(AND($B2703="B",$G2703="D"),-I2703,IF($B2703="B",+I2703,0))</f>
        <v>-3306.1423385348589</v>
      </c>
      <c r="K2703" s="12">
        <f>K2702+IF(AND($B2703="B",$E2703&lt;&gt;""),IF($G2703="D",-I2703,+I2703),0)</f>
        <v>-3306.1423385348589</v>
      </c>
      <c r="L2703" s="6" t="str">
        <f>IF(C2703="","",G2703&amp;" "&amp;VLOOKUP(C2703,$X$1:$Y$49,2))</f>
        <v>D 25</v>
      </c>
      <c r="M2703" s="10" t="e">
        <f>M2702+IF(AND(B2703="C",E2703&lt;&gt;""),IF(G2703="D",-#REF!,+#REF!),0)</f>
        <v>#REF!</v>
      </c>
      <c r="N2703">
        <f>IF(D2703,MONTH(D2703),"")</f>
        <v>3</v>
      </c>
      <c r="O2703">
        <f>IF(D2703,YEAR(D2703),"")</f>
        <v>2005</v>
      </c>
      <c r="P2703" s="12">
        <f>P2702+IF(AND($B2703="C",I2703&lt;&gt;""),IF($G2703="D",-I2703,+I2703),0)</f>
        <v>228.6857748122132</v>
      </c>
    </row>
    <row r="2704" spans="1:16" x14ac:dyDescent="0.2">
      <c r="A2704" s="6">
        <v>1418</v>
      </c>
      <c r="B2704" s="6" t="s">
        <v>17</v>
      </c>
      <c r="C2704" t="s">
        <v>26</v>
      </c>
      <c r="D2704" s="8">
        <v>38421</v>
      </c>
      <c r="E2704" s="8">
        <v>38421</v>
      </c>
      <c r="F2704" t="s">
        <v>284</v>
      </c>
      <c r="G2704" s="6" t="s">
        <v>23</v>
      </c>
      <c r="I2704" s="12">
        <v>4.49</v>
      </c>
      <c r="J2704" s="12">
        <f>J2703+IF(AND($B2704="B",$G2704="D"),-I2704,IF($B2704="B",+I2704,0))</f>
        <v>-3310.6323385348587</v>
      </c>
      <c r="K2704" s="12">
        <f>K2703+IF(AND($B2704="B",$E2704&lt;&gt;""),IF($G2704="D",-I2704,+I2704),0)</f>
        <v>-3310.6323385348587</v>
      </c>
      <c r="L2704" s="6" t="str">
        <f>IF(C2704="","",G2704&amp;" "&amp;VLOOKUP(C2704,$X$1:$Y$49,2))</f>
        <v>D 6</v>
      </c>
      <c r="M2704" s="10" t="e">
        <f>M2703+IF(AND(B2704="C",E2704&lt;&gt;""),IF(G2704="D",-#REF!,+#REF!),0)</f>
        <v>#REF!</v>
      </c>
      <c r="N2704">
        <f>IF(D2704,MONTH(D2704),"")</f>
        <v>3</v>
      </c>
      <c r="O2704">
        <f>IF(D2704,YEAR(D2704),"")</f>
        <v>2005</v>
      </c>
      <c r="P2704" s="12">
        <f>P2703+IF(AND($B2704="C",I2704&lt;&gt;""),IF($G2704="D",-I2704,+I2704),0)</f>
        <v>228.6857748122132</v>
      </c>
    </row>
    <row r="2705" spans="1:16" x14ac:dyDescent="0.2">
      <c r="A2705" s="6">
        <v>1409</v>
      </c>
      <c r="B2705" s="6" t="s">
        <v>17</v>
      </c>
      <c r="C2705" t="s">
        <v>31</v>
      </c>
      <c r="D2705" s="8">
        <v>38422</v>
      </c>
      <c r="E2705" s="8">
        <v>38425</v>
      </c>
      <c r="F2705" s="23" t="s">
        <v>284</v>
      </c>
      <c r="G2705" s="6" t="s">
        <v>23</v>
      </c>
      <c r="I2705" s="12">
        <v>39.299999999999997</v>
      </c>
      <c r="J2705" s="12">
        <f>J2704+IF(AND($B2705="B",$G2705="D"),-I2705,IF($B2705="B",+I2705,0))</f>
        <v>-3349.9323385348589</v>
      </c>
      <c r="K2705" s="12">
        <f>K2704+IF(AND($B2705="B",$E2705&lt;&gt;""),IF($G2705="D",-I2705,+I2705),0)</f>
        <v>-3349.9323385348589</v>
      </c>
      <c r="L2705" s="6" t="str">
        <f>IF(C2705="","",G2705&amp;" "&amp;VLOOKUP(C2705,$X$1:$Y$49,2))</f>
        <v>D 22</v>
      </c>
      <c r="M2705" s="10" t="e">
        <f>M2704+IF(AND(B2705="C",E2705&lt;&gt;""),IF(G2705="D",-#REF!,+#REF!),0)</f>
        <v>#REF!</v>
      </c>
      <c r="N2705">
        <f>IF(D2705,MONTH(D2705),"")</f>
        <v>3</v>
      </c>
      <c r="O2705">
        <f>IF(D2705,YEAR(D2705),"")</f>
        <v>2005</v>
      </c>
      <c r="P2705" s="12">
        <f>P2704+IF(AND($B2705="C",I2705&lt;&gt;""),IF($G2705="D",-I2705,+I2705),0)</f>
        <v>228.6857748122132</v>
      </c>
    </row>
    <row r="2706" spans="1:16" x14ac:dyDescent="0.2">
      <c r="A2706" s="6">
        <v>1409</v>
      </c>
      <c r="B2706" s="6" t="s">
        <v>17</v>
      </c>
      <c r="C2706" s="7" t="s">
        <v>26</v>
      </c>
      <c r="D2706" s="8">
        <v>38422</v>
      </c>
      <c r="E2706" s="8">
        <v>38425</v>
      </c>
      <c r="F2706" s="23" t="s">
        <v>284</v>
      </c>
      <c r="G2706" s="6" t="s">
        <v>23</v>
      </c>
      <c r="I2706" s="12">
        <v>7.7</v>
      </c>
      <c r="J2706" s="12">
        <f>J2705+IF(AND($B2706="B",$G2706="D"),-I2706,IF($B2706="B",+I2706,0))</f>
        <v>-3357.6323385348587</v>
      </c>
      <c r="K2706" s="12">
        <f>K2705+IF(AND($B2706="B",$E2706&lt;&gt;""),IF($G2706="D",-I2706,+I2706),0)</f>
        <v>-3357.6323385348587</v>
      </c>
      <c r="L2706" s="6" t="str">
        <f>IF(C2706="","",G2706&amp;" "&amp;VLOOKUP(C2706,$X$1:$Y$49,2))</f>
        <v>D 6</v>
      </c>
      <c r="M2706" s="10" t="e">
        <f>M2705+IF(AND(B2706="C",E2706&lt;&gt;""),IF(G2706="D",-#REF!,+#REF!),0)</f>
        <v>#REF!</v>
      </c>
      <c r="N2706">
        <f>IF(D2706,MONTH(D2706),"")</f>
        <v>3</v>
      </c>
      <c r="O2706">
        <f>IF(D2706,YEAR(D2706),"")</f>
        <v>2005</v>
      </c>
      <c r="P2706" s="12">
        <f>P2705+IF(AND($B2706="C",I2706&lt;&gt;""),IF($G2706="D",-I2706,+I2706),0)</f>
        <v>228.6857748122132</v>
      </c>
    </row>
    <row r="2707" spans="1:16" x14ac:dyDescent="0.2">
      <c r="A2707" s="6">
        <v>1403</v>
      </c>
      <c r="B2707" s="6" t="s">
        <v>17</v>
      </c>
      <c r="C2707" t="s">
        <v>58</v>
      </c>
      <c r="D2707" s="8">
        <v>38426</v>
      </c>
      <c r="E2707" s="8">
        <v>38424</v>
      </c>
      <c r="F2707" t="s">
        <v>284</v>
      </c>
      <c r="G2707" s="6" t="s">
        <v>23</v>
      </c>
      <c r="I2707" s="12">
        <v>1250</v>
      </c>
      <c r="J2707" s="12">
        <f>J2706+IF(AND($B2707="B",$G2707="D"),-I2707,IF($B2707="B",+I2707,0))</f>
        <v>-4607.6323385348587</v>
      </c>
      <c r="K2707" s="12">
        <f>K2706+IF(AND($B2707="B",$E2707&lt;&gt;""),IF($G2707="D",-I2707,+I2707),0)</f>
        <v>-4607.6323385348587</v>
      </c>
      <c r="L2707" s="6" t="str">
        <f>IF(C2707="","",G2707&amp;" "&amp;VLOOKUP(C2707,$X$1:$Y$49,2))</f>
        <v>D 4</v>
      </c>
      <c r="M2707" s="10" t="e">
        <f>M2706+IF(AND(B2707="C",E2707&lt;&gt;""),IF(G2707="D",-#REF!,+#REF!),0)</f>
        <v>#REF!</v>
      </c>
      <c r="N2707">
        <f>IF(D2707,MONTH(D2707),"")</f>
        <v>3</v>
      </c>
      <c r="O2707">
        <f>IF(D2707,YEAR(D2707),"")</f>
        <v>2005</v>
      </c>
      <c r="P2707" s="12">
        <f>P2706+IF(AND($B2707="C",I2707&lt;&gt;""),IF($G2707="D",-I2707,+I2707),0)</f>
        <v>228.6857748122132</v>
      </c>
    </row>
    <row r="2708" spans="1:16" x14ac:dyDescent="0.2">
      <c r="A2708" s="6">
        <v>1405</v>
      </c>
      <c r="B2708" s="6" t="s">
        <v>17</v>
      </c>
      <c r="C2708" t="s">
        <v>28</v>
      </c>
      <c r="D2708" s="8">
        <v>38427</v>
      </c>
      <c r="E2708" s="8">
        <v>38442</v>
      </c>
      <c r="F2708" t="s">
        <v>284</v>
      </c>
      <c r="G2708" s="6" t="s">
        <v>23</v>
      </c>
      <c r="I2708" s="12">
        <v>28.84</v>
      </c>
      <c r="J2708" s="12">
        <f>J2707+IF(AND($B2708="B",$G2708="D"),-I2708,IF($B2708="B",+I2708,0))</f>
        <v>-4636.4723385348589</v>
      </c>
      <c r="K2708" s="12">
        <f>K2707+IF(AND($B2708="B",$E2708&lt;&gt;""),IF($G2708="D",-I2708,+I2708),0)</f>
        <v>-4636.4723385348589</v>
      </c>
      <c r="L2708" s="6" t="str">
        <f>IF(C2708="","",G2708&amp;" "&amp;VLOOKUP(C2708,$X$1:$Y$49,2))</f>
        <v>D 25</v>
      </c>
      <c r="M2708" s="10" t="e">
        <f>M2707+IF(AND(B2708="C",E2708&lt;&gt;""),IF(G2708="D",-#REF!,+#REF!),0)</f>
        <v>#REF!</v>
      </c>
      <c r="N2708">
        <f>IF(D2708,MONTH(D2708),"")</f>
        <v>3</v>
      </c>
      <c r="O2708">
        <f>IF(D2708,YEAR(D2708),"")</f>
        <v>2005</v>
      </c>
      <c r="P2708" s="12">
        <f>P2707+IF(AND($B2708="C",I2708&lt;&gt;""),IF($G2708="D",-I2708,+I2708),0)</f>
        <v>228.6857748122132</v>
      </c>
    </row>
    <row r="2709" spans="1:16" x14ac:dyDescent="0.2">
      <c r="A2709" s="6">
        <v>1405</v>
      </c>
      <c r="B2709" s="6" t="s">
        <v>17</v>
      </c>
      <c r="C2709" t="s">
        <v>26</v>
      </c>
      <c r="D2709" s="8">
        <v>38427</v>
      </c>
      <c r="E2709" s="8">
        <v>38442</v>
      </c>
      <c r="F2709" t="s">
        <v>284</v>
      </c>
      <c r="G2709" s="6" t="s">
        <v>23</v>
      </c>
      <c r="I2709" s="12">
        <v>5.65</v>
      </c>
      <c r="J2709" s="12">
        <f>J2708+IF(AND($B2709="B",$G2709="D"),-I2709,IF($B2709="B",+I2709,0))</f>
        <v>-4642.1223385348585</v>
      </c>
      <c r="K2709" s="12">
        <f>K2708+IF(AND($B2709="B",$E2709&lt;&gt;""),IF($G2709="D",-I2709,+I2709),0)</f>
        <v>-4642.1223385348585</v>
      </c>
      <c r="L2709" s="6" t="str">
        <f>IF(C2709="","",G2709&amp;" "&amp;VLOOKUP(C2709,$X$1:$Y$49,2))</f>
        <v>D 6</v>
      </c>
      <c r="M2709" s="10" t="e">
        <f>M2708+IF(AND(B2709="C",E2709&lt;&gt;""),IF(G2709="D",-#REF!,+#REF!),0)</f>
        <v>#REF!</v>
      </c>
      <c r="N2709">
        <f>IF(D2709,MONTH(D2709),"")</f>
        <v>3</v>
      </c>
      <c r="O2709">
        <f>IF(D2709,YEAR(D2709),"")</f>
        <v>2005</v>
      </c>
      <c r="P2709" s="12">
        <f>P2708+IF(AND($B2709="C",I2709&lt;&gt;""),IF($G2709="D",-I2709,+I2709),0)</f>
        <v>228.6857748122132</v>
      </c>
    </row>
    <row r="2710" spans="1:16" x14ac:dyDescent="0.2">
      <c r="A2710" s="6">
        <v>1400</v>
      </c>
      <c r="B2710" s="6" t="s">
        <v>17</v>
      </c>
      <c r="C2710" t="s">
        <v>135</v>
      </c>
      <c r="D2710" s="8">
        <v>38429</v>
      </c>
      <c r="E2710" s="8">
        <v>38430</v>
      </c>
      <c r="F2710" t="s">
        <v>284</v>
      </c>
      <c r="G2710" s="6" t="s">
        <v>19</v>
      </c>
      <c r="I2710" s="12">
        <v>15225</v>
      </c>
      <c r="J2710" s="12">
        <f>J2709+IF(AND($B2710="B",$G2710="D"),-I2710,IF($B2710="B",+I2710,0))</f>
        <v>10582.877661465142</v>
      </c>
      <c r="K2710" s="12">
        <f>K2709+IF(AND($B2710="B",$E2710&lt;&gt;""),IF($G2710="D",-I2710,+I2710),0)</f>
        <v>10582.877661465142</v>
      </c>
      <c r="L2710" s="6" t="str">
        <f>IF(C2710="","",G2710&amp;" "&amp;VLOOKUP(C2710,$X$1:$Y$49,2))</f>
        <v>R 6</v>
      </c>
      <c r="M2710" s="10" t="e">
        <f>M2709+IF(AND(B2710="C",E2710&lt;&gt;""),IF(G2710="D",-#REF!,+#REF!),0)</f>
        <v>#REF!</v>
      </c>
      <c r="N2710">
        <f>IF(D2710,MONTH(D2710),"")</f>
        <v>3</v>
      </c>
      <c r="O2710">
        <f>IF(D2710,YEAR(D2710),"")</f>
        <v>2005</v>
      </c>
      <c r="P2710" s="12">
        <f>P2709+IF(AND($B2710="C",I2710&lt;&gt;""),IF($G2710="D",-I2710,+I2710),0)</f>
        <v>228.6857748122132</v>
      </c>
    </row>
    <row r="2711" spans="1:16" x14ac:dyDescent="0.2">
      <c r="A2711" s="6">
        <v>1400</v>
      </c>
      <c r="B2711" s="6" t="s">
        <v>17</v>
      </c>
      <c r="C2711" t="s">
        <v>62</v>
      </c>
      <c r="D2711" s="8">
        <v>38429</v>
      </c>
      <c r="E2711" s="8">
        <v>38430</v>
      </c>
      <c r="F2711" t="s">
        <v>284</v>
      </c>
      <c r="G2711" s="6" t="s">
        <v>19</v>
      </c>
      <c r="I2711" s="12">
        <v>2984.1</v>
      </c>
      <c r="J2711" s="12">
        <f>J2710+IF(AND($B2711="B",$G2711="D"),-I2711,IF($B2711="B",+I2711,0))</f>
        <v>13566.977661465142</v>
      </c>
      <c r="K2711" s="12">
        <f>K2710+IF(AND($B2711="B",$E2711&lt;&gt;""),IF($G2711="D",-I2711,+I2711),0)</f>
        <v>13566.977661465142</v>
      </c>
      <c r="L2711" s="6" t="str">
        <f>IF(C2711="","",G2711&amp;" "&amp;VLOOKUP(C2711,$X$1:$Y$49,2))</f>
        <v>R 5</v>
      </c>
      <c r="M2711" s="10" t="e">
        <f>M2710+IF(AND(B2711="C",E2711&lt;&gt;""),IF(G2711="D",-#REF!,+#REF!),0)</f>
        <v>#REF!</v>
      </c>
      <c r="N2711">
        <f>IF(D2711,MONTH(D2711),"")</f>
        <v>3</v>
      </c>
      <c r="O2711">
        <f>IF(D2711,YEAR(D2711),"")</f>
        <v>2005</v>
      </c>
      <c r="P2711" s="12">
        <f>P2710+IF(AND($B2711="C",I2711&lt;&gt;""),IF($G2711="D",-I2711,+I2711),0)</f>
        <v>228.6857748122132</v>
      </c>
    </row>
    <row r="2712" spans="1:16" x14ac:dyDescent="0.2">
      <c r="A2712" s="6">
        <v>1404</v>
      </c>
      <c r="B2712" s="6" t="s">
        <v>17</v>
      </c>
      <c r="C2712" t="s">
        <v>135</v>
      </c>
      <c r="D2712" s="8">
        <v>38429</v>
      </c>
      <c r="E2712" s="8">
        <v>38434</v>
      </c>
      <c r="F2712" t="s">
        <v>284</v>
      </c>
      <c r="G2712" s="6" t="s">
        <v>19</v>
      </c>
      <c r="I2712" s="12">
        <v>1900</v>
      </c>
      <c r="J2712" s="12">
        <f>J2711+IF(AND($B2712="B",$G2712="D"),-I2712,IF($B2712="B",+I2712,0))</f>
        <v>15466.977661465142</v>
      </c>
      <c r="K2712" s="12">
        <f>K2711+IF(AND($B2712="B",$E2712&lt;&gt;""),IF($G2712="D",-I2712,+I2712),0)</f>
        <v>15466.977661465142</v>
      </c>
      <c r="L2712" s="6" t="str">
        <f>IF(C2712="","",G2712&amp;" "&amp;VLOOKUP(C2712,$X$1:$Y$49,2))</f>
        <v>R 6</v>
      </c>
      <c r="M2712" s="10" t="e">
        <f>M2711+IF(AND(B2712="C",E2712&lt;&gt;""),IF(G2712="D",-#REF!,+#REF!),0)</f>
        <v>#REF!</v>
      </c>
      <c r="N2712">
        <f>IF(D2712,MONTH(D2712),"")</f>
        <v>3</v>
      </c>
      <c r="O2712">
        <f>IF(D2712,YEAR(D2712),"")</f>
        <v>2005</v>
      </c>
      <c r="P2712" s="12">
        <f>P2711+IF(AND($B2712="C",I2712&lt;&gt;""),IF($G2712="D",-I2712,+I2712),0)</f>
        <v>228.6857748122132</v>
      </c>
    </row>
    <row r="2713" spans="1:16" x14ac:dyDescent="0.2">
      <c r="A2713" s="6">
        <v>1404</v>
      </c>
      <c r="B2713" s="6" t="s">
        <v>17</v>
      </c>
      <c r="C2713" t="s">
        <v>62</v>
      </c>
      <c r="D2713" s="8">
        <v>38429</v>
      </c>
      <c r="E2713" s="8">
        <v>38434</v>
      </c>
      <c r="F2713" t="s">
        <v>284</v>
      </c>
      <c r="G2713" s="6" t="s">
        <v>19</v>
      </c>
      <c r="I2713" s="12">
        <v>372.4</v>
      </c>
      <c r="J2713" s="12">
        <f>J2712+IF(AND($B2713="B",$G2713="D"),-I2713,IF($B2713="B",+I2713,0))</f>
        <v>15839.377661465142</v>
      </c>
      <c r="K2713" s="12">
        <f>K2712+IF(AND($B2713="B",$E2713&lt;&gt;""),IF($G2713="D",-I2713,+I2713),0)</f>
        <v>15839.377661465142</v>
      </c>
      <c r="L2713" s="6" t="str">
        <f>IF(C2713="","",G2713&amp;" "&amp;VLOOKUP(C2713,$X$1:$Y$49,2))</f>
        <v>R 5</v>
      </c>
      <c r="M2713" s="10" t="e">
        <f>M2712+IF(AND(B2713="C",E2713&lt;&gt;""),IF(G2713="D",-#REF!,+#REF!),0)</f>
        <v>#REF!</v>
      </c>
      <c r="N2713">
        <f>IF(D2713,MONTH(D2713),"")</f>
        <v>3</v>
      </c>
      <c r="O2713">
        <f>IF(D2713,YEAR(D2713),"")</f>
        <v>2005</v>
      </c>
      <c r="P2713" s="12">
        <f>P2712+IF(AND($B2713="C",I2713&lt;&gt;""),IF($G2713="D",-I2713,+I2713),0)</f>
        <v>228.6857748122132</v>
      </c>
    </row>
    <row r="2714" spans="1:16" x14ac:dyDescent="0.2">
      <c r="A2714" s="6">
        <v>1396</v>
      </c>
      <c r="B2714" s="6" t="s">
        <v>17</v>
      </c>
      <c r="C2714" s="7" t="s">
        <v>58</v>
      </c>
      <c r="D2714" s="8">
        <v>38432</v>
      </c>
      <c r="E2714" s="8">
        <v>38432</v>
      </c>
      <c r="F2714" t="s">
        <v>284</v>
      </c>
      <c r="G2714" s="6" t="s">
        <v>23</v>
      </c>
      <c r="I2714" s="12">
        <v>8050.29</v>
      </c>
      <c r="J2714" s="12">
        <f>J2713+IF(AND($B2714="B",$G2714="D"),-I2714,IF($B2714="B",+I2714,0))</f>
        <v>7789.0876614651415</v>
      </c>
      <c r="K2714" s="12">
        <f>K2713+IF(AND($B2714="B",$E2714&lt;&gt;""),IF($G2714="D",-I2714,+I2714),0)</f>
        <v>7789.0876614651415</v>
      </c>
      <c r="L2714" s="6" t="str">
        <f>IF(C2714="","",G2714&amp;" "&amp;VLOOKUP(C2714,$X$1:$Y$49,2))</f>
        <v>D 4</v>
      </c>
      <c r="M2714" s="10" t="e">
        <f>M2713+IF(AND(B2714="C",E2714&lt;&gt;""),IF(G2714="D",-#REF!,+#REF!),0)</f>
        <v>#REF!</v>
      </c>
      <c r="N2714">
        <f>IF(D2714,MONTH(D2714),"")</f>
        <v>3</v>
      </c>
      <c r="O2714">
        <f>IF(D2714,YEAR(D2714),"")</f>
        <v>2005</v>
      </c>
      <c r="P2714" s="12">
        <f>P2713+IF(AND($B2714="C",I2714&lt;&gt;""),IF($G2714="D",-I2714,+I2714),0)</f>
        <v>228.6857748122132</v>
      </c>
    </row>
    <row r="2715" spans="1:16" x14ac:dyDescent="0.2">
      <c r="A2715" s="6">
        <v>1398</v>
      </c>
      <c r="B2715" s="6" t="s">
        <v>17</v>
      </c>
      <c r="C2715" s="7" t="s">
        <v>58</v>
      </c>
      <c r="D2715" s="8">
        <v>38432</v>
      </c>
      <c r="E2715" s="8">
        <v>38431</v>
      </c>
      <c r="F2715" t="s">
        <v>284</v>
      </c>
      <c r="G2715" s="6" t="s">
        <v>23</v>
      </c>
      <c r="I2715" s="12">
        <v>6200</v>
      </c>
      <c r="J2715" s="12">
        <f>J2714+IF(AND($B2715="B",$G2715="D"),-I2715,IF($B2715="B",+I2715,0))</f>
        <v>1589.0876614651415</v>
      </c>
      <c r="K2715" s="12">
        <f>K2714+IF(AND($B2715="B",$E2715&lt;&gt;""),IF($G2715="D",-I2715,+I2715),0)</f>
        <v>1589.0876614651415</v>
      </c>
      <c r="L2715" s="6" t="str">
        <f>IF(C2715="","",G2715&amp;" "&amp;VLOOKUP(C2715,$X$1:$Y$49,2))</f>
        <v>D 4</v>
      </c>
      <c r="M2715" s="10" t="e">
        <f>M2714+IF(AND(B2715="C",E2715&lt;&gt;""),IF(G2715="D",-#REF!,+#REF!),0)</f>
        <v>#REF!</v>
      </c>
      <c r="N2715">
        <f>IF(D2715,MONTH(D2715),"")</f>
        <v>3</v>
      </c>
      <c r="O2715">
        <f>IF(D2715,YEAR(D2715),"")</f>
        <v>2005</v>
      </c>
      <c r="P2715" s="12">
        <f>P2714+IF(AND($B2715="C",I2715&lt;&gt;""),IF($G2715="D",-I2715,+I2715),0)</f>
        <v>228.6857748122132</v>
      </c>
    </row>
    <row r="2716" spans="1:16" x14ac:dyDescent="0.2">
      <c r="A2716" s="6">
        <v>1397</v>
      </c>
      <c r="B2716" s="6" t="s">
        <v>17</v>
      </c>
      <c r="C2716" s="7" t="s">
        <v>58</v>
      </c>
      <c r="D2716" s="8">
        <v>38433</v>
      </c>
      <c r="E2716" s="8">
        <v>38433</v>
      </c>
      <c r="F2716" t="s">
        <v>284</v>
      </c>
      <c r="G2716" s="6" t="s">
        <v>23</v>
      </c>
      <c r="I2716" s="12">
        <v>1529.56</v>
      </c>
      <c r="J2716" s="12">
        <f>J2715+IF(AND($B2716="B",$G2716="D"),-I2716,IF($B2716="B",+I2716,0))</f>
        <v>59.527661465141591</v>
      </c>
      <c r="K2716" s="12">
        <f>K2715+IF(AND($B2716="B",$E2716&lt;&gt;""),IF($G2716="D",-I2716,+I2716),0)</f>
        <v>59.527661465141591</v>
      </c>
      <c r="L2716" s="6" t="str">
        <f>IF(C2716="","",G2716&amp;" "&amp;VLOOKUP(C2716,$X$1:$Y$49,2))</f>
        <v>D 4</v>
      </c>
      <c r="M2716" s="10" t="e">
        <f>M2715+IF(AND(B2716="C",E2716&lt;&gt;""),IF(G2716="D",-#REF!,+#REF!),0)</f>
        <v>#REF!</v>
      </c>
      <c r="N2716">
        <f>IF(D2716,MONTH(D2716),"")</f>
        <v>3</v>
      </c>
      <c r="O2716">
        <f>IF(D2716,YEAR(D2716),"")</f>
        <v>2005</v>
      </c>
      <c r="P2716" s="12">
        <f>P2715+IF(AND($B2716="C",I2716&lt;&gt;""),IF($G2716="D",-I2716,+I2716),0)</f>
        <v>228.6857748122132</v>
      </c>
    </row>
    <row r="2717" spans="1:16" x14ac:dyDescent="0.2">
      <c r="A2717" s="6">
        <v>1395</v>
      </c>
      <c r="B2717" s="6" t="s">
        <v>17</v>
      </c>
      <c r="C2717" t="s">
        <v>28</v>
      </c>
      <c r="D2717" s="8">
        <v>38436</v>
      </c>
      <c r="E2717" s="8">
        <v>38411</v>
      </c>
      <c r="F2717" t="s">
        <v>284</v>
      </c>
      <c r="G2717" s="6" t="s">
        <v>23</v>
      </c>
      <c r="I2717" s="12">
        <v>24.95</v>
      </c>
      <c r="J2717" s="12">
        <f>J2716+IF(AND($B2717="B",$G2717="D"),-I2717,IF($B2717="B",+I2717,0))</f>
        <v>34.577661465141588</v>
      </c>
      <c r="K2717" s="12">
        <f>K2716+IF(AND($B2717="B",$E2717&lt;&gt;""),IF($G2717="D",-I2717,+I2717),0)</f>
        <v>34.577661465141588</v>
      </c>
      <c r="L2717" s="6" t="str">
        <f>IF(C2717="","",G2717&amp;" "&amp;VLOOKUP(C2717,$X$1:$Y$49,2))</f>
        <v>D 25</v>
      </c>
      <c r="M2717" s="10" t="e">
        <f>M2716+IF(AND(B2717="C",E2717&lt;&gt;""),IF(G2717="D",-#REF!,+#REF!),0)</f>
        <v>#REF!</v>
      </c>
      <c r="N2717">
        <f>IF(D2717,MONTH(D2717),"")</f>
        <v>3</v>
      </c>
      <c r="O2717">
        <f>IF(D2717,YEAR(D2717),"")</f>
        <v>2005</v>
      </c>
      <c r="P2717" s="12">
        <f>P2716+IF(AND($B2717="C",I2717&lt;&gt;""),IF($G2717="D",-I2717,+I2717),0)</f>
        <v>228.6857748122132</v>
      </c>
    </row>
    <row r="2718" spans="1:16" x14ac:dyDescent="0.2">
      <c r="A2718" s="6">
        <v>1414</v>
      </c>
      <c r="B2718" s="6" t="s">
        <v>17</v>
      </c>
      <c r="C2718" t="s">
        <v>33</v>
      </c>
      <c r="D2718" s="8">
        <v>38439</v>
      </c>
      <c r="E2718" s="8">
        <v>38439</v>
      </c>
      <c r="F2718" t="s">
        <v>284</v>
      </c>
      <c r="G2718" s="6" t="s">
        <v>23</v>
      </c>
      <c r="I2718" s="12">
        <v>682.5</v>
      </c>
      <c r="J2718" s="12">
        <f>J2717+IF(AND($B2718="B",$G2718="D"),-I2718,IF($B2718="B",+I2718,0))</f>
        <v>-647.92233853485845</v>
      </c>
      <c r="K2718" s="12">
        <f>K2717+IF(AND($B2718="B",$E2718&lt;&gt;""),IF($G2718="D",-I2718,+I2718),0)</f>
        <v>-647.92233853485845</v>
      </c>
      <c r="L2718" s="6" t="str">
        <f>IF(C2718="","",G2718&amp;" "&amp;VLOOKUP(C2718,$X$1:$Y$49,2))</f>
        <v>D 23</v>
      </c>
      <c r="M2718" s="10" t="e">
        <f>M2717+IF(AND(B2718="C",E2718&lt;&gt;""),IF(G2718="D",-#REF!,+#REF!),0)</f>
        <v>#REF!</v>
      </c>
      <c r="N2718">
        <f>IF(D2718,MONTH(D2718),"")</f>
        <v>3</v>
      </c>
      <c r="O2718">
        <f>IF(D2718,YEAR(D2718),"")</f>
        <v>2005</v>
      </c>
      <c r="P2718" s="12">
        <f>P2717+IF(AND($B2718="C",I2718&lt;&gt;""),IF($G2718="D",-I2718,+I2718),0)</f>
        <v>228.6857748122132</v>
      </c>
    </row>
    <row r="2719" spans="1:16" x14ac:dyDescent="0.2">
      <c r="A2719" s="6">
        <v>1413</v>
      </c>
      <c r="B2719" s="6" t="s">
        <v>17</v>
      </c>
      <c r="C2719" t="s">
        <v>31</v>
      </c>
      <c r="D2719" s="8">
        <v>38442</v>
      </c>
      <c r="E2719" s="8">
        <v>38442</v>
      </c>
      <c r="F2719" t="s">
        <v>284</v>
      </c>
      <c r="G2719" s="6" t="s">
        <v>23</v>
      </c>
      <c r="I2719" s="12">
        <v>117.54</v>
      </c>
      <c r="J2719" s="12">
        <f>J2718+IF(AND($B2719="B",$G2719="D"),-I2719,IF($B2719="B",+I2719,0))</f>
        <v>-765.46233853485842</v>
      </c>
      <c r="K2719" s="12">
        <f>K2718+IF(AND($B2719="B",$E2719&lt;&gt;""),IF($G2719="D",-I2719,+I2719),0)</f>
        <v>-765.46233853485842</v>
      </c>
      <c r="L2719" s="6" t="str">
        <f>IF(C2719="","",G2719&amp;" "&amp;VLOOKUP(C2719,$X$1:$Y$49,2))</f>
        <v>D 22</v>
      </c>
      <c r="M2719" s="10" t="e">
        <f>M2718+IF(AND(B2719="C",E2719&lt;&gt;""),IF(G2719="D",-#REF!,+#REF!),0)</f>
        <v>#REF!</v>
      </c>
      <c r="N2719">
        <f>IF(D2719,MONTH(D2719),"")</f>
        <v>3</v>
      </c>
      <c r="O2719">
        <f>IF(D2719,YEAR(D2719),"")</f>
        <v>2005</v>
      </c>
      <c r="P2719" s="12">
        <f>P2718+IF(AND($B2719="C",I2719&lt;&gt;""),IF($G2719="D",-I2719,+I2719),0)</f>
        <v>228.6857748122132</v>
      </c>
    </row>
    <row r="2720" spans="1:16" x14ac:dyDescent="0.2">
      <c r="A2720" s="6">
        <v>1413</v>
      </c>
      <c r="B2720" s="6" t="s">
        <v>17</v>
      </c>
      <c r="C2720" s="7" t="s">
        <v>26</v>
      </c>
      <c r="D2720" s="8">
        <v>38442</v>
      </c>
      <c r="E2720" s="8">
        <v>38442</v>
      </c>
      <c r="F2720" t="s">
        <v>284</v>
      </c>
      <c r="G2720" s="6" t="s">
        <v>23</v>
      </c>
      <c r="I2720" s="12">
        <v>23</v>
      </c>
      <c r="J2720" s="12">
        <f>J2719+IF(AND($B2720="B",$G2720="D"),-I2720,IF($B2720="B",+I2720,0))</f>
        <v>-788.46233853485842</v>
      </c>
      <c r="K2720" s="12">
        <f>K2719+IF(AND($B2720="B",$E2720&lt;&gt;""),IF($G2720="D",-I2720,+I2720),0)</f>
        <v>-788.46233853485842</v>
      </c>
      <c r="L2720" s="6" t="str">
        <f>IF(C2720="","",G2720&amp;" "&amp;VLOOKUP(C2720,$X$1:$Y$49,2))</f>
        <v>D 6</v>
      </c>
      <c r="M2720" s="10" t="e">
        <f>M2719+IF(AND(B2720="C",E2720&lt;&gt;""),IF(G2720="D",-#REF!,+#REF!),0)</f>
        <v>#REF!</v>
      </c>
      <c r="N2720">
        <f>IF(D2720,MONTH(D2720),"")</f>
        <v>3</v>
      </c>
      <c r="O2720">
        <f>IF(D2720,YEAR(D2720),"")</f>
        <v>2005</v>
      </c>
      <c r="P2720" s="12">
        <f>P2719+IF(AND($B2720="C",I2720&lt;&gt;""),IF($G2720="D",-I2720,+I2720),0)</f>
        <v>228.6857748122132</v>
      </c>
    </row>
    <row r="2721" spans="1:16" x14ac:dyDescent="0.2">
      <c r="A2721" s="6">
        <v>1413</v>
      </c>
      <c r="B2721" s="6" t="s">
        <v>17</v>
      </c>
      <c r="C2721" t="s">
        <v>28</v>
      </c>
      <c r="D2721" s="8">
        <v>38442</v>
      </c>
      <c r="E2721" s="8">
        <v>38442</v>
      </c>
      <c r="F2721" t="s">
        <v>284</v>
      </c>
      <c r="G2721" s="6" t="s">
        <v>23</v>
      </c>
      <c r="I2721" s="12">
        <v>24.95</v>
      </c>
      <c r="J2721" s="12">
        <f>J2720+IF(AND($B2721="B",$G2721="D"),-I2721,IF($B2721="B",+I2721,0))</f>
        <v>-813.41233853485846</v>
      </c>
      <c r="K2721" s="12">
        <f>K2720+IF(AND($B2721="B",$E2721&lt;&gt;""),IF($G2721="D",-I2721,+I2721),0)</f>
        <v>-813.41233853485846</v>
      </c>
      <c r="L2721" s="6" t="str">
        <f>IF(C2721="","",G2721&amp;" "&amp;VLOOKUP(C2721,$X$1:$Y$49,2))</f>
        <v>D 25</v>
      </c>
      <c r="M2721" s="10" t="e">
        <f>M2720+IF(AND(B2721="C",E2721&lt;&gt;""),IF(G2721="D",-#REF!,+#REF!),0)</f>
        <v>#REF!</v>
      </c>
      <c r="N2721">
        <f>IF(D2721,MONTH(D2721),"")</f>
        <v>3</v>
      </c>
      <c r="O2721">
        <f>IF(D2721,YEAR(D2721),"")</f>
        <v>2005</v>
      </c>
      <c r="P2721" s="12">
        <f>P2720+IF(AND($B2721="C",I2721&lt;&gt;""),IF($G2721="D",-I2721,+I2721),0)</f>
        <v>228.6857748122132</v>
      </c>
    </row>
    <row r="2722" spans="1:16" x14ac:dyDescent="0.2">
      <c r="A2722" s="6">
        <v>1415</v>
      </c>
      <c r="B2722" s="6" t="s">
        <v>17</v>
      </c>
      <c r="C2722" t="s">
        <v>53</v>
      </c>
      <c r="D2722" s="8">
        <v>38442</v>
      </c>
      <c r="E2722" s="8">
        <v>38442</v>
      </c>
      <c r="F2722" t="s">
        <v>284</v>
      </c>
      <c r="G2722" s="6" t="s">
        <v>23</v>
      </c>
      <c r="I2722" s="12">
        <v>21.97</v>
      </c>
      <c r="J2722" s="12">
        <f>J2721+IF(AND($B2722="B",$G2722="D"),-I2722,IF($B2722="B",+I2722,0))</f>
        <v>-835.38233853485849</v>
      </c>
      <c r="K2722" s="12">
        <f>K2721+IF(AND($B2722="B",$E2722&lt;&gt;""),IF($G2722="D",-I2722,+I2722),0)</f>
        <v>-835.38233853485849</v>
      </c>
      <c r="L2722" s="6" t="str">
        <f>IF(C2722="","",G2722&amp;" "&amp;VLOOKUP(C2722,$X$1:$Y$49,2))</f>
        <v>D 29</v>
      </c>
      <c r="M2722" s="10" t="e">
        <f>M2721+IF(AND(B2722="C",E2722&lt;&gt;""),IF(G2722="D",-#REF!,+#REF!),0)</f>
        <v>#REF!</v>
      </c>
      <c r="N2722">
        <f>IF(D2722,MONTH(D2722),"")</f>
        <v>3</v>
      </c>
      <c r="O2722">
        <f>IF(D2722,YEAR(D2722),"")</f>
        <v>2005</v>
      </c>
      <c r="P2722" s="12">
        <f>P2721+IF(AND($B2722="C",I2722&lt;&gt;""),IF($G2722="D",-I2722,+I2722),0)</f>
        <v>228.6857748122132</v>
      </c>
    </row>
    <row r="2723" spans="1:16" x14ac:dyDescent="0.2">
      <c r="A2723" s="6">
        <v>1415</v>
      </c>
      <c r="B2723" s="6" t="s">
        <v>17</v>
      </c>
      <c r="C2723" t="s">
        <v>26</v>
      </c>
      <c r="D2723" s="8">
        <v>38442</v>
      </c>
      <c r="E2723" s="8">
        <v>38442</v>
      </c>
      <c r="F2723" t="s">
        <v>284</v>
      </c>
      <c r="G2723" s="6" t="s">
        <v>23</v>
      </c>
      <c r="I2723" s="12">
        <v>2.21</v>
      </c>
      <c r="J2723" s="12">
        <f>J2722+IF(AND($B2723="B",$G2723="D"),-I2723,IF($B2723="B",+I2723,0))</f>
        <v>-837.59233853485853</v>
      </c>
      <c r="K2723" s="12">
        <f>K2722+IF(AND($B2723="B",$E2723&lt;&gt;""),IF($G2723="D",-I2723,+I2723),0)</f>
        <v>-837.59233853485853</v>
      </c>
      <c r="L2723" s="6" t="str">
        <f>IF(C2723="","",G2723&amp;" "&amp;VLOOKUP(C2723,$X$1:$Y$49,2))</f>
        <v>D 6</v>
      </c>
      <c r="M2723" s="10" t="e">
        <f>M2722+IF(AND(B2723="C",E2723&lt;&gt;""),IF(G2723="D",-#REF!,+#REF!),0)</f>
        <v>#REF!</v>
      </c>
      <c r="N2723">
        <f>IF(D2723,MONTH(D2723),"")</f>
        <v>3</v>
      </c>
      <c r="O2723">
        <f>IF(D2723,YEAR(D2723),"")</f>
        <v>2005</v>
      </c>
      <c r="P2723" s="12">
        <f>P2722+IF(AND($B2723="C",I2723&lt;&gt;""),IF($G2723="D",-I2723,+I2723),0)</f>
        <v>228.6857748122132</v>
      </c>
    </row>
    <row r="2724" spans="1:16" x14ac:dyDescent="0.2">
      <c r="A2724" s="6">
        <v>1416</v>
      </c>
      <c r="B2724" s="6" t="s">
        <v>17</v>
      </c>
      <c r="C2724" t="s">
        <v>58</v>
      </c>
      <c r="D2724" s="8">
        <v>38442</v>
      </c>
      <c r="E2724" s="8">
        <v>38442</v>
      </c>
      <c r="F2724" t="s">
        <v>284</v>
      </c>
      <c r="G2724" s="6" t="s">
        <v>23</v>
      </c>
      <c r="I2724" s="12">
        <v>471</v>
      </c>
      <c r="J2724" s="12">
        <f>J2723+IF(AND($B2724="B",$G2724="D"),-I2724,IF($B2724="B",+I2724,0))</f>
        <v>-1308.5923385348585</v>
      </c>
      <c r="K2724" s="12">
        <f>K2723+IF(AND($B2724="B",$E2724&lt;&gt;""),IF($G2724="D",-I2724,+I2724),0)</f>
        <v>-1308.5923385348585</v>
      </c>
      <c r="L2724" s="6" t="str">
        <f>IF(C2724="","",G2724&amp;" "&amp;VLOOKUP(C2724,$X$1:$Y$49,2))</f>
        <v>D 4</v>
      </c>
      <c r="M2724" s="10" t="e">
        <f>M2723+IF(AND(B2724="C",E2724&lt;&gt;""),IF(G2724="D",-#REF!,+#REF!),0)</f>
        <v>#REF!</v>
      </c>
      <c r="N2724">
        <f>IF(D2724,MONTH(D2724),"")</f>
        <v>3</v>
      </c>
      <c r="O2724">
        <f>IF(D2724,YEAR(D2724),"")</f>
        <v>2005</v>
      </c>
      <c r="P2724" s="12">
        <f>P2723+IF(AND($B2724="C",I2724&lt;&gt;""),IF($G2724="D",-I2724,+I2724),0)</f>
        <v>228.6857748122132</v>
      </c>
    </row>
    <row r="2725" spans="1:16" x14ac:dyDescent="0.2">
      <c r="A2725" s="6">
        <v>1417</v>
      </c>
      <c r="B2725" s="6" t="s">
        <v>17</v>
      </c>
      <c r="C2725" t="s">
        <v>53</v>
      </c>
      <c r="D2725" s="8">
        <v>38443</v>
      </c>
      <c r="E2725" s="8">
        <v>38443</v>
      </c>
      <c r="F2725" t="s">
        <v>284</v>
      </c>
      <c r="G2725" s="6" t="s">
        <v>23</v>
      </c>
      <c r="I2725" s="12">
        <v>8.36</v>
      </c>
      <c r="J2725" s="12">
        <f>J2724+IF(AND($B2725="B",$G2725="D"),-I2725,IF($B2725="B",+I2725,0))</f>
        <v>-1316.9523385348584</v>
      </c>
      <c r="K2725" s="12">
        <f>K2724+IF(AND($B2725="B",$E2725&lt;&gt;""),IF($G2725="D",-I2725,+I2725),0)</f>
        <v>-1316.9523385348584</v>
      </c>
      <c r="L2725" s="6" t="str">
        <f>IF(C2725="","",G2725&amp;" "&amp;VLOOKUP(C2725,$X$1:$Y$49,2))</f>
        <v>D 29</v>
      </c>
      <c r="M2725" s="10" t="e">
        <f>M2724+IF(AND(B2725="C",E2725&lt;&gt;""),IF(G2725="D",-#REF!,+#REF!),0)</f>
        <v>#REF!</v>
      </c>
      <c r="N2725">
        <f>IF(D2725,MONTH(D2725),"")</f>
        <v>4</v>
      </c>
      <c r="O2725">
        <f>IF(D2725,YEAR(D2725),"")</f>
        <v>2005</v>
      </c>
      <c r="P2725" s="12">
        <f>P2724+IF(AND($B2725="C",I2725&lt;&gt;""),IF($G2725="D",-I2725,+I2725),0)</f>
        <v>228.6857748122132</v>
      </c>
    </row>
    <row r="2726" spans="1:16" x14ac:dyDescent="0.2">
      <c r="A2726" s="6">
        <v>1417</v>
      </c>
      <c r="B2726" s="6" t="s">
        <v>17</v>
      </c>
      <c r="C2726" t="s">
        <v>26</v>
      </c>
      <c r="D2726" s="8">
        <v>38443</v>
      </c>
      <c r="E2726" s="8">
        <v>38443</v>
      </c>
      <c r="F2726" t="s">
        <v>284</v>
      </c>
      <c r="G2726" s="6" t="s">
        <v>23</v>
      </c>
      <c r="I2726" s="12">
        <v>1.64</v>
      </c>
      <c r="J2726" s="12">
        <f>J2725+IF(AND($B2726="B",$G2726="D"),-I2726,IF($B2726="B",+I2726,0))</f>
        <v>-1318.5923385348585</v>
      </c>
      <c r="K2726" s="12">
        <f>K2725+IF(AND($B2726="B",$E2726&lt;&gt;""),IF($G2726="D",-I2726,+I2726),0)</f>
        <v>-1318.5923385348585</v>
      </c>
      <c r="L2726" s="6" t="str">
        <f>IF(C2726="","",G2726&amp;" "&amp;VLOOKUP(C2726,$X$1:$Y$49,2))</f>
        <v>D 6</v>
      </c>
      <c r="M2726" s="10" t="e">
        <f>M2725+IF(AND(B2726="C",E2726&lt;&gt;""),IF(G2726="D",-#REF!,+#REF!),0)</f>
        <v>#REF!</v>
      </c>
      <c r="N2726">
        <f>IF(D2726,MONTH(D2726),"")</f>
        <v>4</v>
      </c>
      <c r="O2726">
        <f>IF(D2726,YEAR(D2726),"")</f>
        <v>2005</v>
      </c>
      <c r="P2726" s="12">
        <f>P2725+IF(AND($B2726="C",I2726&lt;&gt;""),IF($G2726="D",-I2726,+I2726),0)</f>
        <v>228.6857748122132</v>
      </c>
    </row>
    <row r="2727" spans="1:16" x14ac:dyDescent="0.2">
      <c r="A2727" s="6">
        <v>1419</v>
      </c>
      <c r="B2727" s="6" t="s">
        <v>17</v>
      </c>
      <c r="C2727" t="s">
        <v>53</v>
      </c>
      <c r="D2727" s="8">
        <v>38443</v>
      </c>
      <c r="E2727" s="8">
        <v>38443</v>
      </c>
      <c r="F2727" t="s">
        <v>284</v>
      </c>
      <c r="G2727" s="6" t="s">
        <v>23</v>
      </c>
      <c r="I2727" s="12">
        <v>55.36</v>
      </c>
      <c r="J2727" s="12">
        <f>J2726+IF(AND($B2727="B",$G2727="D"),-I2727,IF($B2727="B",+I2727,0))</f>
        <v>-1373.9523385348584</v>
      </c>
      <c r="K2727" s="12">
        <f>K2726+IF(AND($B2727="B",$E2727&lt;&gt;""),IF($G2727="D",-I2727,+I2727),0)</f>
        <v>-1373.9523385348584</v>
      </c>
      <c r="L2727" s="6" t="str">
        <f>IF(C2727="","",G2727&amp;" "&amp;VLOOKUP(C2727,$X$1:$Y$49,2))</f>
        <v>D 29</v>
      </c>
      <c r="M2727" s="10" t="e">
        <f>M2726+IF(AND(B2727="C",E2727&lt;&gt;""),IF(G2727="D",-#REF!,+#REF!),0)</f>
        <v>#REF!</v>
      </c>
      <c r="N2727">
        <f>IF(D2727,MONTH(D2727),"")</f>
        <v>4</v>
      </c>
      <c r="O2727">
        <f>IF(D2727,YEAR(D2727),"")</f>
        <v>2005</v>
      </c>
      <c r="P2727" s="12">
        <f>P2726+IF(AND($B2727="C",I2727&lt;&gt;""),IF($G2727="D",-I2727,+I2727),0)</f>
        <v>228.6857748122132</v>
      </c>
    </row>
    <row r="2728" spans="1:16" x14ac:dyDescent="0.2">
      <c r="A2728" s="6">
        <v>1419</v>
      </c>
      <c r="B2728" s="6" t="s">
        <v>17</v>
      </c>
      <c r="C2728" t="s">
        <v>26</v>
      </c>
      <c r="D2728" s="8">
        <v>38443</v>
      </c>
      <c r="E2728" s="8">
        <v>38443</v>
      </c>
      <c r="F2728" t="s">
        <v>284</v>
      </c>
      <c r="G2728" s="6" t="s">
        <v>23</v>
      </c>
      <c r="I2728" s="12">
        <v>10.53</v>
      </c>
      <c r="J2728" s="12">
        <f>J2727+IF(AND($B2728="B",$G2728="D"),-I2728,IF($B2728="B",+I2728,0))</f>
        <v>-1384.4823385348584</v>
      </c>
      <c r="K2728" s="12">
        <f>K2727+IF(AND($B2728="B",$E2728&lt;&gt;""),IF($G2728="D",-I2728,+I2728),0)</f>
        <v>-1384.4823385348584</v>
      </c>
      <c r="L2728" s="6" t="str">
        <f>IF(C2728="","",G2728&amp;" "&amp;VLOOKUP(C2728,$X$1:$Y$49,2))</f>
        <v>D 6</v>
      </c>
      <c r="M2728" s="10" t="e">
        <f>M2727+IF(AND(B2728="C",E2728&lt;&gt;""),IF(G2728="D",-#REF!,+#REF!),0)</f>
        <v>#REF!</v>
      </c>
      <c r="N2728">
        <f>IF(D2728,MONTH(D2728),"")</f>
        <v>4</v>
      </c>
      <c r="O2728">
        <f>IF(D2728,YEAR(D2728),"")</f>
        <v>2005</v>
      </c>
      <c r="P2728" s="12">
        <f>P2727+IF(AND($B2728="C",I2728&lt;&gt;""),IF($G2728="D",-I2728,+I2728),0)</f>
        <v>228.6857748122132</v>
      </c>
    </row>
    <row r="2729" spans="1:16" x14ac:dyDescent="0.2">
      <c r="A2729" s="6">
        <v>1363</v>
      </c>
      <c r="B2729" s="6" t="s">
        <v>17</v>
      </c>
      <c r="C2729" t="s">
        <v>33</v>
      </c>
      <c r="D2729" s="8">
        <v>38444</v>
      </c>
      <c r="E2729" s="8">
        <v>38461</v>
      </c>
      <c r="F2729" s="40" t="s">
        <v>284</v>
      </c>
      <c r="G2729" s="6" t="s">
        <v>23</v>
      </c>
      <c r="I2729" s="12">
        <v>637</v>
      </c>
      <c r="J2729" s="12">
        <f>J2728+IF(AND($B2729="B",$G2729="D"),-I2729,IF($B2729="B",+I2729,0))</f>
        <v>-2021.4823385348584</v>
      </c>
      <c r="K2729" s="12">
        <f>K2728+IF(AND($B2729="B",$E2729&lt;&gt;""),IF($G2729="D",-I2729,+I2729),0)</f>
        <v>-2021.4823385348584</v>
      </c>
      <c r="L2729" s="6" t="str">
        <f>IF(C2729="","",G2729&amp;" "&amp;VLOOKUP(C2729,$X$1:$Y$49,2))</f>
        <v>D 23</v>
      </c>
      <c r="M2729" s="10" t="e">
        <f>M2728+IF(AND(B2729="C",E2729&lt;&gt;""),IF(G2729="D",-#REF!,+#REF!),0)</f>
        <v>#REF!</v>
      </c>
      <c r="N2729">
        <f>IF(D2729,MONTH(D2729),"")</f>
        <v>4</v>
      </c>
      <c r="O2729">
        <f>IF(D2729,YEAR(D2729),"")</f>
        <v>2005</v>
      </c>
      <c r="P2729" s="12">
        <f>P2728+IF(AND($B2729="C",I2729&lt;&gt;""),IF($G2729="D",-I2729,+I2729),0)</f>
        <v>228.6857748122132</v>
      </c>
    </row>
    <row r="2730" spans="1:16" x14ac:dyDescent="0.2">
      <c r="A2730" s="6">
        <v>1412</v>
      </c>
      <c r="B2730" s="6" t="s">
        <v>17</v>
      </c>
      <c r="C2730" s="7" t="s">
        <v>56</v>
      </c>
      <c r="D2730" s="8">
        <v>38447</v>
      </c>
      <c r="E2730" s="19">
        <v>38446</v>
      </c>
      <c r="F2730" t="s">
        <v>284</v>
      </c>
      <c r="G2730" s="6" t="s">
        <v>23</v>
      </c>
      <c r="I2730" s="12">
        <v>121.01</v>
      </c>
      <c r="J2730" s="12">
        <f>J2729+IF(AND($B2730="B",$G2730="D"),-I2730,IF($B2730="B",+I2730,0))</f>
        <v>-2142.4923385348584</v>
      </c>
      <c r="K2730" s="12">
        <f>K2729+IF(AND($B2730="B",$E2730&lt;&gt;""),IF($G2730="D",-I2730,+I2730),0)</f>
        <v>-2142.4923385348584</v>
      </c>
      <c r="L2730" s="6" t="str">
        <f>IF(C2730="","",G2730&amp;" "&amp;VLOOKUP(C2730,$X$1:$Y$49,2))</f>
        <v>D 14</v>
      </c>
      <c r="M2730" s="10" t="e">
        <f>M2729+IF(AND(B2730="C",E2730&lt;&gt;""),IF(G2730="D",-#REF!,+#REF!),0)</f>
        <v>#REF!</v>
      </c>
      <c r="N2730">
        <f>IF(D2730,MONTH(D2730),"")</f>
        <v>4</v>
      </c>
      <c r="O2730">
        <f>IF(D2730,YEAR(D2730),"")</f>
        <v>2005</v>
      </c>
      <c r="P2730" s="12">
        <f>P2729+IF(AND($B2730="C",I2730&lt;&gt;""),IF($G2730="D",-I2730,+I2730),0)</f>
        <v>228.6857748122132</v>
      </c>
    </row>
    <row r="2731" spans="1:16" x14ac:dyDescent="0.2">
      <c r="A2731" s="6">
        <v>1412</v>
      </c>
      <c r="B2731" s="6" t="s">
        <v>17</v>
      </c>
      <c r="C2731" s="7" t="s">
        <v>26</v>
      </c>
      <c r="D2731" s="8">
        <v>38447</v>
      </c>
      <c r="E2731" s="19">
        <v>38446</v>
      </c>
      <c r="F2731" t="s">
        <v>284</v>
      </c>
      <c r="G2731" s="6" t="s">
        <v>23</v>
      </c>
      <c r="I2731" s="12">
        <v>23.72</v>
      </c>
      <c r="J2731" s="12">
        <f>J2730+IF(AND($B2731="B",$G2731="D"),-I2731,IF($B2731="B",+I2731,0))</f>
        <v>-2166.2123385348582</v>
      </c>
      <c r="K2731" s="12">
        <f>K2730+IF(AND($B2731="B",$E2731&lt;&gt;""),IF($G2731="D",-I2731,+I2731),0)</f>
        <v>-2166.2123385348582</v>
      </c>
      <c r="L2731" s="6" t="str">
        <f>IF(C2731="","",G2731&amp;" "&amp;VLOOKUP(C2731,$X$1:$Y$49,2))</f>
        <v>D 6</v>
      </c>
      <c r="M2731" s="10" t="e">
        <f>M2730+IF(AND(B2731="C",E2731&lt;&gt;""),IF(G2731="D",-#REF!,+#REF!),0)</f>
        <v>#REF!</v>
      </c>
      <c r="N2731">
        <f>IF(D2731,MONTH(D2731),"")</f>
        <v>4</v>
      </c>
      <c r="O2731">
        <f>IF(D2731,YEAR(D2731),"")</f>
        <v>2005</v>
      </c>
      <c r="P2731" s="12">
        <f>P2730+IF(AND($B2731="C",I2731&lt;&gt;""),IF($G2731="D",-I2731,+I2731),0)</f>
        <v>228.6857748122132</v>
      </c>
    </row>
    <row r="2732" spans="1:16" x14ac:dyDescent="0.2">
      <c r="A2732" s="6">
        <v>1412</v>
      </c>
      <c r="B2732" s="6" t="s">
        <v>17</v>
      </c>
      <c r="C2732" s="7" t="s">
        <v>51</v>
      </c>
      <c r="D2732" s="8">
        <v>38447</v>
      </c>
      <c r="E2732" s="19">
        <v>38446</v>
      </c>
      <c r="F2732" t="s">
        <v>284</v>
      </c>
      <c r="G2732" s="6" t="s">
        <v>23</v>
      </c>
      <c r="I2732" s="12">
        <v>7.48</v>
      </c>
      <c r="J2732" s="12">
        <f>J2731+IF(AND($B2732="B",$G2732="D"),-I2732,IF($B2732="B",+I2732,0))</f>
        <v>-2173.6923385348582</v>
      </c>
      <c r="K2732" s="12">
        <f>K2731+IF(AND($B2732="B",$E2732&lt;&gt;""),IF($G2732="D",-I2732,+I2732),0)</f>
        <v>-2173.6923385348582</v>
      </c>
      <c r="L2732" s="6" t="str">
        <f>IF(C2732="","",G2732&amp;" "&amp;VLOOKUP(C2732,$X$1:$Y$49,2))</f>
        <v>D 21</v>
      </c>
      <c r="M2732" s="10" t="e">
        <f>M2731+IF(AND(B2732="C",E2732&lt;&gt;""),IF(G2732="D",-#REF!,+#REF!),0)</f>
        <v>#REF!</v>
      </c>
      <c r="N2732">
        <f>IF(D2732,MONTH(D2732),"")</f>
        <v>4</v>
      </c>
      <c r="O2732">
        <f>IF(D2732,YEAR(D2732),"")</f>
        <v>2005</v>
      </c>
      <c r="P2732" s="12">
        <f>P2731+IF(AND($B2732="C",I2732&lt;&gt;""),IF($G2732="D",-I2732,+I2732),0)</f>
        <v>228.6857748122132</v>
      </c>
    </row>
    <row r="2733" spans="1:16" x14ac:dyDescent="0.2">
      <c r="A2733" s="6">
        <v>1420</v>
      </c>
      <c r="B2733" s="6" t="s">
        <v>17</v>
      </c>
      <c r="C2733" t="s">
        <v>135</v>
      </c>
      <c r="D2733" s="8">
        <v>38447</v>
      </c>
      <c r="E2733" s="8">
        <v>38448</v>
      </c>
      <c r="F2733" t="s">
        <v>284</v>
      </c>
      <c r="G2733" s="6" t="s">
        <v>19</v>
      </c>
      <c r="I2733" s="12">
        <v>640</v>
      </c>
      <c r="J2733" s="12">
        <f>J2732+IF(AND($B2733="B",$G2733="D"),-I2733,IF($B2733="B",+I2733,0))</f>
        <v>-1533.6923385348582</v>
      </c>
      <c r="K2733" s="12">
        <f>K2732+IF(AND($B2733="B",$E2733&lt;&gt;""),IF($G2733="D",-I2733,+I2733),0)</f>
        <v>-1533.6923385348582</v>
      </c>
      <c r="L2733" s="6" t="str">
        <f>IF(C2733="","",G2733&amp;" "&amp;VLOOKUP(C2733,$X$1:$Y$49,2))</f>
        <v>R 6</v>
      </c>
      <c r="M2733" s="10" t="e">
        <f>M2732+IF(AND(B2733="C",E2733&lt;&gt;""),IF(G2733="D",-#REF!,+#REF!),0)</f>
        <v>#REF!</v>
      </c>
      <c r="N2733">
        <f>IF(D2733,MONTH(D2733),"")</f>
        <v>4</v>
      </c>
      <c r="O2733">
        <f>IF(D2733,YEAR(D2733),"")</f>
        <v>2005</v>
      </c>
      <c r="P2733" s="12">
        <f>P2732+IF(AND($B2733="C",I2733&lt;&gt;""),IF($G2733="D",-I2733,+I2733),0)</f>
        <v>228.6857748122132</v>
      </c>
    </row>
    <row r="2734" spans="1:16" x14ac:dyDescent="0.2">
      <c r="A2734" s="6">
        <v>1420</v>
      </c>
      <c r="B2734" s="6" t="s">
        <v>17</v>
      </c>
      <c r="C2734" t="s">
        <v>62</v>
      </c>
      <c r="D2734" s="8">
        <v>38447</v>
      </c>
      <c r="E2734" s="8">
        <v>38448</v>
      </c>
      <c r="F2734" t="s">
        <v>284</v>
      </c>
      <c r="G2734" s="6" t="s">
        <v>19</v>
      </c>
      <c r="I2734" s="12">
        <v>125.44</v>
      </c>
      <c r="J2734" s="12">
        <f>J2733+IF(AND($B2734="B",$G2734="D"),-I2734,IF($B2734="B",+I2734,0))</f>
        <v>-1408.2523385348582</v>
      </c>
      <c r="K2734" s="12">
        <f>K2733+IF(AND($B2734="B",$E2734&lt;&gt;""),IF($G2734="D",-I2734,+I2734),0)</f>
        <v>-1408.2523385348582</v>
      </c>
      <c r="L2734" s="6" t="str">
        <f>IF(C2734="","",G2734&amp;" "&amp;VLOOKUP(C2734,$X$1:$Y$49,2))</f>
        <v>R 5</v>
      </c>
      <c r="M2734" s="10" t="e">
        <f>M2733+IF(AND(B2734="C",E2734&lt;&gt;""),IF(G2734="D",-#REF!,+#REF!),0)</f>
        <v>#REF!</v>
      </c>
      <c r="N2734">
        <f>IF(D2734,MONTH(D2734),"")</f>
        <v>4</v>
      </c>
      <c r="O2734">
        <f>IF(D2734,YEAR(D2734),"")</f>
        <v>2005</v>
      </c>
      <c r="P2734" s="12">
        <f>P2733+IF(AND($B2734="C",I2734&lt;&gt;""),IF($G2734="D",-I2734,+I2734),0)</f>
        <v>228.6857748122132</v>
      </c>
    </row>
    <row r="2735" spans="1:16" x14ac:dyDescent="0.2">
      <c r="A2735" s="6">
        <v>1421</v>
      </c>
      <c r="B2735" s="6" t="s">
        <v>17</v>
      </c>
      <c r="C2735" t="s">
        <v>135</v>
      </c>
      <c r="D2735" s="8">
        <v>38447</v>
      </c>
      <c r="E2735" s="8">
        <v>38448</v>
      </c>
      <c r="F2735" t="s">
        <v>284</v>
      </c>
      <c r="G2735" s="6" t="s">
        <v>19</v>
      </c>
      <c r="I2735" s="12">
        <v>6600</v>
      </c>
      <c r="J2735" s="12">
        <f>J2734+IF(AND($B2735="B",$G2735="D"),-I2735,IF($B2735="B",+I2735,0))</f>
        <v>5191.7476614651423</v>
      </c>
      <c r="K2735" s="12">
        <f>K2734+IF(AND($B2735="B",$E2735&lt;&gt;""),IF($G2735="D",-I2735,+I2735),0)</f>
        <v>5191.7476614651423</v>
      </c>
      <c r="L2735" s="6" t="str">
        <f>IF(C2735="","",G2735&amp;" "&amp;VLOOKUP(C2735,$X$1:$Y$49,2))</f>
        <v>R 6</v>
      </c>
      <c r="M2735" s="10" t="e">
        <f>M2734+IF(AND(B2735="C",E2735&lt;&gt;""),IF(G2735="D",-#REF!,+#REF!),0)</f>
        <v>#REF!</v>
      </c>
      <c r="N2735">
        <f>IF(D2735,MONTH(D2735),"")</f>
        <v>4</v>
      </c>
      <c r="O2735">
        <f>IF(D2735,YEAR(D2735),"")</f>
        <v>2005</v>
      </c>
      <c r="P2735" s="12">
        <f>P2734+IF(AND($B2735="C",I2735&lt;&gt;""),IF($G2735="D",-I2735,+I2735),0)</f>
        <v>228.6857748122132</v>
      </c>
    </row>
    <row r="2736" spans="1:16" x14ac:dyDescent="0.2">
      <c r="A2736" s="6">
        <v>1421</v>
      </c>
      <c r="B2736" s="6" t="s">
        <v>17</v>
      </c>
      <c r="C2736" t="s">
        <v>62</v>
      </c>
      <c r="D2736" s="8">
        <v>38447</v>
      </c>
      <c r="E2736" s="8">
        <v>38448</v>
      </c>
      <c r="F2736" t="s">
        <v>284</v>
      </c>
      <c r="G2736" s="6" t="s">
        <v>19</v>
      </c>
      <c r="I2736" s="12">
        <v>1293.5999999999999</v>
      </c>
      <c r="J2736" s="12">
        <f>J2735+IF(AND($B2736="B",$G2736="D"),-I2736,IF($B2736="B",+I2736,0))</f>
        <v>6485.3476614651427</v>
      </c>
      <c r="K2736" s="12">
        <f>K2735+IF(AND($B2736="B",$E2736&lt;&gt;""),IF($G2736="D",-I2736,+I2736),0)</f>
        <v>6485.3476614651427</v>
      </c>
      <c r="L2736" s="6" t="str">
        <f>IF(C2736="","",G2736&amp;" "&amp;VLOOKUP(C2736,$X$1:$Y$49,2))</f>
        <v>R 5</v>
      </c>
      <c r="M2736" s="10" t="e">
        <f>M2735+IF(AND(B2736="C",E2736&lt;&gt;""),IF(G2736="D",-#REF!,+#REF!),0)</f>
        <v>#REF!</v>
      </c>
      <c r="N2736">
        <f>IF(D2736,MONTH(D2736),"")</f>
        <v>4</v>
      </c>
      <c r="O2736">
        <f>IF(D2736,YEAR(D2736),"")</f>
        <v>2005</v>
      </c>
      <c r="P2736" s="12">
        <f>P2735+IF(AND($B2736="C",I2736&lt;&gt;""),IF($G2736="D",-I2736,+I2736),0)</f>
        <v>228.6857748122132</v>
      </c>
    </row>
    <row r="2737" spans="1:16" x14ac:dyDescent="0.2">
      <c r="A2737" s="6">
        <v>999</v>
      </c>
      <c r="B2737" s="6" t="s">
        <v>17</v>
      </c>
      <c r="C2737" t="s">
        <v>33</v>
      </c>
      <c r="D2737" s="8">
        <v>38449</v>
      </c>
      <c r="E2737" s="8">
        <v>38446</v>
      </c>
      <c r="F2737" t="s">
        <v>284</v>
      </c>
      <c r="G2737" s="6" t="s">
        <v>23</v>
      </c>
      <c r="H2737" s="6"/>
      <c r="I2737" s="12">
        <v>126.33</v>
      </c>
      <c r="J2737" s="12">
        <f>J2736+IF(AND($B2737="B",$G2737="D"),-I2737,IF($B2737="B",+I2737,0))</f>
        <v>6359.0176614651427</v>
      </c>
      <c r="K2737" s="12">
        <f>K2736+IF(AND($B2737="B",$E2737&lt;&gt;""),IF($G2737="D",-I2737,+I2737),0)</f>
        <v>6359.0176614651427</v>
      </c>
      <c r="L2737" s="6" t="str">
        <f>IF(C2737="","",G2737&amp;" "&amp;VLOOKUP(C2737,$X$1:$Y$49,2))</f>
        <v>D 23</v>
      </c>
      <c r="M2737" s="10" t="e">
        <f>M2736+IF(AND(B2737="C",E2737&lt;&gt;""),IF(G2737="D",-#REF!,+#REF!),0)</f>
        <v>#REF!</v>
      </c>
      <c r="N2737">
        <f>IF(D2737,MONTH(D2737),"")</f>
        <v>4</v>
      </c>
      <c r="O2737">
        <f>IF(D2737,YEAR(D2737),"")</f>
        <v>2005</v>
      </c>
      <c r="P2737" s="12">
        <f>P2736+IF(AND($B2737="C",I2737&lt;&gt;""),IF($G2737="D",-I2737,+I2737),0)</f>
        <v>228.6857748122132</v>
      </c>
    </row>
    <row r="2738" spans="1:16" x14ac:dyDescent="0.2">
      <c r="A2738" s="6">
        <v>1402</v>
      </c>
      <c r="B2738" s="6" t="s">
        <v>17</v>
      </c>
      <c r="C2738" t="s">
        <v>135</v>
      </c>
      <c r="D2738" s="8">
        <v>38451</v>
      </c>
      <c r="E2738" s="8">
        <v>38456</v>
      </c>
      <c r="F2738" t="s">
        <v>284</v>
      </c>
      <c r="G2738" s="6" t="s">
        <v>19</v>
      </c>
      <c r="I2738" s="12">
        <v>590</v>
      </c>
      <c r="J2738" s="12">
        <f>J2737+IF(AND($B2738="B",$G2738="D"),-I2738,IF($B2738="B",+I2738,0))</f>
        <v>6949.0176614651427</v>
      </c>
      <c r="K2738" s="12">
        <f>K2737+IF(AND($B2738="B",$E2738&lt;&gt;""),IF($G2738="D",-I2738,+I2738),0)</f>
        <v>6949.0176614651427</v>
      </c>
      <c r="L2738" s="6" t="str">
        <f>IF(C2738="","",G2738&amp;" "&amp;VLOOKUP(C2738,$X$1:$Y$49,2))</f>
        <v>R 6</v>
      </c>
      <c r="M2738" s="10" t="e">
        <f>M2737+IF(AND(B2738="C",E2738&lt;&gt;""),IF(G2738="D",-#REF!,+#REF!),0)</f>
        <v>#REF!</v>
      </c>
      <c r="N2738">
        <f>IF(D2738,MONTH(D2738),"")</f>
        <v>4</v>
      </c>
      <c r="O2738">
        <f>IF(D2738,YEAR(D2738),"")</f>
        <v>2005</v>
      </c>
      <c r="P2738" s="12">
        <f>P2737+IF(AND($B2738="C",I2738&lt;&gt;""),IF($G2738="D",-I2738,+I2738),0)</f>
        <v>228.6857748122132</v>
      </c>
    </row>
    <row r="2739" spans="1:16" x14ac:dyDescent="0.2">
      <c r="A2739" s="6">
        <v>1402</v>
      </c>
      <c r="B2739" s="6" t="s">
        <v>17</v>
      </c>
      <c r="C2739" t="s">
        <v>62</v>
      </c>
      <c r="D2739" s="8">
        <v>38451</v>
      </c>
      <c r="E2739" s="8">
        <v>38456</v>
      </c>
      <c r="F2739" t="s">
        <v>284</v>
      </c>
      <c r="G2739" s="6" t="s">
        <v>19</v>
      </c>
      <c r="I2739" s="12">
        <v>115.64</v>
      </c>
      <c r="J2739" s="12">
        <f>J2738+IF(AND($B2739="B",$G2739="D"),-I2739,IF($B2739="B",+I2739,0))</f>
        <v>7064.6576614651431</v>
      </c>
      <c r="K2739" s="12">
        <f>K2738+IF(AND($B2739="B",$E2739&lt;&gt;""),IF($G2739="D",-I2739,+I2739),0)</f>
        <v>7064.6576614651431</v>
      </c>
      <c r="L2739" s="6" t="str">
        <f>IF(C2739="","",G2739&amp;" "&amp;VLOOKUP(C2739,$X$1:$Y$49,2))</f>
        <v>R 5</v>
      </c>
      <c r="M2739" s="10" t="e">
        <f>M2738+IF(AND(B2739="C",E2739&lt;&gt;""),IF(G2739="D",-#REF!,+#REF!),0)</f>
        <v>#REF!</v>
      </c>
      <c r="N2739">
        <f>IF(D2739,MONTH(D2739),"")</f>
        <v>4</v>
      </c>
      <c r="O2739">
        <f>IF(D2739,YEAR(D2739),"")</f>
        <v>2005</v>
      </c>
      <c r="P2739" s="12">
        <f>P2738+IF(AND($B2739="C",I2739&lt;&gt;""),IF($G2739="D",-I2739,+I2739),0)</f>
        <v>228.6857748122132</v>
      </c>
    </row>
    <row r="2740" spans="1:16" x14ac:dyDescent="0.2">
      <c r="A2740" s="6">
        <v>1358</v>
      </c>
      <c r="B2740" s="6" t="s">
        <v>17</v>
      </c>
      <c r="C2740" t="s">
        <v>33</v>
      </c>
      <c r="D2740" s="8">
        <v>38452</v>
      </c>
      <c r="E2740" s="8">
        <v>38453</v>
      </c>
      <c r="F2740" t="s">
        <v>284</v>
      </c>
      <c r="G2740" s="6" t="s">
        <v>23</v>
      </c>
      <c r="I2740" s="12">
        <v>282.89999999999998</v>
      </c>
      <c r="J2740" s="12">
        <f>J2739+IF(AND($B2740="B",$G2740="D"),-I2740,IF($B2740="B",+I2740,0))</f>
        <v>6781.7576614651434</v>
      </c>
      <c r="K2740" s="12">
        <f>K2739+IF(AND($B2740="B",$E2740&lt;&gt;""),IF($G2740="D",-I2740,+I2740),0)</f>
        <v>6781.7576614651434</v>
      </c>
      <c r="L2740" s="6" t="str">
        <f>IF(C2740="","",G2740&amp;" "&amp;VLOOKUP(C2740,$X$1:$Y$49,2))</f>
        <v>D 23</v>
      </c>
      <c r="M2740" s="10" t="e">
        <f>M2739+IF(AND(B2740="C",E2740&lt;&gt;""),IF(G2740="D",-#REF!,+#REF!),0)</f>
        <v>#REF!</v>
      </c>
      <c r="N2740">
        <f>IF(D2740,MONTH(D2740),"")</f>
        <v>4</v>
      </c>
      <c r="O2740">
        <f>IF(D2740,YEAR(D2740),"")</f>
        <v>2005</v>
      </c>
      <c r="P2740" s="12">
        <f>P2739+IF(AND($B2740="C",I2740&lt;&gt;""),IF($G2740="D",-I2740,+I2740),0)</f>
        <v>228.6857748122132</v>
      </c>
    </row>
    <row r="2741" spans="1:16" x14ac:dyDescent="0.2">
      <c r="A2741" s="6">
        <v>1349</v>
      </c>
      <c r="B2741" s="6" t="s">
        <v>17</v>
      </c>
      <c r="C2741" t="s">
        <v>33</v>
      </c>
      <c r="D2741" s="8">
        <v>38453</v>
      </c>
      <c r="E2741" s="8">
        <v>38452</v>
      </c>
      <c r="F2741" t="s">
        <v>284</v>
      </c>
      <c r="G2741" s="6" t="s">
        <v>23</v>
      </c>
      <c r="I2741" s="12">
        <v>295.41000000000003</v>
      </c>
      <c r="J2741" s="12">
        <f>J2740+IF(AND($B2741="B",$G2741="D"),-I2741,IF($B2741="B",+I2741,0))</f>
        <v>6486.3476614651436</v>
      </c>
      <c r="K2741" s="12">
        <f>K2740+IF(AND($B2741="B",$E2741&lt;&gt;""),IF($G2741="D",-I2741,+I2741),0)</f>
        <v>6486.3476614651436</v>
      </c>
      <c r="L2741" s="6" t="str">
        <f>IF(C2741="","",G2741&amp;" "&amp;VLOOKUP(C2741,$X$1:$Y$49,2))</f>
        <v>D 23</v>
      </c>
      <c r="M2741" s="10" t="e">
        <f>M2740+IF(AND(B2741="C",E2741&lt;&gt;""),IF(G2741="D",-#REF!,+#REF!),0)</f>
        <v>#REF!</v>
      </c>
      <c r="N2741">
        <f>IF(D2741,MONTH(D2741),"")</f>
        <v>4</v>
      </c>
      <c r="O2741">
        <f>IF(D2741,YEAR(D2741),"")</f>
        <v>2005</v>
      </c>
      <c r="P2741" s="12">
        <f>P2740+IF(AND($B2741="C",I2741&lt;&gt;""),IF($G2741="D",-I2741,+I2741),0)</f>
        <v>228.6857748122132</v>
      </c>
    </row>
    <row r="2742" spans="1:16" x14ac:dyDescent="0.2">
      <c r="A2742" s="6">
        <v>1359</v>
      </c>
      <c r="B2742" s="6" t="s">
        <v>17</v>
      </c>
      <c r="C2742" t="s">
        <v>33</v>
      </c>
      <c r="D2742" s="8">
        <v>38453</v>
      </c>
      <c r="E2742" s="8">
        <v>38452</v>
      </c>
      <c r="F2742" t="s">
        <v>284</v>
      </c>
      <c r="G2742" s="6" t="s">
        <v>23</v>
      </c>
      <c r="I2742" s="12">
        <v>250.44</v>
      </c>
      <c r="J2742" s="12">
        <f>J2741+IF(AND($B2742="B",$G2742="D"),-I2742,IF($B2742="B",+I2742,0))</f>
        <v>6235.907661465144</v>
      </c>
      <c r="K2742" s="12">
        <f>K2741+IF(AND($B2742="B",$E2742&lt;&gt;""),IF($G2742="D",-I2742,+I2742),0)</f>
        <v>6235.907661465144</v>
      </c>
      <c r="L2742" s="6" t="str">
        <f>IF(C2742="","",G2742&amp;" "&amp;VLOOKUP(C2742,$X$1:$Y$49,2))</f>
        <v>D 23</v>
      </c>
      <c r="M2742" s="10" t="e">
        <f>M2741+IF(AND(B2742="C",E2742&lt;&gt;""),IF(G2742="D",-#REF!,+#REF!),0)</f>
        <v>#REF!</v>
      </c>
      <c r="N2742">
        <f>IF(D2742,MONTH(D2742),"")</f>
        <v>4</v>
      </c>
      <c r="O2742">
        <f>IF(D2742,YEAR(D2742),"")</f>
        <v>2005</v>
      </c>
      <c r="P2742" s="12">
        <f>P2741+IF(AND($B2742="C",I2742&lt;&gt;""),IF($G2742="D",-I2742,+I2742),0)</f>
        <v>228.6857748122132</v>
      </c>
    </row>
    <row r="2743" spans="1:16" x14ac:dyDescent="0.2">
      <c r="A2743" s="6">
        <v>1422</v>
      </c>
      <c r="B2743" s="6" t="s">
        <v>17</v>
      </c>
      <c r="C2743" t="s">
        <v>67</v>
      </c>
      <c r="D2743" s="8">
        <v>38454</v>
      </c>
      <c r="E2743" s="8">
        <v>38461</v>
      </c>
      <c r="F2743" s="23" t="s">
        <v>284</v>
      </c>
      <c r="G2743" s="6" t="s">
        <v>23</v>
      </c>
      <c r="I2743" s="12">
        <v>5331</v>
      </c>
      <c r="J2743" s="12">
        <f>J2742+IF(AND($B2743="B",$G2743="D"),-I2743,IF($B2743="B",+I2743,0))</f>
        <v>904.90766146514397</v>
      </c>
      <c r="K2743" s="12">
        <f>K2742+IF(AND($B2743="B",$E2743&lt;&gt;""),IF($G2743="D",-I2743,+I2743),0)</f>
        <v>904.90766146514397</v>
      </c>
      <c r="L2743" s="6" t="str">
        <f>IF(C2743="","",G2743&amp;" "&amp;VLOOKUP(C2743,$X$1:$Y$49,2))</f>
        <v>D 11</v>
      </c>
      <c r="M2743" s="10" t="e">
        <f>M2742+IF(AND(B2743="C",E2743&lt;&gt;""),IF(G2743="D",-#REF!,+#REF!),0)</f>
        <v>#REF!</v>
      </c>
      <c r="N2743">
        <f>IF(D2743,MONTH(D2743),"")</f>
        <v>4</v>
      </c>
      <c r="O2743">
        <f>IF(D2743,YEAR(D2743),"")</f>
        <v>2005</v>
      </c>
      <c r="P2743" s="12">
        <f>P2742+IF(AND($B2743="C",I2743&lt;&gt;""),IF($G2743="D",-I2743,+I2743),0)</f>
        <v>228.6857748122132</v>
      </c>
    </row>
    <row r="2744" spans="1:16" x14ac:dyDescent="0.2">
      <c r="A2744" s="6">
        <v>1423</v>
      </c>
      <c r="B2744" s="6" t="s">
        <v>17</v>
      </c>
      <c r="C2744" t="s">
        <v>28</v>
      </c>
      <c r="D2744" s="8">
        <v>38455</v>
      </c>
      <c r="E2744" s="8">
        <v>38473</v>
      </c>
      <c r="F2744" t="s">
        <v>284</v>
      </c>
      <c r="G2744" s="6" t="s">
        <v>23</v>
      </c>
      <c r="I2744" s="12">
        <v>26.2</v>
      </c>
      <c r="J2744" s="12">
        <f>J2743+IF(AND($B2744="B",$G2744="D"),-I2744,IF($B2744="B",+I2744,0))</f>
        <v>878.70766146514393</v>
      </c>
      <c r="K2744" s="12">
        <f>K2743+IF(AND($B2744="B",$E2744&lt;&gt;""),IF($G2744="D",-I2744,+I2744),0)</f>
        <v>878.70766146514393</v>
      </c>
      <c r="L2744" s="6" t="str">
        <f>IF(C2744="","",G2744&amp;" "&amp;VLOOKUP(C2744,$X$1:$Y$49,2))</f>
        <v>D 25</v>
      </c>
      <c r="M2744" s="10" t="e">
        <f>M2743+IF(AND(B2744="C",E2744&lt;&gt;""),IF(G2744="D",-#REF!,+#REF!),0)</f>
        <v>#REF!</v>
      </c>
      <c r="N2744">
        <f>IF(D2744,MONTH(D2744),"")</f>
        <v>4</v>
      </c>
      <c r="O2744">
        <f>IF(D2744,YEAR(D2744),"")</f>
        <v>2005</v>
      </c>
      <c r="P2744" s="12">
        <f>P2743+IF(AND($B2744="C",I2744&lt;&gt;""),IF($G2744="D",-I2744,+I2744),0)</f>
        <v>228.6857748122132</v>
      </c>
    </row>
    <row r="2745" spans="1:16" x14ac:dyDescent="0.2">
      <c r="A2745" s="6">
        <v>1423</v>
      </c>
      <c r="B2745" s="6" t="s">
        <v>17</v>
      </c>
      <c r="C2745" t="s">
        <v>26</v>
      </c>
      <c r="D2745" s="8">
        <v>38455</v>
      </c>
      <c r="E2745" s="8">
        <v>38473</v>
      </c>
      <c r="F2745" t="s">
        <v>284</v>
      </c>
      <c r="G2745" s="6" t="s">
        <v>23</v>
      </c>
      <c r="I2745" s="12">
        <v>5.14</v>
      </c>
      <c r="J2745" s="12">
        <f>J2744+IF(AND($B2745="B",$G2745="D"),-I2745,IF($B2745="B",+I2745,0))</f>
        <v>873.56766146514394</v>
      </c>
      <c r="K2745" s="12">
        <f>K2744+IF(AND($B2745="B",$E2745&lt;&gt;""),IF($G2745="D",-I2745,+I2745),0)</f>
        <v>873.56766146514394</v>
      </c>
      <c r="L2745" s="6" t="str">
        <f>IF(C2745="","",G2745&amp;" "&amp;VLOOKUP(C2745,$X$1:$Y$49,2))</f>
        <v>D 6</v>
      </c>
      <c r="M2745" s="10" t="e">
        <f>M2744+IF(AND(B2745="C",E2745&lt;&gt;""),IF(G2745="D",-#REF!,+#REF!),0)</f>
        <v>#REF!</v>
      </c>
      <c r="N2745">
        <f>IF(D2745,MONTH(D2745),"")</f>
        <v>4</v>
      </c>
      <c r="O2745">
        <f>IF(D2745,YEAR(D2745),"")</f>
        <v>2005</v>
      </c>
      <c r="P2745" s="12">
        <f>P2744+IF(AND($B2745="C",I2745&lt;&gt;""),IF($G2745="D",-I2745,+I2745),0)</f>
        <v>228.6857748122132</v>
      </c>
    </row>
    <row r="2746" spans="1:16" x14ac:dyDescent="0.2">
      <c r="A2746" s="6">
        <v>1424</v>
      </c>
      <c r="B2746" s="6" t="s">
        <v>17</v>
      </c>
      <c r="C2746" t="s">
        <v>28</v>
      </c>
      <c r="D2746" s="8">
        <v>38455</v>
      </c>
      <c r="E2746" s="8">
        <v>38455</v>
      </c>
      <c r="F2746" t="s">
        <v>284</v>
      </c>
      <c r="G2746" s="6" t="s">
        <v>23</v>
      </c>
      <c r="I2746" s="12">
        <v>22.9</v>
      </c>
      <c r="J2746" s="12">
        <f>J2745+IF(AND($B2746="B",$G2746="D"),-I2746,IF($B2746="B",+I2746,0))</f>
        <v>850.66766146514396</v>
      </c>
      <c r="K2746" s="12">
        <f>K2745+IF(AND($B2746="B",$E2746&lt;&gt;""),IF($G2746="D",-I2746,+I2746),0)</f>
        <v>850.66766146514396</v>
      </c>
      <c r="L2746" s="6" t="str">
        <f>IF(C2746="","",G2746&amp;" "&amp;VLOOKUP(C2746,$X$1:$Y$49,2))</f>
        <v>D 25</v>
      </c>
      <c r="M2746" s="10" t="e">
        <f>M2745+IF(AND(B2746="C",E2746&lt;&gt;""),IF(G2746="D",-#REF!,+#REF!),0)</f>
        <v>#REF!</v>
      </c>
      <c r="N2746">
        <f>IF(D2746,MONTH(D2746),"")</f>
        <v>4</v>
      </c>
      <c r="O2746">
        <f>IF(D2746,YEAR(D2746),"")</f>
        <v>2005</v>
      </c>
      <c r="P2746" s="12">
        <f>P2745+IF(AND($B2746="C",I2746&lt;&gt;""),IF($G2746="D",-I2746,+I2746),0)</f>
        <v>228.6857748122132</v>
      </c>
    </row>
    <row r="2747" spans="1:16" x14ac:dyDescent="0.2">
      <c r="A2747" s="6">
        <v>1424</v>
      </c>
      <c r="B2747" s="6" t="s">
        <v>17</v>
      </c>
      <c r="C2747" t="s">
        <v>26</v>
      </c>
      <c r="D2747" s="8">
        <v>38455</v>
      </c>
      <c r="E2747" s="8">
        <v>38455</v>
      </c>
      <c r="F2747" t="s">
        <v>284</v>
      </c>
      <c r="G2747" s="6" t="s">
        <v>23</v>
      </c>
      <c r="I2747" s="12">
        <v>4.49</v>
      </c>
      <c r="J2747" s="12">
        <f>J2746+IF(AND($B2747="B",$G2747="D"),-I2747,IF($B2747="B",+I2747,0))</f>
        <v>846.17766146514396</v>
      </c>
      <c r="K2747" s="12">
        <f>K2746+IF(AND($B2747="B",$E2747&lt;&gt;""),IF($G2747="D",-I2747,+I2747),0)</f>
        <v>846.17766146514396</v>
      </c>
      <c r="L2747" s="6" t="str">
        <f>IF(C2747="","",G2747&amp;" "&amp;VLOOKUP(C2747,$X$1:$Y$49,2))</f>
        <v>D 6</v>
      </c>
      <c r="M2747" s="10" t="e">
        <f>M2746+IF(AND(B2747="C",E2747&lt;&gt;""),IF(G2747="D",-#REF!,+#REF!),0)</f>
        <v>#REF!</v>
      </c>
      <c r="N2747">
        <f>IF(D2747,MONTH(D2747),"")</f>
        <v>4</v>
      </c>
      <c r="O2747">
        <f>IF(D2747,YEAR(D2747),"")</f>
        <v>2005</v>
      </c>
      <c r="P2747" s="12">
        <f>P2746+IF(AND($B2747="C",I2747&lt;&gt;""),IF($G2747="D",-I2747,+I2747),0)</f>
        <v>228.6857748122132</v>
      </c>
    </row>
    <row r="2748" spans="1:16" x14ac:dyDescent="0.2">
      <c r="A2748" s="6">
        <v>1426</v>
      </c>
      <c r="B2748" s="6" t="s">
        <v>17</v>
      </c>
      <c r="C2748" t="s">
        <v>58</v>
      </c>
      <c r="D2748" s="8">
        <v>38456</v>
      </c>
      <c r="E2748" s="8">
        <v>38455</v>
      </c>
      <c r="F2748" t="s">
        <v>284</v>
      </c>
      <c r="G2748" s="6" t="s">
        <v>23</v>
      </c>
      <c r="I2748" s="12">
        <v>3000</v>
      </c>
      <c r="J2748" s="12">
        <f>J2747+IF(AND($B2748="B",$G2748="D"),-I2748,IF($B2748="B",+I2748,0))</f>
        <v>-2153.822338534856</v>
      </c>
      <c r="K2748" s="12">
        <f>K2747+IF(AND($B2748="B",$E2748&lt;&gt;""),IF($G2748="D",-I2748,+I2748),0)</f>
        <v>-2153.822338534856</v>
      </c>
      <c r="L2748" s="6" t="str">
        <f>IF(C2748="","",G2748&amp;" "&amp;VLOOKUP(C2748,$X$1:$Y$49,2))</f>
        <v>D 4</v>
      </c>
      <c r="M2748" s="10" t="e">
        <f>M2747+IF(AND(B2748="C",E2748&lt;&gt;""),IF(G2748="D",-#REF!,+#REF!),0)</f>
        <v>#REF!</v>
      </c>
      <c r="N2748">
        <f>IF(D2748,MONTH(D2748),"")</f>
        <v>4</v>
      </c>
      <c r="O2748">
        <f>IF(D2748,YEAR(D2748),"")</f>
        <v>2005</v>
      </c>
      <c r="P2748" s="12">
        <f>P2747+IF(AND($B2748="C",I2748&lt;&gt;""),IF($G2748="D",-I2748,+I2748),0)</f>
        <v>228.6857748122132</v>
      </c>
    </row>
    <row r="2749" spans="1:16" x14ac:dyDescent="0.2">
      <c r="A2749" s="6">
        <v>1425</v>
      </c>
      <c r="B2749" s="6" t="s">
        <v>17</v>
      </c>
      <c r="C2749" t="s">
        <v>64</v>
      </c>
      <c r="D2749" s="8">
        <v>38463</v>
      </c>
      <c r="E2749" s="8">
        <v>38466</v>
      </c>
      <c r="F2749" t="s">
        <v>284</v>
      </c>
      <c r="G2749" s="6" t="s">
        <v>23</v>
      </c>
      <c r="I2749" s="12">
        <v>385.15</v>
      </c>
      <c r="J2749" s="12">
        <f>J2748+IF(AND($B2749="B",$G2749="D"),-I2749,IF($B2749="B",+I2749,0))</f>
        <v>-2538.9723385348561</v>
      </c>
      <c r="K2749" s="12">
        <f>K2748+IF(AND($B2749="B",$E2749&lt;&gt;""),IF($G2749="D",-I2749,+I2749),0)</f>
        <v>-2538.9723385348561</v>
      </c>
      <c r="L2749" s="6" t="str">
        <f>IF(C2749="","",G2749&amp;" "&amp;VLOOKUP(C2749,$X$1:$Y$49,2))</f>
        <v>D 20</v>
      </c>
      <c r="M2749" s="10" t="e">
        <f>M2748+IF(AND(B2749="C",E2749&lt;&gt;""),IF(G2749="D",-#REF!,+#REF!),0)</f>
        <v>#REF!</v>
      </c>
      <c r="N2749">
        <f>IF(D2749,MONTH(D2749),"")</f>
        <v>4</v>
      </c>
      <c r="O2749">
        <f>IF(D2749,YEAR(D2749),"")</f>
        <v>2005</v>
      </c>
      <c r="P2749" s="12">
        <f>P2748+IF(AND($B2749="C",I2749&lt;&gt;""),IF($G2749="D",-I2749,+I2749),0)</f>
        <v>228.6857748122132</v>
      </c>
    </row>
    <row r="2750" spans="1:16" x14ac:dyDescent="0.2">
      <c r="A2750" s="6">
        <v>1427</v>
      </c>
      <c r="B2750" s="6" t="s">
        <v>17</v>
      </c>
      <c r="C2750" t="s">
        <v>22</v>
      </c>
      <c r="D2750" s="8">
        <v>38463</v>
      </c>
      <c r="E2750" s="8">
        <v>38467</v>
      </c>
      <c r="F2750" t="s">
        <v>284</v>
      </c>
      <c r="G2750" s="6" t="s">
        <v>23</v>
      </c>
      <c r="I2750" s="12">
        <v>800</v>
      </c>
      <c r="J2750" s="12">
        <f>J2749+IF(AND($B2750="B",$G2750="D"),-I2750,IF($B2750="B",+I2750,0))</f>
        <v>-3338.9723385348561</v>
      </c>
      <c r="K2750" s="12">
        <f>K2749+IF(AND($B2750="B",$E2750&lt;&gt;""),IF($G2750="D",-I2750,+I2750),0)</f>
        <v>-3338.9723385348561</v>
      </c>
      <c r="L2750" s="6" t="str">
        <f>IF(C2750="","",G2750&amp;" "&amp;VLOOKUP(C2750,$X$1:$Y$49,2))</f>
        <v>D 19</v>
      </c>
      <c r="M2750" s="10" t="e">
        <f>M2749+IF(AND(B2750="C",E2750&lt;&gt;""),IF(G2750="D",-#REF!,+#REF!),0)</f>
        <v>#REF!</v>
      </c>
      <c r="N2750">
        <f>IF(D2750,MONTH(D2750),"")</f>
        <v>4</v>
      </c>
      <c r="O2750">
        <f>IF(D2750,YEAR(D2750),"")</f>
        <v>2005</v>
      </c>
      <c r="P2750" s="12">
        <f>P2749+IF(AND($B2750="C",I2750&lt;&gt;""),IF($G2750="D",-I2750,+I2750),0)</f>
        <v>228.6857748122132</v>
      </c>
    </row>
    <row r="2751" spans="1:16" x14ac:dyDescent="0.2">
      <c r="A2751" s="6">
        <v>1427</v>
      </c>
      <c r="B2751" s="6" t="s">
        <v>17</v>
      </c>
      <c r="C2751" t="s">
        <v>26</v>
      </c>
      <c r="D2751" s="8">
        <v>38463</v>
      </c>
      <c r="E2751" s="8">
        <v>38467</v>
      </c>
      <c r="F2751" t="s">
        <v>284</v>
      </c>
      <c r="G2751" s="6" t="s">
        <v>23</v>
      </c>
      <c r="I2751" s="12">
        <v>156.80000000000001</v>
      </c>
      <c r="J2751" s="12">
        <f>J2750+IF(AND($B2751="B",$G2751="D"),-I2751,IF($B2751="B",+I2751,0))</f>
        <v>-3495.7723385348563</v>
      </c>
      <c r="K2751" s="12">
        <f>K2750+IF(AND($B2751="B",$E2751&lt;&gt;""),IF($G2751="D",-I2751,+I2751),0)</f>
        <v>-3495.7723385348563</v>
      </c>
      <c r="L2751" s="6" t="str">
        <f>IF(C2751="","",G2751&amp;" "&amp;VLOOKUP(C2751,$X$1:$Y$49,2))</f>
        <v>D 6</v>
      </c>
      <c r="M2751" s="10" t="e">
        <f>M2750+IF(AND(B2751="C",E2751&lt;&gt;""),IF(G2751="D",-#REF!,+#REF!),0)</f>
        <v>#REF!</v>
      </c>
      <c r="N2751">
        <f>IF(D2751,MONTH(D2751),"")</f>
        <v>4</v>
      </c>
      <c r="O2751">
        <f>IF(D2751,YEAR(D2751),"")</f>
        <v>2005</v>
      </c>
      <c r="P2751" s="12">
        <f>P2750+IF(AND($B2751="C",I2751&lt;&gt;""),IF($G2751="D",-I2751,+I2751),0)</f>
        <v>228.6857748122132</v>
      </c>
    </row>
    <row r="2752" spans="1:16" x14ac:dyDescent="0.2">
      <c r="A2752" s="6">
        <v>1436</v>
      </c>
      <c r="B2752" s="6" t="s">
        <v>17</v>
      </c>
      <c r="C2752" s="7" t="s">
        <v>58</v>
      </c>
      <c r="D2752" s="8">
        <v>38471</v>
      </c>
      <c r="E2752" s="8">
        <v>38470</v>
      </c>
      <c r="F2752" t="s">
        <v>284</v>
      </c>
      <c r="G2752" s="6" t="s">
        <v>23</v>
      </c>
      <c r="I2752" s="12">
        <v>538</v>
      </c>
      <c r="J2752" s="12">
        <f>J2751+IF(AND($B2752="B",$G2752="D"),-I2752,IF($B2752="B",+I2752,0))</f>
        <v>-4033.7723385348563</v>
      </c>
      <c r="K2752" s="12">
        <f>K2751+IF(AND($B2752="B",$E2752&lt;&gt;""),IF($G2752="D",-I2752,+I2752),0)</f>
        <v>-4033.7723385348563</v>
      </c>
      <c r="L2752" s="6" t="str">
        <f>IF(C2752="","",G2752&amp;" "&amp;VLOOKUP(C2752,$X$1:$Y$49,2))</f>
        <v>D 4</v>
      </c>
      <c r="M2752" s="10" t="e">
        <f>M2751+IF(AND(B2752="C",E2752&lt;&gt;""),IF(G2752="D",-#REF!,+#REF!),0)</f>
        <v>#REF!</v>
      </c>
      <c r="N2752">
        <f>IF(D2752,MONTH(D2752),"")</f>
        <v>4</v>
      </c>
      <c r="O2752">
        <f>IF(D2752,YEAR(D2752),"")</f>
        <v>2005</v>
      </c>
      <c r="P2752" s="12">
        <f>P2751+IF(AND($B2752="C",I2752&lt;&gt;""),IF($G2752="D",-I2752,+I2752),0)</f>
        <v>228.6857748122132</v>
      </c>
    </row>
    <row r="2753" spans="1:16" x14ac:dyDescent="0.2">
      <c r="A2753" s="6">
        <v>1441</v>
      </c>
      <c r="B2753" s="6" t="s">
        <v>17</v>
      </c>
      <c r="C2753" t="s">
        <v>31</v>
      </c>
      <c r="D2753" s="8">
        <v>38471</v>
      </c>
      <c r="E2753" s="8">
        <v>38471</v>
      </c>
      <c r="F2753" t="s">
        <v>284</v>
      </c>
      <c r="G2753" s="6" t="s">
        <v>23</v>
      </c>
      <c r="I2753" s="12">
        <v>202.39</v>
      </c>
      <c r="J2753" s="12">
        <f>J2752+IF(AND($B2753="B",$G2753="D"),-I2753,IF($B2753="B",+I2753,0))</f>
        <v>-4236.1623385348566</v>
      </c>
      <c r="K2753" s="12">
        <f>K2752+IF(AND($B2753="B",$E2753&lt;&gt;""),IF($G2753="D",-I2753,+I2753),0)</f>
        <v>-4236.1623385348566</v>
      </c>
      <c r="L2753" s="6" t="str">
        <f>IF(C2753="","",G2753&amp;" "&amp;VLOOKUP(C2753,$X$1:$Y$49,2))</f>
        <v>D 22</v>
      </c>
      <c r="M2753" s="10" t="e">
        <f>M2752+IF(AND(B2753="C",E2753&lt;&gt;""),IF(G2753="D",-#REF!,+#REF!),0)</f>
        <v>#REF!</v>
      </c>
      <c r="N2753">
        <f>IF(D2753,MONTH(D2753),"")</f>
        <v>4</v>
      </c>
      <c r="O2753">
        <f>IF(D2753,YEAR(D2753),"")</f>
        <v>2005</v>
      </c>
      <c r="P2753" s="12">
        <f>P2752+IF(AND($B2753="C",I2753&lt;&gt;""),IF($G2753="D",-I2753,+I2753),0)</f>
        <v>228.6857748122132</v>
      </c>
    </row>
    <row r="2754" spans="1:16" x14ac:dyDescent="0.2">
      <c r="A2754" s="6">
        <v>1441</v>
      </c>
      <c r="B2754" s="6" t="s">
        <v>17</v>
      </c>
      <c r="C2754" t="s">
        <v>26</v>
      </c>
      <c r="D2754" s="8">
        <v>38471</v>
      </c>
      <c r="E2754" s="8">
        <v>38471</v>
      </c>
      <c r="F2754" t="s">
        <v>284</v>
      </c>
      <c r="G2754" s="6" t="s">
        <v>23</v>
      </c>
      <c r="I2754" s="12">
        <v>39.65</v>
      </c>
      <c r="J2754" s="12">
        <f>J2753+IF(AND($B2754="B",$G2754="D"),-I2754,IF($B2754="B",+I2754,0))</f>
        <v>-4275.8123385348563</v>
      </c>
      <c r="K2754" s="12">
        <f>K2753+IF(AND($B2754="B",$E2754&lt;&gt;""),IF($G2754="D",-I2754,+I2754),0)</f>
        <v>-4275.8123385348563</v>
      </c>
      <c r="L2754" s="6" t="str">
        <f>IF(C2754="","",G2754&amp;" "&amp;VLOOKUP(C2754,$X$1:$Y$49,2))</f>
        <v>D 6</v>
      </c>
      <c r="M2754" s="10" t="e">
        <f>M2753+IF(AND(B2754="C",E2754&lt;&gt;""),IF(G2754="D",-#REF!,+#REF!),0)</f>
        <v>#REF!</v>
      </c>
      <c r="N2754">
        <f>IF(D2754,MONTH(D2754),"")</f>
        <v>4</v>
      </c>
      <c r="O2754">
        <f>IF(D2754,YEAR(D2754),"")</f>
        <v>2005</v>
      </c>
      <c r="P2754" s="12">
        <f>P2753+IF(AND($B2754="C",I2754&lt;&gt;""),IF($G2754="D",-I2754,+I2754),0)</f>
        <v>228.6857748122132</v>
      </c>
    </row>
    <row r="2755" spans="1:16" x14ac:dyDescent="0.2">
      <c r="A2755" s="6">
        <v>1363</v>
      </c>
      <c r="B2755" s="6" t="s">
        <v>17</v>
      </c>
      <c r="C2755" t="s">
        <v>33</v>
      </c>
      <c r="D2755" s="8">
        <v>38474</v>
      </c>
      <c r="E2755" s="8">
        <v>38491</v>
      </c>
      <c r="F2755" s="40" t="s">
        <v>284</v>
      </c>
      <c r="G2755" s="6" t="s">
        <v>23</v>
      </c>
      <c r="I2755" s="12">
        <v>637</v>
      </c>
      <c r="J2755" s="12">
        <f>J2754+IF(AND($B2755="B",$G2755="D"),-I2755,IF($B2755="B",+I2755,0))</f>
        <v>-4912.8123385348563</v>
      </c>
      <c r="K2755" s="12">
        <f>K2754+IF(AND($B2755="B",$E2755&lt;&gt;""),IF($G2755="D",-I2755,+I2755),0)</f>
        <v>-4912.8123385348563</v>
      </c>
      <c r="L2755" s="6" t="str">
        <f>IF(C2755="","",G2755&amp;" "&amp;VLOOKUP(C2755,$X$1:$Y$49,2))</f>
        <v>D 23</v>
      </c>
      <c r="M2755" s="10" t="e">
        <f>M2754+IF(AND(B2755="C",E2755&lt;&gt;""),IF(G2755="D",-#REF!,+#REF!),0)</f>
        <v>#REF!</v>
      </c>
      <c r="N2755">
        <f>IF(D2755,MONTH(D2755),"")</f>
        <v>5</v>
      </c>
      <c r="O2755">
        <f>IF(D2755,YEAR(D2755),"")</f>
        <v>2005</v>
      </c>
      <c r="P2755" s="12">
        <f>P2754+IF(AND($B2755="C",I2755&lt;&gt;""),IF($G2755="D",-I2755,+I2755),0)</f>
        <v>228.6857748122132</v>
      </c>
    </row>
    <row r="2756" spans="1:16" x14ac:dyDescent="0.2">
      <c r="A2756" s="6">
        <v>1434</v>
      </c>
      <c r="B2756" s="6" t="s">
        <v>17</v>
      </c>
      <c r="C2756" t="s">
        <v>135</v>
      </c>
      <c r="D2756" s="8">
        <v>38474</v>
      </c>
      <c r="E2756" s="8">
        <v>38475</v>
      </c>
      <c r="F2756" t="s">
        <v>284</v>
      </c>
      <c r="G2756" s="6" t="s">
        <v>19</v>
      </c>
      <c r="I2756" s="12">
        <v>700</v>
      </c>
      <c r="J2756" s="12">
        <f>J2755+IF(AND($B2756="B",$G2756="D"),-I2756,IF($B2756="B",+I2756,0))</f>
        <v>-4212.8123385348563</v>
      </c>
      <c r="K2756" s="12">
        <f>K2755+IF(AND($B2756="B",$E2756&lt;&gt;""),IF($G2756="D",-I2756,+I2756),0)</f>
        <v>-4212.8123385348563</v>
      </c>
      <c r="L2756" s="6" t="str">
        <f>IF(C2756="","",G2756&amp;" "&amp;VLOOKUP(C2756,$X$1:$Y$49,2))</f>
        <v>R 6</v>
      </c>
      <c r="M2756" s="10" t="e">
        <f>M2755+IF(AND(B2756="C",E2756&lt;&gt;""),IF(G2756="D",-#REF!,+#REF!),0)</f>
        <v>#REF!</v>
      </c>
      <c r="N2756">
        <f>IF(D2756,MONTH(D2756),"")</f>
        <v>5</v>
      </c>
      <c r="O2756">
        <f>IF(D2756,YEAR(D2756),"")</f>
        <v>2005</v>
      </c>
      <c r="P2756" s="12">
        <f>P2755+IF(AND($B2756="C",I2756&lt;&gt;""),IF($G2756="D",-I2756,+I2756),0)</f>
        <v>228.6857748122132</v>
      </c>
    </row>
    <row r="2757" spans="1:16" x14ac:dyDescent="0.2">
      <c r="A2757" s="6">
        <v>1434</v>
      </c>
      <c r="B2757" s="6" t="s">
        <v>17</v>
      </c>
      <c r="C2757" t="s">
        <v>62</v>
      </c>
      <c r="D2757" s="8">
        <v>38474</v>
      </c>
      <c r="E2757" s="8">
        <v>38475</v>
      </c>
      <c r="F2757" t="s">
        <v>284</v>
      </c>
      <c r="G2757" s="6" t="s">
        <v>19</v>
      </c>
      <c r="I2757" s="12">
        <v>137.19999999999999</v>
      </c>
      <c r="J2757" s="12">
        <f>J2756+IF(AND($B2757="B",$G2757="D"),-I2757,IF($B2757="B",+I2757,0))</f>
        <v>-4075.6123385348565</v>
      </c>
      <c r="K2757" s="12">
        <f>K2756+IF(AND($B2757="B",$E2757&lt;&gt;""),IF($G2757="D",-I2757,+I2757),0)</f>
        <v>-4075.6123385348565</v>
      </c>
      <c r="L2757" s="6" t="str">
        <f>IF(C2757="","",G2757&amp;" "&amp;VLOOKUP(C2757,$X$1:$Y$49,2))</f>
        <v>R 5</v>
      </c>
      <c r="M2757" s="10" t="e">
        <f>M2756+IF(AND(B2757="C",E2757&lt;&gt;""),IF(G2757="D",-#REF!,+#REF!),0)</f>
        <v>#REF!</v>
      </c>
      <c r="N2757">
        <f>IF(D2757,MONTH(D2757),"")</f>
        <v>5</v>
      </c>
      <c r="O2757">
        <f>IF(D2757,YEAR(D2757),"")</f>
        <v>2005</v>
      </c>
      <c r="P2757" s="12">
        <f>P2756+IF(AND($B2757="C",I2757&lt;&gt;""),IF($G2757="D",-I2757,+I2757),0)</f>
        <v>228.6857748122132</v>
      </c>
    </row>
    <row r="2758" spans="1:16" x14ac:dyDescent="0.2">
      <c r="A2758" s="6">
        <v>1437</v>
      </c>
      <c r="B2758" s="6" t="s">
        <v>17</v>
      </c>
      <c r="C2758" t="s">
        <v>28</v>
      </c>
      <c r="D2758" s="8">
        <v>38474</v>
      </c>
      <c r="E2758" s="8">
        <v>38473</v>
      </c>
      <c r="F2758" t="s">
        <v>284</v>
      </c>
      <c r="G2758" s="6" t="s">
        <v>23</v>
      </c>
      <c r="I2758" s="12">
        <v>36.43</v>
      </c>
      <c r="J2758" s="12">
        <f>J2757+IF(AND($B2758="B",$G2758="D"),-I2758,IF($B2758="B",+I2758,0))</f>
        <v>-4112.0423385348568</v>
      </c>
      <c r="K2758" s="12">
        <f>K2757+IF(AND($B2758="B",$E2758&lt;&gt;""),IF($G2758="D",-I2758,+I2758),0)</f>
        <v>-4112.0423385348568</v>
      </c>
      <c r="L2758" s="6" t="str">
        <f>IF(C2758="","",G2758&amp;" "&amp;VLOOKUP(C2758,$X$1:$Y$49,2))</f>
        <v>D 25</v>
      </c>
      <c r="M2758" s="10" t="e">
        <f>M2757+IF(AND(B2758="C",E2758&lt;&gt;""),IF(G2758="D",-#REF!,+#REF!),0)</f>
        <v>#REF!</v>
      </c>
      <c r="N2758">
        <f>IF(D2758,MONTH(D2758),"")</f>
        <v>5</v>
      </c>
      <c r="O2758">
        <f>IF(D2758,YEAR(D2758),"")</f>
        <v>2005</v>
      </c>
      <c r="P2758" s="12">
        <f>P2757+IF(AND($B2758="C",I2758&lt;&gt;""),IF($G2758="D",-I2758,+I2758),0)</f>
        <v>228.6857748122132</v>
      </c>
    </row>
    <row r="2759" spans="1:16" x14ac:dyDescent="0.2">
      <c r="A2759" s="6">
        <v>1437</v>
      </c>
      <c r="B2759" s="6" t="s">
        <v>17</v>
      </c>
      <c r="C2759" t="s">
        <v>26</v>
      </c>
      <c r="D2759" s="8">
        <v>38474</v>
      </c>
      <c r="E2759" s="8">
        <v>38473</v>
      </c>
      <c r="F2759" t="s">
        <v>284</v>
      </c>
      <c r="G2759" s="6" t="s">
        <v>23</v>
      </c>
      <c r="I2759" s="12">
        <v>7.14</v>
      </c>
      <c r="J2759" s="12">
        <f>J2758+IF(AND($B2759="B",$G2759="D"),-I2759,IF($B2759="B",+I2759,0))</f>
        <v>-4119.1823385348571</v>
      </c>
      <c r="K2759" s="12">
        <f>K2758+IF(AND($B2759="B",$E2759&lt;&gt;""),IF($G2759="D",-I2759,+I2759),0)</f>
        <v>-4119.1823385348571</v>
      </c>
      <c r="L2759" s="6" t="str">
        <f>IF(C2759="","",G2759&amp;" "&amp;VLOOKUP(C2759,$X$1:$Y$49,2))</f>
        <v>D 6</v>
      </c>
      <c r="M2759" s="10" t="e">
        <f>M2758+IF(AND(B2759="C",E2759&lt;&gt;""),IF(G2759="D",-#REF!,+#REF!),0)</f>
        <v>#REF!</v>
      </c>
      <c r="N2759">
        <f>IF(D2759,MONTH(D2759),"")</f>
        <v>5</v>
      </c>
      <c r="O2759">
        <f>IF(D2759,YEAR(D2759),"")</f>
        <v>2005</v>
      </c>
      <c r="P2759" s="12">
        <f>P2758+IF(AND($B2759="C",I2759&lt;&gt;""),IF($G2759="D",-I2759,+I2759),0)</f>
        <v>228.6857748122132</v>
      </c>
    </row>
    <row r="2760" spans="1:16" x14ac:dyDescent="0.2">
      <c r="A2760" s="6">
        <v>1438</v>
      </c>
      <c r="B2760" s="6" t="s">
        <v>17</v>
      </c>
      <c r="C2760" t="s">
        <v>53</v>
      </c>
      <c r="D2760" s="8">
        <v>38474</v>
      </c>
      <c r="E2760" s="8">
        <v>38474</v>
      </c>
      <c r="F2760" t="s">
        <v>284</v>
      </c>
      <c r="G2760" s="6" t="s">
        <v>23</v>
      </c>
      <c r="I2760" s="12">
        <v>8.36</v>
      </c>
      <c r="J2760" s="12">
        <f>J2759+IF(AND($B2760="B",$G2760="D"),-I2760,IF($B2760="B",+I2760,0))</f>
        <v>-4127.5423385348568</v>
      </c>
      <c r="K2760" s="12">
        <f>K2759+IF(AND($B2760="B",$E2760&lt;&gt;""),IF($G2760="D",-I2760,+I2760),0)</f>
        <v>-4127.5423385348568</v>
      </c>
      <c r="L2760" s="6" t="str">
        <f>IF(C2760="","",G2760&amp;" "&amp;VLOOKUP(C2760,$X$1:$Y$49,2))</f>
        <v>D 29</v>
      </c>
      <c r="M2760" s="10" t="e">
        <f>M2759+IF(AND(B2760="C",E2760&lt;&gt;""),IF(G2760="D",-#REF!,+#REF!),0)</f>
        <v>#REF!</v>
      </c>
      <c r="N2760">
        <f>IF(D2760,MONTH(D2760),"")</f>
        <v>5</v>
      </c>
      <c r="O2760">
        <f>IF(D2760,YEAR(D2760),"")</f>
        <v>2005</v>
      </c>
      <c r="P2760" s="12">
        <f>P2759+IF(AND($B2760="C",I2760&lt;&gt;""),IF($G2760="D",-I2760,+I2760),0)</f>
        <v>228.6857748122132</v>
      </c>
    </row>
    <row r="2761" spans="1:16" x14ac:dyDescent="0.2">
      <c r="A2761" s="6">
        <v>1438</v>
      </c>
      <c r="B2761" s="6" t="s">
        <v>17</v>
      </c>
      <c r="C2761" t="s">
        <v>26</v>
      </c>
      <c r="D2761" s="8">
        <v>38474</v>
      </c>
      <c r="E2761" s="8">
        <v>38474</v>
      </c>
      <c r="F2761" t="s">
        <v>284</v>
      </c>
      <c r="G2761" s="6" t="s">
        <v>23</v>
      </c>
      <c r="I2761" s="12">
        <v>1.64</v>
      </c>
      <c r="J2761" s="12">
        <f>J2760+IF(AND($B2761="B",$G2761="D"),-I2761,IF($B2761="B",+I2761,0))</f>
        <v>-4129.1823385348571</v>
      </c>
      <c r="K2761" s="12">
        <f>K2760+IF(AND($B2761="B",$E2761&lt;&gt;""),IF($G2761="D",-I2761,+I2761),0)</f>
        <v>-4129.1823385348571</v>
      </c>
      <c r="L2761" s="6" t="str">
        <f>IF(C2761="","",G2761&amp;" "&amp;VLOOKUP(C2761,$X$1:$Y$49,2))</f>
        <v>D 6</v>
      </c>
      <c r="M2761" s="10" t="e">
        <f>M2760+IF(AND(B2761="C",E2761&lt;&gt;""),IF(G2761="D",-#REF!,+#REF!),0)</f>
        <v>#REF!</v>
      </c>
      <c r="N2761">
        <f>IF(D2761,MONTH(D2761),"")</f>
        <v>5</v>
      </c>
      <c r="O2761">
        <f>IF(D2761,YEAR(D2761),"")</f>
        <v>2005</v>
      </c>
      <c r="P2761" s="12">
        <f>P2760+IF(AND($B2761="C",I2761&lt;&gt;""),IF($G2761="D",-I2761,+I2761),0)</f>
        <v>228.6857748122132</v>
      </c>
    </row>
    <row r="2762" spans="1:16" x14ac:dyDescent="0.2">
      <c r="A2762" s="6">
        <v>1439</v>
      </c>
      <c r="B2762" s="6" t="s">
        <v>17</v>
      </c>
      <c r="C2762" t="s">
        <v>58</v>
      </c>
      <c r="D2762" s="8">
        <v>38475</v>
      </c>
      <c r="E2762" s="8">
        <v>38475</v>
      </c>
      <c r="F2762" t="s">
        <v>284</v>
      </c>
      <c r="G2762" s="6" t="s">
        <v>23</v>
      </c>
      <c r="I2762" s="12">
        <v>26</v>
      </c>
      <c r="J2762" s="12">
        <f>J2761+IF(AND($B2762="B",$G2762="D"),-I2762,IF($B2762="B",+I2762,0))</f>
        <v>-4155.1823385348571</v>
      </c>
      <c r="K2762" s="12">
        <f>K2761+IF(AND($B2762="B",$E2762&lt;&gt;""),IF($G2762="D",-I2762,+I2762),0)</f>
        <v>-4155.1823385348571</v>
      </c>
      <c r="L2762" s="6" t="str">
        <f>IF(C2762="","",G2762&amp;" "&amp;VLOOKUP(C2762,$X$1:$Y$49,2))</f>
        <v>D 4</v>
      </c>
      <c r="M2762" s="10" t="e">
        <f>M2761+IF(AND(B2762="C",E2762&lt;&gt;""),IF(G2762="D",-#REF!,+#REF!),0)</f>
        <v>#REF!</v>
      </c>
      <c r="N2762">
        <f>IF(D2762,MONTH(D2762),"")</f>
        <v>5</v>
      </c>
      <c r="O2762">
        <f>IF(D2762,YEAR(D2762),"")</f>
        <v>2005</v>
      </c>
      <c r="P2762" s="12">
        <f>P2761+IF(AND($B2762="C",I2762&lt;&gt;""),IF($G2762="D",-I2762,+I2762),0)</f>
        <v>228.6857748122132</v>
      </c>
    </row>
    <row r="2763" spans="1:16" x14ac:dyDescent="0.2">
      <c r="A2763" s="6">
        <v>1440</v>
      </c>
      <c r="B2763" s="6" t="s">
        <v>17</v>
      </c>
      <c r="C2763" t="s">
        <v>58</v>
      </c>
      <c r="D2763" s="8">
        <v>38475</v>
      </c>
      <c r="E2763" s="8">
        <v>38475</v>
      </c>
      <c r="F2763" t="s">
        <v>284</v>
      </c>
      <c r="G2763" s="6" t="s">
        <v>23</v>
      </c>
      <c r="I2763" s="12">
        <v>309</v>
      </c>
      <c r="J2763" s="12">
        <f>J2762+IF(AND($B2763="B",$G2763="D"),-I2763,IF($B2763="B",+I2763,0))</f>
        <v>-4464.1823385348571</v>
      </c>
      <c r="K2763" s="12">
        <f>K2762+IF(AND($B2763="B",$E2763&lt;&gt;""),IF($G2763="D",-I2763,+I2763),0)</f>
        <v>-4464.1823385348571</v>
      </c>
      <c r="L2763" s="6" t="str">
        <f>IF(C2763="","",G2763&amp;" "&amp;VLOOKUP(C2763,$X$1:$Y$49,2))</f>
        <v>D 4</v>
      </c>
      <c r="M2763" s="10" t="e">
        <f>M2762+IF(AND(B2763="C",E2763&lt;&gt;""),IF(G2763="D",-#REF!,+#REF!),0)</f>
        <v>#REF!</v>
      </c>
      <c r="N2763">
        <f>IF(D2763,MONTH(D2763),"")</f>
        <v>5</v>
      </c>
      <c r="O2763">
        <f>IF(D2763,YEAR(D2763),"")</f>
        <v>2005</v>
      </c>
      <c r="P2763" s="12">
        <f>P2762+IF(AND($B2763="C",I2763&lt;&gt;""),IF($G2763="D",-I2763,+I2763),0)</f>
        <v>228.6857748122132</v>
      </c>
    </row>
    <row r="2764" spans="1:16" x14ac:dyDescent="0.2">
      <c r="A2764" s="6">
        <v>1435</v>
      </c>
      <c r="B2764" s="6" t="s">
        <v>17</v>
      </c>
      <c r="C2764" s="7" t="s">
        <v>56</v>
      </c>
      <c r="D2764" s="8">
        <v>38477</v>
      </c>
      <c r="E2764" s="19">
        <v>38477</v>
      </c>
      <c r="F2764" t="s">
        <v>284</v>
      </c>
      <c r="G2764" s="6" t="s">
        <v>23</v>
      </c>
      <c r="I2764" s="12">
        <v>121.01</v>
      </c>
      <c r="J2764" s="12">
        <f>J2763+IF(AND($B2764="B",$G2764="D"),-I2764,IF($B2764="B",+I2764,0))</f>
        <v>-4585.1923385348573</v>
      </c>
      <c r="K2764" s="12">
        <f>K2763+IF(AND($B2764="B",$E2764&lt;&gt;""),IF($G2764="D",-I2764,+I2764),0)</f>
        <v>-4585.1923385348573</v>
      </c>
      <c r="L2764" s="6" t="str">
        <f>IF(C2764="","",G2764&amp;" "&amp;VLOOKUP(C2764,$X$1:$Y$49,2))</f>
        <v>D 14</v>
      </c>
      <c r="M2764" s="10" t="e">
        <f>M2763+IF(AND(B2764="C",E2764&lt;&gt;""),IF(G2764="D",-#REF!,+#REF!),0)</f>
        <v>#REF!</v>
      </c>
      <c r="N2764">
        <f>IF(D2764,MONTH(D2764),"")</f>
        <v>5</v>
      </c>
      <c r="O2764">
        <f>IF(D2764,YEAR(D2764),"")</f>
        <v>2005</v>
      </c>
      <c r="P2764" s="12">
        <f>P2763+IF(AND($B2764="C",I2764&lt;&gt;""),IF($G2764="D",-I2764,+I2764),0)</f>
        <v>228.6857748122132</v>
      </c>
    </row>
    <row r="2765" spans="1:16" x14ac:dyDescent="0.2">
      <c r="A2765" s="6">
        <v>1435</v>
      </c>
      <c r="B2765" s="6" t="s">
        <v>17</v>
      </c>
      <c r="C2765" s="7" t="s">
        <v>26</v>
      </c>
      <c r="D2765" s="8">
        <v>38477</v>
      </c>
      <c r="E2765" s="19">
        <v>38477</v>
      </c>
      <c r="F2765" t="s">
        <v>284</v>
      </c>
      <c r="G2765" s="6" t="s">
        <v>23</v>
      </c>
      <c r="I2765" s="12">
        <v>23.72</v>
      </c>
      <c r="J2765" s="12">
        <f>J2764+IF(AND($B2765="B",$G2765="D"),-I2765,IF($B2765="B",+I2765,0))</f>
        <v>-4608.9123385348576</v>
      </c>
      <c r="K2765" s="12">
        <f>K2764+IF(AND($B2765="B",$E2765&lt;&gt;""),IF($G2765="D",-I2765,+I2765),0)</f>
        <v>-4608.9123385348576</v>
      </c>
      <c r="L2765" s="6" t="str">
        <f>IF(C2765="","",G2765&amp;" "&amp;VLOOKUP(C2765,$X$1:$Y$49,2))</f>
        <v>D 6</v>
      </c>
      <c r="M2765" s="10" t="e">
        <f>M2764+IF(AND(B2765="C",E2765&lt;&gt;""),IF(G2765="D",-#REF!,+#REF!),0)</f>
        <v>#REF!</v>
      </c>
      <c r="N2765">
        <f>IF(D2765,MONTH(D2765),"")</f>
        <v>5</v>
      </c>
      <c r="O2765">
        <f>IF(D2765,YEAR(D2765),"")</f>
        <v>2005</v>
      </c>
      <c r="P2765" s="12">
        <f>P2764+IF(AND($B2765="C",I2765&lt;&gt;""),IF($G2765="D",-I2765,+I2765),0)</f>
        <v>228.6857748122132</v>
      </c>
    </row>
    <row r="2766" spans="1:16" x14ac:dyDescent="0.2">
      <c r="A2766" s="6">
        <v>1435</v>
      </c>
      <c r="B2766" s="6" t="s">
        <v>17</v>
      </c>
      <c r="C2766" s="7" t="s">
        <v>51</v>
      </c>
      <c r="D2766" s="8">
        <v>38477</v>
      </c>
      <c r="E2766" s="19">
        <v>38477</v>
      </c>
      <c r="F2766" t="s">
        <v>284</v>
      </c>
      <c r="G2766" s="6" t="s">
        <v>23</v>
      </c>
      <c r="I2766" s="12">
        <v>7.48</v>
      </c>
      <c r="J2766" s="12">
        <f>J2765+IF(AND($B2766="B",$G2766="D"),-I2766,IF($B2766="B",+I2766,0))</f>
        <v>-4616.3923385348571</v>
      </c>
      <c r="K2766" s="12">
        <f>K2765+IF(AND($B2766="B",$E2766&lt;&gt;""),IF($G2766="D",-I2766,+I2766),0)</f>
        <v>-4616.3923385348571</v>
      </c>
      <c r="L2766" s="6" t="str">
        <f>IF(C2766="","",G2766&amp;" "&amp;VLOOKUP(C2766,$X$1:$Y$49,2))</f>
        <v>D 21</v>
      </c>
      <c r="M2766" s="10" t="e">
        <f>M2765+IF(AND(B2766="C",E2766&lt;&gt;""),IF(G2766="D",-#REF!,+#REF!),0)</f>
        <v>#REF!</v>
      </c>
      <c r="N2766">
        <f>IF(D2766,MONTH(D2766),"")</f>
        <v>5</v>
      </c>
      <c r="O2766">
        <f>IF(D2766,YEAR(D2766),"")</f>
        <v>2005</v>
      </c>
      <c r="P2766" s="12">
        <f>P2765+IF(AND($B2766="C",I2766&lt;&gt;""),IF($G2766="D",-I2766,+I2766),0)</f>
        <v>228.6857748122132</v>
      </c>
    </row>
    <row r="2767" spans="1:16" x14ac:dyDescent="0.2">
      <c r="A2767" s="6">
        <v>1443</v>
      </c>
      <c r="B2767" s="6" t="s">
        <v>17</v>
      </c>
      <c r="C2767" t="s">
        <v>58</v>
      </c>
      <c r="D2767" s="8">
        <v>38478</v>
      </c>
      <c r="E2767" s="8">
        <v>38478</v>
      </c>
      <c r="F2767" t="s">
        <v>284</v>
      </c>
      <c r="G2767" s="6" t="s">
        <v>23</v>
      </c>
      <c r="I2767" s="12">
        <v>179</v>
      </c>
      <c r="J2767" s="12">
        <f>J2766+IF(AND($B2767="B",$G2767="D"),-I2767,IF($B2767="B",+I2767,0))</f>
        <v>-4795.3923385348571</v>
      </c>
      <c r="K2767" s="12">
        <f>K2766+IF(AND($B2767="B",$E2767&lt;&gt;""),IF($G2767="D",-I2767,+I2767),0)</f>
        <v>-4795.3923385348571</v>
      </c>
      <c r="L2767" s="6" t="str">
        <f>IF(C2767="","",G2767&amp;" "&amp;VLOOKUP(C2767,$X$1:$Y$49,2))</f>
        <v>D 4</v>
      </c>
      <c r="M2767" s="10" t="e">
        <f>M2766+IF(AND(B2767="C",E2767&lt;&gt;""),IF(G2767="D",-#REF!,+#REF!),0)</f>
        <v>#REF!</v>
      </c>
      <c r="N2767">
        <f>IF(D2767,MONTH(D2767),"")</f>
        <v>5</v>
      </c>
      <c r="O2767">
        <f>IF(D2767,YEAR(D2767),"")</f>
        <v>2005</v>
      </c>
      <c r="P2767" s="12">
        <f>P2766+IF(AND($B2767="C",I2767&lt;&gt;""),IF($G2767="D",-I2767,+I2767),0)</f>
        <v>228.6857748122132</v>
      </c>
    </row>
    <row r="2768" spans="1:16" x14ac:dyDescent="0.2">
      <c r="A2768" s="6">
        <v>1445</v>
      </c>
      <c r="B2768" s="6" t="s">
        <v>17</v>
      </c>
      <c r="C2768" t="s">
        <v>135</v>
      </c>
      <c r="D2768" s="8">
        <v>38478</v>
      </c>
      <c r="E2768" s="8">
        <v>38483</v>
      </c>
      <c r="F2768" t="s">
        <v>284</v>
      </c>
      <c r="G2768" s="6" t="s">
        <v>19</v>
      </c>
      <c r="I2768" s="12">
        <v>640</v>
      </c>
      <c r="J2768" s="12">
        <f>J2767+IF(AND($B2768="B",$G2768="D"),-I2768,IF($B2768="B",+I2768,0))</f>
        <v>-4155.3923385348571</v>
      </c>
      <c r="K2768" s="12">
        <f>K2767+IF(AND($B2768="B",$E2768&lt;&gt;""),IF($G2768="D",-I2768,+I2768),0)</f>
        <v>-4155.3923385348571</v>
      </c>
      <c r="L2768" s="6" t="str">
        <f>IF(C2768="","",G2768&amp;" "&amp;VLOOKUP(C2768,$X$1:$Y$49,2))</f>
        <v>R 6</v>
      </c>
      <c r="M2768" s="10" t="e">
        <f>M2767+IF(AND(B2768="C",E2768&lt;&gt;""),IF(G2768="D",-#REF!,+#REF!),0)</f>
        <v>#REF!</v>
      </c>
      <c r="N2768">
        <f>IF(D2768,MONTH(D2768),"")</f>
        <v>5</v>
      </c>
      <c r="O2768">
        <f>IF(D2768,YEAR(D2768),"")</f>
        <v>2005</v>
      </c>
      <c r="P2768" s="12">
        <f>P2767+IF(AND($B2768="C",I2768&lt;&gt;""),IF($G2768="D",-I2768,+I2768),0)</f>
        <v>228.6857748122132</v>
      </c>
    </row>
    <row r="2769" spans="1:16" x14ac:dyDescent="0.2">
      <c r="A2769" s="6">
        <v>1445</v>
      </c>
      <c r="B2769" s="6" t="s">
        <v>17</v>
      </c>
      <c r="C2769" t="s">
        <v>62</v>
      </c>
      <c r="D2769" s="8">
        <v>38478</v>
      </c>
      <c r="E2769" s="8">
        <v>38483</v>
      </c>
      <c r="F2769" t="s">
        <v>284</v>
      </c>
      <c r="G2769" s="6" t="s">
        <v>19</v>
      </c>
      <c r="I2769" s="12">
        <v>125.44</v>
      </c>
      <c r="J2769" s="12">
        <f>J2768+IF(AND($B2769="B",$G2769="D"),-I2769,IF($B2769="B",+I2769,0))</f>
        <v>-4029.9523385348571</v>
      </c>
      <c r="K2769" s="12">
        <f>K2768+IF(AND($B2769="B",$E2769&lt;&gt;""),IF($G2769="D",-I2769,+I2769),0)</f>
        <v>-4029.9523385348571</v>
      </c>
      <c r="L2769" s="6" t="str">
        <f>IF(C2769="","",G2769&amp;" "&amp;VLOOKUP(C2769,$X$1:$Y$49,2))</f>
        <v>R 5</v>
      </c>
      <c r="M2769" s="10" t="e">
        <f>M2768+IF(AND(B2769="C",E2769&lt;&gt;""),IF(G2769="D",-#REF!,+#REF!),0)</f>
        <v>#REF!</v>
      </c>
      <c r="N2769">
        <f>IF(D2769,MONTH(D2769),"")</f>
        <v>5</v>
      </c>
      <c r="O2769">
        <f>IF(D2769,YEAR(D2769),"")</f>
        <v>2005</v>
      </c>
      <c r="P2769" s="12">
        <f>P2768+IF(AND($B2769="C",I2769&lt;&gt;""),IF($G2769="D",-I2769,+I2769),0)</f>
        <v>228.6857748122132</v>
      </c>
    </row>
    <row r="2770" spans="1:16" x14ac:dyDescent="0.2">
      <c r="A2770" s="6">
        <v>999</v>
      </c>
      <c r="B2770" s="6" t="s">
        <v>17</v>
      </c>
      <c r="C2770" t="s">
        <v>33</v>
      </c>
      <c r="D2770" s="8">
        <v>38479</v>
      </c>
      <c r="E2770" s="8">
        <v>38477</v>
      </c>
      <c r="F2770" t="s">
        <v>284</v>
      </c>
      <c r="G2770" s="6" t="s">
        <v>23</v>
      </c>
      <c r="H2770" s="6"/>
      <c r="I2770" s="12">
        <v>126.33</v>
      </c>
      <c r="J2770" s="12">
        <f>J2769+IF(AND($B2770="B",$G2770="D"),-I2770,IF($B2770="B",+I2770,0))</f>
        <v>-4156.2823385348574</v>
      </c>
      <c r="K2770" s="12">
        <f>K2769+IF(AND($B2770="B",$E2770&lt;&gt;""),IF($G2770="D",-I2770,+I2770),0)</f>
        <v>-4156.2823385348574</v>
      </c>
      <c r="L2770" s="6" t="str">
        <f>IF(C2770="","",G2770&amp;" "&amp;VLOOKUP(C2770,$X$1:$Y$49,2))</f>
        <v>D 23</v>
      </c>
      <c r="M2770" s="10" t="e">
        <f>M2769+IF(AND(B2770="C",E2770&lt;&gt;""),IF(G2770="D",-#REF!,+#REF!),0)</f>
        <v>#REF!</v>
      </c>
      <c r="N2770">
        <f>IF(D2770,MONTH(D2770),"")</f>
        <v>5</v>
      </c>
      <c r="O2770">
        <f>IF(D2770,YEAR(D2770),"")</f>
        <v>2005</v>
      </c>
      <c r="P2770" s="12">
        <f>P2769+IF(AND($B2770="C",I2770&lt;&gt;""),IF($G2770="D",-I2770,+I2770),0)</f>
        <v>228.6857748122132</v>
      </c>
    </row>
    <row r="2771" spans="1:16" x14ac:dyDescent="0.2">
      <c r="A2771" s="6">
        <v>1358</v>
      </c>
      <c r="B2771" s="6" t="s">
        <v>17</v>
      </c>
      <c r="C2771" t="s">
        <v>33</v>
      </c>
      <c r="D2771" s="8">
        <v>38482</v>
      </c>
      <c r="E2771" s="8">
        <v>38482</v>
      </c>
      <c r="F2771" t="s">
        <v>284</v>
      </c>
      <c r="G2771" s="6" t="s">
        <v>23</v>
      </c>
      <c r="I2771" s="12">
        <v>282.89999999999998</v>
      </c>
      <c r="J2771" s="12">
        <f>J2770+IF(AND($B2771="B",$G2771="D"),-I2771,IF($B2771="B",+I2771,0))</f>
        <v>-4439.1823385348571</v>
      </c>
      <c r="K2771" s="12">
        <f>K2770+IF(AND($B2771="B",$E2771&lt;&gt;""),IF($G2771="D",-I2771,+I2771),0)</f>
        <v>-4439.1823385348571</v>
      </c>
      <c r="L2771" s="6" t="str">
        <f>IF(C2771="","",G2771&amp;" "&amp;VLOOKUP(C2771,$X$1:$Y$49,2))</f>
        <v>D 23</v>
      </c>
      <c r="M2771" s="10" t="e">
        <f>M2770+IF(AND(B2771="C",E2771&lt;&gt;""),IF(G2771="D",-#REF!,+#REF!),0)</f>
        <v>#REF!</v>
      </c>
      <c r="N2771">
        <f>IF(D2771,MONTH(D2771),"")</f>
        <v>5</v>
      </c>
      <c r="O2771">
        <f>IF(D2771,YEAR(D2771),"")</f>
        <v>2005</v>
      </c>
      <c r="P2771" s="12">
        <f>P2770+IF(AND($B2771="C",I2771&lt;&gt;""),IF($G2771="D",-I2771,+I2771),0)</f>
        <v>228.6857748122132</v>
      </c>
    </row>
    <row r="2772" spans="1:16" x14ac:dyDescent="0.2">
      <c r="A2772" s="6">
        <v>1444</v>
      </c>
      <c r="B2772" s="6" t="s">
        <v>17</v>
      </c>
      <c r="C2772" t="s">
        <v>135</v>
      </c>
      <c r="D2772" s="8">
        <v>38482</v>
      </c>
      <c r="E2772" s="8">
        <v>38485</v>
      </c>
      <c r="F2772" t="s">
        <v>284</v>
      </c>
      <c r="G2772" s="6" t="s">
        <v>19</v>
      </c>
      <c r="I2772" s="12">
        <v>1630</v>
      </c>
      <c r="J2772" s="12">
        <f>J2771+IF(AND($B2772="B",$G2772="D"),-I2772,IF($B2772="B",+I2772,0))</f>
        <v>-2809.1823385348571</v>
      </c>
      <c r="K2772" s="12">
        <f>K2771+IF(AND($B2772="B",$E2772&lt;&gt;""),IF($G2772="D",-I2772,+I2772),0)</f>
        <v>-2809.1823385348571</v>
      </c>
      <c r="L2772" s="6" t="str">
        <f>IF(C2772="","",G2772&amp;" "&amp;VLOOKUP(C2772,$X$1:$Y$49,2))</f>
        <v>R 6</v>
      </c>
      <c r="M2772" s="10" t="e">
        <f>M2771+IF(AND(B2772="C",E2772&lt;&gt;""),IF(G2772="D",-#REF!,+#REF!),0)</f>
        <v>#REF!</v>
      </c>
      <c r="N2772">
        <f>IF(D2772,MONTH(D2772),"")</f>
        <v>5</v>
      </c>
      <c r="O2772">
        <f>IF(D2772,YEAR(D2772),"")</f>
        <v>2005</v>
      </c>
      <c r="P2772" s="12">
        <f>P2771+IF(AND($B2772="C",I2772&lt;&gt;""),IF($G2772="D",-I2772,+I2772),0)</f>
        <v>228.6857748122132</v>
      </c>
    </row>
    <row r="2773" spans="1:16" x14ac:dyDescent="0.2">
      <c r="A2773" s="6">
        <v>1444</v>
      </c>
      <c r="B2773" s="6" t="s">
        <v>17</v>
      </c>
      <c r="C2773" t="s">
        <v>62</v>
      </c>
      <c r="D2773" s="8">
        <v>38482</v>
      </c>
      <c r="E2773" s="8">
        <v>38485</v>
      </c>
      <c r="F2773" t="s">
        <v>284</v>
      </c>
      <c r="G2773" s="6" t="s">
        <v>19</v>
      </c>
      <c r="I2773" s="12">
        <v>319.48</v>
      </c>
      <c r="J2773" s="12">
        <f>J2772+IF(AND($B2773="B",$G2773="D"),-I2773,IF($B2773="B",+I2773,0))</f>
        <v>-2489.7023385348571</v>
      </c>
      <c r="K2773" s="12">
        <f>K2772+IF(AND($B2773="B",$E2773&lt;&gt;""),IF($G2773="D",-I2773,+I2773),0)</f>
        <v>-2489.7023385348571</v>
      </c>
      <c r="L2773" s="6" t="str">
        <f>IF(C2773="","",G2773&amp;" "&amp;VLOOKUP(C2773,$X$1:$Y$49,2))</f>
        <v>R 5</v>
      </c>
      <c r="M2773" s="10" t="e">
        <f>M2772+IF(AND(B2773="C",E2773&lt;&gt;""),IF(G2773="D",-#REF!,+#REF!),0)</f>
        <v>#REF!</v>
      </c>
      <c r="N2773">
        <f>IF(D2773,MONTH(D2773),"")</f>
        <v>5</v>
      </c>
      <c r="O2773">
        <f>IF(D2773,YEAR(D2773),"")</f>
        <v>2005</v>
      </c>
      <c r="P2773" s="12">
        <f>P2772+IF(AND($B2773="C",I2773&lt;&gt;""),IF($G2773="D",-I2773,+I2773),0)</f>
        <v>228.6857748122132</v>
      </c>
    </row>
    <row r="2774" spans="1:16" x14ac:dyDescent="0.2">
      <c r="A2774" s="6">
        <v>1447</v>
      </c>
      <c r="B2774" s="6" t="s">
        <v>17</v>
      </c>
      <c r="C2774" t="s">
        <v>58</v>
      </c>
      <c r="D2774" s="8">
        <v>38482</v>
      </c>
      <c r="E2774" s="8">
        <v>38482</v>
      </c>
      <c r="F2774" t="s">
        <v>284</v>
      </c>
      <c r="G2774" s="6" t="s">
        <v>23</v>
      </c>
      <c r="I2774" s="12">
        <v>2000</v>
      </c>
      <c r="J2774" s="12">
        <f>J2773+IF(AND($B2774="B",$G2774="D"),-I2774,IF($B2774="B",+I2774,0))</f>
        <v>-4489.7023385348566</v>
      </c>
      <c r="K2774" s="12">
        <f>K2773+IF(AND($B2774="B",$E2774&lt;&gt;""),IF($G2774="D",-I2774,+I2774),0)</f>
        <v>-4489.7023385348566</v>
      </c>
      <c r="L2774" s="6" t="str">
        <f>IF(C2774="","",G2774&amp;" "&amp;VLOOKUP(C2774,$X$1:$Y$49,2))</f>
        <v>D 4</v>
      </c>
      <c r="M2774" s="10" t="e">
        <f>M2773+IF(AND(B2774="C",E2774&lt;&gt;""),IF(G2774="D",-#REF!,+#REF!),0)</f>
        <v>#REF!</v>
      </c>
      <c r="N2774">
        <f>IF(D2774,MONTH(D2774),"")</f>
        <v>5</v>
      </c>
      <c r="O2774">
        <f>IF(D2774,YEAR(D2774),"")</f>
        <v>2005</v>
      </c>
      <c r="P2774" s="12">
        <f>P2773+IF(AND($B2774="C",I2774&lt;&gt;""),IF($G2774="D",-I2774,+I2774),0)</f>
        <v>228.6857748122132</v>
      </c>
    </row>
    <row r="2775" spans="1:16" x14ac:dyDescent="0.2">
      <c r="A2775" s="6">
        <v>1430</v>
      </c>
      <c r="B2775" s="6" t="s">
        <v>17</v>
      </c>
      <c r="C2775" s="7" t="s">
        <v>58</v>
      </c>
      <c r="D2775" s="8">
        <v>38484</v>
      </c>
      <c r="E2775" s="8">
        <v>38483</v>
      </c>
      <c r="F2775" t="s">
        <v>284</v>
      </c>
      <c r="G2775" s="6" t="s">
        <v>23</v>
      </c>
      <c r="I2775" s="12">
        <v>16.75</v>
      </c>
      <c r="J2775" s="12">
        <f>J2774+IF(AND($B2775="B",$G2775="D"),-I2775,IF($B2775="B",+I2775,0))</f>
        <v>-4506.4523385348566</v>
      </c>
      <c r="K2775" s="12">
        <f>K2774+IF(AND($B2775="B",$E2775&lt;&gt;""),IF($G2775="D",-I2775,+I2775),0)</f>
        <v>-4506.4523385348566</v>
      </c>
      <c r="L2775" s="6" t="str">
        <f>IF(C2775="","",G2775&amp;" "&amp;VLOOKUP(C2775,$X$1:$Y$49,2))</f>
        <v>D 4</v>
      </c>
      <c r="M2775" s="10" t="e">
        <f>M2774+IF(AND(B2775="C",E2775&lt;&gt;""),IF(G2775="D",-#REF!,+#REF!),0)</f>
        <v>#REF!</v>
      </c>
      <c r="N2775">
        <f>IF(D2775,MONTH(D2775),"")</f>
        <v>5</v>
      </c>
      <c r="O2775">
        <f>IF(D2775,YEAR(D2775),"")</f>
        <v>2005</v>
      </c>
      <c r="P2775" s="12">
        <f>P2774+IF(AND($B2775="C",I2775&lt;&gt;""),IF($G2775="D",-I2775,+I2775),0)</f>
        <v>228.6857748122132</v>
      </c>
    </row>
    <row r="2776" spans="1:16" x14ac:dyDescent="0.2">
      <c r="A2776" s="6">
        <v>1446</v>
      </c>
      <c r="B2776" s="6" t="s">
        <v>17</v>
      </c>
      <c r="C2776" t="s">
        <v>28</v>
      </c>
      <c r="D2776" s="8">
        <v>38484</v>
      </c>
      <c r="E2776" s="8">
        <v>38484</v>
      </c>
      <c r="F2776" t="s">
        <v>284</v>
      </c>
      <c r="G2776" s="6" t="s">
        <v>23</v>
      </c>
      <c r="I2776" s="12">
        <v>22.9</v>
      </c>
      <c r="J2776" s="12">
        <f>J2775+IF(AND($B2776="B",$G2776="D"),-I2776,IF($B2776="B",+I2776,0))</f>
        <v>-4529.3523385348562</v>
      </c>
      <c r="K2776" s="12">
        <f>K2775+IF(AND($B2776="B",$E2776&lt;&gt;""),IF($G2776="D",-I2776,+I2776),0)</f>
        <v>-4529.3523385348562</v>
      </c>
      <c r="L2776" s="6" t="str">
        <f>IF(C2776="","",G2776&amp;" "&amp;VLOOKUP(C2776,$X$1:$Y$49,2))</f>
        <v>D 25</v>
      </c>
      <c r="M2776" s="10" t="e">
        <f>M2775+IF(AND(B2776="C",E2776&lt;&gt;""),IF(G2776="D",-#REF!,+#REF!),0)</f>
        <v>#REF!</v>
      </c>
      <c r="N2776">
        <f>IF(D2776,MONTH(D2776),"")</f>
        <v>5</v>
      </c>
      <c r="O2776">
        <f>IF(D2776,YEAR(D2776),"")</f>
        <v>2005</v>
      </c>
      <c r="P2776" s="12">
        <f>P2775+IF(AND($B2776="C",I2776&lt;&gt;""),IF($G2776="D",-I2776,+I2776),0)</f>
        <v>228.6857748122132</v>
      </c>
    </row>
    <row r="2777" spans="1:16" x14ac:dyDescent="0.2">
      <c r="A2777" s="6">
        <v>1446</v>
      </c>
      <c r="B2777" s="6" t="s">
        <v>17</v>
      </c>
      <c r="C2777" t="s">
        <v>26</v>
      </c>
      <c r="D2777" s="8">
        <v>38484</v>
      </c>
      <c r="E2777" s="8">
        <v>38484</v>
      </c>
      <c r="F2777" t="s">
        <v>284</v>
      </c>
      <c r="G2777" s="6" t="s">
        <v>23</v>
      </c>
      <c r="I2777" s="12">
        <v>4.49</v>
      </c>
      <c r="J2777" s="12">
        <f>J2776+IF(AND($B2777="B",$G2777="D"),-I2777,IF($B2777="B",+I2777,0))</f>
        <v>-4533.842338534856</v>
      </c>
      <c r="K2777" s="12">
        <f>K2776+IF(AND($B2777="B",$E2777&lt;&gt;""),IF($G2777="D",-I2777,+I2777),0)</f>
        <v>-4533.842338534856</v>
      </c>
      <c r="L2777" s="6" t="str">
        <f>IF(C2777="","",G2777&amp;" "&amp;VLOOKUP(C2777,$X$1:$Y$49,2))</f>
        <v>D 6</v>
      </c>
      <c r="M2777" s="10" t="e">
        <f>M2776+IF(AND(B2777="C",E2777&lt;&gt;""),IF(G2777="D",-#REF!,+#REF!),0)</f>
        <v>#REF!</v>
      </c>
      <c r="N2777">
        <f>IF(D2777,MONTH(D2777),"")</f>
        <v>5</v>
      </c>
      <c r="O2777">
        <f>IF(D2777,YEAR(D2777),"")</f>
        <v>2005</v>
      </c>
      <c r="P2777" s="12">
        <f>P2776+IF(AND($B2777="C",I2777&lt;&gt;""),IF($G2777="D",-I2777,+I2777),0)</f>
        <v>228.6857748122132</v>
      </c>
    </row>
    <row r="2778" spans="1:16" x14ac:dyDescent="0.2">
      <c r="A2778" s="6">
        <v>1433</v>
      </c>
      <c r="B2778" s="6" t="s">
        <v>17</v>
      </c>
      <c r="C2778" t="s">
        <v>135</v>
      </c>
      <c r="D2778" s="8">
        <v>38485</v>
      </c>
      <c r="E2778" s="8">
        <v>38486</v>
      </c>
      <c r="F2778" t="s">
        <v>284</v>
      </c>
      <c r="G2778" s="6" t="s">
        <v>19</v>
      </c>
      <c r="I2778" s="12">
        <v>9000</v>
      </c>
      <c r="J2778" s="12">
        <f>J2777+IF(AND($B2778="B",$G2778="D"),-I2778,IF($B2778="B",+I2778,0))</f>
        <v>4466.157661465144</v>
      </c>
      <c r="K2778" s="12">
        <f>K2777+IF(AND($B2778="B",$E2778&lt;&gt;""),IF($G2778="D",-I2778,+I2778),0)</f>
        <v>4466.157661465144</v>
      </c>
      <c r="L2778" s="6" t="str">
        <f>IF(C2778="","",G2778&amp;" "&amp;VLOOKUP(C2778,$X$1:$Y$49,2))</f>
        <v>R 6</v>
      </c>
      <c r="M2778" s="10" t="e">
        <f>M2777+IF(AND(B2778="C",E2778&lt;&gt;""),IF(G2778="D",-#REF!,+#REF!),0)</f>
        <v>#REF!</v>
      </c>
      <c r="N2778">
        <f>IF(D2778,MONTH(D2778),"")</f>
        <v>5</v>
      </c>
      <c r="O2778">
        <f>IF(D2778,YEAR(D2778),"")</f>
        <v>2005</v>
      </c>
      <c r="P2778" s="12">
        <f>P2777+IF(AND($B2778="C",I2778&lt;&gt;""),IF($G2778="D",-I2778,+I2778),0)</f>
        <v>228.6857748122132</v>
      </c>
    </row>
    <row r="2779" spans="1:16" x14ac:dyDescent="0.2">
      <c r="A2779" s="6">
        <v>1433</v>
      </c>
      <c r="B2779" s="6" t="s">
        <v>17</v>
      </c>
      <c r="C2779" t="s">
        <v>62</v>
      </c>
      <c r="D2779" s="8">
        <v>38485</v>
      </c>
      <c r="E2779" s="8">
        <v>38486</v>
      </c>
      <c r="F2779" t="s">
        <v>284</v>
      </c>
      <c r="G2779" s="6" t="s">
        <v>19</v>
      </c>
      <c r="I2779" s="12">
        <v>1764</v>
      </c>
      <c r="J2779" s="12">
        <f>J2778+IF(AND($B2779="B",$G2779="D"),-I2779,IF($B2779="B",+I2779,0))</f>
        <v>6230.157661465144</v>
      </c>
      <c r="K2779" s="12">
        <f>K2778+IF(AND($B2779="B",$E2779&lt;&gt;""),IF($G2779="D",-I2779,+I2779),0)</f>
        <v>6230.157661465144</v>
      </c>
      <c r="L2779" s="6" t="str">
        <f>IF(C2779="","",G2779&amp;" "&amp;VLOOKUP(C2779,$X$1:$Y$49,2))</f>
        <v>R 5</v>
      </c>
      <c r="M2779" s="10" t="e">
        <f>M2778+IF(AND(B2779="C",E2779&lt;&gt;""),IF(G2779="D",-#REF!,+#REF!),0)</f>
        <v>#REF!</v>
      </c>
      <c r="N2779">
        <f>IF(D2779,MONTH(D2779),"")</f>
        <v>5</v>
      </c>
      <c r="O2779">
        <f>IF(D2779,YEAR(D2779),"")</f>
        <v>2005</v>
      </c>
      <c r="P2779" s="12">
        <f>P2778+IF(AND($B2779="C",I2779&lt;&gt;""),IF($G2779="D",-I2779,+I2779),0)</f>
        <v>228.6857748122132</v>
      </c>
    </row>
    <row r="2780" spans="1:16" x14ac:dyDescent="0.2">
      <c r="A2780" s="6">
        <v>1431</v>
      </c>
      <c r="B2780" s="6" t="s">
        <v>17</v>
      </c>
      <c r="C2780" s="7" t="s">
        <v>58</v>
      </c>
      <c r="D2780" s="8">
        <v>38487</v>
      </c>
      <c r="E2780" s="8">
        <v>38487</v>
      </c>
      <c r="F2780" t="s">
        <v>284</v>
      </c>
      <c r="G2780" s="6" t="s">
        <v>23</v>
      </c>
      <c r="I2780" s="12">
        <v>5000</v>
      </c>
      <c r="J2780" s="12">
        <f>J2779+IF(AND($B2780="B",$G2780="D"),-I2780,IF($B2780="B",+I2780,0))</f>
        <v>1230.157661465144</v>
      </c>
      <c r="K2780" s="12">
        <f>K2779+IF(AND($B2780="B",$E2780&lt;&gt;""),IF($G2780="D",-I2780,+I2780),0)</f>
        <v>1230.157661465144</v>
      </c>
      <c r="L2780" s="6" t="str">
        <f>IF(C2780="","",G2780&amp;" "&amp;VLOOKUP(C2780,$X$1:$Y$49,2))</f>
        <v>D 4</v>
      </c>
      <c r="M2780" s="10" t="e">
        <f>M2779+IF(AND(B2780="C",E2780&lt;&gt;""),IF(G2780="D",-#REF!,+#REF!),0)</f>
        <v>#REF!</v>
      </c>
      <c r="N2780">
        <f>IF(D2780,MONTH(D2780),"")</f>
        <v>5</v>
      </c>
      <c r="O2780">
        <f>IF(D2780,YEAR(D2780),"")</f>
        <v>2005</v>
      </c>
      <c r="P2780" s="12">
        <f>P2779+IF(AND($B2780="C",I2780&lt;&gt;""),IF($G2780="D",-I2780,+I2780),0)</f>
        <v>228.6857748122132</v>
      </c>
    </row>
    <row r="2781" spans="1:16" x14ac:dyDescent="0.2">
      <c r="A2781" s="6">
        <v>1448</v>
      </c>
      <c r="B2781" s="6" t="s">
        <v>17</v>
      </c>
      <c r="C2781" t="s">
        <v>58</v>
      </c>
      <c r="D2781" s="8">
        <v>38488</v>
      </c>
      <c r="E2781" s="8">
        <v>38488</v>
      </c>
      <c r="F2781" t="s">
        <v>284</v>
      </c>
      <c r="G2781" s="6" t="s">
        <v>23</v>
      </c>
      <c r="I2781" s="12">
        <v>449</v>
      </c>
      <c r="J2781" s="12">
        <f>J2780+IF(AND($B2781="B",$G2781="D"),-I2781,IF($B2781="B",+I2781,0))</f>
        <v>781.15766146514397</v>
      </c>
      <c r="K2781" s="12">
        <f>K2780+IF(AND($B2781="B",$E2781&lt;&gt;""),IF($G2781="D",-I2781,+I2781),0)</f>
        <v>781.15766146514397</v>
      </c>
      <c r="L2781" s="6" t="str">
        <f>IF(C2781="","",G2781&amp;" "&amp;VLOOKUP(C2781,$X$1:$Y$49,2))</f>
        <v>D 4</v>
      </c>
      <c r="M2781" s="10" t="e">
        <f>M2780+IF(AND(B2781="C",E2781&lt;&gt;""),IF(G2781="D",-#REF!,+#REF!),0)</f>
        <v>#REF!</v>
      </c>
      <c r="N2781">
        <f>IF(D2781,MONTH(D2781),"")</f>
        <v>5</v>
      </c>
      <c r="O2781">
        <f>IF(D2781,YEAR(D2781),"")</f>
        <v>2005</v>
      </c>
      <c r="P2781" s="12">
        <f>P2780+IF(AND($B2781="C",I2781&lt;&gt;""),IF($G2781="D",-I2781,+I2781),0)</f>
        <v>228.6857748122132</v>
      </c>
    </row>
    <row r="2782" spans="1:16" x14ac:dyDescent="0.2">
      <c r="A2782" s="6">
        <v>1429</v>
      </c>
      <c r="B2782" s="6" t="s">
        <v>17</v>
      </c>
      <c r="C2782" s="7" t="s">
        <v>58</v>
      </c>
      <c r="D2782" s="8">
        <v>38489</v>
      </c>
      <c r="E2782" s="8">
        <v>38488</v>
      </c>
      <c r="F2782" t="s">
        <v>284</v>
      </c>
      <c r="G2782" s="6" t="s">
        <v>23</v>
      </c>
      <c r="I2782" s="12">
        <v>1128</v>
      </c>
      <c r="J2782" s="12">
        <f>J2781+IF(AND($B2782="B",$G2782="D"),-I2782,IF($B2782="B",+I2782,0))</f>
        <v>-346.84233853485603</v>
      </c>
      <c r="K2782" s="12">
        <f>K2781+IF(AND($B2782="B",$E2782&lt;&gt;""),IF($G2782="D",-I2782,+I2782),0)</f>
        <v>-346.84233853485603</v>
      </c>
      <c r="L2782" s="6" t="str">
        <f>IF(C2782="","",G2782&amp;" "&amp;VLOOKUP(C2782,$X$1:$Y$49,2))</f>
        <v>D 4</v>
      </c>
      <c r="M2782" s="10" t="e">
        <f>M2781+IF(AND(B2782="C",E2782&lt;&gt;""),IF(G2782="D",-#REF!,+#REF!),0)</f>
        <v>#REF!</v>
      </c>
      <c r="N2782">
        <f>IF(D2782,MONTH(D2782),"")</f>
        <v>5</v>
      </c>
      <c r="O2782">
        <f>IF(D2782,YEAR(D2782),"")</f>
        <v>2005</v>
      </c>
      <c r="P2782" s="12">
        <f>P2781+IF(AND($B2782="C",I2782&lt;&gt;""),IF($G2782="D",-I2782,+I2782),0)</f>
        <v>228.6857748122132</v>
      </c>
    </row>
    <row r="2783" spans="1:16" x14ac:dyDescent="0.2">
      <c r="A2783" s="6">
        <v>1432</v>
      </c>
      <c r="B2783" s="6" t="s">
        <v>17</v>
      </c>
      <c r="C2783" t="s">
        <v>135</v>
      </c>
      <c r="D2783" s="8">
        <v>38489</v>
      </c>
      <c r="E2783" s="8">
        <v>38492</v>
      </c>
      <c r="F2783" t="s">
        <v>284</v>
      </c>
      <c r="G2783" s="6" t="s">
        <v>19</v>
      </c>
      <c r="I2783" s="12">
        <v>640</v>
      </c>
      <c r="J2783" s="12">
        <f>J2782+IF(AND($B2783="B",$G2783="D"),-I2783,IF($B2783="B",+I2783,0))</f>
        <v>293.15766146514397</v>
      </c>
      <c r="K2783" s="12">
        <f>K2782+IF(AND($B2783="B",$E2783&lt;&gt;""),IF($G2783="D",-I2783,+I2783),0)</f>
        <v>293.15766146514397</v>
      </c>
      <c r="L2783" s="6" t="str">
        <f>IF(C2783="","",G2783&amp;" "&amp;VLOOKUP(C2783,$X$1:$Y$49,2))</f>
        <v>R 6</v>
      </c>
      <c r="M2783" s="10" t="e">
        <f>M2782+IF(AND(B2783="C",E2783&lt;&gt;""),IF(G2783="D",-#REF!,+#REF!),0)</f>
        <v>#REF!</v>
      </c>
      <c r="N2783">
        <f>IF(D2783,MONTH(D2783),"")</f>
        <v>5</v>
      </c>
      <c r="O2783">
        <f>IF(D2783,YEAR(D2783),"")</f>
        <v>2005</v>
      </c>
      <c r="P2783" s="12">
        <f>P2782+IF(AND($B2783="C",I2783&lt;&gt;""),IF($G2783="D",-I2783,+I2783),0)</f>
        <v>228.6857748122132</v>
      </c>
    </row>
    <row r="2784" spans="1:16" x14ac:dyDescent="0.2">
      <c r="A2784" s="6">
        <v>1432</v>
      </c>
      <c r="B2784" s="6" t="s">
        <v>17</v>
      </c>
      <c r="C2784" t="s">
        <v>62</v>
      </c>
      <c r="D2784" s="8">
        <v>38489</v>
      </c>
      <c r="E2784" s="8">
        <v>38492</v>
      </c>
      <c r="F2784" t="s">
        <v>284</v>
      </c>
      <c r="G2784" s="6" t="s">
        <v>19</v>
      </c>
      <c r="I2784" s="12">
        <v>125.44</v>
      </c>
      <c r="J2784" s="12">
        <f>J2783+IF(AND($B2784="B",$G2784="D"),-I2784,IF($B2784="B",+I2784,0))</f>
        <v>418.59766146514397</v>
      </c>
      <c r="K2784" s="12">
        <f>K2783+IF(AND($B2784="B",$E2784&lt;&gt;""),IF($G2784="D",-I2784,+I2784),0)</f>
        <v>418.59766146514397</v>
      </c>
      <c r="L2784" s="6" t="str">
        <f>IF(C2784="","",G2784&amp;" "&amp;VLOOKUP(C2784,$X$1:$Y$49,2))</f>
        <v>R 5</v>
      </c>
      <c r="M2784" s="10" t="e">
        <f>M2783+IF(AND(B2784="C",E2784&lt;&gt;""),IF(G2784="D",-#REF!,+#REF!),0)</f>
        <v>#REF!</v>
      </c>
      <c r="N2784">
        <f>IF(D2784,MONTH(D2784),"")</f>
        <v>5</v>
      </c>
      <c r="O2784">
        <f>IF(D2784,YEAR(D2784),"")</f>
        <v>2005</v>
      </c>
      <c r="P2784" s="12">
        <f>P2783+IF(AND($B2784="C",I2784&lt;&gt;""),IF($G2784="D",-I2784,+I2784),0)</f>
        <v>228.6857748122132</v>
      </c>
    </row>
    <row r="2785" spans="1:16" x14ac:dyDescent="0.2">
      <c r="A2785" s="6">
        <v>1449</v>
      </c>
      <c r="B2785" s="6" t="s">
        <v>17</v>
      </c>
      <c r="C2785" t="s">
        <v>18</v>
      </c>
      <c r="D2785" s="8">
        <v>38492</v>
      </c>
      <c r="E2785" s="8">
        <v>38492</v>
      </c>
      <c r="F2785" t="s">
        <v>284</v>
      </c>
      <c r="G2785" s="6" t="s">
        <v>19</v>
      </c>
      <c r="I2785" s="12">
        <v>1786.75</v>
      </c>
      <c r="J2785" s="12">
        <f>J2784+IF(AND($B2785="B",$G2785="D"),-I2785,IF($B2785="B",+I2785,0))</f>
        <v>2205.347661465144</v>
      </c>
      <c r="K2785" s="12">
        <f>K2784+IF(AND($B2785="B",$E2785&lt;&gt;""),IF($G2785="D",-I2785,+I2785),0)</f>
        <v>2205.347661465144</v>
      </c>
      <c r="L2785" s="6" t="str">
        <f>IF(C2785="","",G2785&amp;" "&amp;VLOOKUP(C2785,$X$1:$Y$49,2))</f>
        <v>R 8</v>
      </c>
      <c r="M2785" s="10" t="e">
        <f>M2784+IF(AND(B2785="C",E2785&lt;&gt;""),IF(G2785="D",-#REF!,+#REF!),0)</f>
        <v>#REF!</v>
      </c>
      <c r="N2785">
        <f>IF(D2785,MONTH(D2785),"")</f>
        <v>5</v>
      </c>
      <c r="O2785">
        <f>IF(D2785,YEAR(D2785),"")</f>
        <v>2005</v>
      </c>
      <c r="P2785" s="12">
        <f>P2784+IF(AND($B2785="C",I2785&lt;&gt;""),IF($G2785="D",-I2785,+I2785),0)</f>
        <v>228.6857748122132</v>
      </c>
    </row>
    <row r="2786" spans="1:16" x14ac:dyDescent="0.2">
      <c r="A2786" s="6">
        <v>1450</v>
      </c>
      <c r="B2786" s="6" t="s">
        <v>17</v>
      </c>
      <c r="C2786" t="s">
        <v>58</v>
      </c>
      <c r="D2786" s="8">
        <v>38496</v>
      </c>
      <c r="E2786" s="8">
        <v>38496</v>
      </c>
      <c r="F2786" t="s">
        <v>284</v>
      </c>
      <c r="G2786" s="6" t="s">
        <v>23</v>
      </c>
      <c r="I2786" s="12">
        <v>4000</v>
      </c>
      <c r="J2786" s="12">
        <f>J2785+IF(AND($B2786="B",$G2786="D"),-I2786,IF($B2786="B",+I2786,0))</f>
        <v>-1794.652338534856</v>
      </c>
      <c r="K2786" s="12">
        <f>K2785+IF(AND($B2786="B",$E2786&lt;&gt;""),IF($G2786="D",-I2786,+I2786),0)</f>
        <v>-1794.652338534856</v>
      </c>
      <c r="L2786" s="6" t="str">
        <f>IF(C2786="","",G2786&amp;" "&amp;VLOOKUP(C2786,$X$1:$Y$49,2))</f>
        <v>D 4</v>
      </c>
      <c r="M2786" s="10" t="e">
        <f>M2785+IF(AND(B2786="C",E2786&lt;&gt;""),IF(G2786="D",-#REF!,+#REF!),0)</f>
        <v>#REF!</v>
      </c>
      <c r="N2786">
        <f>IF(D2786,MONTH(D2786),"")</f>
        <v>5</v>
      </c>
      <c r="O2786">
        <f>IF(D2786,YEAR(D2786),"")</f>
        <v>2005</v>
      </c>
      <c r="P2786" s="12">
        <f>P2785+IF(AND($B2786="C",I2786&lt;&gt;""),IF($G2786="D",-I2786,+I2786),0)</f>
        <v>228.6857748122132</v>
      </c>
    </row>
    <row r="2787" spans="1:16" x14ac:dyDescent="0.2">
      <c r="A2787" s="6">
        <v>1442</v>
      </c>
      <c r="B2787" s="6" t="s">
        <v>17</v>
      </c>
      <c r="C2787" t="s">
        <v>16</v>
      </c>
      <c r="D2787" s="8">
        <v>38497</v>
      </c>
      <c r="E2787" s="8">
        <v>38503</v>
      </c>
      <c r="F2787" t="s">
        <v>284</v>
      </c>
      <c r="G2787" s="6" t="s">
        <v>23</v>
      </c>
      <c r="I2787" s="12">
        <v>1026.67</v>
      </c>
      <c r="J2787" s="12">
        <f>J2786+IF(AND($B2787="B",$G2787="D"),-I2787,IF($B2787="B",+I2787,0))</f>
        <v>-2821.322338534856</v>
      </c>
      <c r="K2787" s="12">
        <f>K2786+IF(AND($B2787="B",$E2787&lt;&gt;""),IF($G2787="D",-I2787,+I2787),0)</f>
        <v>-2821.322338534856</v>
      </c>
      <c r="L2787" s="6" t="str">
        <f>IF(C2787="","",G2787&amp;" "&amp;VLOOKUP(C2787,$X$1:$Y$49,2))</f>
        <v>D 8</v>
      </c>
      <c r="M2787" s="10" t="e">
        <f>M2786+IF(AND(B2787="C",E2787&lt;&gt;""),IF(G2787="D",-#REF!,+#REF!),0)</f>
        <v>#REF!</v>
      </c>
      <c r="N2787">
        <f>IF(D2787,MONTH(D2787),"")</f>
        <v>5</v>
      </c>
      <c r="O2787">
        <f>IF(D2787,YEAR(D2787),"")</f>
        <v>2005</v>
      </c>
      <c r="P2787" s="12">
        <f>P2786+IF(AND($B2787="C",I2787&lt;&gt;""),IF($G2787="D",-I2787,+I2787),0)</f>
        <v>228.6857748122132</v>
      </c>
    </row>
    <row r="2788" spans="1:16" x14ac:dyDescent="0.2">
      <c r="A2788" s="6">
        <v>1442</v>
      </c>
      <c r="B2788" s="6" t="s">
        <v>17</v>
      </c>
      <c r="C2788" t="s">
        <v>26</v>
      </c>
      <c r="D2788" s="8">
        <v>38497</v>
      </c>
      <c r="E2788" s="8">
        <v>38503</v>
      </c>
      <c r="F2788" t="s">
        <v>284</v>
      </c>
      <c r="G2788" s="6" t="s">
        <v>23</v>
      </c>
      <c r="I2788" s="12">
        <v>201.23</v>
      </c>
      <c r="J2788" s="12">
        <f>J2787+IF(AND($B2788="B",$G2788="D"),-I2788,IF($B2788="B",+I2788,0))</f>
        <v>-3022.5523385348561</v>
      </c>
      <c r="K2788" s="12">
        <f>K2787+IF(AND($B2788="B",$E2788&lt;&gt;""),IF($G2788="D",-I2788,+I2788),0)</f>
        <v>-3022.5523385348561</v>
      </c>
      <c r="L2788" s="6" t="str">
        <f>IF(C2788="","",G2788&amp;" "&amp;VLOOKUP(C2788,$X$1:$Y$49,2))</f>
        <v>D 6</v>
      </c>
      <c r="M2788" s="10" t="e">
        <f>M2787+IF(AND(B2788="C",E2788&lt;&gt;""),IF(G2788="D",-#REF!,+#REF!),0)</f>
        <v>#REF!</v>
      </c>
      <c r="N2788">
        <f>IF(D2788,MONTH(D2788),"")</f>
        <v>5</v>
      </c>
      <c r="O2788">
        <f>IF(D2788,YEAR(D2788),"")</f>
        <v>2005</v>
      </c>
      <c r="P2788" s="12">
        <f>P2787+IF(AND($B2788="C",I2788&lt;&gt;""),IF($G2788="D",-I2788,+I2788),0)</f>
        <v>228.6857748122132</v>
      </c>
    </row>
    <row r="2789" spans="1:16" x14ac:dyDescent="0.2">
      <c r="A2789" s="6">
        <v>1452</v>
      </c>
      <c r="B2789" s="6" t="s">
        <v>17</v>
      </c>
      <c r="C2789" t="s">
        <v>28</v>
      </c>
      <c r="D2789" s="8">
        <v>38502</v>
      </c>
      <c r="E2789" s="8">
        <v>38502</v>
      </c>
      <c r="F2789" t="s">
        <v>284</v>
      </c>
      <c r="G2789" s="6" t="s">
        <v>23</v>
      </c>
      <c r="I2789" s="12">
        <v>36.39</v>
      </c>
      <c r="J2789" s="12">
        <f>J2788+IF(AND($B2789="B",$G2789="D"),-I2789,IF($B2789="B",+I2789,0))</f>
        <v>-3058.9423385348559</v>
      </c>
      <c r="K2789" s="12">
        <f>K2788+IF(AND($B2789="B",$E2789&lt;&gt;""),IF($G2789="D",-I2789,+I2789),0)</f>
        <v>-3058.9423385348559</v>
      </c>
      <c r="L2789" s="6" t="str">
        <f>IF(C2789="","",G2789&amp;" "&amp;VLOOKUP(C2789,$X$1:$Y$49,2))</f>
        <v>D 25</v>
      </c>
      <c r="M2789" s="10" t="e">
        <f>M2788+IF(AND(B2789="C",E2789&lt;&gt;""),IF(G2789="D",-#REF!,+#REF!),0)</f>
        <v>#REF!</v>
      </c>
      <c r="N2789">
        <f>IF(D2789,MONTH(D2789),"")</f>
        <v>5</v>
      </c>
      <c r="O2789">
        <f>IF(D2789,YEAR(D2789),"")</f>
        <v>2005</v>
      </c>
      <c r="P2789" s="12">
        <f>P2788+IF(AND($B2789="C",I2789&lt;&gt;""),IF($G2789="D",-I2789,+I2789),0)</f>
        <v>228.6857748122132</v>
      </c>
    </row>
    <row r="2790" spans="1:16" x14ac:dyDescent="0.2">
      <c r="A2790" s="6">
        <v>1452</v>
      </c>
      <c r="B2790" s="6" t="s">
        <v>17</v>
      </c>
      <c r="C2790" t="s">
        <v>26</v>
      </c>
      <c r="D2790" s="8">
        <v>38502</v>
      </c>
      <c r="E2790" s="8">
        <v>38502</v>
      </c>
      <c r="F2790" t="s">
        <v>284</v>
      </c>
      <c r="G2790" s="6" t="s">
        <v>23</v>
      </c>
      <c r="I2790" s="12">
        <v>7.13</v>
      </c>
      <c r="J2790" s="12">
        <f>J2789+IF(AND($B2790="B",$G2790="D"),-I2790,IF($B2790="B",+I2790,0))</f>
        <v>-3066.072338534856</v>
      </c>
      <c r="K2790" s="12">
        <f>K2789+IF(AND($B2790="B",$E2790&lt;&gt;""),IF($G2790="D",-I2790,+I2790),0)</f>
        <v>-3066.072338534856</v>
      </c>
      <c r="L2790" s="6" t="str">
        <f>IF(C2790="","",G2790&amp;" "&amp;VLOOKUP(C2790,$X$1:$Y$49,2))</f>
        <v>D 6</v>
      </c>
      <c r="M2790" s="10" t="e">
        <f>M2789+IF(AND(B2790="C",E2790&lt;&gt;""),IF(G2790="D",-#REF!,+#REF!),0)</f>
        <v>#REF!</v>
      </c>
      <c r="N2790">
        <f>IF(D2790,MONTH(D2790),"")</f>
        <v>5</v>
      </c>
      <c r="O2790">
        <f>IF(D2790,YEAR(D2790),"")</f>
        <v>2005</v>
      </c>
      <c r="P2790" s="12">
        <f>P2789+IF(AND($B2790="C",I2790&lt;&gt;""),IF($G2790="D",-I2790,+I2790),0)</f>
        <v>228.6857748122132</v>
      </c>
    </row>
    <row r="2791" spans="1:16" x14ac:dyDescent="0.2">
      <c r="A2791" s="6">
        <v>1454</v>
      </c>
      <c r="B2791" s="6" t="s">
        <v>17</v>
      </c>
      <c r="C2791" t="s">
        <v>31</v>
      </c>
      <c r="D2791" s="8">
        <v>38503</v>
      </c>
      <c r="E2791" s="8">
        <v>38503</v>
      </c>
      <c r="F2791" t="s">
        <v>284</v>
      </c>
      <c r="G2791" s="6" t="s">
        <v>23</v>
      </c>
      <c r="I2791" s="12">
        <v>2.59</v>
      </c>
      <c r="J2791" s="12">
        <f>J2790+IF(AND($B2791="B",$G2791="D"),-I2791,IF($B2791="B",+I2791,0))</f>
        <v>-3068.6623385348562</v>
      </c>
      <c r="K2791" s="12">
        <f>K2790+IF(AND($B2791="B",$E2791&lt;&gt;""),IF($G2791="D",-I2791,+I2791),0)</f>
        <v>-3068.6623385348562</v>
      </c>
      <c r="L2791" s="6" t="str">
        <f>IF(C2791="","",G2791&amp;" "&amp;VLOOKUP(C2791,$X$1:$Y$49,2))</f>
        <v>D 22</v>
      </c>
      <c r="M2791" s="10" t="e">
        <f>M2790+IF(AND(B2791="C",E2791&lt;&gt;""),IF(G2791="D",-#REF!,+#REF!),0)</f>
        <v>#REF!</v>
      </c>
      <c r="N2791">
        <f>IF(D2791,MONTH(D2791),"")</f>
        <v>5</v>
      </c>
      <c r="O2791">
        <f>IF(D2791,YEAR(D2791),"")</f>
        <v>2005</v>
      </c>
      <c r="P2791" s="12">
        <f>P2790+IF(AND($B2791="C",I2791&lt;&gt;""),IF($G2791="D",-I2791,+I2791),0)</f>
        <v>228.6857748122132</v>
      </c>
    </row>
    <row r="2792" spans="1:16" x14ac:dyDescent="0.2">
      <c r="A2792" s="6">
        <v>1454</v>
      </c>
      <c r="B2792" s="6" t="s">
        <v>17</v>
      </c>
      <c r="C2792" t="s">
        <v>26</v>
      </c>
      <c r="D2792" s="8">
        <v>38503</v>
      </c>
      <c r="E2792" s="8">
        <v>38503</v>
      </c>
      <c r="F2792" t="s">
        <v>284</v>
      </c>
      <c r="G2792" s="6" t="s">
        <v>23</v>
      </c>
      <c r="I2792" s="12">
        <v>0.51</v>
      </c>
      <c r="J2792" s="12">
        <f>J2791+IF(AND($B2792="B",$G2792="D"),-I2792,IF($B2792="B",+I2792,0))</f>
        <v>-3069.1723385348564</v>
      </c>
      <c r="K2792" s="12">
        <f>K2791+IF(AND($B2792="B",$E2792&lt;&gt;""),IF($G2792="D",-I2792,+I2792),0)</f>
        <v>-3069.1723385348564</v>
      </c>
      <c r="L2792" s="6" t="str">
        <f>IF(C2792="","",G2792&amp;" "&amp;VLOOKUP(C2792,$X$1:$Y$49,2))</f>
        <v>D 6</v>
      </c>
      <c r="M2792" s="10" t="e">
        <f>M2791+IF(AND(B2792="C",E2792&lt;&gt;""),IF(G2792="D",-#REF!,+#REF!),0)</f>
        <v>#REF!</v>
      </c>
      <c r="N2792">
        <f>IF(D2792,MONTH(D2792),"")</f>
        <v>5</v>
      </c>
      <c r="O2792">
        <f>IF(D2792,YEAR(D2792),"")</f>
        <v>2005</v>
      </c>
      <c r="P2792" s="12">
        <f>P2791+IF(AND($B2792="C",I2792&lt;&gt;""),IF($G2792="D",-I2792,+I2792),0)</f>
        <v>228.6857748122132</v>
      </c>
    </row>
    <row r="2793" spans="1:16" x14ac:dyDescent="0.2">
      <c r="A2793" s="6">
        <v>1453</v>
      </c>
      <c r="B2793" s="6" t="s">
        <v>17</v>
      </c>
      <c r="C2793" t="s">
        <v>53</v>
      </c>
      <c r="D2793" s="8">
        <v>38504</v>
      </c>
      <c r="E2793" s="8">
        <v>38504</v>
      </c>
      <c r="F2793" t="s">
        <v>284</v>
      </c>
      <c r="G2793" s="6" t="s">
        <v>23</v>
      </c>
      <c r="I2793" s="12">
        <v>8.36</v>
      </c>
      <c r="J2793" s="12">
        <f>J2792+IF(AND($B2793="B",$G2793="D"),-I2793,IF($B2793="B",+I2793,0))</f>
        <v>-3077.5323385348565</v>
      </c>
      <c r="K2793" s="12">
        <f>K2792+IF(AND($B2793="B",$E2793&lt;&gt;""),IF($G2793="D",-I2793,+I2793),0)</f>
        <v>-3077.5323385348565</v>
      </c>
      <c r="L2793" s="6" t="str">
        <f>IF(C2793="","",G2793&amp;" "&amp;VLOOKUP(C2793,$X$1:$Y$49,2))</f>
        <v>D 29</v>
      </c>
      <c r="M2793" s="10" t="e">
        <f>M2792+IF(AND(B2793="C",E2793&lt;&gt;""),IF(G2793="D",-#REF!,+#REF!),0)</f>
        <v>#REF!</v>
      </c>
      <c r="N2793">
        <f>IF(D2793,MONTH(D2793),"")</f>
        <v>6</v>
      </c>
      <c r="O2793">
        <f>IF(D2793,YEAR(D2793),"")</f>
        <v>2005</v>
      </c>
      <c r="P2793" s="12">
        <f>P2792+IF(AND($B2793="C",I2793&lt;&gt;""),IF($G2793="D",-I2793,+I2793),0)</f>
        <v>228.6857748122132</v>
      </c>
    </row>
    <row r="2794" spans="1:16" x14ac:dyDescent="0.2">
      <c r="A2794" s="6">
        <v>1453</v>
      </c>
      <c r="B2794" s="6" t="s">
        <v>17</v>
      </c>
      <c r="C2794" t="s">
        <v>26</v>
      </c>
      <c r="D2794" s="8">
        <v>38504</v>
      </c>
      <c r="E2794" s="8">
        <v>38504</v>
      </c>
      <c r="F2794" t="s">
        <v>284</v>
      </c>
      <c r="G2794" s="6" t="s">
        <v>23</v>
      </c>
      <c r="I2794" s="12">
        <v>1.64</v>
      </c>
      <c r="J2794" s="12">
        <f>J2793+IF(AND($B2794="B",$G2794="D"),-I2794,IF($B2794="B",+I2794,0))</f>
        <v>-3079.1723385348564</v>
      </c>
      <c r="K2794" s="12">
        <f>K2793+IF(AND($B2794="B",$E2794&lt;&gt;""),IF($G2794="D",-I2794,+I2794),0)</f>
        <v>-3079.1723385348564</v>
      </c>
      <c r="L2794" s="6" t="str">
        <f>IF(C2794="","",G2794&amp;" "&amp;VLOOKUP(C2794,$X$1:$Y$49,2))</f>
        <v>D 6</v>
      </c>
      <c r="M2794" s="10" t="e">
        <f>M2793+IF(AND(B2794="C",E2794&lt;&gt;""),IF(G2794="D",-#REF!,+#REF!),0)</f>
        <v>#REF!</v>
      </c>
      <c r="N2794">
        <f>IF(D2794,MONTH(D2794),"")</f>
        <v>6</v>
      </c>
      <c r="O2794">
        <f>IF(D2794,YEAR(D2794),"")</f>
        <v>2005</v>
      </c>
      <c r="P2794" s="12">
        <f>P2793+IF(AND($B2794="C",I2794&lt;&gt;""),IF($G2794="D",-I2794,+I2794),0)</f>
        <v>228.6857748122132</v>
      </c>
    </row>
    <row r="2795" spans="1:16" x14ac:dyDescent="0.2">
      <c r="A2795" s="6">
        <v>1363</v>
      </c>
      <c r="B2795" s="6" t="s">
        <v>17</v>
      </c>
      <c r="C2795" t="s">
        <v>33</v>
      </c>
      <c r="D2795" s="8">
        <v>38505</v>
      </c>
      <c r="E2795" s="8">
        <v>38522</v>
      </c>
      <c r="F2795" s="40" t="s">
        <v>284</v>
      </c>
      <c r="G2795" s="6" t="s">
        <v>23</v>
      </c>
      <c r="I2795" s="12">
        <v>637</v>
      </c>
      <c r="J2795" s="12">
        <f>J2794+IF(AND($B2795="B",$G2795="D"),-I2795,IF($B2795="B",+I2795,0))</f>
        <v>-3716.1723385348564</v>
      </c>
      <c r="K2795" s="12">
        <f>K2794+IF(AND($B2795="B",$E2795&lt;&gt;""),IF($G2795="D",-I2795,+I2795),0)</f>
        <v>-3716.1723385348564</v>
      </c>
      <c r="L2795" s="6" t="str">
        <f>IF(C2795="","",G2795&amp;" "&amp;VLOOKUP(C2795,$X$1:$Y$49,2))</f>
        <v>D 23</v>
      </c>
      <c r="M2795" s="10" t="e">
        <f>M2794+IF(AND(B2795="C",E2795&lt;&gt;""),IF(G2795="D",-#REF!,+#REF!),0)</f>
        <v>#REF!</v>
      </c>
      <c r="N2795">
        <f>IF(D2795,MONTH(D2795),"")</f>
        <v>6</v>
      </c>
      <c r="O2795">
        <f>IF(D2795,YEAR(D2795),"")</f>
        <v>2005</v>
      </c>
      <c r="P2795" s="12">
        <f>P2794+IF(AND($B2795="C",I2795&lt;&gt;""),IF($G2795="D",-I2795,+I2795),0)</f>
        <v>228.6857748122132</v>
      </c>
    </row>
    <row r="2796" spans="1:16" x14ac:dyDescent="0.2">
      <c r="A2796" s="6">
        <v>1451</v>
      </c>
      <c r="B2796" s="6" t="s">
        <v>17</v>
      </c>
      <c r="C2796" t="s">
        <v>135</v>
      </c>
      <c r="D2796" s="8">
        <v>38505</v>
      </c>
      <c r="E2796" s="8">
        <v>38511</v>
      </c>
      <c r="F2796" t="s">
        <v>284</v>
      </c>
      <c r="G2796" s="6" t="s">
        <v>19</v>
      </c>
      <c r="I2796" s="12">
        <v>610</v>
      </c>
      <c r="J2796" s="12">
        <f>J2795+IF(AND($B2796="B",$G2796="D"),-I2796,IF($B2796="B",+I2796,0))</f>
        <v>-3106.1723385348564</v>
      </c>
      <c r="K2796" s="12">
        <f>K2795+IF(AND($B2796="B",$E2796&lt;&gt;""),IF($G2796="D",-I2796,+I2796),0)</f>
        <v>-3106.1723385348564</v>
      </c>
      <c r="L2796" s="6" t="str">
        <f>IF(C2796="","",G2796&amp;" "&amp;VLOOKUP(C2796,$X$1:$Y$49,2))</f>
        <v>R 6</v>
      </c>
      <c r="M2796" s="10" t="e">
        <f>M2795+IF(AND(B2796="C",E2796&lt;&gt;""),IF(G2796="D",-#REF!,+#REF!),0)</f>
        <v>#REF!</v>
      </c>
      <c r="N2796">
        <f>IF(D2796,MONTH(D2796),"")</f>
        <v>6</v>
      </c>
      <c r="O2796">
        <f>IF(D2796,YEAR(D2796),"")</f>
        <v>2005</v>
      </c>
      <c r="P2796" s="12">
        <f>P2795+IF(AND($B2796="C",I2796&lt;&gt;""),IF($G2796="D",-I2796,+I2796),0)</f>
        <v>228.6857748122132</v>
      </c>
    </row>
    <row r="2797" spans="1:16" x14ac:dyDescent="0.2">
      <c r="A2797" s="6">
        <v>1451</v>
      </c>
      <c r="B2797" s="6" t="s">
        <v>17</v>
      </c>
      <c r="C2797" t="s">
        <v>62</v>
      </c>
      <c r="D2797" s="8">
        <v>38505</v>
      </c>
      <c r="E2797" s="8">
        <v>38511</v>
      </c>
      <c r="F2797" t="s">
        <v>284</v>
      </c>
      <c r="G2797" s="6" t="s">
        <v>19</v>
      </c>
      <c r="I2797" s="12">
        <v>119.56</v>
      </c>
      <c r="J2797" s="12">
        <f>J2796+IF(AND($B2797="B",$G2797="D"),-I2797,IF($B2797="B",+I2797,0))</f>
        <v>-2986.6123385348565</v>
      </c>
      <c r="K2797" s="12">
        <f>K2796+IF(AND($B2797="B",$E2797&lt;&gt;""),IF($G2797="D",-I2797,+I2797),0)</f>
        <v>-2986.6123385348565</v>
      </c>
      <c r="L2797" s="6" t="str">
        <f>IF(C2797="","",G2797&amp;" "&amp;VLOOKUP(C2797,$X$1:$Y$49,2))</f>
        <v>R 5</v>
      </c>
      <c r="M2797" s="10" t="e">
        <f>M2796+IF(AND(B2797="C",E2797&lt;&gt;""),IF(G2797="D",-#REF!,+#REF!),0)</f>
        <v>#REF!</v>
      </c>
      <c r="N2797">
        <f>IF(D2797,MONTH(D2797),"")</f>
        <v>6</v>
      </c>
      <c r="O2797">
        <f>IF(D2797,YEAR(D2797),"")</f>
        <v>2005</v>
      </c>
      <c r="P2797" s="12">
        <f>P2796+IF(AND($B2797="C",I2797&lt;&gt;""),IF($G2797="D",-I2797,+I2797),0)</f>
        <v>228.6857748122132</v>
      </c>
    </row>
    <row r="2798" spans="1:16" x14ac:dyDescent="0.2">
      <c r="A2798" s="6">
        <v>1428</v>
      </c>
      <c r="B2798" s="6" t="s">
        <v>17</v>
      </c>
      <c r="C2798" s="7" t="s">
        <v>56</v>
      </c>
      <c r="D2798" s="8">
        <v>38508</v>
      </c>
      <c r="E2798" s="19">
        <v>38508</v>
      </c>
      <c r="F2798" t="s">
        <v>284</v>
      </c>
      <c r="G2798" s="6" t="s">
        <v>23</v>
      </c>
      <c r="I2798" s="12">
        <v>121.01</v>
      </c>
      <c r="J2798" s="12">
        <f>J2797+IF(AND($B2798="B",$G2798="D"),-I2798,IF($B2798="B",+I2798,0))</f>
        <v>-3107.6223385348567</v>
      </c>
      <c r="K2798" s="12">
        <f>K2797+IF(AND($B2798="B",$E2798&lt;&gt;""),IF($G2798="D",-I2798,+I2798),0)</f>
        <v>-3107.6223385348567</v>
      </c>
      <c r="L2798" s="6" t="str">
        <f>IF(C2798="","",G2798&amp;" "&amp;VLOOKUP(C2798,$X$1:$Y$49,2))</f>
        <v>D 14</v>
      </c>
      <c r="M2798" s="10" t="e">
        <f>M2797+IF(AND(B2798="C",E2798&lt;&gt;""),IF(G2798="D",-#REF!,+#REF!),0)</f>
        <v>#REF!</v>
      </c>
      <c r="N2798">
        <f>IF(D2798,MONTH(D2798),"")</f>
        <v>6</v>
      </c>
      <c r="O2798">
        <f>IF(D2798,YEAR(D2798),"")</f>
        <v>2005</v>
      </c>
      <c r="P2798" s="12">
        <f>P2797+IF(AND($B2798="C",I2798&lt;&gt;""),IF($G2798="D",-I2798,+I2798),0)</f>
        <v>228.6857748122132</v>
      </c>
    </row>
    <row r="2799" spans="1:16" x14ac:dyDescent="0.2">
      <c r="A2799" s="6">
        <v>1428</v>
      </c>
      <c r="B2799" s="6" t="s">
        <v>17</v>
      </c>
      <c r="C2799" s="7" t="s">
        <v>26</v>
      </c>
      <c r="D2799" s="8">
        <v>38508</v>
      </c>
      <c r="E2799" s="19">
        <v>38508</v>
      </c>
      <c r="F2799" t="s">
        <v>284</v>
      </c>
      <c r="G2799" s="6" t="s">
        <v>23</v>
      </c>
      <c r="I2799" s="12">
        <v>23.72</v>
      </c>
      <c r="J2799" s="12">
        <f>J2798+IF(AND($B2799="B",$G2799="D"),-I2799,IF($B2799="B",+I2799,0))</f>
        <v>-3131.3423385348565</v>
      </c>
      <c r="K2799" s="12">
        <f>K2798+IF(AND($B2799="B",$E2799&lt;&gt;""),IF($G2799="D",-I2799,+I2799),0)</f>
        <v>-3131.3423385348565</v>
      </c>
      <c r="L2799" s="6" t="str">
        <f>IF(C2799="","",G2799&amp;" "&amp;VLOOKUP(C2799,$X$1:$Y$49,2))</f>
        <v>D 6</v>
      </c>
      <c r="M2799" s="10" t="e">
        <f>M2798+IF(AND(B2799="C",E2799&lt;&gt;""),IF(G2799="D",-#REF!,+#REF!),0)</f>
        <v>#REF!</v>
      </c>
      <c r="N2799">
        <f>IF(D2799,MONTH(D2799),"")</f>
        <v>6</v>
      </c>
      <c r="O2799">
        <f>IF(D2799,YEAR(D2799),"")</f>
        <v>2005</v>
      </c>
      <c r="P2799" s="12">
        <f>P2798+IF(AND($B2799="C",I2799&lt;&gt;""),IF($G2799="D",-I2799,+I2799),0)</f>
        <v>228.6857748122132</v>
      </c>
    </row>
    <row r="2800" spans="1:16" x14ac:dyDescent="0.2">
      <c r="A2800" s="6">
        <v>1428</v>
      </c>
      <c r="B2800" s="6" t="s">
        <v>17</v>
      </c>
      <c r="C2800" s="7" t="s">
        <v>51</v>
      </c>
      <c r="D2800" s="8">
        <v>38508</v>
      </c>
      <c r="E2800" s="19">
        <v>38508</v>
      </c>
      <c r="F2800" t="s">
        <v>284</v>
      </c>
      <c r="G2800" s="6" t="s">
        <v>23</v>
      </c>
      <c r="I2800" s="12">
        <v>7.48</v>
      </c>
      <c r="J2800" s="12">
        <f>J2799+IF(AND($B2800="B",$G2800="D"),-I2800,IF($B2800="B",+I2800,0))</f>
        <v>-3138.8223385348565</v>
      </c>
      <c r="K2800" s="12">
        <f>K2799+IF(AND($B2800="B",$E2800&lt;&gt;""),IF($G2800="D",-I2800,+I2800),0)</f>
        <v>-3138.8223385348565</v>
      </c>
      <c r="L2800" s="6" t="str">
        <f>IF(C2800="","",G2800&amp;" "&amp;VLOOKUP(C2800,$X$1:$Y$49,2))</f>
        <v>D 21</v>
      </c>
      <c r="M2800" s="10" t="e">
        <f>M2799+IF(AND(B2800="C",E2800&lt;&gt;""),IF(G2800="D",-#REF!,+#REF!),0)</f>
        <v>#REF!</v>
      </c>
      <c r="N2800">
        <f>IF(D2800,MONTH(D2800),"")</f>
        <v>6</v>
      </c>
      <c r="O2800">
        <f>IF(D2800,YEAR(D2800),"")</f>
        <v>2005</v>
      </c>
      <c r="P2800" s="12">
        <f>P2799+IF(AND($B2800="C",I2800&lt;&gt;""),IF($G2800="D",-I2800,+I2800),0)</f>
        <v>228.6857748122132</v>
      </c>
    </row>
    <row r="2801" spans="1:16" x14ac:dyDescent="0.2">
      <c r="A2801" s="6">
        <v>999</v>
      </c>
      <c r="B2801" s="6" t="s">
        <v>17</v>
      </c>
      <c r="C2801" t="s">
        <v>33</v>
      </c>
      <c r="D2801" s="8">
        <v>38510</v>
      </c>
      <c r="E2801" s="8">
        <v>38509</v>
      </c>
      <c r="F2801" t="s">
        <v>284</v>
      </c>
      <c r="G2801" s="6" t="s">
        <v>23</v>
      </c>
      <c r="H2801" s="6"/>
      <c r="I2801" s="12">
        <v>126.33</v>
      </c>
      <c r="J2801" s="12">
        <f>J2800+IF(AND($B2801="B",$G2801="D"),-I2801,IF($B2801="B",+I2801,0))</f>
        <v>-3265.1523385348564</v>
      </c>
      <c r="K2801" s="12">
        <f>K2800+IF(AND($B2801="B",$E2801&lt;&gt;""),IF($G2801="D",-I2801,+I2801),0)</f>
        <v>-3265.1523385348564</v>
      </c>
      <c r="L2801" s="6" t="str">
        <f>IF(C2801="","",G2801&amp;" "&amp;VLOOKUP(C2801,$X$1:$Y$49,2))</f>
        <v>D 23</v>
      </c>
      <c r="M2801" s="10" t="e">
        <f>M2800+IF(AND(B2801="C",E2801&lt;&gt;""),IF(G2801="D",-#REF!,+#REF!),0)</f>
        <v>#REF!</v>
      </c>
      <c r="N2801">
        <f>IF(D2801,MONTH(D2801),"")</f>
        <v>6</v>
      </c>
      <c r="O2801">
        <f>IF(D2801,YEAR(D2801),"")</f>
        <v>2005</v>
      </c>
      <c r="P2801" s="12">
        <f>P2800+IF(AND($B2801="C",I2801&lt;&gt;""),IF($G2801="D",-I2801,+I2801),0)</f>
        <v>228.6857748122132</v>
      </c>
    </row>
    <row r="2802" spans="1:16" x14ac:dyDescent="0.2">
      <c r="A2802" s="6">
        <v>1358</v>
      </c>
      <c r="B2802" s="6" t="s">
        <v>17</v>
      </c>
      <c r="C2802" t="s">
        <v>33</v>
      </c>
      <c r="D2802" s="8">
        <v>38513</v>
      </c>
      <c r="E2802" s="8">
        <v>38517</v>
      </c>
      <c r="F2802" t="s">
        <v>284</v>
      </c>
      <c r="G2802" s="6" t="s">
        <v>23</v>
      </c>
      <c r="I2802" s="12">
        <v>282.89999999999998</v>
      </c>
      <c r="J2802" s="12">
        <f>J2801+IF(AND($B2802="B",$G2802="D"),-I2802,IF($B2802="B",+I2802,0))</f>
        <v>-3548.0523385348565</v>
      </c>
      <c r="K2802" s="12">
        <f>K2801+IF(AND($B2802="B",$E2802&lt;&gt;""),IF($G2802="D",-I2802,+I2802),0)</f>
        <v>-3548.0523385348565</v>
      </c>
      <c r="L2802" s="6" t="str">
        <f>IF(C2802="","",G2802&amp;" "&amp;VLOOKUP(C2802,$X$1:$Y$49,2))</f>
        <v>D 23</v>
      </c>
      <c r="M2802" s="10" t="e">
        <f>M2801+IF(AND(B2802="C",E2802&lt;&gt;""),IF(G2802="D",-#REF!,+#REF!),0)</f>
        <v>#REF!</v>
      </c>
      <c r="N2802">
        <f>IF(D2802,MONTH(D2802),"")</f>
        <v>6</v>
      </c>
      <c r="O2802">
        <f>IF(D2802,YEAR(D2802),"")</f>
        <v>2005</v>
      </c>
      <c r="P2802" s="12">
        <f>P2801+IF(AND($B2802="C",I2802&lt;&gt;""),IF($G2802="D",-I2802,+I2802),0)</f>
        <v>228.6857748122132</v>
      </c>
    </row>
    <row r="2803" spans="1:16" x14ac:dyDescent="0.2">
      <c r="A2803" s="6">
        <v>1464</v>
      </c>
      <c r="B2803" s="6" t="s">
        <v>17</v>
      </c>
      <c r="C2803" t="s">
        <v>28</v>
      </c>
      <c r="D2803" s="8">
        <v>38516</v>
      </c>
      <c r="E2803" s="8">
        <v>38516</v>
      </c>
      <c r="F2803" t="s">
        <v>284</v>
      </c>
      <c r="G2803" s="6" t="s">
        <v>23</v>
      </c>
      <c r="I2803" s="12">
        <v>26.77</v>
      </c>
      <c r="J2803" s="12">
        <f>J2802+IF(AND($B2803="B",$G2803="D"),-I2803,IF($B2803="B",+I2803,0))</f>
        <v>-3574.8223385348565</v>
      </c>
      <c r="K2803" s="12">
        <f>K2802+IF(AND($B2803="B",$E2803&lt;&gt;""),IF($G2803="D",-I2803,+I2803),0)</f>
        <v>-3574.8223385348565</v>
      </c>
      <c r="L2803" s="6" t="str">
        <f>IF(C2803="","",G2803&amp;" "&amp;VLOOKUP(C2803,$X$1:$Y$49,2))</f>
        <v>D 25</v>
      </c>
      <c r="M2803" s="10" t="e">
        <f>M2802+IF(AND(B2803="C",E2803&lt;&gt;""),IF(G2803="D",-#REF!,+#REF!),0)</f>
        <v>#REF!</v>
      </c>
      <c r="N2803">
        <f>IF(D2803,MONTH(D2803),"")</f>
        <v>6</v>
      </c>
      <c r="O2803">
        <f>IF(D2803,YEAR(D2803),"")</f>
        <v>2005</v>
      </c>
      <c r="P2803" s="12">
        <f>P2802+IF(AND($B2803="C",I2803&lt;&gt;""),IF($G2803="D",-I2803,+I2803),0)</f>
        <v>228.6857748122132</v>
      </c>
    </row>
    <row r="2804" spans="1:16" x14ac:dyDescent="0.2">
      <c r="A2804" s="6">
        <v>1464</v>
      </c>
      <c r="B2804" s="6" t="s">
        <v>17</v>
      </c>
      <c r="C2804" t="s">
        <v>26</v>
      </c>
      <c r="D2804" s="8">
        <v>38516</v>
      </c>
      <c r="E2804" s="8">
        <v>38516</v>
      </c>
      <c r="F2804" t="s">
        <v>284</v>
      </c>
      <c r="G2804" s="6" t="s">
        <v>23</v>
      </c>
      <c r="I2804" s="12">
        <v>5.25</v>
      </c>
      <c r="J2804" s="12">
        <f>J2803+IF(AND($B2804="B",$G2804="D"),-I2804,IF($B2804="B",+I2804,0))</f>
        <v>-3580.0723385348565</v>
      </c>
      <c r="K2804" s="12">
        <f>K2803+IF(AND($B2804="B",$E2804&lt;&gt;""),IF($G2804="D",-I2804,+I2804),0)</f>
        <v>-3580.0723385348565</v>
      </c>
      <c r="L2804" s="6" t="str">
        <f>IF(C2804="","",G2804&amp;" "&amp;VLOOKUP(C2804,$X$1:$Y$49,2))</f>
        <v>D 6</v>
      </c>
      <c r="M2804" s="10" t="e">
        <f>M2803+IF(AND(B2804="C",E2804&lt;&gt;""),IF(G2804="D",-#REF!,+#REF!),0)</f>
        <v>#REF!</v>
      </c>
      <c r="N2804">
        <f>IF(D2804,MONTH(D2804),"")</f>
        <v>6</v>
      </c>
      <c r="O2804">
        <f>IF(D2804,YEAR(D2804),"")</f>
        <v>2005</v>
      </c>
      <c r="P2804" s="12">
        <f>P2803+IF(AND($B2804="C",I2804&lt;&gt;""),IF($G2804="D",-I2804,+I2804),0)</f>
        <v>228.6857748122132</v>
      </c>
    </row>
    <row r="2805" spans="1:16" x14ac:dyDescent="0.2">
      <c r="A2805" s="6">
        <v>1457</v>
      </c>
      <c r="B2805" s="6" t="s">
        <v>17</v>
      </c>
      <c r="C2805" t="s">
        <v>58</v>
      </c>
      <c r="D2805" s="8">
        <v>38517</v>
      </c>
      <c r="E2805" s="8">
        <v>38512</v>
      </c>
      <c r="F2805" t="s">
        <v>284</v>
      </c>
      <c r="G2805" s="6" t="s">
        <v>23</v>
      </c>
      <c r="I2805" s="12">
        <v>650</v>
      </c>
      <c r="J2805" s="12">
        <f>J2804+IF(AND($B2805="B",$G2805="D"),-I2805,IF($B2805="B",+I2805,0))</f>
        <v>-4230.0723385348565</v>
      </c>
      <c r="K2805" s="12">
        <f>K2804+IF(AND($B2805="B",$E2805&lt;&gt;""),IF($G2805="D",-I2805,+I2805),0)</f>
        <v>-4230.0723385348565</v>
      </c>
      <c r="L2805" s="6" t="str">
        <f>IF(C2805="","",G2805&amp;" "&amp;VLOOKUP(C2805,$X$1:$Y$49,2))</f>
        <v>D 4</v>
      </c>
      <c r="M2805" s="10" t="e">
        <f>M2804+IF(AND(B2805="C",E2805&lt;&gt;""),IF(G2805="D",-#REF!,+#REF!),0)</f>
        <v>#REF!</v>
      </c>
      <c r="N2805">
        <f>IF(D2805,MONTH(D2805),"")</f>
        <v>6</v>
      </c>
      <c r="O2805">
        <f>IF(D2805,YEAR(D2805),"")</f>
        <v>2005</v>
      </c>
      <c r="P2805" s="12">
        <f>P2804+IF(AND($B2805="C",I2805&lt;&gt;""),IF($G2805="D",-I2805,+I2805),0)</f>
        <v>228.6857748122132</v>
      </c>
    </row>
    <row r="2806" spans="1:16" x14ac:dyDescent="0.2">
      <c r="A2806" s="6">
        <v>1465</v>
      </c>
      <c r="B2806" s="6" t="s">
        <v>17</v>
      </c>
      <c r="C2806" t="s">
        <v>31</v>
      </c>
      <c r="D2806" s="8">
        <v>38518</v>
      </c>
      <c r="E2806" s="8">
        <v>38533</v>
      </c>
      <c r="F2806" t="s">
        <v>284</v>
      </c>
      <c r="G2806" s="6" t="s">
        <v>23</v>
      </c>
      <c r="I2806" s="12">
        <v>56.73</v>
      </c>
      <c r="J2806" s="12">
        <f>J2805+IF(AND($B2806="B",$G2806="D"),-I2806,IF($B2806="B",+I2806,0))</f>
        <v>-4286.8023385348561</v>
      </c>
      <c r="K2806" s="12">
        <f>K2805+IF(AND($B2806="B",$E2806&lt;&gt;""),IF($G2806="D",-I2806,+I2806),0)</f>
        <v>-4286.8023385348561</v>
      </c>
      <c r="L2806" s="6" t="str">
        <f>IF(C2806="","",G2806&amp;" "&amp;VLOOKUP(C2806,$X$1:$Y$49,2))</f>
        <v>D 22</v>
      </c>
      <c r="M2806" s="10" t="e">
        <f>M2805+IF(AND(B2806="C",E2806&lt;&gt;""),IF(G2806="D",-#REF!,+#REF!),0)</f>
        <v>#REF!</v>
      </c>
      <c r="N2806">
        <f>IF(D2806,MONTH(D2806),"")</f>
        <v>6</v>
      </c>
      <c r="O2806">
        <f>IF(D2806,YEAR(D2806),"")</f>
        <v>2005</v>
      </c>
      <c r="P2806" s="12">
        <f>P2805+IF(AND($B2806="C",I2806&lt;&gt;""),IF($G2806="D",-I2806,+I2806),0)</f>
        <v>228.6857748122132</v>
      </c>
    </row>
    <row r="2807" spans="1:16" x14ac:dyDescent="0.2">
      <c r="A2807" s="6">
        <v>1465</v>
      </c>
      <c r="B2807" s="6" t="s">
        <v>17</v>
      </c>
      <c r="C2807" s="7" t="s">
        <v>26</v>
      </c>
      <c r="D2807" s="8">
        <v>38518</v>
      </c>
      <c r="E2807" s="8">
        <v>38533</v>
      </c>
      <c r="F2807" t="s">
        <v>284</v>
      </c>
      <c r="G2807" s="6" t="s">
        <v>23</v>
      </c>
      <c r="I2807" s="12">
        <v>16.5</v>
      </c>
      <c r="J2807" s="12">
        <f>J2806+IF(AND($B2807="B",$G2807="D"),-I2807,IF($B2807="B",+I2807,0))</f>
        <v>-4303.3023385348561</v>
      </c>
      <c r="K2807" s="12">
        <f>K2806+IF(AND($B2807="B",$E2807&lt;&gt;""),IF($G2807="D",-I2807,+I2807),0)</f>
        <v>-4303.3023385348561</v>
      </c>
      <c r="L2807" s="6" t="str">
        <f>IF(C2809="","",G2807&amp;" "&amp;VLOOKUP(C2809,$X$1:$Y$49,2))</f>
        <v>D 25</v>
      </c>
      <c r="M2807" s="10" t="e">
        <f>M2806+IF(AND(B2807="C",E2807&lt;&gt;""),IF(G2807="D",-#REF!,+#REF!),0)</f>
        <v>#REF!</v>
      </c>
      <c r="N2807">
        <f>IF(D2807,MONTH(D2807),"")</f>
        <v>6</v>
      </c>
      <c r="O2807">
        <f>IF(D2807,YEAR(D2807),"")</f>
        <v>2005</v>
      </c>
      <c r="P2807" s="12">
        <f>P2806+IF(AND($B2807="C",I2807&lt;&gt;""),IF($G2807="D",-I2807,+I2807),0)</f>
        <v>228.6857748122132</v>
      </c>
    </row>
    <row r="2808" spans="1:16" x14ac:dyDescent="0.2">
      <c r="A2808" s="6">
        <v>1465</v>
      </c>
      <c r="B2808" s="6" t="s">
        <v>17</v>
      </c>
      <c r="C2808" t="s">
        <v>28</v>
      </c>
      <c r="D2808" s="8">
        <v>38518</v>
      </c>
      <c r="E2808" s="8">
        <v>38533</v>
      </c>
      <c r="F2808" t="s">
        <v>284</v>
      </c>
      <c r="G2808" s="6" t="s">
        <v>23</v>
      </c>
      <c r="I2808" s="12">
        <v>130.19</v>
      </c>
      <c r="J2808" s="12">
        <f>J2807+IF(AND($B2808="B",$G2808="D"),-I2808,IF($B2808="B",+I2808,0))</f>
        <v>-4433.4923385348557</v>
      </c>
      <c r="K2808" s="12">
        <f>K2807+IF(AND($B2808="B",$E2808&lt;&gt;""),IF($G2808="D",-I2808,+I2808),0)</f>
        <v>-4433.4923385348557</v>
      </c>
      <c r="L2808" s="6" t="str">
        <f>IF(C2808="","",G2808&amp;" "&amp;VLOOKUP(C2808,$X$1:$Y$49,2))</f>
        <v>D 25</v>
      </c>
      <c r="M2808" s="10" t="e">
        <f>M2807+IF(AND(B2808="C",E2808&lt;&gt;""),IF(G2808="D",-#REF!,+#REF!),0)</f>
        <v>#REF!</v>
      </c>
      <c r="N2808">
        <f>IF(D2808,MONTH(D2808),"")</f>
        <v>6</v>
      </c>
      <c r="O2808">
        <f>IF(D2808,YEAR(D2808),"")</f>
        <v>2005</v>
      </c>
      <c r="P2808" s="12">
        <f>P2807+IF(AND($B2808="C",I2808&lt;&gt;""),IF($G2808="D",-I2808,+I2808),0)</f>
        <v>228.6857748122132</v>
      </c>
    </row>
    <row r="2809" spans="1:16" x14ac:dyDescent="0.2">
      <c r="A2809" s="6">
        <v>1455</v>
      </c>
      <c r="B2809" s="6" t="s">
        <v>17</v>
      </c>
      <c r="C2809" t="s">
        <v>28</v>
      </c>
      <c r="D2809" s="8">
        <v>38519</v>
      </c>
      <c r="E2809" s="8">
        <v>38533</v>
      </c>
      <c r="F2809" t="s">
        <v>284</v>
      </c>
      <c r="G2809" s="6" t="s">
        <v>23</v>
      </c>
      <c r="I2809" s="12">
        <v>29.4</v>
      </c>
      <c r="J2809" s="12">
        <f>J2808+IF(AND($B2809="B",$G2809="D"),-I2809,IF($B2809="B",+I2809,0))</f>
        <v>-4462.8923385348553</v>
      </c>
      <c r="K2809" s="12">
        <f>K2808+IF(AND($B2809="B",$E2809&lt;&gt;""),IF($G2809="D",-I2809,+I2809),0)</f>
        <v>-4462.8923385348553</v>
      </c>
      <c r="L2809" s="6" t="str">
        <f>IF(C2809="","",G2809&amp;" "&amp;VLOOKUP(C2809,$X$1:$Y$49,2))</f>
        <v>D 25</v>
      </c>
      <c r="M2809" s="10" t="e">
        <f>M2808+IF(AND(B2809="C",E2809&lt;&gt;""),IF(G2809="D",-#REF!,+#REF!),0)</f>
        <v>#REF!</v>
      </c>
      <c r="N2809">
        <f>IF(D2809,MONTH(D2809),"")</f>
        <v>6</v>
      </c>
      <c r="O2809">
        <f>IF(D2809,YEAR(D2809),"")</f>
        <v>2005</v>
      </c>
      <c r="P2809" s="12">
        <f>P2808+IF(AND($B2809="C",I2809&lt;&gt;""),IF($G2809="D",-I2809,+I2809),0)</f>
        <v>228.6857748122132</v>
      </c>
    </row>
    <row r="2810" spans="1:16" x14ac:dyDescent="0.2">
      <c r="A2810" s="6">
        <v>1455</v>
      </c>
      <c r="B2810" s="6" t="s">
        <v>17</v>
      </c>
      <c r="C2810" t="s">
        <v>26</v>
      </c>
      <c r="D2810" s="8">
        <v>38519</v>
      </c>
      <c r="E2810" s="8">
        <v>38533</v>
      </c>
      <c r="F2810" t="s">
        <v>284</v>
      </c>
      <c r="G2810" s="6" t="s">
        <v>23</v>
      </c>
      <c r="I2810" s="12">
        <v>5.75</v>
      </c>
      <c r="J2810" s="12">
        <f>J2809+IF(AND($B2810="B",$G2810="D"),-I2810,IF($B2810="B",+I2810,0))</f>
        <v>-4468.6423385348553</v>
      </c>
      <c r="K2810" s="12">
        <f>K2809+IF(AND($B2810="B",$E2810&lt;&gt;""),IF($G2810="D",-I2810,+I2810),0)</f>
        <v>-4468.6423385348553</v>
      </c>
      <c r="L2810" s="6" t="str">
        <f>IF(C2810="","",G2810&amp;" "&amp;VLOOKUP(C2810,$X$1:$Y$49,2))</f>
        <v>D 6</v>
      </c>
      <c r="M2810" s="10" t="e">
        <f>M2809+IF(AND(B2810="C",E2810&lt;&gt;""),IF(G2810="D",-#REF!,+#REF!),0)</f>
        <v>#REF!</v>
      </c>
      <c r="N2810">
        <f>IF(D2810,MONTH(D2810),"")</f>
        <v>6</v>
      </c>
      <c r="O2810">
        <f>IF(D2810,YEAR(D2810),"")</f>
        <v>2005</v>
      </c>
      <c r="P2810" s="12">
        <f>P2809+IF(AND($B2810="C",I2810&lt;&gt;""),IF($G2810="D",-I2810,+I2810),0)</f>
        <v>228.6857748122132</v>
      </c>
    </row>
    <row r="2811" spans="1:16" x14ac:dyDescent="0.2">
      <c r="A2811" s="6">
        <v>1456</v>
      </c>
      <c r="B2811" s="6" t="s">
        <v>17</v>
      </c>
      <c r="C2811" t="s">
        <v>28</v>
      </c>
      <c r="D2811" s="8">
        <v>38519</v>
      </c>
      <c r="E2811" s="8">
        <v>38537</v>
      </c>
      <c r="F2811" t="s">
        <v>284</v>
      </c>
      <c r="G2811" s="6" t="s">
        <v>23</v>
      </c>
      <c r="I2811" s="12">
        <v>63.8</v>
      </c>
      <c r="J2811" s="12">
        <f>J2810+IF(AND($B2811="B",$G2811="D"),-I2811,IF($B2811="B",+I2811,0))</f>
        <v>-4532.4423385348555</v>
      </c>
      <c r="K2811" s="12">
        <f>K2810+IF(AND($B2811="B",$E2811&lt;&gt;""),IF($G2811="D",-I2811,+I2811),0)</f>
        <v>-4532.4423385348555</v>
      </c>
      <c r="L2811" s="6" t="str">
        <f>IF(C2811="","",G2811&amp;" "&amp;VLOOKUP(C2811,$X$1:$Y$49,2))</f>
        <v>D 25</v>
      </c>
      <c r="M2811" s="10" t="e">
        <f>M2810+IF(AND(B2811="C",E2811&lt;&gt;""),IF(G2811="D",-#REF!,+#REF!),0)</f>
        <v>#REF!</v>
      </c>
      <c r="N2811">
        <f>IF(D2811,MONTH(D2811),"")</f>
        <v>6</v>
      </c>
      <c r="O2811">
        <f>IF(D2811,YEAR(D2811),"")</f>
        <v>2005</v>
      </c>
      <c r="P2811" s="12">
        <f>P2810+IF(AND($B2811="C",I2811&lt;&gt;""),IF($G2811="D",-I2811,+I2811),0)</f>
        <v>228.6857748122132</v>
      </c>
    </row>
    <row r="2812" spans="1:16" x14ac:dyDescent="0.2">
      <c r="A2812" s="6">
        <v>1456</v>
      </c>
      <c r="B2812" s="6" t="s">
        <v>17</v>
      </c>
      <c r="C2812" t="s">
        <v>26</v>
      </c>
      <c r="D2812" s="8">
        <v>38519</v>
      </c>
      <c r="E2812" s="8">
        <v>38537</v>
      </c>
      <c r="F2812" t="s">
        <v>284</v>
      </c>
      <c r="G2812" s="6" t="s">
        <v>23</v>
      </c>
      <c r="I2812" s="12">
        <v>3.51</v>
      </c>
      <c r="J2812" s="12">
        <f>J2811+IF(AND($B2812="B",$G2812="D"),-I2812,IF($B2812="B",+I2812,0))</f>
        <v>-4535.9523385348557</v>
      </c>
      <c r="K2812" s="12">
        <f>K2811+IF(AND($B2812="B",$E2812&lt;&gt;""),IF($G2812="D",-I2812,+I2812),0)</f>
        <v>-4535.9523385348557</v>
      </c>
      <c r="L2812" s="6" t="str">
        <f>IF(C2812="","",G2812&amp;" "&amp;VLOOKUP(C2812,$X$1:$Y$49,2))</f>
        <v>D 6</v>
      </c>
      <c r="M2812" s="10" t="e">
        <f>M2811+IF(AND(B2812="C",E2812&lt;&gt;""),IF(G2812="D",-#REF!,+#REF!),0)</f>
        <v>#REF!</v>
      </c>
      <c r="N2812">
        <f>IF(D2812,MONTH(D2812),"")</f>
        <v>6</v>
      </c>
      <c r="O2812">
        <f>IF(D2812,YEAR(D2812),"")</f>
        <v>2005</v>
      </c>
      <c r="P2812" s="12">
        <f>P2811+IF(AND($B2812="C",I2812&lt;&gt;""),IF($G2812="D",-I2812,+I2812),0)</f>
        <v>228.6857748122132</v>
      </c>
    </row>
    <row r="2813" spans="1:16" x14ac:dyDescent="0.2">
      <c r="A2813" s="6">
        <v>1466</v>
      </c>
      <c r="B2813" s="6" t="s">
        <v>17</v>
      </c>
      <c r="C2813" t="s">
        <v>43</v>
      </c>
      <c r="D2813" s="8">
        <v>38525</v>
      </c>
      <c r="E2813" s="8">
        <v>38523</v>
      </c>
      <c r="F2813" t="s">
        <v>284</v>
      </c>
      <c r="G2813" s="6" t="s">
        <v>23</v>
      </c>
      <c r="I2813" s="12">
        <v>330</v>
      </c>
      <c r="J2813" s="12">
        <f>J2812+IF(AND($B2813="B",$G2813="D"),-I2813,IF($B2813="B",+I2813,0))</f>
        <v>-4865.9523385348557</v>
      </c>
      <c r="K2813" s="12">
        <f>K2812+IF(AND($B2813="B",$E2813&lt;&gt;""),IF($G2813="D",-I2813,+I2813),0)</f>
        <v>-4865.9523385348557</v>
      </c>
      <c r="L2813" s="6" t="str">
        <f>IF(C2813="","",G2813&amp;" "&amp;VLOOKUP(C2813,$X$1:$Y$49,2))</f>
        <v>D 15</v>
      </c>
      <c r="M2813" s="10" t="e">
        <f>M2812+IF(AND(B2813="C",E2813&lt;&gt;""),IF(G2813="D",-#REF!,+#REF!),0)</f>
        <v>#REF!</v>
      </c>
      <c r="N2813">
        <f>IF(D2813,MONTH(D2813),"")</f>
        <v>6</v>
      </c>
      <c r="O2813">
        <f>IF(D2813,YEAR(D2813),"")</f>
        <v>2005</v>
      </c>
      <c r="P2813" s="12">
        <f>P2812+IF(AND($B2813="C",I2813&lt;&gt;""),IF($G2813="D",-I2813,+I2813),0)</f>
        <v>228.6857748122132</v>
      </c>
    </row>
    <row r="2814" spans="1:16" x14ac:dyDescent="0.2">
      <c r="A2814" s="6">
        <v>1466</v>
      </c>
      <c r="B2814" s="6" t="s">
        <v>17</v>
      </c>
      <c r="C2814" s="7" t="s">
        <v>26</v>
      </c>
      <c r="D2814" s="8">
        <v>38525</v>
      </c>
      <c r="E2814" s="8">
        <v>38523</v>
      </c>
      <c r="F2814" t="s">
        <v>284</v>
      </c>
      <c r="G2814" s="6" t="s">
        <v>23</v>
      </c>
      <c r="I2814" s="12">
        <v>64.680000000000007</v>
      </c>
      <c r="J2814" s="12">
        <f>J2813+IF(AND($B2814="B",$G2814="D"),-I2814,IF($B2814="B",+I2814,0))</f>
        <v>-4930.632338534856</v>
      </c>
      <c r="K2814" s="12">
        <f>K2813+IF(AND($B2814="B",$E2814&lt;&gt;""),IF($G2814="D",-I2814,+I2814),0)</f>
        <v>-4930.632338534856</v>
      </c>
      <c r="L2814" s="6" t="str">
        <f>IF(C2814="","",G2814&amp;" "&amp;VLOOKUP(C2814,$X$1:$Y$49,2))</f>
        <v>D 6</v>
      </c>
      <c r="M2814" s="10" t="e">
        <f>M2813+IF(AND(B2814="C",E2814&lt;&gt;""),IF(G2814="D",-#REF!,+#REF!),0)</f>
        <v>#REF!</v>
      </c>
      <c r="N2814">
        <f>IF(D2814,MONTH(D2814),"")</f>
        <v>6</v>
      </c>
      <c r="O2814">
        <f>IF(D2814,YEAR(D2814),"")</f>
        <v>2005</v>
      </c>
      <c r="P2814" s="12">
        <f>P2813+IF(AND($B2814="C",I2814&lt;&gt;""),IF($G2814="D",-I2814,+I2814),0)</f>
        <v>228.6857748122132</v>
      </c>
    </row>
    <row r="2815" spans="1:16" x14ac:dyDescent="0.2">
      <c r="A2815" s="6">
        <v>1464</v>
      </c>
      <c r="B2815" s="6" t="s">
        <v>17</v>
      </c>
      <c r="C2815" t="s">
        <v>33</v>
      </c>
      <c r="D2815" s="8">
        <v>38529</v>
      </c>
      <c r="E2815" s="8">
        <v>38529</v>
      </c>
      <c r="F2815" t="s">
        <v>284</v>
      </c>
      <c r="G2815" s="6" t="s">
        <v>23</v>
      </c>
      <c r="I2815" s="12">
        <v>682.5</v>
      </c>
      <c r="J2815" s="12">
        <f>J2814+IF(AND($B2815="B",$G2815="D"),-I2815,IF($B2815="B",+I2815,0))</f>
        <v>-5613.132338534856</v>
      </c>
      <c r="K2815" s="12">
        <f>K2814+IF(AND($B2815="B",$E2815&lt;&gt;""),IF($G2815="D",-I2815,+I2815),0)</f>
        <v>-5613.132338534856</v>
      </c>
      <c r="L2815" s="6" t="str">
        <f>IF(C2815="","",G2815&amp;" "&amp;VLOOKUP(C2815,$X$1:$Y$49,2))</f>
        <v>D 23</v>
      </c>
      <c r="M2815" s="10" t="e">
        <f>M2814+IF(AND(B2815="C",E2815&lt;&gt;""),IF(G2815="D",-#REF!,+#REF!),0)</f>
        <v>#REF!</v>
      </c>
      <c r="N2815">
        <f>IF(D2815,MONTH(D2815),"")</f>
        <v>6</v>
      </c>
      <c r="O2815">
        <f>IF(D2815,YEAR(D2815),"")</f>
        <v>2005</v>
      </c>
      <c r="P2815" s="12">
        <f>P2814+IF(AND($B2815="C",I2815&lt;&gt;""),IF($G2815="D",-I2815,+I2815),0)</f>
        <v>228.6857748122132</v>
      </c>
    </row>
    <row r="2816" spans="1:16" x14ac:dyDescent="0.2">
      <c r="A2816" s="6">
        <v>1458</v>
      </c>
      <c r="B2816" s="6" t="s">
        <v>17</v>
      </c>
      <c r="C2816" t="s">
        <v>18</v>
      </c>
      <c r="D2816" s="8">
        <v>38531</v>
      </c>
      <c r="E2816" s="8">
        <v>38531</v>
      </c>
      <c r="F2816" t="s">
        <v>284</v>
      </c>
      <c r="G2816" s="6" t="s">
        <v>19</v>
      </c>
      <c r="I2816" s="12">
        <v>9559.24</v>
      </c>
      <c r="J2816" s="12">
        <f>J2815+IF(AND($B2816="B",$G2816="D"),-I2816,IF($B2816="B",+I2816,0))</f>
        <v>3946.1076614651438</v>
      </c>
      <c r="K2816" s="12">
        <f>K2815+IF(AND($B2816="B",$E2816&lt;&gt;""),IF($G2816="D",-I2816,+I2816),0)</f>
        <v>3946.1076614651438</v>
      </c>
      <c r="L2816" s="6" t="str">
        <f>IF(C2816="","",G2816&amp;" "&amp;VLOOKUP(C2816,$X$1:$Y$49,2))</f>
        <v>R 8</v>
      </c>
      <c r="M2816" s="10" t="e">
        <f>M2815+IF(AND(B2816="C",E2816&lt;&gt;""),IF(G2816="D",-#REF!,+#REF!),0)</f>
        <v>#REF!</v>
      </c>
      <c r="N2816">
        <f>IF(D2816,MONTH(D2816),"")</f>
        <v>6</v>
      </c>
      <c r="O2816">
        <f>IF(D2816,YEAR(D2816),"")</f>
        <v>2005</v>
      </c>
      <c r="P2816" s="12">
        <f>P2815+IF(AND($B2816="C",I2816&lt;&gt;""),IF($G2816="D",-I2816,+I2816),0)</f>
        <v>228.6857748122132</v>
      </c>
    </row>
    <row r="2817" spans="1:16" x14ac:dyDescent="0.2">
      <c r="A2817" s="6">
        <v>1462</v>
      </c>
      <c r="B2817" s="6" t="s">
        <v>17</v>
      </c>
      <c r="C2817" t="s">
        <v>58</v>
      </c>
      <c r="D2817" s="8">
        <v>38531</v>
      </c>
      <c r="E2817" s="8">
        <v>38531</v>
      </c>
      <c r="F2817" t="s">
        <v>284</v>
      </c>
      <c r="G2817" s="6" t="s">
        <v>23</v>
      </c>
      <c r="I2817" s="12">
        <v>3000</v>
      </c>
      <c r="J2817" s="12">
        <f>J2816+IF(AND($B2817="B",$G2817="D"),-I2817,IF($B2817="B",+I2817,0))</f>
        <v>946.10766146514379</v>
      </c>
      <c r="K2817" s="12">
        <f>K2816+IF(AND($B2817="B",$E2817&lt;&gt;""),IF($G2817="D",-I2817,+I2817),0)</f>
        <v>946.10766146514379</v>
      </c>
      <c r="L2817" s="6" t="str">
        <f>IF(C2817="","",G2817&amp;" "&amp;VLOOKUP(C2817,$X$1:$Y$49,2))</f>
        <v>D 4</v>
      </c>
      <c r="M2817" s="10" t="e">
        <f>M2816+IF(AND(B2817="C",E2817&lt;&gt;""),IF(G2817="D",-#REF!,+#REF!),0)</f>
        <v>#REF!</v>
      </c>
      <c r="N2817">
        <f>IF(D2817,MONTH(D2817),"")</f>
        <v>6</v>
      </c>
      <c r="O2817">
        <f>IF(D2817,YEAR(D2817),"")</f>
        <v>2005</v>
      </c>
      <c r="P2817" s="12">
        <f>P2816+IF(AND($B2817="C",I2817&lt;&gt;""),IF($G2817="D",-I2817,+I2817),0)</f>
        <v>228.6857748122132</v>
      </c>
    </row>
    <row r="2818" spans="1:16" x14ac:dyDescent="0.2">
      <c r="A2818" s="6">
        <v>1459</v>
      </c>
      <c r="B2818" s="6" t="s">
        <v>17</v>
      </c>
      <c r="C2818" t="s">
        <v>28</v>
      </c>
      <c r="D2818" s="8">
        <v>38533</v>
      </c>
      <c r="E2818" s="8">
        <v>38532</v>
      </c>
      <c r="F2818" t="s">
        <v>284</v>
      </c>
      <c r="G2818" s="6" t="s">
        <v>23</v>
      </c>
      <c r="I2818" s="12">
        <v>26.2</v>
      </c>
      <c r="J2818" s="12">
        <f>J2817+IF(AND($B2818="B",$G2818="D"),-I2818,IF($B2818="B",+I2818,0))</f>
        <v>919.90766146514375</v>
      </c>
      <c r="K2818" s="12">
        <f>K2817+IF(AND($B2818="B",$E2818&lt;&gt;""),IF($G2818="D",-I2818,+I2818),0)</f>
        <v>919.90766146514375</v>
      </c>
      <c r="L2818" s="6" t="str">
        <f>IF(C2818="","",G2818&amp;" "&amp;VLOOKUP(C2818,$X$1:$Y$49,2))</f>
        <v>D 25</v>
      </c>
      <c r="M2818" s="10" t="e">
        <f>M2817+IF(AND(B2818="C",E2818&lt;&gt;""),IF(G2818="D",-#REF!,+#REF!),0)</f>
        <v>#REF!</v>
      </c>
      <c r="N2818">
        <f>IF(D2818,MONTH(D2818),"")</f>
        <v>6</v>
      </c>
      <c r="O2818">
        <f>IF(D2818,YEAR(D2818),"")</f>
        <v>2005</v>
      </c>
      <c r="P2818" s="12">
        <f>P2817+IF(AND($B2818="C",I2818&lt;&gt;""),IF($G2818="D",-I2818,+I2818),0)</f>
        <v>228.6857748122132</v>
      </c>
    </row>
    <row r="2819" spans="1:16" x14ac:dyDescent="0.2">
      <c r="A2819" s="6">
        <v>1459</v>
      </c>
      <c r="B2819" s="6" t="s">
        <v>17</v>
      </c>
      <c r="C2819" t="s">
        <v>26</v>
      </c>
      <c r="D2819" s="8">
        <v>38533</v>
      </c>
      <c r="E2819" s="8">
        <v>38532</v>
      </c>
      <c r="F2819" t="s">
        <v>284</v>
      </c>
      <c r="G2819" s="6" t="s">
        <v>23</v>
      </c>
      <c r="I2819" s="12">
        <v>5.14</v>
      </c>
      <c r="J2819" s="12">
        <f>J2818+IF(AND($B2819="B",$G2819="D"),-I2819,IF($B2819="B",+I2819,0))</f>
        <v>914.76766146514376</v>
      </c>
      <c r="K2819" s="12">
        <f>K2818+IF(AND($B2819="B",$E2819&lt;&gt;""),IF($G2819="D",-I2819,+I2819),0)</f>
        <v>914.76766146514376</v>
      </c>
      <c r="L2819" s="6" t="str">
        <f>IF(C2819="","",G2819&amp;" "&amp;VLOOKUP(C2819,$X$1:$Y$49,2))</f>
        <v>D 6</v>
      </c>
      <c r="M2819" s="10" t="e">
        <f>M2818+IF(AND(B2819="C",E2819&lt;&gt;""),IF(G2819="D",-#REF!,+#REF!),0)</f>
        <v>#REF!</v>
      </c>
      <c r="N2819">
        <f>IF(D2819,MONTH(D2819),"")</f>
        <v>6</v>
      </c>
      <c r="O2819">
        <f>IF(D2819,YEAR(D2819),"")</f>
        <v>2005</v>
      </c>
      <c r="P2819" s="12">
        <f>P2818+IF(AND($B2819="C",I2819&lt;&gt;""),IF($G2819="D",-I2819,+I2819),0)</f>
        <v>228.6857748122132</v>
      </c>
    </row>
    <row r="2820" spans="1:16" x14ac:dyDescent="0.2">
      <c r="A2820" s="6">
        <v>1477</v>
      </c>
      <c r="B2820" s="6" t="s">
        <v>17</v>
      </c>
      <c r="C2820" t="s">
        <v>53</v>
      </c>
      <c r="D2820" s="8">
        <v>38533</v>
      </c>
      <c r="E2820" s="8">
        <v>38533</v>
      </c>
      <c r="F2820" t="s">
        <v>284</v>
      </c>
      <c r="G2820" s="6" t="s">
        <v>23</v>
      </c>
      <c r="I2820" s="12">
        <v>7.32</v>
      </c>
      <c r="J2820" s="12">
        <f>J2819+IF(AND($B2820="B",$G2820="D"),-I2820,IF($B2820="B",+I2820,0))</f>
        <v>907.44766146514371</v>
      </c>
      <c r="K2820" s="12">
        <f>K2819+IF(AND($B2820="B",$E2820&lt;&gt;""),IF($G2820="D",-I2820,+I2820),0)</f>
        <v>907.44766146514371</v>
      </c>
      <c r="L2820" s="6" t="str">
        <f>IF(C2820="","",G2820&amp;" "&amp;VLOOKUP(C2820,$X$1:$Y$49,2))</f>
        <v>D 29</v>
      </c>
      <c r="M2820" s="10" t="e">
        <f>M2819+IF(AND(B2820="C",E2820&lt;&gt;""),IF(G2820="D",-#REF!,+#REF!),0)</f>
        <v>#REF!</v>
      </c>
      <c r="N2820">
        <f>IF(D2820,MONTH(D2820),"")</f>
        <v>6</v>
      </c>
      <c r="O2820">
        <f>IF(D2820,YEAR(D2820),"")</f>
        <v>2005</v>
      </c>
      <c r="P2820" s="12">
        <f>P2819+IF(AND($B2820="C",I2820&lt;&gt;""),IF($G2820="D",-I2820,+I2820),0)</f>
        <v>228.6857748122132</v>
      </c>
    </row>
    <row r="2821" spans="1:16" x14ac:dyDescent="0.2">
      <c r="A2821" s="6">
        <v>1477</v>
      </c>
      <c r="B2821" s="6" t="s">
        <v>17</v>
      </c>
      <c r="C2821" s="7" t="s">
        <v>26</v>
      </c>
      <c r="D2821" s="8">
        <v>38533</v>
      </c>
      <c r="E2821" s="8">
        <v>38533</v>
      </c>
      <c r="F2821" t="s">
        <v>284</v>
      </c>
      <c r="G2821" s="6" t="s">
        <v>23</v>
      </c>
      <c r="I2821" s="12">
        <v>0.74</v>
      </c>
      <c r="J2821" s="12">
        <f>J2820+IF(AND($B2821="B",$G2821="D"),-I2821,IF($B2821="B",+I2821,0))</f>
        <v>906.7076614651437</v>
      </c>
      <c r="K2821" s="12">
        <f>K2820+IF(AND($B2821="B",$E2821&lt;&gt;""),IF($G2821="D",-I2821,+I2821),0)</f>
        <v>906.7076614651437</v>
      </c>
      <c r="L2821" s="6" t="str">
        <f>IF(C2821="","",G2821&amp;" "&amp;VLOOKUP(C2821,$X$1:$Y$49,2))</f>
        <v>D 6</v>
      </c>
      <c r="M2821" s="10" t="e">
        <f>M2820+IF(AND(B2821="C",E2821&lt;&gt;""),IF(G2821="D",-#REF!,+#REF!),0)</f>
        <v>#REF!</v>
      </c>
      <c r="N2821">
        <f>IF(D2821,MONTH(D2821),"")</f>
        <v>6</v>
      </c>
      <c r="O2821">
        <f>IF(D2821,YEAR(D2821),"")</f>
        <v>2005</v>
      </c>
      <c r="P2821" s="12">
        <f>P2820+IF(AND($B2821="C",I2821&lt;&gt;""),IF($G2821="D",-I2821,+I2821),0)</f>
        <v>228.6857748122132</v>
      </c>
    </row>
    <row r="2822" spans="1:16" x14ac:dyDescent="0.2">
      <c r="A2822" s="6">
        <v>1463</v>
      </c>
      <c r="B2822" s="6" t="s">
        <v>17</v>
      </c>
      <c r="C2822" s="7" t="s">
        <v>56</v>
      </c>
      <c r="D2822" s="8">
        <v>38534</v>
      </c>
      <c r="E2822" s="19">
        <v>38534</v>
      </c>
      <c r="F2822" t="s">
        <v>284</v>
      </c>
      <c r="G2822" s="6" t="s">
        <v>23</v>
      </c>
      <c r="I2822" s="12">
        <v>121.01</v>
      </c>
      <c r="J2822" s="12">
        <f>J2821+IF(AND($B2822="B",$G2822="D"),-I2822,IF($B2822="B",+I2822,0))</f>
        <v>785.69766146514371</v>
      </c>
      <c r="K2822" s="12">
        <f>K2821+IF(AND($B2822="B",$E2822&lt;&gt;""),IF($G2822="D",-I2822,+I2822),0)</f>
        <v>785.69766146514371</v>
      </c>
      <c r="L2822" s="6" t="str">
        <f>IF(C2822="","",G2822&amp;" "&amp;VLOOKUP(C2822,$X$1:$Y$49,2))</f>
        <v>D 14</v>
      </c>
      <c r="M2822" s="10" t="e">
        <f>M2821+IF(AND(B2822="C",E2822&lt;&gt;""),IF(G2822="D",-#REF!,+#REF!),0)</f>
        <v>#REF!</v>
      </c>
      <c r="N2822">
        <f>IF(D2822,MONTH(D2822),"")</f>
        <v>7</v>
      </c>
      <c r="O2822">
        <f>IF(D2822,YEAR(D2822),"")</f>
        <v>2005</v>
      </c>
      <c r="P2822" s="12">
        <f>P2821+IF(AND($B2822="C",I2822&lt;&gt;""),IF($G2822="D",-I2822,+I2822),0)</f>
        <v>228.6857748122132</v>
      </c>
    </row>
    <row r="2823" spans="1:16" x14ac:dyDescent="0.2">
      <c r="A2823" s="6">
        <v>1463</v>
      </c>
      <c r="B2823" s="6" t="s">
        <v>17</v>
      </c>
      <c r="C2823" s="7" t="s">
        <v>26</v>
      </c>
      <c r="D2823" s="8">
        <v>38534</v>
      </c>
      <c r="E2823" s="19">
        <v>38534</v>
      </c>
      <c r="F2823" t="s">
        <v>284</v>
      </c>
      <c r="G2823" s="6" t="s">
        <v>23</v>
      </c>
      <c r="I2823" s="12">
        <v>23.72</v>
      </c>
      <c r="J2823" s="12">
        <f>J2822+IF(AND($B2823="B",$G2823="D"),-I2823,IF($B2823="B",+I2823,0))</f>
        <v>761.97766146514368</v>
      </c>
      <c r="K2823" s="12">
        <f>K2822+IF(AND($B2823="B",$E2823&lt;&gt;""),IF($G2823="D",-I2823,+I2823),0)</f>
        <v>761.97766146514368</v>
      </c>
      <c r="L2823" s="6" t="str">
        <f>IF(C2823="","",G2823&amp;" "&amp;VLOOKUP(C2823,$X$1:$Y$49,2))</f>
        <v>D 6</v>
      </c>
      <c r="M2823" s="10" t="e">
        <f>M2822+IF(AND(B2823="C",E2823&lt;&gt;""),IF(G2823="D",-#REF!,+#REF!),0)</f>
        <v>#REF!</v>
      </c>
      <c r="N2823">
        <f>IF(D2823,MONTH(D2823),"")</f>
        <v>7</v>
      </c>
      <c r="O2823">
        <f>IF(D2823,YEAR(D2823),"")</f>
        <v>2005</v>
      </c>
      <c r="P2823" s="12">
        <f>P2822+IF(AND($B2823="C",I2823&lt;&gt;""),IF($G2823="D",-I2823,+I2823),0)</f>
        <v>228.6857748122132</v>
      </c>
    </row>
    <row r="2824" spans="1:16" x14ac:dyDescent="0.2">
      <c r="A2824" s="6">
        <v>1463</v>
      </c>
      <c r="B2824" s="6" t="s">
        <v>17</v>
      </c>
      <c r="C2824" s="7" t="s">
        <v>51</v>
      </c>
      <c r="D2824" s="8">
        <v>38534</v>
      </c>
      <c r="E2824" s="19">
        <v>38534</v>
      </c>
      <c r="F2824" t="s">
        <v>284</v>
      </c>
      <c r="G2824" s="6" t="s">
        <v>23</v>
      </c>
      <c r="I2824" s="12">
        <v>7.48</v>
      </c>
      <c r="J2824" s="12">
        <f>J2823+IF(AND($B2824="B",$G2824="D"),-I2824,IF($B2824="B",+I2824,0))</f>
        <v>754.49766146514366</v>
      </c>
      <c r="K2824" s="12">
        <f>K2823+IF(AND($B2824="B",$E2824&lt;&gt;""),IF($G2824="D",-I2824,+I2824),0)</f>
        <v>754.49766146514366</v>
      </c>
      <c r="L2824" s="6" t="str">
        <f>IF(C2824="","",G2824&amp;" "&amp;VLOOKUP(C2824,$X$1:$Y$49,2))</f>
        <v>D 21</v>
      </c>
      <c r="M2824" s="10" t="e">
        <f>M2823+IF(AND(B2824="C",E2824&lt;&gt;""),IF(G2824="D",-#REF!,+#REF!),0)</f>
        <v>#REF!</v>
      </c>
      <c r="N2824">
        <f>IF(D2824,MONTH(D2824),"")</f>
        <v>7</v>
      </c>
      <c r="O2824">
        <f>IF(D2824,YEAR(D2824),"")</f>
        <v>2005</v>
      </c>
      <c r="P2824" s="12">
        <f>P2823+IF(AND($B2824="C",I2824&lt;&gt;""),IF($G2824="D",-I2824,+I2824),0)</f>
        <v>228.6857748122132</v>
      </c>
    </row>
    <row r="2825" spans="1:16" x14ac:dyDescent="0.2">
      <c r="A2825" s="6">
        <v>1464</v>
      </c>
      <c r="B2825" s="6" t="s">
        <v>17</v>
      </c>
      <c r="C2825" t="s">
        <v>53</v>
      </c>
      <c r="D2825" s="8">
        <v>38534</v>
      </c>
      <c r="E2825" s="8">
        <v>38534</v>
      </c>
      <c r="F2825" t="s">
        <v>284</v>
      </c>
      <c r="G2825" s="6" t="s">
        <v>23</v>
      </c>
      <c r="I2825" s="12">
        <v>8.36</v>
      </c>
      <c r="J2825" s="12">
        <f>J2824+IF(AND($B2825="B",$G2825="D"),-I2825,IF($B2825="B",+I2825,0))</f>
        <v>746.13766146514365</v>
      </c>
      <c r="K2825" s="12">
        <f>K2824+IF(AND($B2825="B",$E2825&lt;&gt;""),IF($G2825="D",-I2825,+I2825),0)</f>
        <v>746.13766146514365</v>
      </c>
      <c r="L2825" s="6" t="str">
        <f>IF(C2825="","",G2825&amp;" "&amp;VLOOKUP(C2825,$X$1:$Y$49,2))</f>
        <v>D 29</v>
      </c>
      <c r="M2825" s="10" t="e">
        <f>M2824+IF(AND(B2825="C",E2825&lt;&gt;""),IF(G2825="D",-#REF!,+#REF!),0)</f>
        <v>#REF!</v>
      </c>
      <c r="N2825">
        <f>IF(D2825,MONTH(D2825),"")</f>
        <v>7</v>
      </c>
      <c r="O2825">
        <f>IF(D2825,YEAR(D2825),"")</f>
        <v>2005</v>
      </c>
      <c r="P2825" s="12">
        <f>P2824+IF(AND($B2825="C",I2825&lt;&gt;""),IF($G2825="D",-I2825,+I2825),0)</f>
        <v>228.6857748122132</v>
      </c>
    </row>
    <row r="2826" spans="1:16" x14ac:dyDescent="0.2">
      <c r="A2826" s="6">
        <v>1464</v>
      </c>
      <c r="B2826" s="6" t="s">
        <v>17</v>
      </c>
      <c r="C2826" t="s">
        <v>26</v>
      </c>
      <c r="D2826" s="8">
        <v>38534</v>
      </c>
      <c r="E2826" s="8">
        <v>38534</v>
      </c>
      <c r="F2826" t="s">
        <v>284</v>
      </c>
      <c r="G2826" s="6" t="s">
        <v>23</v>
      </c>
      <c r="I2826" s="12">
        <v>1.64</v>
      </c>
      <c r="J2826" s="12">
        <f>J2825+IF(AND($B2826="B",$G2826="D"),-I2826,IF($B2826="B",+I2826,0))</f>
        <v>744.49766146514366</v>
      </c>
      <c r="K2826" s="12">
        <f>K2825+IF(AND($B2826="B",$E2826&lt;&gt;""),IF($G2826="D",-I2826,+I2826),0)</f>
        <v>744.49766146514366</v>
      </c>
      <c r="L2826" s="6" t="str">
        <f>IF(C2826="","",G2826&amp;" "&amp;VLOOKUP(C2826,$X$1:$Y$49,2))</f>
        <v>D 6</v>
      </c>
      <c r="M2826" s="10" t="e">
        <f>M2825+IF(AND(B2826="C",E2826&lt;&gt;""),IF(G2826="D",-#REF!,+#REF!),0)</f>
        <v>#REF!</v>
      </c>
      <c r="N2826">
        <f>IF(D2826,MONTH(D2826),"")</f>
        <v>7</v>
      </c>
      <c r="O2826">
        <f>IF(D2826,YEAR(D2826),"")</f>
        <v>2005</v>
      </c>
      <c r="P2826" s="12">
        <f>P2825+IF(AND($B2826="C",I2826&lt;&gt;""),IF($G2826="D",-I2826,+I2826),0)</f>
        <v>228.6857748122132</v>
      </c>
    </row>
    <row r="2827" spans="1:16" x14ac:dyDescent="0.2">
      <c r="A2827" s="6">
        <v>1363</v>
      </c>
      <c r="B2827" s="6" t="s">
        <v>17</v>
      </c>
      <c r="C2827" t="s">
        <v>33</v>
      </c>
      <c r="D2827" s="8">
        <v>38535</v>
      </c>
      <c r="E2827" s="8">
        <v>38552</v>
      </c>
      <c r="F2827" s="40" t="s">
        <v>284</v>
      </c>
      <c r="G2827" s="6" t="s">
        <v>23</v>
      </c>
      <c r="I2827" s="12">
        <v>637</v>
      </c>
      <c r="J2827" s="12">
        <f>J2826+IF(AND($B2827="B",$G2827="D"),-I2827,IF($B2827="B",+I2827,0))</f>
        <v>107.49766146514366</v>
      </c>
      <c r="K2827" s="12">
        <f>K2826+IF(AND($B2827="B",$E2827&lt;&gt;""),IF($G2827="D",-I2827,+I2827),0)</f>
        <v>107.49766146514366</v>
      </c>
      <c r="L2827" s="6" t="str">
        <f>IF(C2827="","",G2827&amp;" "&amp;VLOOKUP(C2827,$X$1:$Y$49,2))</f>
        <v>D 23</v>
      </c>
      <c r="M2827" s="10" t="e">
        <f>M2826+IF(AND(B2827="C",E2827&lt;&gt;""),IF(G2827="D",-#REF!,+#REF!),0)</f>
        <v>#REF!</v>
      </c>
      <c r="N2827">
        <f>IF(D2827,MONTH(D2827),"")</f>
        <v>7</v>
      </c>
      <c r="O2827">
        <f>IF(D2827,YEAR(D2827),"")</f>
        <v>2005</v>
      </c>
      <c r="P2827" s="12">
        <f>P2826+IF(AND($B2827="C",I2827&lt;&gt;""),IF($G2827="D",-I2827,+I2827),0)</f>
        <v>228.6857748122132</v>
      </c>
    </row>
    <row r="2828" spans="1:16" x14ac:dyDescent="0.2">
      <c r="A2828" s="6">
        <v>1460</v>
      </c>
      <c r="B2828" s="6" t="s">
        <v>17</v>
      </c>
      <c r="C2828" t="s">
        <v>135</v>
      </c>
      <c r="D2828" s="8">
        <v>38537</v>
      </c>
      <c r="E2828" s="8">
        <v>38541</v>
      </c>
      <c r="F2828" t="s">
        <v>284</v>
      </c>
      <c r="G2828" s="6" t="s">
        <v>19</v>
      </c>
      <c r="I2828" s="12">
        <v>1955</v>
      </c>
      <c r="J2828" s="12">
        <f>J2827+IF(AND($B2828="B",$G2828="D"),-I2828,IF($B2828="B",+I2828,0))</f>
        <v>2062.4976614651437</v>
      </c>
      <c r="K2828" s="12">
        <f>K2827+IF(AND($B2828="B",$E2828&lt;&gt;""),IF($G2828="D",-I2828,+I2828),0)</f>
        <v>2062.4976614651437</v>
      </c>
      <c r="L2828" s="6" t="str">
        <f>IF(C2828="","",G2828&amp;" "&amp;VLOOKUP(C2828,$X$1:$Y$49,2))</f>
        <v>R 6</v>
      </c>
      <c r="M2828" s="10" t="e">
        <f>M2827+IF(AND(B2828="C",E2828&lt;&gt;""),IF(G2828="D",-#REF!,+#REF!),0)</f>
        <v>#REF!</v>
      </c>
      <c r="N2828">
        <f>IF(D2828,MONTH(D2828),"")</f>
        <v>7</v>
      </c>
      <c r="O2828">
        <f>IF(D2828,YEAR(D2828),"")</f>
        <v>2005</v>
      </c>
      <c r="P2828" s="12">
        <f>P2827+IF(AND($B2828="C",I2828&lt;&gt;""),IF($G2828="D",-I2828,+I2828),0)</f>
        <v>228.6857748122132</v>
      </c>
    </row>
    <row r="2829" spans="1:16" x14ac:dyDescent="0.2">
      <c r="A2829" s="6">
        <v>1460</v>
      </c>
      <c r="B2829" s="6" t="s">
        <v>17</v>
      </c>
      <c r="C2829" t="s">
        <v>62</v>
      </c>
      <c r="D2829" s="8">
        <v>38537</v>
      </c>
      <c r="E2829" s="8">
        <v>38541</v>
      </c>
      <c r="F2829" t="s">
        <v>284</v>
      </c>
      <c r="G2829" s="6" t="s">
        <v>19</v>
      </c>
      <c r="I2829" s="12">
        <v>383.18</v>
      </c>
      <c r="J2829" s="12">
        <f>J2828+IF(AND($B2829="B",$G2829="D"),-I2829,IF($B2829="B",+I2829,0))</f>
        <v>2445.6776614651435</v>
      </c>
      <c r="K2829" s="12">
        <f>K2828+IF(AND($B2829="B",$E2829&lt;&gt;""),IF($G2829="D",-I2829,+I2829),0)</f>
        <v>2445.6776614651435</v>
      </c>
      <c r="L2829" s="6" t="str">
        <f>IF(C2829="","",G2829&amp;" "&amp;VLOOKUP(C2829,$X$1:$Y$49,2))</f>
        <v>R 5</v>
      </c>
      <c r="M2829" s="10" t="e">
        <f>M2828+IF(AND(B2829="C",E2829&lt;&gt;""),IF(G2829="D",-#REF!,+#REF!),0)</f>
        <v>#REF!</v>
      </c>
      <c r="N2829">
        <f>IF(D2829,MONTH(D2829),"")</f>
        <v>7</v>
      </c>
      <c r="O2829">
        <f>IF(D2829,YEAR(D2829),"")</f>
        <v>2005</v>
      </c>
      <c r="P2829" s="12">
        <f>P2828+IF(AND($B2829="C",I2829&lt;&gt;""),IF($G2829="D",-I2829,+I2829),0)</f>
        <v>228.6857748122132</v>
      </c>
    </row>
    <row r="2830" spans="1:16" x14ac:dyDescent="0.2">
      <c r="A2830" s="6">
        <v>1467</v>
      </c>
      <c r="B2830" s="6" t="s">
        <v>17</v>
      </c>
      <c r="C2830" t="s">
        <v>28</v>
      </c>
      <c r="D2830" s="8">
        <v>38537</v>
      </c>
      <c r="E2830" s="8">
        <v>38547</v>
      </c>
      <c r="F2830" t="s">
        <v>284</v>
      </c>
      <c r="G2830" s="6" t="s">
        <v>23</v>
      </c>
      <c r="I2830" s="12">
        <v>25.83</v>
      </c>
      <c r="J2830" s="12">
        <f>J2829+IF(AND($B2830="B",$G2830="D"),-I2830,IF($B2830="B",+I2830,0))</f>
        <v>2419.8476614651436</v>
      </c>
      <c r="K2830" s="12">
        <f>K2829+IF(AND($B2830="B",$E2830&lt;&gt;""),IF($G2830="D",-I2830,+I2830),0)</f>
        <v>2419.8476614651436</v>
      </c>
      <c r="L2830" s="6" t="str">
        <f>IF(C2830="","",G2830&amp;" "&amp;VLOOKUP(C2830,$X$1:$Y$49,2))</f>
        <v>D 25</v>
      </c>
      <c r="M2830" s="10" t="e">
        <f>M2829+IF(AND(B2830="C",E2830&lt;&gt;""),IF(G2830="D",-#REF!,+#REF!),0)</f>
        <v>#REF!</v>
      </c>
      <c r="N2830">
        <f>IF(D2830,MONTH(D2830),"")</f>
        <v>7</v>
      </c>
      <c r="O2830">
        <f>IF(D2830,YEAR(D2830),"")</f>
        <v>2005</v>
      </c>
      <c r="P2830" s="12">
        <f>P2829+IF(AND($B2830="C",I2830&lt;&gt;""),IF($G2830="D",-I2830,+I2830),0)</f>
        <v>228.6857748122132</v>
      </c>
    </row>
    <row r="2831" spans="1:16" x14ac:dyDescent="0.2">
      <c r="A2831" s="6">
        <v>1467</v>
      </c>
      <c r="B2831" s="6" t="s">
        <v>17</v>
      </c>
      <c r="C2831" t="s">
        <v>26</v>
      </c>
      <c r="D2831" s="8">
        <v>38537</v>
      </c>
      <c r="E2831" s="8">
        <v>38547</v>
      </c>
      <c r="F2831" t="s">
        <v>284</v>
      </c>
      <c r="G2831" s="6" t="s">
        <v>23</v>
      </c>
      <c r="I2831" s="12">
        <v>5.0599999999999996</v>
      </c>
      <c r="J2831" s="12">
        <f>J2830+IF(AND($B2831="B",$G2831="D"),-I2831,IF($B2831="B",+I2831,0))</f>
        <v>2414.7876614651436</v>
      </c>
      <c r="K2831" s="12">
        <f>K2830+IF(AND($B2831="B",$E2831&lt;&gt;""),IF($G2831="D",-I2831,+I2831),0)</f>
        <v>2414.7876614651436</v>
      </c>
      <c r="L2831" s="6" t="str">
        <f>IF(C2831="","",G2831&amp;" "&amp;VLOOKUP(C2831,$X$1:$Y$49,2))</f>
        <v>D 6</v>
      </c>
      <c r="M2831" s="10" t="e">
        <f>M2830+IF(AND(B2831="C",E2831&lt;&gt;""),IF(G2831="D",-#REF!,+#REF!),0)</f>
        <v>#REF!</v>
      </c>
      <c r="N2831">
        <f>IF(D2831,MONTH(D2831),"")</f>
        <v>7</v>
      </c>
      <c r="O2831">
        <f>IF(D2831,YEAR(D2831),"")</f>
        <v>2005</v>
      </c>
      <c r="P2831" s="12">
        <f>P2830+IF(AND($B2831="C",I2831&lt;&gt;""),IF($G2831="D",-I2831,+I2831),0)</f>
        <v>228.6857748122132</v>
      </c>
    </row>
    <row r="2832" spans="1:16" x14ac:dyDescent="0.2">
      <c r="A2832" s="6">
        <v>1470</v>
      </c>
      <c r="B2832" s="6" t="s">
        <v>17</v>
      </c>
      <c r="C2832" t="s">
        <v>53</v>
      </c>
      <c r="D2832" s="8">
        <v>38537</v>
      </c>
      <c r="E2832" s="8">
        <v>38534</v>
      </c>
      <c r="F2832" t="s">
        <v>284</v>
      </c>
      <c r="G2832" s="6" t="s">
        <v>23</v>
      </c>
      <c r="I2832" s="12">
        <v>66.03</v>
      </c>
      <c r="J2832" s="12">
        <f>J2831+IF(AND($B2832="B",$G2832="D"),-I2832,IF($B2832="B",+I2832,0))</f>
        <v>2348.7576614651434</v>
      </c>
      <c r="K2832" s="12">
        <f>K2831+IF(AND($B2832="B",$E2832&lt;&gt;""),IF($G2832="D",-I2832,+I2832),0)</f>
        <v>2348.7576614651434</v>
      </c>
      <c r="L2832" s="6" t="str">
        <f>IF(C2832="","",G2832&amp;" "&amp;VLOOKUP(C2832,$X$1:$Y$49,2))</f>
        <v>D 29</v>
      </c>
      <c r="M2832" s="10" t="e">
        <f>M2831+IF(AND(B2832="C",E2832&lt;&gt;""),IF(G2832="D",-#REF!,+#REF!),0)</f>
        <v>#REF!</v>
      </c>
      <c r="N2832">
        <f>IF(D2832,MONTH(D2832),"")</f>
        <v>7</v>
      </c>
      <c r="O2832">
        <f>IF(D2832,YEAR(D2832),"")</f>
        <v>2005</v>
      </c>
      <c r="P2832" s="12">
        <f>P2831+IF(AND($B2832="C",I2832&lt;&gt;""),IF($G2832="D",-I2832,+I2832),0)</f>
        <v>228.6857748122132</v>
      </c>
    </row>
    <row r="2833" spans="1:16" x14ac:dyDescent="0.2">
      <c r="A2833" s="6">
        <v>1470</v>
      </c>
      <c r="B2833" s="6" t="s">
        <v>17</v>
      </c>
      <c r="C2833" t="s">
        <v>26</v>
      </c>
      <c r="D2833" s="8">
        <v>38537</v>
      </c>
      <c r="E2833" s="8">
        <v>38534</v>
      </c>
      <c r="F2833" t="s">
        <v>284</v>
      </c>
      <c r="G2833" s="6" t="s">
        <v>23</v>
      </c>
      <c r="I2833" s="12">
        <v>11.83</v>
      </c>
      <c r="J2833" s="12">
        <f>J2832+IF(AND($B2833="B",$G2833="D"),-I2833,IF($B2833="B",+I2833,0))</f>
        <v>2336.9276614651435</v>
      </c>
      <c r="K2833" s="12">
        <f>K2832+IF(AND($B2833="B",$E2833&lt;&gt;""),IF($G2833="D",-I2833,+I2833),0)</f>
        <v>2336.9276614651435</v>
      </c>
      <c r="L2833" s="6" t="str">
        <f>IF(C2833="","",G2833&amp;" "&amp;VLOOKUP(C2833,$X$1:$Y$49,2))</f>
        <v>D 6</v>
      </c>
      <c r="M2833" s="10" t="e">
        <f>M2832+IF(AND(B2833="C",E2833&lt;&gt;""),IF(G2833="D",-#REF!,+#REF!),0)</f>
        <v>#REF!</v>
      </c>
      <c r="N2833">
        <f>IF(D2833,MONTH(D2833),"")</f>
        <v>7</v>
      </c>
      <c r="O2833">
        <f>IF(D2833,YEAR(D2833),"")</f>
        <v>2005</v>
      </c>
      <c r="P2833" s="12">
        <f>P2832+IF(AND($B2833="C",I2833&lt;&gt;""),IF($G2833="D",-I2833,+I2833),0)</f>
        <v>228.6857748122132</v>
      </c>
    </row>
    <row r="2834" spans="1:16" x14ac:dyDescent="0.2">
      <c r="A2834" s="6">
        <v>1472</v>
      </c>
      <c r="B2834" s="6" t="s">
        <v>17</v>
      </c>
      <c r="C2834" t="s">
        <v>28</v>
      </c>
      <c r="D2834" s="8">
        <v>38539</v>
      </c>
      <c r="E2834" s="8">
        <v>38558</v>
      </c>
      <c r="F2834" t="s">
        <v>284</v>
      </c>
      <c r="G2834" s="6" t="s">
        <v>23</v>
      </c>
      <c r="I2834" s="12">
        <v>0.72</v>
      </c>
      <c r="J2834" s="12">
        <f>J2833+IF(AND($B2834="B",$G2834="D"),-I2834,IF($B2834="B",+I2834,0))</f>
        <v>2336.2076614651437</v>
      </c>
      <c r="K2834" s="12">
        <f>K2833+IF(AND($B2834="B",$E2834&lt;&gt;""),IF($G2834="D",-I2834,+I2834),0)</f>
        <v>2336.2076614651437</v>
      </c>
      <c r="L2834" s="6" t="str">
        <f>IF(C2834="","",G2834&amp;" "&amp;VLOOKUP(C2834,$X$1:$Y$49,2))</f>
        <v>D 25</v>
      </c>
      <c r="M2834" s="10" t="e">
        <f>M2833+IF(AND(B2834="C",E2834&lt;&gt;""),IF(G2834="D",-#REF!,+#REF!),0)</f>
        <v>#REF!</v>
      </c>
      <c r="N2834">
        <f>IF(D2834,MONTH(D2834),"")</f>
        <v>7</v>
      </c>
      <c r="O2834">
        <f>IF(D2834,YEAR(D2834),"")</f>
        <v>2005</v>
      </c>
      <c r="P2834" s="12">
        <f>P2833+IF(AND($B2834="C",I2834&lt;&gt;""),IF($G2834="D",-I2834,+I2834),0)</f>
        <v>228.6857748122132</v>
      </c>
    </row>
    <row r="2835" spans="1:16" x14ac:dyDescent="0.2">
      <c r="A2835" s="6">
        <v>1472</v>
      </c>
      <c r="B2835" s="6" t="s">
        <v>17</v>
      </c>
      <c r="C2835" t="s">
        <v>26</v>
      </c>
      <c r="D2835" s="8">
        <v>38539</v>
      </c>
      <c r="E2835" s="8">
        <v>38558</v>
      </c>
      <c r="F2835" t="s">
        <v>284</v>
      </c>
      <c r="G2835" s="6" t="s">
        <v>23</v>
      </c>
      <c r="I2835" s="12">
        <v>0.14000000000000001</v>
      </c>
      <c r="J2835" s="12">
        <f>J2834+IF(AND($B2835="B",$G2835="D"),-I2835,IF($B2835="B",+I2835,0))</f>
        <v>2336.0676614651438</v>
      </c>
      <c r="K2835" s="12">
        <f>K2834+IF(AND($B2835="B",$E2835&lt;&gt;""),IF($G2835="D",-I2835,+I2835),0)</f>
        <v>2336.0676614651438</v>
      </c>
      <c r="L2835" s="6" t="str">
        <f>IF(C2835="","",G2835&amp;" "&amp;VLOOKUP(C2835,$X$1:$Y$49,2))</f>
        <v>D 6</v>
      </c>
      <c r="M2835" s="10" t="e">
        <f>M2834+IF(AND(B2835="C",E2835&lt;&gt;""),IF(G2835="D",-#REF!,+#REF!),0)</f>
        <v>#REF!</v>
      </c>
      <c r="N2835">
        <f>IF(D2835,MONTH(D2835),"")</f>
        <v>7</v>
      </c>
      <c r="O2835">
        <f>IF(D2835,YEAR(D2835),"")</f>
        <v>2005</v>
      </c>
      <c r="P2835" s="12">
        <f>P2834+IF(AND($B2835="C",I2835&lt;&gt;""),IF($G2835="D",-I2835,+I2835),0)</f>
        <v>228.6857748122132</v>
      </c>
    </row>
    <row r="2836" spans="1:16" x14ac:dyDescent="0.2">
      <c r="A2836" s="6">
        <v>999</v>
      </c>
      <c r="B2836" s="6" t="s">
        <v>17</v>
      </c>
      <c r="C2836" t="s">
        <v>33</v>
      </c>
      <c r="D2836" s="8">
        <v>38540</v>
      </c>
      <c r="E2836" s="8">
        <v>38537</v>
      </c>
      <c r="F2836" t="s">
        <v>284</v>
      </c>
      <c r="G2836" s="6" t="s">
        <v>23</v>
      </c>
      <c r="H2836" s="6"/>
      <c r="I2836" s="12">
        <v>126.33</v>
      </c>
      <c r="J2836" s="12">
        <f>J2835+IF(AND($B2836="B",$G2836="D"),-I2836,IF($B2836="B",+I2836,0))</f>
        <v>2209.7376614651439</v>
      </c>
      <c r="K2836" s="12">
        <f>K2835+IF(AND($B2836="B",$E2836&lt;&gt;""),IF($G2836="D",-I2836,+I2836),0)</f>
        <v>2209.7376614651439</v>
      </c>
      <c r="L2836" s="6" t="str">
        <f>IF(C2836="","",G2836&amp;" "&amp;VLOOKUP(C2836,$X$1:$Y$49,2))</f>
        <v>D 23</v>
      </c>
      <c r="M2836" s="10" t="e">
        <f>M2835+IF(AND(B2836="C",E2836&lt;&gt;""),IF(G2836="D",-#REF!,+#REF!),0)</f>
        <v>#REF!</v>
      </c>
      <c r="N2836">
        <f>IF(D2836,MONTH(D2836),"")</f>
        <v>7</v>
      </c>
      <c r="O2836">
        <f>IF(D2836,YEAR(D2836),"")</f>
        <v>2005</v>
      </c>
      <c r="P2836" s="12">
        <f>P2835+IF(AND($B2836="C",I2836&lt;&gt;""),IF($G2836="D",-I2836,+I2836),0)</f>
        <v>228.6857748122132</v>
      </c>
    </row>
    <row r="2837" spans="1:16" x14ac:dyDescent="0.2">
      <c r="A2837" s="6">
        <v>1468</v>
      </c>
      <c r="B2837" s="6" t="s">
        <v>17</v>
      </c>
      <c r="C2837" t="s">
        <v>67</v>
      </c>
      <c r="D2837" s="8">
        <v>38541</v>
      </c>
      <c r="E2837" s="8">
        <v>38544</v>
      </c>
      <c r="F2837" t="s">
        <v>284</v>
      </c>
      <c r="G2837" s="6" t="s">
        <v>23</v>
      </c>
      <c r="I2837" s="12">
        <v>3528</v>
      </c>
      <c r="J2837" s="12">
        <f>J2836+IF(AND($B2837="B",$G2837="D"),-I2837,IF($B2837="B",+I2837,0))</f>
        <v>-1318.2623385348561</v>
      </c>
      <c r="K2837" s="12">
        <f>K2836+IF(AND($B2837="B",$E2837&lt;&gt;""),IF($G2837="D",-I2837,+I2837),0)</f>
        <v>-1318.2623385348561</v>
      </c>
      <c r="L2837" s="6" t="str">
        <f>IF(C2837="","",G2837&amp;" "&amp;VLOOKUP(C2837,$X$1:$Y$49,2))</f>
        <v>D 11</v>
      </c>
      <c r="M2837" s="10" t="e">
        <f>M2836+IF(AND(B2837="C",E2837&lt;&gt;""),IF(G2837="D",-#REF!,+#REF!),0)</f>
        <v>#REF!</v>
      </c>
      <c r="N2837">
        <f>IF(D2837,MONTH(D2837),"")</f>
        <v>7</v>
      </c>
      <c r="O2837">
        <f>IF(D2837,YEAR(D2837),"")</f>
        <v>2005</v>
      </c>
      <c r="P2837" s="12">
        <f>P2836+IF(AND($B2837="C",I2837&lt;&gt;""),IF($G2837="D",-I2837,+I2837),0)</f>
        <v>228.6857748122132</v>
      </c>
    </row>
    <row r="2838" spans="1:16" x14ac:dyDescent="0.2">
      <c r="A2838" s="6">
        <v>1469</v>
      </c>
      <c r="B2838" s="6" t="s">
        <v>17</v>
      </c>
      <c r="C2838" t="s">
        <v>28</v>
      </c>
      <c r="D2838" s="8">
        <v>38541</v>
      </c>
      <c r="E2838" s="8">
        <v>38562</v>
      </c>
      <c r="F2838" t="s">
        <v>284</v>
      </c>
      <c r="G2838" s="6" t="s">
        <v>23</v>
      </c>
      <c r="I2838" s="12">
        <v>34.950000000000003</v>
      </c>
      <c r="J2838" s="12">
        <f>J2837+IF(AND($B2838="B",$G2838="D"),-I2838,IF($B2838="B",+I2838,0))</f>
        <v>-1353.2123385348561</v>
      </c>
      <c r="K2838" s="12">
        <f>K2837+IF(AND($B2838="B",$E2838&lt;&gt;""),IF($G2838="D",-I2838,+I2838),0)</f>
        <v>-1353.2123385348561</v>
      </c>
      <c r="L2838" s="6" t="str">
        <f>IF(C2838="","",G2838&amp;" "&amp;VLOOKUP(C2838,$X$1:$Y$49,2))</f>
        <v>D 25</v>
      </c>
      <c r="M2838" s="10" t="e">
        <f>M2837+IF(AND(B2838="C",E2838&lt;&gt;""),IF(G2838="D",-#REF!,+#REF!),0)</f>
        <v>#REF!</v>
      </c>
      <c r="N2838">
        <f>IF(D2838,MONTH(D2838),"")</f>
        <v>7</v>
      </c>
      <c r="O2838">
        <f>IF(D2838,YEAR(D2838),"")</f>
        <v>2005</v>
      </c>
      <c r="P2838" s="12">
        <f>P2837+IF(AND($B2838="C",I2838&lt;&gt;""),IF($G2838="D",-I2838,+I2838),0)</f>
        <v>228.6857748122132</v>
      </c>
    </row>
    <row r="2839" spans="1:16" x14ac:dyDescent="0.2">
      <c r="A2839" s="6">
        <v>1358</v>
      </c>
      <c r="B2839" s="6" t="s">
        <v>17</v>
      </c>
      <c r="C2839" t="s">
        <v>33</v>
      </c>
      <c r="D2839" s="8">
        <v>38543</v>
      </c>
      <c r="E2839" s="8">
        <v>38543</v>
      </c>
      <c r="F2839" t="s">
        <v>284</v>
      </c>
      <c r="G2839" s="6" t="s">
        <v>23</v>
      </c>
      <c r="I2839" s="12">
        <v>282.89999999999998</v>
      </c>
      <c r="J2839" s="12">
        <f>J2838+IF(AND($B2839="B",$G2839="D"),-I2839,IF($B2839="B",+I2839,0))</f>
        <v>-1636.112338534856</v>
      </c>
      <c r="K2839" s="12">
        <f>K2838+IF(AND($B2839="B",$E2839&lt;&gt;""),IF($G2839="D",-I2839,+I2839),0)</f>
        <v>-1636.112338534856</v>
      </c>
      <c r="L2839" s="6" t="str">
        <f>IF(C2839="","",G2839&amp;" "&amp;VLOOKUP(C2839,$X$1:$Y$49,2))</f>
        <v>D 23</v>
      </c>
      <c r="M2839" s="10" t="e">
        <f>M2838+IF(AND(B2839="C",E2839&lt;&gt;""),IF(G2839="D",-#REF!,+#REF!),0)</f>
        <v>#REF!</v>
      </c>
      <c r="N2839">
        <f>IF(D2839,MONTH(D2839),"")</f>
        <v>7</v>
      </c>
      <c r="O2839">
        <f>IF(D2839,YEAR(D2839),"")</f>
        <v>2005</v>
      </c>
      <c r="P2839" s="12">
        <f>P2838+IF(AND($B2839="C",I2839&lt;&gt;""),IF($G2839="D",-I2839,+I2839),0)</f>
        <v>228.6857748122132</v>
      </c>
    </row>
    <row r="2840" spans="1:16" x14ac:dyDescent="0.2">
      <c r="A2840" s="6">
        <v>1349</v>
      </c>
      <c r="B2840" s="6" t="s">
        <v>17</v>
      </c>
      <c r="C2840" t="s">
        <v>33</v>
      </c>
      <c r="D2840" s="8">
        <v>38544</v>
      </c>
      <c r="E2840" s="8">
        <v>38543</v>
      </c>
      <c r="F2840" t="s">
        <v>284</v>
      </c>
      <c r="G2840" s="6" t="s">
        <v>23</v>
      </c>
      <c r="I2840" s="12">
        <v>295.41000000000003</v>
      </c>
      <c r="J2840" s="12">
        <f>J2839+IF(AND($B2840="B",$G2840="D"),-I2840,IF($B2840="B",+I2840,0))</f>
        <v>-1931.5223385348561</v>
      </c>
      <c r="K2840" s="12">
        <f>K2839+IF(AND($B2840="B",$E2840&lt;&gt;""),IF($G2840="D",-I2840,+I2840),0)</f>
        <v>-1931.5223385348561</v>
      </c>
      <c r="L2840" s="6" t="str">
        <f>IF(C2840="","",G2840&amp;" "&amp;VLOOKUP(C2840,$X$1:$Y$49,2))</f>
        <v>D 23</v>
      </c>
      <c r="M2840" s="10" t="e">
        <f>M2839+IF(AND(B2840="C",E2840&lt;&gt;""),IF(G2840="D",-#REF!,+#REF!),0)</f>
        <v>#REF!</v>
      </c>
      <c r="N2840">
        <f>IF(D2840,MONTH(D2840),"")</f>
        <v>7</v>
      </c>
      <c r="O2840">
        <f>IF(D2840,YEAR(D2840),"")</f>
        <v>2005</v>
      </c>
      <c r="P2840" s="12">
        <f>P2839+IF(AND($B2840="C",I2840&lt;&gt;""),IF($G2840="D",-I2840,+I2840),0)</f>
        <v>228.6857748122132</v>
      </c>
    </row>
    <row r="2841" spans="1:16" x14ac:dyDescent="0.2">
      <c r="A2841" s="6">
        <v>1359</v>
      </c>
      <c r="B2841" s="6" t="s">
        <v>17</v>
      </c>
      <c r="C2841" t="s">
        <v>33</v>
      </c>
      <c r="D2841" s="8">
        <v>38544</v>
      </c>
      <c r="E2841" s="8">
        <v>38543</v>
      </c>
      <c r="F2841" t="s">
        <v>284</v>
      </c>
      <c r="G2841" s="6" t="s">
        <v>23</v>
      </c>
      <c r="I2841" s="12">
        <v>250.44</v>
      </c>
      <c r="J2841" s="12">
        <f>J2840+IF(AND($B2841="B",$G2841="D"),-I2841,IF($B2841="B",+I2841,0))</f>
        <v>-2181.9623385348559</v>
      </c>
      <c r="K2841" s="12">
        <f>K2840+IF(AND($B2841="B",$E2841&lt;&gt;""),IF($G2841="D",-I2841,+I2841),0)</f>
        <v>-2181.9623385348559</v>
      </c>
      <c r="L2841" s="6" t="str">
        <f>IF(C2841="","",G2841&amp;" "&amp;VLOOKUP(C2841,$X$1:$Y$49,2))</f>
        <v>D 23</v>
      </c>
      <c r="M2841" s="10" t="e">
        <f>M2840+IF(AND(B2841="C",E2841&lt;&gt;""),IF(G2841="D",-#REF!,+#REF!),0)</f>
        <v>#REF!</v>
      </c>
      <c r="N2841">
        <f>IF(D2841,MONTH(D2841),"")</f>
        <v>7</v>
      </c>
      <c r="O2841">
        <f>IF(D2841,YEAR(D2841),"")</f>
        <v>2005</v>
      </c>
      <c r="P2841" s="12">
        <f>P2840+IF(AND($B2841="C",I2841&lt;&gt;""),IF($G2841="D",-I2841,+I2841),0)</f>
        <v>228.6857748122132</v>
      </c>
    </row>
    <row r="2842" spans="1:16" x14ac:dyDescent="0.2">
      <c r="A2842" s="6">
        <v>1471</v>
      </c>
      <c r="B2842" s="6" t="s">
        <v>17</v>
      </c>
      <c r="C2842" t="s">
        <v>58</v>
      </c>
      <c r="D2842" s="8">
        <v>38546</v>
      </c>
      <c r="E2842" s="8">
        <v>38541</v>
      </c>
      <c r="F2842" t="s">
        <v>284</v>
      </c>
      <c r="G2842" s="6" t="s">
        <v>23</v>
      </c>
      <c r="I2842" s="12">
        <v>1000</v>
      </c>
      <c r="J2842" s="12">
        <f>J2841+IF(AND($B2842="B",$G2842="D"),-I2842,IF($B2842="B",+I2842,0))</f>
        <v>-3181.9623385348559</v>
      </c>
      <c r="K2842" s="12">
        <f>K2841+IF(AND($B2842="B",$E2842&lt;&gt;""),IF($G2842="D",-I2842,+I2842),0)</f>
        <v>-3181.9623385348559</v>
      </c>
      <c r="L2842" s="6" t="str">
        <f>IF(C2842="","",G2842&amp;" "&amp;VLOOKUP(C2842,$X$1:$Y$49,2))</f>
        <v>D 4</v>
      </c>
      <c r="M2842" s="10" t="e">
        <f>M2841+IF(AND(B2842="C",E2842&lt;&gt;""),IF(G2842="D",-#REF!,+#REF!),0)</f>
        <v>#REF!</v>
      </c>
      <c r="N2842">
        <f>IF(D2842,MONTH(D2842),"")</f>
        <v>7</v>
      </c>
      <c r="O2842">
        <f>IF(D2842,YEAR(D2842),"")</f>
        <v>2005</v>
      </c>
      <c r="P2842" s="12">
        <f>P2841+IF(AND($B2842="C",I2842&lt;&gt;""),IF($G2842="D",-I2842,+I2842),0)</f>
        <v>228.6857748122132</v>
      </c>
    </row>
    <row r="2843" spans="1:16" x14ac:dyDescent="0.2">
      <c r="A2843" s="6">
        <v>1475</v>
      </c>
      <c r="B2843" s="6" t="s">
        <v>17</v>
      </c>
      <c r="C2843" t="s">
        <v>28</v>
      </c>
      <c r="D2843" s="8">
        <v>38548</v>
      </c>
      <c r="E2843" s="8">
        <v>38564</v>
      </c>
      <c r="F2843" t="s">
        <v>284</v>
      </c>
      <c r="G2843" s="6" t="s">
        <v>23</v>
      </c>
      <c r="I2843" s="12">
        <v>40.020000000000003</v>
      </c>
      <c r="J2843" s="12">
        <f>J2842+IF(AND($B2843="B",$G2843="D"),-I2843,IF($B2843="B",+I2843,0))</f>
        <v>-3221.9823385348559</v>
      </c>
      <c r="K2843" s="12">
        <f>K2842+IF(AND($B2843="B",$E2843&lt;&gt;""),IF($G2843="D",-I2843,+I2843),0)</f>
        <v>-3221.9823385348559</v>
      </c>
      <c r="L2843" s="6" t="str">
        <f>IF(C2843="","",G2843&amp;" "&amp;VLOOKUP(C2843,$X$1:$Y$49,2))</f>
        <v>D 25</v>
      </c>
      <c r="M2843" s="10" t="e">
        <f>M2842+IF(AND(B2843="C",E2843&lt;&gt;""),IF(G2843="D",-#REF!,+#REF!),0)</f>
        <v>#REF!</v>
      </c>
      <c r="N2843">
        <f>IF(D2843,MONTH(D2843),"")</f>
        <v>7</v>
      </c>
      <c r="O2843">
        <f>IF(D2843,YEAR(D2843),"")</f>
        <v>2005</v>
      </c>
      <c r="P2843" s="12">
        <f>P2842+IF(AND($B2843="C",I2843&lt;&gt;""),IF($G2843="D",-I2843,+I2843),0)</f>
        <v>228.6857748122132</v>
      </c>
    </row>
    <row r="2844" spans="1:16" x14ac:dyDescent="0.2">
      <c r="A2844" s="6">
        <v>1475</v>
      </c>
      <c r="B2844" s="6" t="s">
        <v>17</v>
      </c>
      <c r="C2844" t="s">
        <v>26</v>
      </c>
      <c r="D2844" s="8">
        <v>38548</v>
      </c>
      <c r="E2844" s="8">
        <v>38564</v>
      </c>
      <c r="F2844" t="s">
        <v>284</v>
      </c>
      <c r="G2844" s="6" t="s">
        <v>23</v>
      </c>
      <c r="I2844" s="12">
        <v>7.84</v>
      </c>
      <c r="J2844" s="12">
        <f>J2843+IF(AND($B2844="B",$G2844="D"),-I2844,IF($B2844="B",+I2844,0))</f>
        <v>-3229.822338534856</v>
      </c>
      <c r="K2844" s="12">
        <f>K2843+IF(AND($B2844="B",$E2844&lt;&gt;""),IF($G2844="D",-I2844,+I2844),0)</f>
        <v>-3229.822338534856</v>
      </c>
      <c r="L2844" s="6" t="str">
        <f>IF(C2844="","",G2844&amp;" "&amp;VLOOKUP(C2844,$X$1:$Y$49,2))</f>
        <v>D 6</v>
      </c>
      <c r="M2844" s="10" t="e">
        <f>M2843+IF(AND(B2844="C",E2844&lt;&gt;""),IF(G2844="D",-#REF!,+#REF!),0)</f>
        <v>#REF!</v>
      </c>
      <c r="N2844">
        <f>IF(D2844,MONTH(D2844),"")</f>
        <v>7</v>
      </c>
      <c r="O2844">
        <f>IF(D2844,YEAR(D2844),"")</f>
        <v>2005</v>
      </c>
      <c r="P2844" s="12">
        <f>P2843+IF(AND($B2844="C",I2844&lt;&gt;""),IF($G2844="D",-I2844,+I2844),0)</f>
        <v>228.6857748122132</v>
      </c>
    </row>
    <row r="2845" spans="1:16" x14ac:dyDescent="0.2">
      <c r="A2845" s="6">
        <v>1473</v>
      </c>
      <c r="B2845" s="6" t="s">
        <v>17</v>
      </c>
      <c r="C2845" t="s">
        <v>58</v>
      </c>
      <c r="D2845" s="8">
        <v>38552</v>
      </c>
      <c r="E2845" s="8">
        <v>38550</v>
      </c>
      <c r="F2845" t="s">
        <v>284</v>
      </c>
      <c r="G2845" s="6" t="s">
        <v>23</v>
      </c>
      <c r="I2845" s="12">
        <v>1000</v>
      </c>
      <c r="J2845" s="12">
        <f>J2844+IF(AND($B2845="B",$G2845="D"),-I2845,IF($B2845="B",+I2845,0))</f>
        <v>-4229.8223385348556</v>
      </c>
      <c r="K2845" s="12">
        <f>K2844+IF(AND($B2845="B",$E2845&lt;&gt;""),IF($G2845="D",-I2845,+I2845),0)</f>
        <v>-4229.8223385348556</v>
      </c>
      <c r="L2845" s="6" t="str">
        <f>IF(C2845="","",G2845&amp;" "&amp;VLOOKUP(C2845,$X$1:$Y$49,2))</f>
        <v>D 4</v>
      </c>
      <c r="M2845" s="10" t="e">
        <f>M2844+IF(AND(B2845="C",E2845&lt;&gt;""),IF(G2845="D",-#REF!,+#REF!),0)</f>
        <v>#REF!</v>
      </c>
      <c r="N2845">
        <f>IF(D2845,MONTH(D2845),"")</f>
        <v>7</v>
      </c>
      <c r="O2845">
        <f>IF(D2845,YEAR(D2845),"")</f>
        <v>2005</v>
      </c>
      <c r="P2845" s="12">
        <f>P2844+IF(AND($B2845="C",I2845&lt;&gt;""),IF($G2845="D",-I2845,+I2845),0)</f>
        <v>228.6857748122132</v>
      </c>
    </row>
    <row r="2846" spans="1:16" x14ac:dyDescent="0.2">
      <c r="A2846" s="6">
        <v>1474</v>
      </c>
      <c r="B2846" s="6" t="s">
        <v>17</v>
      </c>
      <c r="C2846" t="s">
        <v>28</v>
      </c>
      <c r="D2846" s="8">
        <v>38561</v>
      </c>
      <c r="E2846" s="8">
        <v>38595</v>
      </c>
      <c r="F2846" t="s">
        <v>284</v>
      </c>
      <c r="G2846" s="6" t="s">
        <v>23</v>
      </c>
      <c r="I2846" s="12">
        <v>75.25</v>
      </c>
      <c r="J2846" s="12">
        <f>J2845+IF(AND($B2846="B",$G2846="D"),-I2846,IF($B2846="B",+I2846,0))</f>
        <v>-4305.0723385348556</v>
      </c>
      <c r="K2846" s="12">
        <f>K2845+IF(AND($B2846="B",$E2846&lt;&gt;""),IF($G2846="D",-I2846,+I2846),0)</f>
        <v>-4305.0723385348556</v>
      </c>
      <c r="L2846" s="6" t="str">
        <f>IF(C2846="","",G2846&amp;" "&amp;VLOOKUP(C2846,$X$1:$Y$49,2))</f>
        <v>D 25</v>
      </c>
      <c r="M2846" s="10" t="e">
        <f>M2845+IF(AND(B2846="C",E2846&lt;&gt;""),IF(G2846="D",-#REF!,+#REF!),0)</f>
        <v>#REF!</v>
      </c>
      <c r="N2846">
        <f>IF(D2846,MONTH(D2846),"")</f>
        <v>7</v>
      </c>
      <c r="O2846">
        <f>IF(D2846,YEAR(D2846),"")</f>
        <v>2005</v>
      </c>
      <c r="P2846" s="12">
        <f>P2845+IF(AND($B2846="C",I2846&lt;&gt;""),IF($G2846="D",-I2846,+I2846),0)</f>
        <v>228.6857748122132</v>
      </c>
    </row>
    <row r="2847" spans="1:16" x14ac:dyDescent="0.2">
      <c r="A2847" s="6">
        <v>1474</v>
      </c>
      <c r="B2847" s="6" t="s">
        <v>17</v>
      </c>
      <c r="C2847" t="s">
        <v>26</v>
      </c>
      <c r="D2847" s="8">
        <v>38561</v>
      </c>
      <c r="E2847" s="8">
        <v>38595</v>
      </c>
      <c r="F2847" t="s">
        <v>284</v>
      </c>
      <c r="G2847" s="6" t="s">
        <v>23</v>
      </c>
      <c r="I2847" s="12">
        <v>14.75</v>
      </c>
      <c r="J2847" s="12">
        <f>J2846+IF(AND($B2847="B",$G2847="D"),-I2847,IF($B2847="B",+I2847,0))</f>
        <v>-4319.8223385348556</v>
      </c>
      <c r="K2847" s="12">
        <f>K2846+IF(AND($B2847="B",$E2847&lt;&gt;""),IF($G2847="D",-I2847,+I2847),0)</f>
        <v>-4319.8223385348556</v>
      </c>
      <c r="L2847" s="6" t="str">
        <f>IF(C2847="","",G2847&amp;" "&amp;VLOOKUP(C2847,$X$1:$Y$49,2))</f>
        <v>D 6</v>
      </c>
      <c r="M2847" s="10" t="e">
        <f>M2846+IF(AND(B2847="C",E2847&lt;&gt;""),IF(G2847="D",-#REF!,+#REF!),0)</f>
        <v>#REF!</v>
      </c>
      <c r="N2847">
        <f>IF(D2847,MONTH(D2847),"")</f>
        <v>7</v>
      </c>
      <c r="O2847">
        <f>IF(D2847,YEAR(D2847),"")</f>
        <v>2005</v>
      </c>
      <c r="P2847" s="12">
        <f>P2846+IF(AND($B2847="C",I2847&lt;&gt;""),IF($G2847="D",-I2847,+I2847),0)</f>
        <v>228.6857748122132</v>
      </c>
    </row>
    <row r="2848" spans="1:16" x14ac:dyDescent="0.2">
      <c r="A2848" s="6">
        <v>1478</v>
      </c>
      <c r="B2848" s="6" t="s">
        <v>17</v>
      </c>
      <c r="C2848" s="7" t="s">
        <v>31</v>
      </c>
      <c r="D2848" s="8">
        <v>38562</v>
      </c>
      <c r="E2848" s="8">
        <v>38562</v>
      </c>
      <c r="F2848" t="s">
        <v>284</v>
      </c>
      <c r="G2848" s="6" t="s">
        <v>23</v>
      </c>
      <c r="I2848" s="12">
        <v>42.41</v>
      </c>
      <c r="J2848" s="12">
        <f>J2847+IF(AND($B2848="B",$G2848="D"),-I2848,IF($B2848="B",+I2848,0))</f>
        <v>-4362.2323385348554</v>
      </c>
      <c r="K2848" s="12">
        <f>K2847+IF(AND($B2848="B",$E2848&lt;&gt;""),IF($G2848="D",-I2848,+I2848),0)</f>
        <v>-4362.2323385348554</v>
      </c>
      <c r="L2848" s="6" t="str">
        <f>IF(C2848="","",G2848&amp;" "&amp;VLOOKUP(C2848,$X$1:$Y$49,2))</f>
        <v>D 22</v>
      </c>
      <c r="M2848" s="10" t="e">
        <f>M2847+IF(AND(B2848="C",E2848&lt;&gt;""),IF(G2848="D",-#REF!,+#REF!),0)</f>
        <v>#REF!</v>
      </c>
      <c r="N2848">
        <f>IF(D2848,MONTH(D2848),"")</f>
        <v>7</v>
      </c>
      <c r="O2848">
        <f>IF(D2848,YEAR(D2848),"")</f>
        <v>2005</v>
      </c>
      <c r="P2848" s="12">
        <f>P2847+IF(AND($B2848="C",I2848&lt;&gt;""),IF($G2848="D",-I2848,+I2848),0)</f>
        <v>228.6857748122132</v>
      </c>
    </row>
    <row r="2849" spans="1:16" x14ac:dyDescent="0.2">
      <c r="A2849" s="6">
        <v>1478</v>
      </c>
      <c r="B2849" s="6" t="s">
        <v>17</v>
      </c>
      <c r="C2849" s="7" t="s">
        <v>26</v>
      </c>
      <c r="D2849" s="8">
        <v>38562</v>
      </c>
      <c r="E2849" s="8">
        <v>38562</v>
      </c>
      <c r="F2849" t="s">
        <v>284</v>
      </c>
      <c r="G2849" s="6" t="s">
        <v>23</v>
      </c>
      <c r="I2849" s="12">
        <v>8.31</v>
      </c>
      <c r="J2849" s="12">
        <f>J2848+IF(AND($B2849="B",$G2849="D"),-I2849,IF($B2849="B",+I2849,0))</f>
        <v>-4370.5423385348558</v>
      </c>
      <c r="K2849" s="12">
        <f>K2848+IF(AND($B2849="B",$E2849&lt;&gt;""),IF($G2849="D",-I2849,+I2849),0)</f>
        <v>-4370.5423385348558</v>
      </c>
      <c r="L2849" s="6" t="str">
        <f>IF(C2849="","",G2849&amp;" "&amp;VLOOKUP(C2849,$X$1:$Y$49,2))</f>
        <v>D 6</v>
      </c>
      <c r="M2849" s="10" t="e">
        <f>M2848+IF(AND(B2849="C",E2849&lt;&gt;""),IF(G2849="D",-#REF!,+#REF!),0)</f>
        <v>#REF!</v>
      </c>
      <c r="N2849">
        <f>IF(D2849,MONTH(D2849),"")</f>
        <v>7</v>
      </c>
      <c r="O2849">
        <f>IF(D2849,YEAR(D2849),"")</f>
        <v>2005</v>
      </c>
      <c r="P2849" s="12">
        <f>P2848+IF(AND($B2849="C",I2849&lt;&gt;""),IF($G2849="D",-I2849,+I2849),0)</f>
        <v>228.6857748122132</v>
      </c>
    </row>
    <row r="2850" spans="1:16" x14ac:dyDescent="0.2">
      <c r="A2850" s="6">
        <v>1480</v>
      </c>
      <c r="B2850" s="6" t="s">
        <v>17</v>
      </c>
      <c r="C2850" t="s">
        <v>53</v>
      </c>
      <c r="D2850" s="8">
        <v>38564</v>
      </c>
      <c r="E2850" s="8">
        <v>38564</v>
      </c>
      <c r="F2850" t="s">
        <v>284</v>
      </c>
      <c r="G2850" s="6" t="s">
        <v>23</v>
      </c>
      <c r="I2850" s="12">
        <v>7.32</v>
      </c>
      <c r="J2850" s="12">
        <f>J2849+IF(AND($B2850="B",$G2850="D"),-I2850,IF($B2850="B",+I2850,0))</f>
        <v>-4377.8623385348556</v>
      </c>
      <c r="K2850" s="12">
        <f>K2849+IF(AND($B2850="B",$E2850&lt;&gt;""),IF($G2850="D",-I2850,+I2850),0)</f>
        <v>-4377.8623385348556</v>
      </c>
      <c r="L2850" s="6" t="str">
        <f>IF(C2850="","",G2850&amp;" "&amp;VLOOKUP(C2850,$X$1:$Y$49,2))</f>
        <v>D 29</v>
      </c>
      <c r="M2850" s="10" t="e">
        <f>M2849+IF(AND(B2850="C",E2850&lt;&gt;""),IF(G2850="D",-#REF!,+#REF!),0)</f>
        <v>#REF!</v>
      </c>
      <c r="N2850">
        <f>IF(D2850,MONTH(D2850),"")</f>
        <v>7</v>
      </c>
      <c r="O2850">
        <f>IF(D2850,YEAR(D2850),"")</f>
        <v>2005</v>
      </c>
      <c r="P2850" s="12">
        <f>P2849+IF(AND($B2850="C",I2850&lt;&gt;""),IF($G2850="D",-I2850,+I2850),0)</f>
        <v>228.6857748122132</v>
      </c>
    </row>
    <row r="2851" spans="1:16" x14ac:dyDescent="0.2">
      <c r="A2851" s="6">
        <v>1480</v>
      </c>
      <c r="B2851" s="6" t="s">
        <v>17</v>
      </c>
      <c r="C2851" s="7" t="s">
        <v>26</v>
      </c>
      <c r="D2851" s="8">
        <v>38564</v>
      </c>
      <c r="E2851" s="8">
        <v>38564</v>
      </c>
      <c r="F2851" t="s">
        <v>284</v>
      </c>
      <c r="G2851" s="6" t="s">
        <v>23</v>
      </c>
      <c r="I2851" s="12">
        <v>0.74</v>
      </c>
      <c r="J2851" s="12">
        <f>J2850+IF(AND($B2851="B",$G2851="D"),-I2851,IF($B2851="B",+I2851,0))</f>
        <v>-4378.6023385348553</v>
      </c>
      <c r="K2851" s="12">
        <f>K2850+IF(AND($B2851="B",$E2851&lt;&gt;""),IF($G2851="D",-I2851,+I2851),0)</f>
        <v>-4378.6023385348553</v>
      </c>
      <c r="L2851" s="6" t="str">
        <f>IF(C2851="","",G2851&amp;" "&amp;VLOOKUP(C2851,$X$1:$Y$49,2))</f>
        <v>D 6</v>
      </c>
      <c r="M2851" s="10" t="e">
        <f>M2850+IF(AND(B2851="C",E2851&lt;&gt;""),IF(G2851="D",-#REF!,+#REF!),0)</f>
        <v>#REF!</v>
      </c>
      <c r="N2851">
        <f>IF(D2851,MONTH(D2851),"")</f>
        <v>7</v>
      </c>
      <c r="O2851">
        <f>IF(D2851,YEAR(D2851),"")</f>
        <v>2005</v>
      </c>
      <c r="P2851" s="12">
        <f>P2850+IF(AND($B2851="C",I2851&lt;&gt;""),IF($G2851="D",-I2851,+I2851),0)</f>
        <v>228.6857748122132</v>
      </c>
    </row>
    <row r="2852" spans="1:16" x14ac:dyDescent="0.2">
      <c r="A2852" s="6">
        <v>1476</v>
      </c>
      <c r="B2852" s="6" t="s">
        <v>17</v>
      </c>
      <c r="C2852" s="7" t="s">
        <v>56</v>
      </c>
      <c r="D2852" s="8">
        <v>38565</v>
      </c>
      <c r="E2852" s="19">
        <v>38568</v>
      </c>
      <c r="F2852" t="s">
        <v>284</v>
      </c>
      <c r="G2852" s="6" t="s">
        <v>23</v>
      </c>
      <c r="I2852" s="12">
        <v>121.01</v>
      </c>
      <c r="J2852" s="12">
        <f>J2851+IF(AND($B2852="B",$G2852="D"),-I2852,IF($B2852="B",+I2852,0))</f>
        <v>-4499.6123385348556</v>
      </c>
      <c r="K2852" s="12">
        <f>K2851+IF(AND($B2852="B",$E2852&lt;&gt;""),IF($G2852="D",-I2852,+I2852),0)</f>
        <v>-4499.6123385348556</v>
      </c>
      <c r="L2852" s="6" t="str">
        <f>IF(C2852="","",G2852&amp;" "&amp;VLOOKUP(C2852,$X$1:$Y$49,2))</f>
        <v>D 14</v>
      </c>
      <c r="M2852" s="10" t="e">
        <f>M2851+IF(AND(B2852="C",E2852&lt;&gt;""),IF(G2852="D",-#REF!,+#REF!),0)</f>
        <v>#REF!</v>
      </c>
      <c r="N2852">
        <f>IF(D2852,MONTH(D2852),"")</f>
        <v>8</v>
      </c>
      <c r="O2852">
        <f>IF(D2852,YEAR(D2852),"")</f>
        <v>2005</v>
      </c>
      <c r="P2852" s="12">
        <f>P2851+IF(AND($B2852="C",I2852&lt;&gt;""),IF($G2852="D",-I2852,+I2852),0)</f>
        <v>228.6857748122132</v>
      </c>
    </row>
    <row r="2853" spans="1:16" x14ac:dyDescent="0.2">
      <c r="A2853" s="6">
        <v>1476</v>
      </c>
      <c r="B2853" s="6" t="s">
        <v>17</v>
      </c>
      <c r="C2853" s="7" t="s">
        <v>26</v>
      </c>
      <c r="D2853" s="8">
        <v>38565</v>
      </c>
      <c r="E2853" s="19">
        <v>38568</v>
      </c>
      <c r="F2853" t="s">
        <v>284</v>
      </c>
      <c r="G2853" s="6" t="s">
        <v>23</v>
      </c>
      <c r="I2853" s="12">
        <v>23.72</v>
      </c>
      <c r="J2853" s="12">
        <f>J2852+IF(AND($B2853="B",$G2853="D"),-I2853,IF($B2853="B",+I2853,0))</f>
        <v>-4523.3323385348558</v>
      </c>
      <c r="K2853" s="12">
        <f>K2852+IF(AND($B2853="B",$E2853&lt;&gt;""),IF($G2853="D",-I2853,+I2853),0)</f>
        <v>-4523.3323385348558</v>
      </c>
      <c r="L2853" s="6" t="str">
        <f>IF(C2853="","",G2853&amp;" "&amp;VLOOKUP(C2853,$X$1:$Y$49,2))</f>
        <v>D 6</v>
      </c>
      <c r="M2853" s="10" t="e">
        <f>M2852+IF(AND(B2853="C",E2853&lt;&gt;""),IF(G2853="D",-#REF!,+#REF!),0)</f>
        <v>#REF!</v>
      </c>
      <c r="N2853">
        <f>IF(D2853,MONTH(D2853),"")</f>
        <v>8</v>
      </c>
      <c r="O2853">
        <f>IF(D2853,YEAR(D2853),"")</f>
        <v>2005</v>
      </c>
      <c r="P2853" s="12">
        <f>P2852+IF(AND($B2853="C",I2853&lt;&gt;""),IF($G2853="D",-I2853,+I2853),0)</f>
        <v>228.6857748122132</v>
      </c>
    </row>
    <row r="2854" spans="1:16" x14ac:dyDescent="0.2">
      <c r="A2854" s="6">
        <v>1476</v>
      </c>
      <c r="B2854" s="6" t="s">
        <v>17</v>
      </c>
      <c r="C2854" s="7" t="s">
        <v>51</v>
      </c>
      <c r="D2854" s="8">
        <v>38565</v>
      </c>
      <c r="E2854" s="19">
        <v>38568</v>
      </c>
      <c r="F2854" t="s">
        <v>284</v>
      </c>
      <c r="G2854" s="6" t="s">
        <v>23</v>
      </c>
      <c r="I2854" s="12">
        <v>7.48</v>
      </c>
      <c r="J2854" s="12">
        <f>J2853+IF(AND($B2854="B",$G2854="D"),-I2854,IF($B2854="B",+I2854,0))</f>
        <v>-4530.8123385348554</v>
      </c>
      <c r="K2854" s="12">
        <f>K2853+IF(AND($B2854="B",$E2854&lt;&gt;""),IF($G2854="D",-I2854,+I2854),0)</f>
        <v>-4530.8123385348554</v>
      </c>
      <c r="L2854" s="6" t="str">
        <f>IF(C2854="","",G2854&amp;" "&amp;VLOOKUP(C2854,$X$1:$Y$49,2))</f>
        <v>D 21</v>
      </c>
      <c r="M2854" s="10" t="e">
        <f>M2853+IF(AND(B2854="C",E2854&lt;&gt;""),IF(G2854="D",-#REF!,+#REF!),0)</f>
        <v>#REF!</v>
      </c>
      <c r="N2854">
        <f>IF(D2854,MONTH(D2854),"")</f>
        <v>8</v>
      </c>
      <c r="O2854">
        <f>IF(D2854,YEAR(D2854),"")</f>
        <v>2005</v>
      </c>
      <c r="P2854" s="12">
        <f>P2853+IF(AND($B2854="C",I2854&lt;&gt;""),IF($G2854="D",-I2854,+I2854),0)</f>
        <v>228.6857748122132</v>
      </c>
    </row>
    <row r="2855" spans="1:16" x14ac:dyDescent="0.2">
      <c r="A2855" s="6">
        <v>1481</v>
      </c>
      <c r="B2855" s="6" t="s">
        <v>17</v>
      </c>
      <c r="C2855" t="s">
        <v>53</v>
      </c>
      <c r="D2855" s="8">
        <v>38565</v>
      </c>
      <c r="E2855" s="8">
        <v>38565</v>
      </c>
      <c r="F2855" t="s">
        <v>284</v>
      </c>
      <c r="G2855" s="6" t="s">
        <v>23</v>
      </c>
      <c r="I2855" s="12">
        <v>8.36</v>
      </c>
      <c r="J2855" s="12">
        <f>J2854+IF(AND($B2855="B",$G2855="D"),-I2855,IF($B2855="B",+I2855,0))</f>
        <v>-4539.172338534855</v>
      </c>
      <c r="K2855" s="12">
        <f>K2854+IF(AND($B2855="B",$E2855&lt;&gt;""),IF($G2855="D",-I2855,+I2855),0)</f>
        <v>-4539.172338534855</v>
      </c>
      <c r="L2855" s="6" t="str">
        <f>IF(C2855="","",G2855&amp;" "&amp;VLOOKUP(C2855,$X$1:$Y$49,2))</f>
        <v>D 29</v>
      </c>
      <c r="M2855" s="10" t="e">
        <f>M2854+IF(AND(B2855="C",E2855&lt;&gt;""),IF(G2855="D",-#REF!,+#REF!),0)</f>
        <v>#REF!</v>
      </c>
      <c r="N2855">
        <f>IF(D2855,MONTH(D2855),"")</f>
        <v>8</v>
      </c>
      <c r="O2855">
        <f>IF(D2855,YEAR(D2855),"")</f>
        <v>2005</v>
      </c>
      <c r="P2855" s="12">
        <f>P2854+IF(AND($B2855="C",I2855&lt;&gt;""),IF($G2855="D",-I2855,+I2855),0)</f>
        <v>228.6857748122132</v>
      </c>
    </row>
    <row r="2856" spans="1:16" x14ac:dyDescent="0.2">
      <c r="A2856" s="6">
        <v>1481</v>
      </c>
      <c r="B2856" s="6" t="s">
        <v>17</v>
      </c>
      <c r="C2856" t="s">
        <v>26</v>
      </c>
      <c r="D2856" s="8">
        <v>38565</v>
      </c>
      <c r="E2856" s="8">
        <v>38565</v>
      </c>
      <c r="F2856" t="s">
        <v>284</v>
      </c>
      <c r="G2856" s="6" t="s">
        <v>23</v>
      </c>
      <c r="I2856" s="12">
        <v>1.64</v>
      </c>
      <c r="J2856" s="12">
        <f>J2855+IF(AND($B2856="B",$G2856="D"),-I2856,IF($B2856="B",+I2856,0))</f>
        <v>-4540.8123385348554</v>
      </c>
      <c r="K2856" s="12">
        <f>K2855+IF(AND($B2856="B",$E2856&lt;&gt;""),IF($G2856="D",-I2856,+I2856),0)</f>
        <v>-4540.8123385348554</v>
      </c>
      <c r="L2856" s="6" t="str">
        <f>IF(C2856="","",G2856&amp;" "&amp;VLOOKUP(C2856,$X$1:$Y$49,2))</f>
        <v>D 6</v>
      </c>
      <c r="M2856" s="10" t="e">
        <f>M2855+IF(AND(B2856="C",E2856&lt;&gt;""),IF(G2856="D",-#REF!,+#REF!),0)</f>
        <v>#REF!</v>
      </c>
      <c r="N2856">
        <f>IF(D2856,MONTH(D2856),"")</f>
        <v>8</v>
      </c>
      <c r="O2856">
        <f>IF(D2856,YEAR(D2856),"")</f>
        <v>2005</v>
      </c>
      <c r="P2856" s="12">
        <f>P2855+IF(AND($B2856="C",I2856&lt;&gt;""),IF($G2856="D",-I2856,+I2856),0)</f>
        <v>228.6857748122132</v>
      </c>
    </row>
    <row r="2857" spans="1:16" x14ac:dyDescent="0.2">
      <c r="A2857" s="6">
        <v>1363</v>
      </c>
      <c r="B2857" s="6" t="s">
        <v>17</v>
      </c>
      <c r="C2857" t="s">
        <v>33</v>
      </c>
      <c r="D2857" s="8">
        <v>38566</v>
      </c>
      <c r="E2857" s="8">
        <v>38585</v>
      </c>
      <c r="F2857" s="40" t="s">
        <v>284</v>
      </c>
      <c r="G2857" s="6" t="s">
        <v>23</v>
      </c>
      <c r="I2857" s="12">
        <v>637</v>
      </c>
      <c r="J2857" s="12">
        <f>J2856+IF(AND($B2857="B",$G2857="D"),-I2857,IF($B2857="B",+I2857,0))</f>
        <v>-5177.8123385348554</v>
      </c>
      <c r="K2857" s="12">
        <f>K2856+IF(AND($B2857="B",$E2857&lt;&gt;""),IF($G2857="D",-I2857,+I2857),0)</f>
        <v>-5177.8123385348554</v>
      </c>
      <c r="L2857" s="6" t="str">
        <f>IF(C2857="","",G2857&amp;" "&amp;VLOOKUP(C2857,$X$1:$Y$49,2))</f>
        <v>D 23</v>
      </c>
      <c r="M2857" s="10" t="e">
        <f>M2856+IF(AND(B2857="C",E2857&lt;&gt;""),IF(G2857="D",-#REF!,+#REF!),0)</f>
        <v>#REF!</v>
      </c>
      <c r="N2857">
        <f>IF(D2857,MONTH(D2857),"")</f>
        <v>8</v>
      </c>
      <c r="O2857">
        <f>IF(D2857,YEAR(D2857),"")</f>
        <v>2005</v>
      </c>
      <c r="P2857" s="12">
        <f>P2856+IF(AND($B2857="C",I2857&lt;&gt;""),IF($G2857="D",-I2857,+I2857),0)</f>
        <v>228.6857748122132</v>
      </c>
    </row>
    <row r="2858" spans="1:16" x14ac:dyDescent="0.2">
      <c r="A2858" s="6">
        <v>999</v>
      </c>
      <c r="B2858" s="6" t="s">
        <v>17</v>
      </c>
      <c r="C2858" t="s">
        <v>33</v>
      </c>
      <c r="D2858" s="8">
        <v>38571</v>
      </c>
      <c r="E2858" s="8">
        <v>38568</v>
      </c>
      <c r="F2858" t="s">
        <v>284</v>
      </c>
      <c r="G2858" s="6" t="s">
        <v>23</v>
      </c>
      <c r="H2858" s="6"/>
      <c r="I2858" s="12">
        <v>126.33</v>
      </c>
      <c r="J2858" s="12">
        <f>J2857+IF(AND($B2858="B",$G2858="D"),-I2858,IF($B2858="B",+I2858,0))</f>
        <v>-5304.1423385348553</v>
      </c>
      <c r="K2858" s="12">
        <f>K2857+IF(AND($B2858="B",$E2858&lt;&gt;""),IF($G2858="D",-I2858,+I2858),0)</f>
        <v>-5304.1423385348553</v>
      </c>
      <c r="L2858" s="6" t="str">
        <f>IF(C2858="","",G2858&amp;" "&amp;VLOOKUP(C2858,$X$1:$Y$49,2))</f>
        <v>D 23</v>
      </c>
      <c r="M2858" s="10" t="e">
        <f>M2857+IF(AND(B2858="C",E2858&lt;&gt;""),IF(G2858="D",-#REF!,+#REF!),0)</f>
        <v>#REF!</v>
      </c>
      <c r="N2858">
        <f>IF(D2858,MONTH(D2858),"")</f>
        <v>8</v>
      </c>
      <c r="O2858">
        <f>IF(D2858,YEAR(D2858),"")</f>
        <v>2005</v>
      </c>
      <c r="P2858" s="12">
        <f>P2857+IF(AND($B2858="C",I2858&lt;&gt;""),IF($G2858="D",-I2858,+I2858),0)</f>
        <v>228.6857748122132</v>
      </c>
    </row>
    <row r="2859" spans="1:16" x14ac:dyDescent="0.2">
      <c r="A2859" s="6">
        <v>1482</v>
      </c>
      <c r="B2859" s="6" t="s">
        <v>17</v>
      </c>
      <c r="C2859" t="s">
        <v>54</v>
      </c>
      <c r="D2859" s="8">
        <v>38572</v>
      </c>
      <c r="E2859" s="8">
        <v>38573</v>
      </c>
      <c r="F2859" t="s">
        <v>284</v>
      </c>
      <c r="G2859" s="6" t="s">
        <v>19</v>
      </c>
      <c r="I2859" s="12">
        <v>700</v>
      </c>
      <c r="J2859" s="12">
        <f>J2858+IF(AND($B2859="B",$G2859="D"),-I2859,IF($B2859="B",+I2859,0))</f>
        <v>-4604.1423385348553</v>
      </c>
      <c r="K2859" s="12">
        <f>K2858+IF(AND($B2859="B",$E2859&lt;&gt;""),IF($G2859="D",-I2859,+I2859),0)</f>
        <v>-4604.1423385348553</v>
      </c>
      <c r="L2859" s="6" t="str">
        <f>IF(C2859="","",G2859&amp;" "&amp;VLOOKUP(C2859,$X$1:$Y$49,2))</f>
        <v>R 6</v>
      </c>
      <c r="M2859" s="10" t="e">
        <f>M2858+IF(AND(B2859="C",E2859&lt;&gt;""),IF(G2859="D",-#REF!,+#REF!),0)</f>
        <v>#REF!</v>
      </c>
      <c r="N2859">
        <f>IF(D2859,MONTH(D2859),"")</f>
        <v>8</v>
      </c>
      <c r="O2859">
        <f>IF(D2859,YEAR(D2859),"")</f>
        <v>2005</v>
      </c>
      <c r="P2859" s="12">
        <f>P2858+IF(AND($B2859="C",I2859&lt;&gt;""),IF($G2859="D",-I2859,+I2859),0)</f>
        <v>228.6857748122132</v>
      </c>
    </row>
    <row r="2860" spans="1:16" x14ac:dyDescent="0.2">
      <c r="A2860" s="6">
        <v>1482</v>
      </c>
      <c r="B2860" s="6" t="s">
        <v>17</v>
      </c>
      <c r="C2860" t="s">
        <v>62</v>
      </c>
      <c r="D2860" s="8">
        <v>38572</v>
      </c>
      <c r="E2860" s="8">
        <v>38573</v>
      </c>
      <c r="F2860" t="s">
        <v>284</v>
      </c>
      <c r="G2860" s="6" t="s">
        <v>19</v>
      </c>
      <c r="I2860" s="12">
        <v>137.19999999999999</v>
      </c>
      <c r="J2860" s="12">
        <f>J2859+IF(AND($B2860="B",$G2860="D"),-I2860,IF($B2860="B",+I2860,0))</f>
        <v>-4466.9423385348555</v>
      </c>
      <c r="K2860" s="12">
        <f>K2859+IF(AND($B2860="B",$E2860&lt;&gt;""),IF($G2860="D",-I2860,+I2860),0)</f>
        <v>-4466.9423385348555</v>
      </c>
      <c r="L2860" s="6" t="str">
        <f>IF(C2860="","",G2860&amp;" "&amp;VLOOKUP(C2860,$X$1:$Y$49,2))</f>
        <v>R 5</v>
      </c>
      <c r="M2860" s="10" t="e">
        <f>M2859+IF(AND(B2860="C",E2860&lt;&gt;""),IF(G2860="D",-#REF!,+#REF!),0)</f>
        <v>#REF!</v>
      </c>
      <c r="N2860">
        <f>IF(D2860,MONTH(D2860),"")</f>
        <v>8</v>
      </c>
      <c r="O2860">
        <f>IF(D2860,YEAR(D2860),"")</f>
        <v>2005</v>
      </c>
      <c r="P2860" s="12">
        <f>P2859+IF(AND($B2860="C",I2860&lt;&gt;""),IF($G2860="D",-I2860,+I2860),0)</f>
        <v>228.6857748122132</v>
      </c>
    </row>
    <row r="2861" spans="1:16" x14ac:dyDescent="0.2">
      <c r="A2861" s="6">
        <v>1358</v>
      </c>
      <c r="B2861" s="6" t="s">
        <v>17</v>
      </c>
      <c r="C2861" t="s">
        <v>33</v>
      </c>
      <c r="D2861" s="8">
        <v>38574</v>
      </c>
      <c r="E2861" s="8">
        <v>38575</v>
      </c>
      <c r="F2861" t="s">
        <v>284</v>
      </c>
      <c r="G2861" s="6" t="s">
        <v>23</v>
      </c>
      <c r="I2861" s="12">
        <v>282.89999999999998</v>
      </c>
      <c r="J2861" s="12">
        <f>J2860+IF(AND($B2861="B",$G2861="D"),-I2861,IF($B2861="B",+I2861,0))</f>
        <v>-4749.8423385348551</v>
      </c>
      <c r="K2861" s="12">
        <f>K2860+IF(AND($B2861="B",$E2861&lt;&gt;""),IF($G2861="D",-I2861,+I2861),0)</f>
        <v>-4749.8423385348551</v>
      </c>
      <c r="L2861" s="6" t="str">
        <f>IF(C2861="","",G2861&amp;" "&amp;VLOOKUP(C2861,$X$1:$Y$49,2))</f>
        <v>D 23</v>
      </c>
      <c r="M2861" s="10" t="e">
        <f>M2860+IF(AND(B2861="C",E2861&lt;&gt;""),IF(G2861="D",-#REF!,+#REF!),0)</f>
        <v>#REF!</v>
      </c>
      <c r="N2861">
        <f>IF(D2861,MONTH(D2861),"")</f>
        <v>8</v>
      </c>
      <c r="O2861">
        <f>IF(D2861,YEAR(D2861),"")</f>
        <v>2005</v>
      </c>
      <c r="P2861" s="12">
        <f>P2860+IF(AND($B2861="C",I2861&lt;&gt;""),IF($G2861="D",-I2861,+I2861),0)</f>
        <v>228.6857748122132</v>
      </c>
    </row>
    <row r="2862" spans="1:16" x14ac:dyDescent="0.2">
      <c r="A2862" s="6">
        <v>1461</v>
      </c>
      <c r="B2862" s="6" t="s">
        <v>17</v>
      </c>
      <c r="C2862" t="s">
        <v>135</v>
      </c>
      <c r="D2862" s="8">
        <v>38574</v>
      </c>
      <c r="E2862" s="8">
        <v>38575</v>
      </c>
      <c r="F2862" t="s">
        <v>284</v>
      </c>
      <c r="G2862" s="6" t="s">
        <v>19</v>
      </c>
      <c r="I2862" s="12">
        <v>1350</v>
      </c>
      <c r="J2862" s="12">
        <f>J2861+IF(AND($B2862="B",$G2862="D"),-I2862,IF($B2862="B",+I2862,0))</f>
        <v>-3399.8423385348551</v>
      </c>
      <c r="K2862" s="12">
        <f>K2861+IF(AND($B2862="B",$E2862&lt;&gt;""),IF($G2862="D",-I2862,+I2862),0)</f>
        <v>-3399.8423385348551</v>
      </c>
      <c r="L2862" s="6" t="str">
        <f>IF(C2862="","",G2862&amp;" "&amp;VLOOKUP(C2862,$X$1:$Y$49,2))</f>
        <v>R 6</v>
      </c>
      <c r="M2862" s="10" t="e">
        <f>M2861+IF(AND(B2862="C",E2862&lt;&gt;""),IF(G2862="D",-#REF!,+#REF!),0)</f>
        <v>#REF!</v>
      </c>
      <c r="N2862">
        <f>IF(D2862,MONTH(D2862),"")</f>
        <v>8</v>
      </c>
      <c r="O2862">
        <f>IF(D2862,YEAR(D2862),"")</f>
        <v>2005</v>
      </c>
      <c r="P2862" s="12">
        <f>P2861+IF(AND($B2862="C",I2862&lt;&gt;""),IF($G2862="D",-I2862,+I2862),0)</f>
        <v>228.6857748122132</v>
      </c>
    </row>
    <row r="2863" spans="1:16" x14ac:dyDescent="0.2">
      <c r="A2863" s="6">
        <v>1461</v>
      </c>
      <c r="B2863" s="6" t="s">
        <v>17</v>
      </c>
      <c r="C2863" t="s">
        <v>62</v>
      </c>
      <c r="D2863" s="8">
        <v>38574</v>
      </c>
      <c r="E2863" s="8">
        <v>38575</v>
      </c>
      <c r="F2863" t="s">
        <v>284</v>
      </c>
      <c r="G2863" s="6" t="s">
        <v>19</v>
      </c>
      <c r="I2863" s="12">
        <v>264.60000000000002</v>
      </c>
      <c r="J2863" s="12">
        <f>J2862+IF(AND($B2863="B",$G2863="D"),-I2863,IF($B2863="B",+I2863,0))</f>
        <v>-3135.2423385348552</v>
      </c>
      <c r="K2863" s="12">
        <f>K2862+IF(AND($B2863="B",$E2863&lt;&gt;""),IF($G2863="D",-I2863,+I2863),0)</f>
        <v>-3135.2423385348552</v>
      </c>
      <c r="L2863" s="6" t="str">
        <f>IF(C2863="","",G2863&amp;" "&amp;VLOOKUP(C2863,$X$1:$Y$49,2))</f>
        <v>R 5</v>
      </c>
      <c r="M2863" s="10" t="e">
        <f>M2862+IF(AND(B2863="C",E2863&lt;&gt;""),IF(G2863="D",-#REF!,+#REF!),0)</f>
        <v>#REF!</v>
      </c>
      <c r="N2863">
        <f>IF(D2863,MONTH(D2863),"")</f>
        <v>8</v>
      </c>
      <c r="O2863">
        <f>IF(D2863,YEAR(D2863),"")</f>
        <v>2005</v>
      </c>
      <c r="P2863" s="12">
        <f>P2862+IF(AND($B2863="C",I2863&lt;&gt;""),IF($G2863="D",-I2863,+I2863),0)</f>
        <v>228.6857748122132</v>
      </c>
    </row>
    <row r="2864" spans="1:16" x14ac:dyDescent="0.2">
      <c r="A2864" s="6">
        <v>1479</v>
      </c>
      <c r="B2864" s="6" t="s">
        <v>17</v>
      </c>
      <c r="C2864" s="7" t="s">
        <v>58</v>
      </c>
      <c r="D2864" s="8">
        <v>38574</v>
      </c>
      <c r="E2864" s="8">
        <v>36468</v>
      </c>
      <c r="F2864" t="s">
        <v>284</v>
      </c>
      <c r="G2864" s="6" t="s">
        <v>23</v>
      </c>
      <c r="J2864" s="12">
        <f>J2863+IF(AND($B2864="B",$G2864="D"),-I2864,IF($B2864="B",+I2864,0))</f>
        <v>-3135.2423385348552</v>
      </c>
      <c r="K2864" s="12">
        <f>K2863+IF(AND($B2864="B",$E2864&lt;&gt;""),IF($G2864="D",-I2864,+I2864),0)</f>
        <v>-3135.2423385348552</v>
      </c>
      <c r="L2864" s="6" t="str">
        <f>IF(C2864="","",G2864&amp;" "&amp;VLOOKUP(C2864,$X$1:$Y$49,2))</f>
        <v>D 4</v>
      </c>
      <c r="M2864" s="10" t="e">
        <f>M2863+IF(AND(B2864="C",E2864&lt;&gt;""),IF(G2864="D",-#REF!,+#REF!),0)</f>
        <v>#REF!</v>
      </c>
      <c r="N2864">
        <f>IF(D2864,MONTH(D2864),"")</f>
        <v>8</v>
      </c>
      <c r="O2864">
        <f>IF(D2864,YEAR(D2864),"")</f>
        <v>2005</v>
      </c>
      <c r="P2864" s="12">
        <f>P2863+IF(AND($B2864="C",I2864&lt;&gt;""),IF($G2864="D",-I2864,+I2864),0)</f>
        <v>228.6857748122132</v>
      </c>
    </row>
    <row r="2865" spans="1:16" x14ac:dyDescent="0.2">
      <c r="A2865" s="6">
        <v>1483</v>
      </c>
      <c r="B2865" s="6" t="s">
        <v>17</v>
      </c>
      <c r="C2865" t="s">
        <v>54</v>
      </c>
      <c r="D2865" s="8">
        <v>38574</v>
      </c>
      <c r="E2865" s="8">
        <v>38574</v>
      </c>
      <c r="F2865" t="s">
        <v>284</v>
      </c>
      <c r="G2865" s="6" t="s">
        <v>19</v>
      </c>
      <c r="I2865" s="12">
        <v>9625</v>
      </c>
      <c r="J2865" s="12">
        <f>J2864+IF(AND($B2865="B",$G2865="D"),-I2865,IF($B2865="B",+I2865,0))</f>
        <v>6489.7576614651443</v>
      </c>
      <c r="K2865" s="12">
        <f>K2864+IF(AND($B2865="B",$E2865&lt;&gt;""),IF($G2865="D",-I2865,+I2865),0)</f>
        <v>6489.7576614651443</v>
      </c>
      <c r="L2865" s="6" t="str">
        <f>IF(C2865="","",G2865&amp;" "&amp;VLOOKUP(C2865,$X$1:$Y$49,2))</f>
        <v>R 6</v>
      </c>
      <c r="M2865" s="10" t="e">
        <f>M2864+IF(AND(B2865="C",E2865&lt;&gt;""),IF(G2865="D",-#REF!,+#REF!),0)</f>
        <v>#REF!</v>
      </c>
      <c r="N2865">
        <f>IF(D2865,MONTH(D2865),"")</f>
        <v>8</v>
      </c>
      <c r="O2865">
        <f>IF(D2865,YEAR(D2865),"")</f>
        <v>2005</v>
      </c>
      <c r="P2865" s="12">
        <f>P2864+IF(AND($B2865="C",I2865&lt;&gt;""),IF($G2865="D",-I2865,+I2865),0)</f>
        <v>228.6857748122132</v>
      </c>
    </row>
    <row r="2866" spans="1:16" x14ac:dyDescent="0.2">
      <c r="A2866" s="6">
        <v>1483</v>
      </c>
      <c r="B2866" s="6" t="s">
        <v>17</v>
      </c>
      <c r="C2866" t="s">
        <v>62</v>
      </c>
      <c r="D2866" s="8">
        <v>38574</v>
      </c>
      <c r="E2866" s="8">
        <v>38574</v>
      </c>
      <c r="F2866" t="s">
        <v>284</v>
      </c>
      <c r="G2866" s="6" t="s">
        <v>19</v>
      </c>
      <c r="I2866" s="12">
        <v>1886.5</v>
      </c>
      <c r="J2866" s="12">
        <f>J2865+IF(AND($B2866="B",$G2866="D"),-I2866,IF($B2866="B",+I2866,0))</f>
        <v>8376.2576614651443</v>
      </c>
      <c r="K2866" s="12">
        <f>K2865+IF(AND($B2866="B",$E2866&lt;&gt;""),IF($G2866="D",-I2866,+I2866),0)</f>
        <v>8376.2576614651443</v>
      </c>
      <c r="L2866" s="6" t="str">
        <f>IF(C2866="","",G2866&amp;" "&amp;VLOOKUP(C2866,$X$1:$Y$49,2))</f>
        <v>R 5</v>
      </c>
      <c r="M2866" s="10" t="e">
        <f>M2865+IF(AND(B2866="C",E2866&lt;&gt;""),IF(G2866="D",-#REF!,+#REF!),0)</f>
        <v>#REF!</v>
      </c>
      <c r="N2866">
        <f>IF(D2866,MONTH(D2866),"")</f>
        <v>8</v>
      </c>
      <c r="O2866">
        <f>IF(D2866,YEAR(D2866),"")</f>
        <v>2005</v>
      </c>
      <c r="P2866" s="12">
        <f>P2865+IF(AND($B2866="C",I2866&lt;&gt;""),IF($G2866="D",-I2866,+I2866),0)</f>
        <v>228.6857748122132</v>
      </c>
    </row>
    <row r="2867" spans="1:16" x14ac:dyDescent="0.2">
      <c r="A2867" s="6">
        <v>1486</v>
      </c>
      <c r="B2867" s="6" t="s">
        <v>17</v>
      </c>
      <c r="C2867" t="s">
        <v>28</v>
      </c>
      <c r="D2867" s="8">
        <v>38574</v>
      </c>
      <c r="E2867" s="8">
        <v>38594</v>
      </c>
      <c r="F2867" t="s">
        <v>284</v>
      </c>
      <c r="G2867" s="6" t="s">
        <v>23</v>
      </c>
      <c r="I2867" s="12">
        <v>26.2</v>
      </c>
      <c r="J2867" s="12">
        <f>J2866+IF(AND($B2867="B",$G2867="D"),-I2867,IF($B2867="B",+I2867,0))</f>
        <v>8350.0576614651436</v>
      </c>
      <c r="K2867" s="12">
        <f>K2866+IF(AND($B2867="B",$E2867&lt;&gt;""),IF($G2867="D",-I2867,+I2867),0)</f>
        <v>8350.0576614651436</v>
      </c>
      <c r="L2867" s="6" t="str">
        <f>IF(C2867="","",G2867&amp;" "&amp;VLOOKUP(C2867,$X$1:$Y$49,2))</f>
        <v>D 25</v>
      </c>
      <c r="M2867" s="10" t="e">
        <f>M2866+IF(AND(B2867="C",E2867&lt;&gt;""),IF(G2867="D",-#REF!,+#REF!),0)</f>
        <v>#REF!</v>
      </c>
      <c r="N2867">
        <f>IF(D2867,MONTH(D2867),"")</f>
        <v>8</v>
      </c>
      <c r="O2867">
        <f>IF(D2867,YEAR(D2867),"")</f>
        <v>2005</v>
      </c>
      <c r="P2867" s="12">
        <f>P2866+IF(AND($B2867="C",I2867&lt;&gt;""),IF($G2867="D",-I2867,+I2867),0)</f>
        <v>228.6857748122132</v>
      </c>
    </row>
    <row r="2868" spans="1:16" x14ac:dyDescent="0.2">
      <c r="A2868" s="6">
        <v>1486</v>
      </c>
      <c r="B2868" s="6" t="s">
        <v>17</v>
      </c>
      <c r="C2868" t="s">
        <v>26</v>
      </c>
      <c r="D2868" s="8">
        <v>38574</v>
      </c>
      <c r="E2868" s="8">
        <v>38594</v>
      </c>
      <c r="F2868" t="s">
        <v>284</v>
      </c>
      <c r="G2868" s="6" t="s">
        <v>23</v>
      </c>
      <c r="I2868" s="12">
        <v>5.14</v>
      </c>
      <c r="J2868" s="12">
        <f>J2867+IF(AND($B2868="B",$G2868="D"),-I2868,IF($B2868="B",+I2868,0))</f>
        <v>8344.9176614651442</v>
      </c>
      <c r="K2868" s="12">
        <f>K2867+IF(AND($B2868="B",$E2868&lt;&gt;""),IF($G2868="D",-I2868,+I2868),0)</f>
        <v>8344.9176614651442</v>
      </c>
      <c r="L2868" s="6" t="str">
        <f>IF(C2868="","",G2868&amp;" "&amp;VLOOKUP(C2868,$X$1:$Y$49,2))</f>
        <v>D 6</v>
      </c>
      <c r="M2868" s="10" t="e">
        <f>M2867+IF(AND(B2868="C",E2868&lt;&gt;""),IF(G2868="D",-#REF!,+#REF!),0)</f>
        <v>#REF!</v>
      </c>
      <c r="N2868">
        <f>IF(D2868,MONTH(D2868),"")</f>
        <v>8</v>
      </c>
      <c r="O2868">
        <f>IF(D2868,YEAR(D2868),"")</f>
        <v>2005</v>
      </c>
      <c r="P2868" s="12">
        <f>P2867+IF(AND($B2868="C",I2868&lt;&gt;""),IF($G2868="D",-I2868,+I2868),0)</f>
        <v>228.6857748122132</v>
      </c>
    </row>
    <row r="2869" spans="1:16" x14ac:dyDescent="0.2">
      <c r="A2869" s="6">
        <v>1485</v>
      </c>
      <c r="B2869" s="6" t="s">
        <v>17</v>
      </c>
      <c r="C2869" t="s">
        <v>58</v>
      </c>
      <c r="D2869" s="8">
        <v>38577</v>
      </c>
      <c r="E2869" s="8">
        <v>38577</v>
      </c>
      <c r="F2869" t="s">
        <v>284</v>
      </c>
      <c r="G2869" s="6" t="s">
        <v>23</v>
      </c>
      <c r="I2869" s="12">
        <v>8000</v>
      </c>
      <c r="J2869" s="12">
        <f>J2868+IF(AND($B2869="B",$G2869="D"),-I2869,IF($B2869="B",+I2869,0))</f>
        <v>344.91766146514419</v>
      </c>
      <c r="K2869" s="12">
        <f>K2868+IF(AND($B2869="B",$E2869&lt;&gt;""),IF($G2869="D",-I2869,+I2869),0)</f>
        <v>344.91766146514419</v>
      </c>
      <c r="L2869" s="6" t="str">
        <f>IF(C2869="","",G2869&amp;" "&amp;VLOOKUP(C2869,$X$1:$Y$49,2))</f>
        <v>D 4</v>
      </c>
      <c r="M2869" s="10" t="e">
        <f>M2868+IF(AND(B2869="C",E2869&lt;&gt;""),IF(G2869="D",-#REF!,+#REF!),0)</f>
        <v>#REF!</v>
      </c>
      <c r="N2869">
        <f>IF(D2869,MONTH(D2869),"")</f>
        <v>8</v>
      </c>
      <c r="O2869">
        <f>IF(D2869,YEAR(D2869),"")</f>
        <v>2005</v>
      </c>
      <c r="P2869" s="12">
        <f>P2868+IF(AND($B2869="C",I2869&lt;&gt;""),IF($G2869="D",-I2869,+I2869),0)</f>
        <v>228.6857748122132</v>
      </c>
    </row>
    <row r="2870" spans="1:16" x14ac:dyDescent="0.2">
      <c r="A2870" s="6">
        <v>1480</v>
      </c>
      <c r="B2870" s="6" t="s">
        <v>17</v>
      </c>
      <c r="C2870" t="s">
        <v>28</v>
      </c>
      <c r="D2870" s="8">
        <v>38580</v>
      </c>
      <c r="E2870" s="8">
        <v>38580</v>
      </c>
      <c r="F2870" t="s">
        <v>284</v>
      </c>
      <c r="G2870" s="6" t="s">
        <v>23</v>
      </c>
      <c r="I2870" s="12">
        <v>25.83</v>
      </c>
      <c r="J2870" s="12">
        <f>J2869+IF(AND($B2870="B",$G2870="D"),-I2870,IF($B2870="B",+I2870,0))</f>
        <v>319.08766146514421</v>
      </c>
      <c r="K2870" s="12">
        <f>K2869+IF(AND($B2870="B",$E2870&lt;&gt;""),IF($G2870="D",-I2870,+I2870),0)</f>
        <v>319.08766146514421</v>
      </c>
      <c r="L2870" s="6" t="str">
        <f>IF(C2870="","",G2870&amp;" "&amp;VLOOKUP(C2870,$X$1:$Y$49,2))</f>
        <v>D 25</v>
      </c>
      <c r="M2870" s="10" t="e">
        <f>M2869+IF(AND(B2870="C",E2870&lt;&gt;""),IF(G2870="D",-#REF!,+#REF!),0)</f>
        <v>#REF!</v>
      </c>
      <c r="N2870">
        <f>IF(D2870,MONTH(D2870),"")</f>
        <v>8</v>
      </c>
      <c r="O2870">
        <f>IF(D2870,YEAR(D2870),"")</f>
        <v>2005</v>
      </c>
      <c r="P2870" s="12">
        <f>P2869+IF(AND($B2870="C",I2870&lt;&gt;""),IF($G2870="D",-I2870,+I2870),0)</f>
        <v>228.6857748122132</v>
      </c>
    </row>
    <row r="2871" spans="1:16" x14ac:dyDescent="0.2">
      <c r="A2871" s="6">
        <v>1480</v>
      </c>
      <c r="B2871" s="6" t="s">
        <v>17</v>
      </c>
      <c r="C2871" t="s">
        <v>26</v>
      </c>
      <c r="D2871" s="8">
        <v>38580</v>
      </c>
      <c r="E2871" s="8">
        <v>38580</v>
      </c>
      <c r="F2871" t="s">
        <v>284</v>
      </c>
      <c r="G2871" s="6" t="s">
        <v>23</v>
      </c>
      <c r="I2871" s="12">
        <v>5.0599999999999996</v>
      </c>
      <c r="J2871" s="12">
        <f>J2870+IF(AND($B2871="B",$G2871="D"),-I2871,IF($B2871="B",+I2871,0))</f>
        <v>314.02766146514421</v>
      </c>
      <c r="K2871" s="12">
        <f>K2870+IF(AND($B2871="B",$E2871&lt;&gt;""),IF($G2871="D",-I2871,+I2871),0)</f>
        <v>314.02766146514421</v>
      </c>
      <c r="L2871" s="6" t="str">
        <f>IF(C2871="","",G2871&amp;" "&amp;VLOOKUP(C2871,$X$1:$Y$49,2))</f>
        <v>D 6</v>
      </c>
      <c r="M2871" s="10" t="e">
        <f>M2870+IF(AND(B2871="C",E2871&lt;&gt;""),IF(G2871="D",-#REF!,+#REF!),0)</f>
        <v>#REF!</v>
      </c>
      <c r="N2871">
        <f>IF(D2871,MONTH(D2871),"")</f>
        <v>8</v>
      </c>
      <c r="O2871">
        <f>IF(D2871,YEAR(D2871),"")</f>
        <v>2005</v>
      </c>
      <c r="P2871" s="12">
        <f>P2870+IF(AND($B2871="C",I2871&lt;&gt;""),IF($G2871="D",-I2871,+I2871),0)</f>
        <v>228.6857748122132</v>
      </c>
    </row>
    <row r="2872" spans="1:16" x14ac:dyDescent="0.2">
      <c r="A2872" s="6">
        <v>1489</v>
      </c>
      <c r="B2872" s="6" t="s">
        <v>17</v>
      </c>
      <c r="C2872" t="s">
        <v>28</v>
      </c>
      <c r="D2872" s="8">
        <v>38580</v>
      </c>
      <c r="E2872" s="8">
        <v>38594</v>
      </c>
      <c r="F2872" t="s">
        <v>284</v>
      </c>
      <c r="G2872" s="6" t="s">
        <v>23</v>
      </c>
      <c r="I2872" s="12">
        <v>37.14</v>
      </c>
      <c r="J2872" s="12">
        <f>J2871+IF(AND($B2872="B",$G2872="D"),-I2872,IF($B2872="B",+I2872,0))</f>
        <v>276.88766146514422</v>
      </c>
      <c r="K2872" s="12">
        <f>K2871+IF(AND($B2872="B",$E2872&lt;&gt;""),IF($G2872="D",-I2872,+I2872),0)</f>
        <v>276.88766146514422</v>
      </c>
      <c r="L2872" s="6" t="str">
        <f>IF(C2872="","",G2872&amp;" "&amp;VLOOKUP(C2872,$X$1:$Y$49,2))</f>
        <v>D 25</v>
      </c>
      <c r="M2872" s="10" t="e">
        <f>M2871+IF(AND(B2872="C",E2872&lt;&gt;""),IF(G2872="D",-#REF!,+#REF!),0)</f>
        <v>#REF!</v>
      </c>
      <c r="N2872">
        <f>IF(D2872,MONTH(D2872),"")</f>
        <v>8</v>
      </c>
      <c r="O2872">
        <f>IF(D2872,YEAR(D2872),"")</f>
        <v>2005</v>
      </c>
      <c r="P2872" s="12">
        <f>P2871+IF(AND($B2872="C",I2872&lt;&gt;""),IF($G2872="D",-I2872,+I2872),0)</f>
        <v>228.6857748122132</v>
      </c>
    </row>
    <row r="2873" spans="1:16" x14ac:dyDescent="0.2">
      <c r="A2873" s="6">
        <v>1489</v>
      </c>
      <c r="B2873" s="6" t="s">
        <v>17</v>
      </c>
      <c r="C2873" t="s">
        <v>26</v>
      </c>
      <c r="D2873" s="8">
        <v>38580</v>
      </c>
      <c r="E2873" s="8">
        <v>38594</v>
      </c>
      <c r="F2873" t="s">
        <v>284</v>
      </c>
      <c r="G2873" s="6" t="s">
        <v>23</v>
      </c>
      <c r="I2873" s="12">
        <v>7.28</v>
      </c>
      <c r="J2873" s="12">
        <f>J2872+IF(AND($B2873="B",$G2873="D"),-I2873,IF($B2873="B",+I2873,0))</f>
        <v>269.60766146514425</v>
      </c>
      <c r="K2873" s="12">
        <f>K2872+IF(AND($B2873="B",$E2873&lt;&gt;""),IF($G2873="D",-I2873,+I2873),0)</f>
        <v>269.60766146514425</v>
      </c>
      <c r="L2873" s="6" t="str">
        <f>IF(C2873="","",G2873&amp;" "&amp;VLOOKUP(C2873,$X$1:$Y$49,2))</f>
        <v>D 6</v>
      </c>
      <c r="M2873" s="10" t="e">
        <f>M2872+IF(AND(B2873="C",E2873&lt;&gt;""),IF(G2873="D",-#REF!,+#REF!),0)</f>
        <v>#REF!</v>
      </c>
      <c r="N2873">
        <f>IF(D2873,MONTH(D2873),"")</f>
        <v>8</v>
      </c>
      <c r="O2873">
        <f>IF(D2873,YEAR(D2873),"")</f>
        <v>2005</v>
      </c>
      <c r="P2873" s="12">
        <f>P2872+IF(AND($B2873="C",I2873&lt;&gt;""),IF($G2873="D",-I2873,+I2873),0)</f>
        <v>228.6857748122132</v>
      </c>
    </row>
    <row r="2874" spans="1:16" x14ac:dyDescent="0.2">
      <c r="A2874" s="6">
        <v>1485</v>
      </c>
      <c r="B2874" s="6" t="s">
        <v>17</v>
      </c>
      <c r="C2874" t="s">
        <v>58</v>
      </c>
      <c r="D2874" s="8">
        <v>38581</v>
      </c>
      <c r="E2874" s="8">
        <v>38581</v>
      </c>
      <c r="F2874" t="s">
        <v>284</v>
      </c>
      <c r="G2874" s="6" t="s">
        <v>23</v>
      </c>
      <c r="I2874" s="12">
        <v>2500</v>
      </c>
      <c r="J2874" s="12">
        <f>J2873+IF(AND($B2874="B",$G2874="D"),-I2874,IF($B2874="B",+I2874,0))</f>
        <v>-2230.3923385348558</v>
      </c>
      <c r="K2874" s="12">
        <f>K2873+IF(AND($B2874="B",$E2874&lt;&gt;""),IF($G2874="D",-I2874,+I2874),0)</f>
        <v>-2230.3923385348558</v>
      </c>
      <c r="L2874" s="6" t="str">
        <f>IF(C2874="","",G2874&amp;" "&amp;VLOOKUP(C2874,$X$1:$Y$49,2))</f>
        <v>D 4</v>
      </c>
      <c r="M2874" s="10" t="e">
        <f>M2873+IF(AND(B2874="C",E2874&lt;&gt;""),IF(G2874="D",-#REF!,+#REF!),0)</f>
        <v>#REF!</v>
      </c>
      <c r="N2874">
        <f>IF(D2874,MONTH(D2874),"")</f>
        <v>8</v>
      </c>
      <c r="O2874">
        <f>IF(D2874,YEAR(D2874),"")</f>
        <v>2005</v>
      </c>
      <c r="P2874" s="12">
        <f>P2873+IF(AND($B2874="C",I2874&lt;&gt;""),IF($G2874="D",-I2874,+I2874),0)</f>
        <v>228.6857748122132</v>
      </c>
    </row>
    <row r="2875" spans="1:16" x14ac:dyDescent="0.2">
      <c r="A2875" s="6">
        <v>1484</v>
      </c>
      <c r="B2875" s="6" t="s">
        <v>17</v>
      </c>
      <c r="C2875" t="s">
        <v>54</v>
      </c>
      <c r="D2875" s="8">
        <v>38583</v>
      </c>
      <c r="E2875" s="8">
        <v>38583</v>
      </c>
      <c r="F2875" t="s">
        <v>284</v>
      </c>
      <c r="G2875" s="6" t="s">
        <v>19</v>
      </c>
      <c r="I2875" s="12">
        <v>670</v>
      </c>
      <c r="J2875" s="12">
        <f>J2874+IF(AND($B2875="B",$G2875="D"),-I2875,IF($B2875="B",+I2875,0))</f>
        <v>-1560.3923385348558</v>
      </c>
      <c r="K2875" s="12">
        <f>K2874+IF(AND($B2875="B",$E2875&lt;&gt;""),IF($G2875="D",-I2875,+I2875),0)</f>
        <v>-1560.3923385348558</v>
      </c>
      <c r="L2875" s="6" t="str">
        <f>IF(C2875="","",G2875&amp;" "&amp;VLOOKUP(C2875,$X$1:$Y$49,2))</f>
        <v>R 6</v>
      </c>
      <c r="M2875" s="10" t="e">
        <f>M2874+IF(AND(B2875="C",E2875&lt;&gt;""),IF(G2875="D",-#REF!,+#REF!),0)</f>
        <v>#REF!</v>
      </c>
      <c r="N2875">
        <f>IF(D2875,MONTH(D2875),"")</f>
        <v>8</v>
      </c>
      <c r="O2875">
        <f>IF(D2875,YEAR(D2875),"")</f>
        <v>2005</v>
      </c>
      <c r="P2875" s="12">
        <f>P2874+IF(AND($B2875="C",I2875&lt;&gt;""),IF($G2875="D",-I2875,+I2875),0)</f>
        <v>228.6857748122132</v>
      </c>
    </row>
    <row r="2876" spans="1:16" x14ac:dyDescent="0.2">
      <c r="A2876" s="6">
        <v>1484</v>
      </c>
      <c r="B2876" s="6" t="s">
        <v>17</v>
      </c>
      <c r="C2876" t="s">
        <v>62</v>
      </c>
      <c r="D2876" s="8">
        <v>38583</v>
      </c>
      <c r="E2876" s="8">
        <v>38583</v>
      </c>
      <c r="F2876" t="s">
        <v>284</v>
      </c>
      <c r="G2876" s="6" t="s">
        <v>19</v>
      </c>
      <c r="I2876" s="12">
        <v>131.32</v>
      </c>
      <c r="J2876" s="12">
        <f>J2875+IF(AND($B2876="B",$G2876="D"),-I2876,IF($B2876="B",+I2876,0))</f>
        <v>-1429.0723385348558</v>
      </c>
      <c r="K2876" s="12">
        <f>K2875+IF(AND($B2876="B",$E2876&lt;&gt;""),IF($G2876="D",-I2876,+I2876),0)</f>
        <v>-1429.0723385348558</v>
      </c>
      <c r="L2876" s="6" t="str">
        <f>IF(C2876="","",G2876&amp;" "&amp;VLOOKUP(C2876,$X$1:$Y$49,2))</f>
        <v>R 5</v>
      </c>
      <c r="M2876" s="10" t="e">
        <f>M2875+IF(AND(B2876="C",E2876&lt;&gt;""),IF(G2876="D",-#REF!,+#REF!),0)</f>
        <v>#REF!</v>
      </c>
      <c r="N2876">
        <f>IF(D2876,MONTH(D2876),"")</f>
        <v>8</v>
      </c>
      <c r="O2876">
        <f>IF(D2876,YEAR(D2876),"")</f>
        <v>2005</v>
      </c>
      <c r="P2876" s="12">
        <f>P2875+IF(AND($B2876="C",I2876&lt;&gt;""),IF($G2876="D",-I2876,+I2876),0)</f>
        <v>228.6857748122132</v>
      </c>
    </row>
    <row r="2877" spans="1:16" x14ac:dyDescent="0.2">
      <c r="A2877" s="6">
        <v>1500</v>
      </c>
      <c r="B2877" s="6" t="s">
        <v>17</v>
      </c>
      <c r="C2877" t="s">
        <v>58</v>
      </c>
      <c r="D2877" s="8">
        <v>38595</v>
      </c>
      <c r="E2877" s="8">
        <v>38595</v>
      </c>
      <c r="F2877" t="s">
        <v>284</v>
      </c>
      <c r="G2877" s="6" t="s">
        <v>23</v>
      </c>
      <c r="I2877" s="12">
        <v>107.38</v>
      </c>
      <c r="J2877" s="12">
        <f>J2876+IF(AND($B2877="B",$G2877="D"),-I2877,IF($B2877="B",+I2877,0))</f>
        <v>-1536.4523385348557</v>
      </c>
      <c r="K2877" s="12">
        <f>K2876+IF(AND($B2877="B",$E2877&lt;&gt;""),IF($G2877="D",-I2877,+I2877),0)</f>
        <v>-1536.4523385348557</v>
      </c>
      <c r="L2877" s="6" t="str">
        <f>IF(C2877="","",G2877&amp;" "&amp;VLOOKUP(C2877,$X$1:$Y$49,2))</f>
        <v>D 4</v>
      </c>
      <c r="M2877" s="10" t="e">
        <f>M2876+IF(AND(B2877="C",E2877&lt;&gt;""),IF(G2877="D",-#REF!,+#REF!),0)</f>
        <v>#REF!</v>
      </c>
      <c r="N2877">
        <f>IF(D2877,MONTH(D2877),"")</f>
        <v>8</v>
      </c>
      <c r="O2877">
        <f>IF(D2877,YEAR(D2877),"")</f>
        <v>2005</v>
      </c>
      <c r="P2877" s="12">
        <f>P2876+IF(AND($B2877="C",I2877&lt;&gt;""),IF($G2877="D",-I2877,+I2877),0)</f>
        <v>228.6857748122132</v>
      </c>
    </row>
    <row r="2878" spans="1:16" x14ac:dyDescent="0.2">
      <c r="A2878" s="6">
        <v>1488</v>
      </c>
      <c r="B2878" s="6" t="s">
        <v>17</v>
      </c>
      <c r="C2878" s="7" t="s">
        <v>56</v>
      </c>
      <c r="D2878" s="8">
        <v>38596</v>
      </c>
      <c r="E2878" s="19">
        <v>38599</v>
      </c>
      <c r="F2878" t="s">
        <v>284</v>
      </c>
      <c r="G2878" s="6" t="s">
        <v>23</v>
      </c>
      <c r="I2878" s="12">
        <v>121.01</v>
      </c>
      <c r="J2878" s="12">
        <f>J2877+IF(AND($B2878="B",$G2878="D"),-I2878,IF($B2878="B",+I2878,0))</f>
        <v>-1657.4623385348557</v>
      </c>
      <c r="K2878" s="12">
        <f>K2877+IF(AND($B2878="B",$E2878&lt;&gt;""),IF($G2878="D",-I2878,+I2878),0)</f>
        <v>-1657.4623385348557</v>
      </c>
      <c r="L2878" s="6" t="str">
        <f>IF(C2878="","",G2878&amp;" "&amp;VLOOKUP(C2878,$X$1:$Y$49,2))</f>
        <v>D 14</v>
      </c>
      <c r="M2878" s="10" t="e">
        <f>M2877+IF(AND(B2878="C",E2878&lt;&gt;""),IF(G2878="D",-#REF!,+#REF!),0)</f>
        <v>#REF!</v>
      </c>
      <c r="N2878">
        <f>IF(D2878,MONTH(D2878),"")</f>
        <v>9</v>
      </c>
      <c r="O2878">
        <f>IF(D2878,YEAR(D2878),"")</f>
        <v>2005</v>
      </c>
      <c r="P2878" s="12">
        <f>P2877+IF(AND($B2878="C",I2878&lt;&gt;""),IF($G2878="D",-I2878,+I2878),0)</f>
        <v>228.6857748122132</v>
      </c>
    </row>
    <row r="2879" spans="1:16" x14ac:dyDescent="0.2">
      <c r="A2879" s="6">
        <v>1488</v>
      </c>
      <c r="B2879" s="6" t="s">
        <v>17</v>
      </c>
      <c r="C2879" s="7" t="s">
        <v>26</v>
      </c>
      <c r="D2879" s="8">
        <v>38596</v>
      </c>
      <c r="E2879" s="19">
        <v>38599</v>
      </c>
      <c r="F2879" t="s">
        <v>284</v>
      </c>
      <c r="G2879" s="6" t="s">
        <v>23</v>
      </c>
      <c r="I2879" s="12">
        <v>23.72</v>
      </c>
      <c r="J2879" s="12">
        <f>J2878+IF(AND($B2879="B",$G2879="D"),-I2879,IF($B2879="B",+I2879,0))</f>
        <v>-1681.1823385348557</v>
      </c>
      <c r="K2879" s="12">
        <f>K2878+IF(AND($B2879="B",$E2879&lt;&gt;""),IF($G2879="D",-I2879,+I2879),0)</f>
        <v>-1681.1823385348557</v>
      </c>
      <c r="L2879" s="6" t="str">
        <f>IF(C2879="","",G2879&amp;" "&amp;VLOOKUP(C2879,$X$1:$Y$49,2))</f>
        <v>D 6</v>
      </c>
      <c r="M2879" s="10" t="e">
        <f>M2878+IF(AND(B2879="C",E2879&lt;&gt;""),IF(G2879="D",-#REF!,+#REF!),0)</f>
        <v>#REF!</v>
      </c>
      <c r="N2879">
        <f>IF(D2879,MONTH(D2879),"")</f>
        <v>9</v>
      </c>
      <c r="O2879">
        <f>IF(D2879,YEAR(D2879),"")</f>
        <v>2005</v>
      </c>
      <c r="P2879" s="12">
        <f>P2878+IF(AND($B2879="C",I2879&lt;&gt;""),IF($G2879="D",-I2879,+I2879),0)</f>
        <v>228.6857748122132</v>
      </c>
    </row>
    <row r="2880" spans="1:16" x14ac:dyDescent="0.2">
      <c r="A2880" s="6">
        <v>1488</v>
      </c>
      <c r="B2880" s="6" t="s">
        <v>17</v>
      </c>
      <c r="C2880" s="7" t="s">
        <v>51</v>
      </c>
      <c r="D2880" s="8">
        <v>38596</v>
      </c>
      <c r="E2880" s="19">
        <v>38599</v>
      </c>
      <c r="F2880" t="s">
        <v>284</v>
      </c>
      <c r="G2880" s="6" t="s">
        <v>23</v>
      </c>
      <c r="I2880" s="12">
        <v>7.48</v>
      </c>
      <c r="J2880" s="12">
        <f>J2879+IF(AND($B2880="B",$G2880="D"),-I2880,IF($B2880="B",+I2880,0))</f>
        <v>-1688.6623385348557</v>
      </c>
      <c r="K2880" s="12">
        <f>K2879+IF(AND($B2880="B",$E2880&lt;&gt;""),IF($G2880="D",-I2880,+I2880),0)</f>
        <v>-1688.6623385348557</v>
      </c>
      <c r="L2880" s="6" t="str">
        <f>IF(C2880="","",G2880&amp;" "&amp;VLOOKUP(C2880,$X$1:$Y$49,2))</f>
        <v>D 21</v>
      </c>
      <c r="M2880" s="10" t="e">
        <f>M2879+IF(AND(B2880="C",E2880&lt;&gt;""),IF(G2880="D",-#REF!,+#REF!),0)</f>
        <v>#REF!</v>
      </c>
      <c r="N2880">
        <f>IF(D2880,MONTH(D2880),"")</f>
        <v>9</v>
      </c>
      <c r="O2880">
        <f>IF(D2880,YEAR(D2880),"")</f>
        <v>2005</v>
      </c>
      <c r="P2880" s="12">
        <f>P2879+IF(AND($B2880="C",I2880&lt;&gt;""),IF($G2880="D",-I2880,+I2880),0)</f>
        <v>228.6857748122132</v>
      </c>
    </row>
    <row r="2881" spans="1:16" x14ac:dyDescent="0.2">
      <c r="A2881" s="6">
        <v>1493</v>
      </c>
      <c r="B2881" s="6" t="s">
        <v>17</v>
      </c>
      <c r="C2881" s="7" t="s">
        <v>56</v>
      </c>
      <c r="D2881" s="8">
        <v>38596</v>
      </c>
      <c r="E2881" s="19">
        <v>38629</v>
      </c>
      <c r="F2881" t="s">
        <v>284</v>
      </c>
      <c r="G2881" s="6" t="s">
        <v>23</v>
      </c>
      <c r="I2881" s="12">
        <v>35.130000000000003</v>
      </c>
      <c r="J2881" s="12">
        <f>J2880+IF(AND($B2881="B",$G2881="D"),-I2881,IF($B2881="B",+I2881,0))</f>
        <v>-1723.7923385348558</v>
      </c>
      <c r="K2881" s="12">
        <f>K2880+IF(AND($B2881="B",$E2881&lt;&gt;""),IF($G2881="D",-I2881,+I2881),0)</f>
        <v>-1723.7923385348558</v>
      </c>
      <c r="L2881" s="6" t="str">
        <f>IF(C2881="","",G2881&amp;" "&amp;VLOOKUP(C2881,$X$1:$Y$49,2))</f>
        <v>D 14</v>
      </c>
      <c r="M2881" s="10" t="e">
        <f>M2880+IF(AND(B2881="C",E2881&lt;&gt;""),IF(G2881="D",-#REF!,+#REF!),0)</f>
        <v>#REF!</v>
      </c>
      <c r="N2881">
        <f>IF(D2881,MONTH(D2881),"")</f>
        <v>9</v>
      </c>
      <c r="O2881">
        <f>IF(D2881,YEAR(D2881),"")</f>
        <v>2005</v>
      </c>
      <c r="P2881" s="12">
        <f>P2880+IF(AND($B2881="C",I2881&lt;&gt;""),IF($G2881="D",-I2881,+I2881),0)</f>
        <v>228.6857748122132</v>
      </c>
    </row>
    <row r="2882" spans="1:16" x14ac:dyDescent="0.2">
      <c r="A2882" s="6">
        <v>1493</v>
      </c>
      <c r="B2882" s="6" t="s">
        <v>17</v>
      </c>
      <c r="C2882" s="7" t="s">
        <v>26</v>
      </c>
      <c r="D2882" s="8">
        <v>38596</v>
      </c>
      <c r="E2882" s="19">
        <v>38629</v>
      </c>
      <c r="F2882" t="s">
        <v>284</v>
      </c>
      <c r="G2882" s="6" t="s">
        <v>23</v>
      </c>
      <c r="I2882" s="12">
        <v>6.89</v>
      </c>
      <c r="J2882" s="12">
        <f>J2881+IF(AND($B2882="B",$G2882="D"),-I2882,IF($B2882="B",+I2882,0))</f>
        <v>-1730.6823385348559</v>
      </c>
      <c r="K2882" s="12">
        <f>K2881+IF(AND($B2882="B",$E2882&lt;&gt;""),IF($G2882="D",-I2882,+I2882),0)</f>
        <v>-1730.6823385348559</v>
      </c>
      <c r="L2882" s="6" t="str">
        <f>IF(C2882="","",G2882&amp;" "&amp;VLOOKUP(C2882,$X$1:$Y$49,2))</f>
        <v>D 6</v>
      </c>
      <c r="M2882" s="10" t="e">
        <f>M2881+IF(AND(B2882="C",E2882&lt;&gt;""),IF(G2882="D",-#REF!,+#REF!),0)</f>
        <v>#REF!</v>
      </c>
      <c r="N2882">
        <f>IF(D2882,MONTH(D2882),"")</f>
        <v>9</v>
      </c>
      <c r="O2882">
        <f>IF(D2882,YEAR(D2882),"")</f>
        <v>2005</v>
      </c>
      <c r="P2882" s="12">
        <f>P2881+IF(AND($B2882="C",I2882&lt;&gt;""),IF($G2882="D",-I2882,+I2882),0)</f>
        <v>228.6857748122132</v>
      </c>
    </row>
    <row r="2883" spans="1:16" x14ac:dyDescent="0.2">
      <c r="A2883" s="6">
        <v>1493</v>
      </c>
      <c r="B2883" s="6" t="s">
        <v>17</v>
      </c>
      <c r="C2883" s="7" t="s">
        <v>51</v>
      </c>
      <c r="D2883" s="8">
        <v>38596</v>
      </c>
      <c r="E2883" s="19">
        <v>38629</v>
      </c>
      <c r="F2883" t="s">
        <v>284</v>
      </c>
      <c r="G2883" s="6" t="s">
        <v>23</v>
      </c>
      <c r="I2883" s="12">
        <v>2.17</v>
      </c>
      <c r="J2883" s="12">
        <f>J2882+IF(AND($B2883="B",$G2883="D"),-I2883,IF($B2883="B",+I2883,0))</f>
        <v>-1732.852338534856</v>
      </c>
      <c r="K2883" s="12">
        <f>K2882+IF(AND($B2883="B",$E2883&lt;&gt;""),IF($G2883="D",-I2883,+I2883),0)</f>
        <v>-1732.852338534856</v>
      </c>
      <c r="L2883" s="6" t="str">
        <f>IF(C2883="","",G2883&amp;" "&amp;VLOOKUP(C2883,$X$1:$Y$49,2))</f>
        <v>D 21</v>
      </c>
      <c r="M2883" s="10" t="e">
        <f>M2882+IF(AND(B2883="C",E2883&lt;&gt;""),IF(G2883="D",-#REF!,+#REF!),0)</f>
        <v>#REF!</v>
      </c>
      <c r="N2883">
        <f>IF(D2883,MONTH(D2883),"")</f>
        <v>9</v>
      </c>
      <c r="O2883">
        <f>IF(D2883,YEAR(D2883),"")</f>
        <v>2005</v>
      </c>
      <c r="P2883" s="12">
        <f>P2882+IF(AND($B2883="C",I2883&lt;&gt;""),IF($G2883="D",-I2883,+I2883),0)</f>
        <v>228.6857748122132</v>
      </c>
    </row>
    <row r="2884" spans="1:16" x14ac:dyDescent="0.2">
      <c r="A2884" s="6">
        <v>1502</v>
      </c>
      <c r="B2884" s="6" t="s">
        <v>17</v>
      </c>
      <c r="C2884" t="s">
        <v>53</v>
      </c>
      <c r="D2884" s="8">
        <v>38596</v>
      </c>
      <c r="E2884" s="8">
        <v>38596</v>
      </c>
      <c r="F2884" t="s">
        <v>284</v>
      </c>
      <c r="G2884" s="6" t="s">
        <v>23</v>
      </c>
      <c r="I2884" s="12">
        <v>7.32</v>
      </c>
      <c r="J2884" s="12">
        <f>J2883+IF(AND($B2884="B",$G2884="D"),-I2884,IF($B2884="B",+I2884,0))</f>
        <v>-1740.172338534856</v>
      </c>
      <c r="K2884" s="12">
        <f>K2883+IF(AND($B2884="B",$E2884&lt;&gt;""),IF($G2884="D",-I2884,+I2884),0)</f>
        <v>-1740.172338534856</v>
      </c>
      <c r="L2884" s="6" t="str">
        <f>IF(C2884="","",G2884&amp;" "&amp;VLOOKUP(C2884,$X$1:$Y$49,2))</f>
        <v>D 29</v>
      </c>
      <c r="M2884" s="10" t="e">
        <f>M2883+IF(AND(B2884="C",E2884&lt;&gt;""),IF(G2884="D",-#REF!,+#REF!),0)</f>
        <v>#REF!</v>
      </c>
      <c r="N2884">
        <f>IF(D2884,MONTH(D2884),"")</f>
        <v>9</v>
      </c>
      <c r="O2884">
        <f>IF(D2884,YEAR(D2884),"")</f>
        <v>2005</v>
      </c>
      <c r="P2884" s="12">
        <f>P2883+IF(AND($B2884="C",I2884&lt;&gt;""),IF($G2884="D",-I2884,+I2884),0)</f>
        <v>228.6857748122132</v>
      </c>
    </row>
    <row r="2885" spans="1:16" x14ac:dyDescent="0.2">
      <c r="A2885" s="6">
        <v>1502</v>
      </c>
      <c r="B2885" s="6" t="s">
        <v>17</v>
      </c>
      <c r="C2885" t="s">
        <v>26</v>
      </c>
      <c r="D2885" s="8">
        <v>38596</v>
      </c>
      <c r="E2885" s="8">
        <v>38596</v>
      </c>
      <c r="F2885" t="s">
        <v>284</v>
      </c>
      <c r="G2885" s="6" t="s">
        <v>23</v>
      </c>
      <c r="I2885" s="12">
        <v>0.74</v>
      </c>
      <c r="J2885" s="12">
        <f>J2884+IF(AND($B2885="B",$G2885="D"),-I2885,IF($B2885="B",+I2885,0))</f>
        <v>-1740.912338534856</v>
      </c>
      <c r="K2885" s="12">
        <f>K2884+IF(AND($B2885="B",$E2885&lt;&gt;""),IF($G2885="D",-I2885,+I2885),0)</f>
        <v>-1740.912338534856</v>
      </c>
      <c r="L2885" s="6" t="str">
        <f>IF(C2885="","",G2885&amp;" "&amp;VLOOKUP(C2885,$X$1:$Y$49,2))</f>
        <v>D 6</v>
      </c>
      <c r="M2885" s="10" t="e">
        <f>M2884+IF(AND(B2885="C",E2885&lt;&gt;""),IF(G2885="D",-#REF!,+#REF!),0)</f>
        <v>#REF!</v>
      </c>
      <c r="N2885">
        <f>IF(D2885,MONTH(D2885),"")</f>
        <v>9</v>
      </c>
      <c r="O2885">
        <f>IF(D2885,YEAR(D2885),"")</f>
        <v>2005</v>
      </c>
      <c r="P2885" s="12">
        <f>P2884+IF(AND($B2885="C",I2885&lt;&gt;""),IF($G2885="D",-I2885,+I2885),0)</f>
        <v>228.6857748122132</v>
      </c>
    </row>
    <row r="2886" spans="1:16" x14ac:dyDescent="0.2">
      <c r="A2886" s="6">
        <v>1503</v>
      </c>
      <c r="B2886" s="6" t="s">
        <v>17</v>
      </c>
      <c r="C2886" t="s">
        <v>53</v>
      </c>
      <c r="D2886" s="8">
        <v>38596</v>
      </c>
      <c r="E2886" s="8">
        <v>38596</v>
      </c>
      <c r="F2886" t="s">
        <v>284</v>
      </c>
      <c r="G2886" s="6" t="s">
        <v>23</v>
      </c>
      <c r="I2886" s="12">
        <v>8.36</v>
      </c>
      <c r="J2886" s="12">
        <f>J2885+IF(AND($B2886="B",$G2886="D"),-I2886,IF($B2886="B",+I2886,0))</f>
        <v>-1749.2723385348559</v>
      </c>
      <c r="K2886" s="12">
        <f>K2885+IF(AND($B2886="B",$E2886&lt;&gt;""),IF($G2886="D",-I2886,+I2886),0)</f>
        <v>-1749.2723385348559</v>
      </c>
      <c r="L2886" s="6" t="str">
        <f>IF(C2886="","",G2886&amp;" "&amp;VLOOKUP(C2886,$X$1:$Y$49,2))</f>
        <v>D 29</v>
      </c>
      <c r="M2886" s="10" t="e">
        <f>M2885+IF(AND(B2886="C",E2886&lt;&gt;""),IF(G2886="D",-#REF!,+#REF!),0)</f>
        <v>#REF!</v>
      </c>
      <c r="N2886">
        <f>IF(D2886,MONTH(D2886),"")</f>
        <v>9</v>
      </c>
      <c r="O2886">
        <f>IF(D2886,YEAR(D2886),"")</f>
        <v>2005</v>
      </c>
      <c r="P2886" s="12">
        <f>P2885+IF(AND($B2886="C",I2886&lt;&gt;""),IF($G2886="D",-I2886,+I2886),0)</f>
        <v>228.6857748122132</v>
      </c>
    </row>
    <row r="2887" spans="1:16" x14ac:dyDescent="0.2">
      <c r="A2887" s="6">
        <v>1503</v>
      </c>
      <c r="B2887" s="6" t="s">
        <v>17</v>
      </c>
      <c r="C2887" t="s">
        <v>26</v>
      </c>
      <c r="D2887" s="8">
        <v>38596</v>
      </c>
      <c r="E2887" s="8">
        <v>38596</v>
      </c>
      <c r="F2887" t="s">
        <v>284</v>
      </c>
      <c r="G2887" s="6" t="s">
        <v>23</v>
      </c>
      <c r="I2887" s="12">
        <v>1.64</v>
      </c>
      <c r="J2887" s="12">
        <f>J2886+IF(AND($B2887="B",$G2887="D"),-I2887,IF($B2887="B",+I2887,0))</f>
        <v>-1750.912338534856</v>
      </c>
      <c r="K2887" s="12">
        <f>K2886+IF(AND($B2887="B",$E2887&lt;&gt;""),IF($G2887="D",-I2887,+I2887),0)</f>
        <v>-1750.912338534856</v>
      </c>
      <c r="L2887" s="6" t="str">
        <f>IF(C2887="","",G2887&amp;" "&amp;VLOOKUP(C2887,$X$1:$Y$49,2))</f>
        <v>D 6</v>
      </c>
      <c r="M2887" s="10" t="e">
        <f>M2886+IF(AND(B2887="C",E2887&lt;&gt;""),IF(G2887="D",-#REF!,+#REF!),0)</f>
        <v>#REF!</v>
      </c>
      <c r="N2887">
        <f>IF(D2887,MONTH(D2887),"")</f>
        <v>9</v>
      </c>
      <c r="O2887">
        <f>IF(D2887,YEAR(D2887),"")</f>
        <v>2005</v>
      </c>
      <c r="P2887" s="12">
        <f>P2886+IF(AND($B2887="C",I2887&lt;&gt;""),IF($G2887="D",-I2887,+I2887),0)</f>
        <v>228.6857748122132</v>
      </c>
    </row>
    <row r="2888" spans="1:16" x14ac:dyDescent="0.2">
      <c r="A2888" s="6">
        <v>1363</v>
      </c>
      <c r="B2888" s="6" t="s">
        <v>17</v>
      </c>
      <c r="C2888" t="s">
        <v>33</v>
      </c>
      <c r="D2888" s="8">
        <v>38597</v>
      </c>
      <c r="E2888" s="8">
        <v>38614</v>
      </c>
      <c r="F2888" s="40" t="s">
        <v>284</v>
      </c>
      <c r="G2888" s="6" t="s">
        <v>23</v>
      </c>
      <c r="I2888" s="12">
        <v>637</v>
      </c>
      <c r="J2888" s="12">
        <f>J2887+IF(AND($B2888="B",$G2888="D"),-I2888,IF($B2888="B",+I2888,0))</f>
        <v>-2387.9123385348557</v>
      </c>
      <c r="K2888" s="12">
        <f>K2887+IF(AND($B2888="B",$E2888&lt;&gt;""),IF($G2888="D",-I2888,+I2888),0)</f>
        <v>-2387.9123385348557</v>
      </c>
      <c r="L2888" s="6" t="str">
        <f>IF(C2888="","",G2888&amp;" "&amp;VLOOKUP(C2888,$X$1:$Y$49,2))</f>
        <v>D 23</v>
      </c>
      <c r="M2888" s="10" t="e">
        <f>M2887+IF(AND(B2888="C",E2888&lt;&gt;""),IF(G2888="D",-#REF!,+#REF!),0)</f>
        <v>#REF!</v>
      </c>
      <c r="N2888">
        <f>IF(D2888,MONTH(D2888),"")</f>
        <v>9</v>
      </c>
      <c r="O2888">
        <f>IF(D2888,YEAR(D2888),"")</f>
        <v>2005</v>
      </c>
      <c r="P2888" s="12">
        <f>P2887+IF(AND($B2888="C",I2888&lt;&gt;""),IF($G2888="D",-I2888,+I2888),0)</f>
        <v>228.6857748122132</v>
      </c>
    </row>
    <row r="2889" spans="1:16" x14ac:dyDescent="0.2">
      <c r="A2889" s="6">
        <v>1504</v>
      </c>
      <c r="B2889" s="6" t="s">
        <v>17</v>
      </c>
      <c r="C2889" t="s">
        <v>64</v>
      </c>
      <c r="D2889" s="8">
        <v>38599</v>
      </c>
      <c r="E2889" s="8">
        <v>38599</v>
      </c>
      <c r="F2889" t="s">
        <v>284</v>
      </c>
      <c r="G2889" s="6" t="s">
        <v>23</v>
      </c>
      <c r="I2889" s="12">
        <v>8</v>
      </c>
      <c r="J2889" s="12">
        <f>J2888+IF(AND($B2889="B",$G2889="D"),-I2889,IF($B2889="B",+I2889,0))</f>
        <v>-2395.9123385348557</v>
      </c>
      <c r="K2889" s="12">
        <f>K2888+IF(AND($B2889="B",$E2889&lt;&gt;""),IF($G2889="D",-I2889,+I2889),0)</f>
        <v>-2395.9123385348557</v>
      </c>
      <c r="L2889" s="6" t="str">
        <f>IF(C2889="","",G2889&amp;" "&amp;VLOOKUP(C2889,$X$1:$Y$49,2))</f>
        <v>D 20</v>
      </c>
      <c r="M2889" s="10" t="e">
        <f>M2888+IF(AND(B2889="C",E2889&lt;&gt;""),IF(G2889="D",-#REF!,+#REF!),0)</f>
        <v>#REF!</v>
      </c>
      <c r="N2889">
        <f>IF(D2889,MONTH(D2889),"")</f>
        <v>9</v>
      </c>
      <c r="O2889">
        <f>IF(D2889,YEAR(D2889),"")</f>
        <v>2005</v>
      </c>
      <c r="P2889" s="12">
        <f>P2888+IF(AND($B2889="C",I2889&lt;&gt;""),IF($G2889="D",-I2889,+I2889),0)</f>
        <v>228.6857748122132</v>
      </c>
    </row>
    <row r="2890" spans="1:16" x14ac:dyDescent="0.2">
      <c r="A2890" s="6">
        <v>1464</v>
      </c>
      <c r="B2890" s="6" t="s">
        <v>17</v>
      </c>
      <c r="C2890" t="s">
        <v>28</v>
      </c>
      <c r="D2890" s="8">
        <v>38600</v>
      </c>
      <c r="E2890" s="8">
        <v>38610</v>
      </c>
      <c r="F2890" t="s">
        <v>284</v>
      </c>
      <c r="G2890" s="6" t="s">
        <v>23</v>
      </c>
      <c r="I2890" s="12">
        <v>25</v>
      </c>
      <c r="J2890" s="12">
        <f>J2889+IF(AND($B2890="B",$G2890="D"),-I2890,IF($B2890="B",+I2890,0))</f>
        <v>-2420.9123385348557</v>
      </c>
      <c r="K2890" s="12">
        <f>K2889+IF(AND($B2890="B",$E2890&lt;&gt;""),IF($G2890="D",-I2890,+I2890),0)</f>
        <v>-2420.9123385348557</v>
      </c>
      <c r="L2890" s="6" t="str">
        <f>IF(C2890="","",G2890&amp;" "&amp;VLOOKUP(C2890,$X$1:$Y$49,2))</f>
        <v>D 25</v>
      </c>
      <c r="M2890" s="10" t="e">
        <f>M2889+IF(AND(B2890="C",E2890&lt;&gt;""),IF(G2890="D",-#REF!,+#REF!),0)</f>
        <v>#REF!</v>
      </c>
      <c r="N2890">
        <f>IF(D2890,MONTH(D2890),"")</f>
        <v>9</v>
      </c>
      <c r="O2890">
        <f>IF(D2890,YEAR(D2890),"")</f>
        <v>2005</v>
      </c>
      <c r="P2890" s="12">
        <f>P2889+IF(AND($B2890="C",I2890&lt;&gt;""),IF($G2890="D",-I2890,+I2890),0)</f>
        <v>228.6857748122132</v>
      </c>
    </row>
    <row r="2891" spans="1:16" x14ac:dyDescent="0.2">
      <c r="A2891" s="6">
        <v>1464</v>
      </c>
      <c r="B2891" s="6" t="s">
        <v>17</v>
      </c>
      <c r="C2891" t="s">
        <v>26</v>
      </c>
      <c r="D2891" s="8">
        <v>38600</v>
      </c>
      <c r="E2891" s="8">
        <v>38610</v>
      </c>
      <c r="F2891" t="s">
        <v>284</v>
      </c>
      <c r="G2891" s="6" t="s">
        <v>23</v>
      </c>
      <c r="I2891" s="12">
        <v>4.9000000000000004</v>
      </c>
      <c r="J2891" s="12">
        <f>J2890+IF(AND($B2891="B",$G2891="D"),-I2891,IF($B2891="B",+I2891,0))</f>
        <v>-2425.8123385348558</v>
      </c>
      <c r="K2891" s="12">
        <f>K2890+IF(AND($B2891="B",$E2891&lt;&gt;""),IF($G2891="D",-I2891,+I2891),0)</f>
        <v>-2425.8123385348558</v>
      </c>
      <c r="L2891" s="6" t="str">
        <f>IF(C2891="","",G2891&amp;" "&amp;VLOOKUP(C2891,$X$1:$Y$49,2))</f>
        <v>D 6</v>
      </c>
      <c r="M2891" s="10" t="e">
        <f>M2890+IF(AND(B2891="C",E2891&lt;&gt;""),IF(G2891="D",-#REF!,+#REF!),0)</f>
        <v>#REF!</v>
      </c>
      <c r="N2891">
        <f>IF(D2891,MONTH(D2891),"")</f>
        <v>9</v>
      </c>
      <c r="O2891">
        <f>IF(D2891,YEAR(D2891),"")</f>
        <v>2005</v>
      </c>
      <c r="P2891" s="12">
        <f>P2890+IF(AND($B2891="C",I2891&lt;&gt;""),IF($G2891="D",-I2891,+I2891),0)</f>
        <v>228.6857748122132</v>
      </c>
    </row>
    <row r="2892" spans="1:16" x14ac:dyDescent="0.2">
      <c r="A2892" s="6">
        <v>1505</v>
      </c>
      <c r="B2892" s="6" t="s">
        <v>17</v>
      </c>
      <c r="C2892" t="s">
        <v>28</v>
      </c>
      <c r="D2892" s="8">
        <v>38600</v>
      </c>
      <c r="E2892" s="8">
        <v>38610</v>
      </c>
      <c r="F2892" t="s">
        <v>284</v>
      </c>
      <c r="G2892" s="6" t="s">
        <v>23</v>
      </c>
      <c r="I2892" s="12">
        <v>28.53</v>
      </c>
      <c r="J2892" s="12">
        <f>J2891+IF(AND($B2892="B",$G2892="D"),-I2892,IF($B2892="B",+I2892,0))</f>
        <v>-2454.342338534856</v>
      </c>
      <c r="K2892" s="12">
        <f>K2891+IF(AND($B2892="B",$E2892&lt;&gt;""),IF($G2892="D",-I2892,+I2892),0)</f>
        <v>-2454.342338534856</v>
      </c>
      <c r="L2892" s="6" t="str">
        <f>IF(C2892="","",G2892&amp;" "&amp;VLOOKUP(C2892,$X$1:$Y$49,2))</f>
        <v>D 25</v>
      </c>
      <c r="M2892" s="10" t="e">
        <f>M2891+IF(AND(B2892="C",E2892&lt;&gt;""),IF(G2892="D",-#REF!,+#REF!),0)</f>
        <v>#REF!</v>
      </c>
      <c r="N2892">
        <f>IF(D2892,MONTH(D2892),"")</f>
        <v>9</v>
      </c>
      <c r="O2892">
        <f>IF(D2892,YEAR(D2892),"")</f>
        <v>2005</v>
      </c>
      <c r="P2892" s="12">
        <f>P2891+IF(AND($B2892="C",I2892&lt;&gt;""),IF($G2892="D",-I2892,+I2892),0)</f>
        <v>228.6857748122132</v>
      </c>
    </row>
    <row r="2893" spans="1:16" x14ac:dyDescent="0.2">
      <c r="A2893" s="6">
        <v>1505</v>
      </c>
      <c r="B2893" s="6" t="s">
        <v>17</v>
      </c>
      <c r="C2893" t="s">
        <v>26</v>
      </c>
      <c r="D2893" s="8">
        <v>38600</v>
      </c>
      <c r="E2893" s="8">
        <v>38610</v>
      </c>
      <c r="F2893" t="s">
        <v>284</v>
      </c>
      <c r="G2893" s="6" t="s">
        <v>23</v>
      </c>
      <c r="I2893" s="12">
        <v>5.59</v>
      </c>
      <c r="J2893" s="12">
        <f>J2892+IF(AND($B2893="B",$G2893="D"),-I2893,IF($B2893="B",+I2893,0))</f>
        <v>-2459.9323385348562</v>
      </c>
      <c r="K2893" s="12">
        <f>K2892+IF(AND($B2893="B",$E2893&lt;&gt;""),IF($G2893="D",-I2893,+I2893),0)</f>
        <v>-2459.9323385348562</v>
      </c>
      <c r="L2893" s="6" t="str">
        <f>IF(C2893="","",G2893&amp;" "&amp;VLOOKUP(C2893,$X$1:$Y$49,2))</f>
        <v>D 6</v>
      </c>
      <c r="M2893" s="10" t="e">
        <f>M2892+IF(AND(B2893="C",E2893&lt;&gt;""),IF(G2893="D",-#REF!,+#REF!),0)</f>
        <v>#REF!</v>
      </c>
      <c r="N2893">
        <f>IF(D2893,MONTH(D2893),"")</f>
        <v>9</v>
      </c>
      <c r="O2893">
        <f>IF(D2893,YEAR(D2893),"")</f>
        <v>2005</v>
      </c>
      <c r="P2893" s="12">
        <f>P2892+IF(AND($B2893="C",I2893&lt;&gt;""),IF($G2893="D",-I2893,+I2893),0)</f>
        <v>228.6857748122132</v>
      </c>
    </row>
    <row r="2894" spans="1:16" x14ac:dyDescent="0.2">
      <c r="A2894" s="6">
        <v>999</v>
      </c>
      <c r="B2894" s="6" t="s">
        <v>17</v>
      </c>
      <c r="C2894" t="s">
        <v>33</v>
      </c>
      <c r="D2894" s="8">
        <v>38602</v>
      </c>
      <c r="E2894" s="8">
        <v>38599</v>
      </c>
      <c r="F2894" t="s">
        <v>284</v>
      </c>
      <c r="G2894" s="6" t="s">
        <v>23</v>
      </c>
      <c r="H2894" s="6"/>
      <c r="I2894" s="12">
        <v>126.33</v>
      </c>
      <c r="J2894" s="12">
        <f>J2893+IF(AND($B2894="B",$G2894="D"),-I2894,IF($B2894="B",+I2894,0))</f>
        <v>-2586.2623385348561</v>
      </c>
      <c r="K2894" s="12">
        <f>K2893+IF(AND($B2894="B",$E2894&lt;&gt;""),IF($G2894="D",-I2894,+I2894),0)</f>
        <v>-2586.2623385348561</v>
      </c>
      <c r="L2894" s="6" t="str">
        <f>IF(C2894="","",G2894&amp;" "&amp;VLOOKUP(C2894,$X$1:$Y$49,2))</f>
        <v>D 23</v>
      </c>
      <c r="M2894" s="10" t="e">
        <f>M2893+IF(AND(B2894="C",E2894&lt;&gt;""),IF(G2894="D",-#REF!,+#REF!),0)</f>
        <v>#REF!</v>
      </c>
      <c r="N2894">
        <f>IF(D2894,MONTH(D2894),"")</f>
        <v>9</v>
      </c>
      <c r="O2894">
        <f>IF(D2894,YEAR(D2894),"")</f>
        <v>2005</v>
      </c>
      <c r="P2894" s="12">
        <f>P2893+IF(AND($B2894="C",I2894&lt;&gt;""),IF($G2894="D",-I2894,+I2894),0)</f>
        <v>228.6857748122132</v>
      </c>
    </row>
    <row r="2895" spans="1:16" x14ac:dyDescent="0.2">
      <c r="A2895" s="6">
        <v>1358</v>
      </c>
      <c r="B2895" s="6" t="s">
        <v>17</v>
      </c>
      <c r="C2895" t="s">
        <v>33</v>
      </c>
      <c r="D2895" s="8">
        <v>38605</v>
      </c>
      <c r="E2895" s="8">
        <v>38606</v>
      </c>
      <c r="F2895" t="s">
        <v>284</v>
      </c>
      <c r="G2895" s="6" t="s">
        <v>23</v>
      </c>
      <c r="I2895" s="12">
        <v>282.89999999999998</v>
      </c>
      <c r="J2895" s="12">
        <f>J2894+IF(AND($B2895="B",$G2895="D"),-I2895,IF($B2895="B",+I2895,0))</f>
        <v>-2869.1623385348562</v>
      </c>
      <c r="K2895" s="12">
        <f>K2894+IF(AND($B2895="B",$E2895&lt;&gt;""),IF($G2895="D",-I2895,+I2895),0)</f>
        <v>-2869.1623385348562</v>
      </c>
      <c r="L2895" s="6" t="str">
        <f>IF(C2895="","",G2895&amp;" "&amp;VLOOKUP(C2895,$X$1:$Y$49,2))</f>
        <v>D 23</v>
      </c>
      <c r="M2895" s="10" t="e">
        <f>M2894+IF(AND(B2895="C",E2895&lt;&gt;""),IF(G2895="D",-#REF!,+#REF!),0)</f>
        <v>#REF!</v>
      </c>
      <c r="N2895">
        <f>IF(D2895,MONTH(D2895),"")</f>
        <v>9</v>
      </c>
      <c r="O2895">
        <f>IF(D2895,YEAR(D2895),"")</f>
        <v>2005</v>
      </c>
      <c r="P2895" s="12">
        <f>P2894+IF(AND($B2895="C",I2895&lt;&gt;""),IF($G2895="D",-I2895,+I2895),0)</f>
        <v>228.6857748122132</v>
      </c>
    </row>
    <row r="2896" spans="1:16" x14ac:dyDescent="0.2">
      <c r="A2896" s="6">
        <v>1487</v>
      </c>
      <c r="B2896" s="6" t="s">
        <v>17</v>
      </c>
      <c r="C2896" t="s">
        <v>28</v>
      </c>
      <c r="D2896" s="8">
        <v>38610</v>
      </c>
      <c r="E2896" s="8">
        <v>38625</v>
      </c>
      <c r="F2896" t="s">
        <v>284</v>
      </c>
      <c r="G2896" s="6" t="s">
        <v>23</v>
      </c>
      <c r="I2896" s="12">
        <v>37.54</v>
      </c>
      <c r="J2896" s="12">
        <f>J2895+IF(AND($B2896="B",$G2896="D"),-I2896,IF($B2896="B",+I2896,0))</f>
        <v>-2906.7023385348562</v>
      </c>
      <c r="K2896" s="12">
        <f>K2895+IF(AND($B2896="B",$E2896&lt;&gt;""),IF($G2896="D",-I2896,+I2896),0)</f>
        <v>-2906.7023385348562</v>
      </c>
      <c r="L2896" s="6" t="str">
        <f>IF(C2896="","",G2896&amp;" "&amp;VLOOKUP(C2896,$X$1:$Y$49,2))</f>
        <v>D 25</v>
      </c>
      <c r="M2896" s="10" t="e">
        <f>M2895+IF(AND(B2896="C",E2896&lt;&gt;""),IF(G2896="D",-#REF!,+#REF!),0)</f>
        <v>#REF!</v>
      </c>
      <c r="N2896">
        <f>IF(D2896,MONTH(D2896),"")</f>
        <v>9</v>
      </c>
      <c r="O2896">
        <f>IF(D2896,YEAR(D2896),"")</f>
        <v>2005</v>
      </c>
      <c r="P2896" s="12">
        <f>P2895+IF(AND($B2896="C",I2896&lt;&gt;""),IF($G2896="D",-I2896,+I2896),0)</f>
        <v>228.6857748122132</v>
      </c>
    </row>
    <row r="2897" spans="1:16" x14ac:dyDescent="0.2">
      <c r="A2897" s="6">
        <v>1487</v>
      </c>
      <c r="B2897" s="6" t="s">
        <v>17</v>
      </c>
      <c r="C2897" t="s">
        <v>26</v>
      </c>
      <c r="D2897" s="8">
        <v>38610</v>
      </c>
      <c r="E2897" s="8">
        <v>38625</v>
      </c>
      <c r="F2897" t="s">
        <v>284</v>
      </c>
      <c r="G2897" s="6" t="s">
        <v>23</v>
      </c>
      <c r="I2897" s="12">
        <v>7.36</v>
      </c>
      <c r="J2897" s="12">
        <f>J2896+IF(AND($B2897="B",$G2897="D"),-I2897,IF($B2897="B",+I2897,0))</f>
        <v>-2914.0623385348563</v>
      </c>
      <c r="K2897" s="12">
        <f>K2896+IF(AND($B2897="B",$E2897&lt;&gt;""),IF($G2897="D",-I2897,+I2897),0)</f>
        <v>-2914.0623385348563</v>
      </c>
      <c r="L2897" s="6" t="str">
        <f>IF(C2897="","",G2897&amp;" "&amp;VLOOKUP(C2897,$X$1:$Y$49,2))</f>
        <v>D 6</v>
      </c>
      <c r="M2897" s="10" t="e">
        <f>M2896+IF(AND(B2897="C",E2897&lt;&gt;""),IF(G2897="D",-#REF!,+#REF!),0)</f>
        <v>#REF!</v>
      </c>
      <c r="N2897">
        <f>IF(D2897,MONTH(D2897),"")</f>
        <v>9</v>
      </c>
      <c r="O2897">
        <f>IF(D2897,YEAR(D2897),"")</f>
        <v>2005</v>
      </c>
      <c r="P2897" s="12">
        <f>P2896+IF(AND($B2897="C",I2897&lt;&gt;""),IF($G2897="D",-I2897,+I2897),0)</f>
        <v>228.6857748122132</v>
      </c>
    </row>
    <row r="2898" spans="1:16" x14ac:dyDescent="0.2">
      <c r="A2898" s="6">
        <v>1495</v>
      </c>
      <c r="B2898" s="6" t="s">
        <v>17</v>
      </c>
      <c r="C2898" s="7" t="s">
        <v>51</v>
      </c>
      <c r="D2898" s="8">
        <v>38610</v>
      </c>
      <c r="E2898" s="8">
        <v>38625</v>
      </c>
      <c r="F2898" t="s">
        <v>284</v>
      </c>
      <c r="G2898" s="6" t="s">
        <v>23</v>
      </c>
      <c r="I2898" s="12">
        <v>431.7809364548495</v>
      </c>
      <c r="J2898" s="12">
        <f>J2897+IF(AND($B2898="B",$G2898="D"),-I2898,IF($B2898="B",+I2898,0))</f>
        <v>-3345.8432749897056</v>
      </c>
      <c r="K2898" s="12">
        <f>K2897+IF(AND($B2898="B",$E2898&lt;&gt;""),IF($G2898="D",-I2898,+I2898),0)</f>
        <v>-3345.8432749897056</v>
      </c>
      <c r="L2898" s="6" t="str">
        <f>IF(C2898="","",G2898&amp;" "&amp;VLOOKUP(C2898,$X$1:$Y$49,2))</f>
        <v>D 21</v>
      </c>
      <c r="M2898" s="10" t="e">
        <f>M2897+IF(AND(B2898="C",E2898&lt;&gt;""),IF(G2898="D",-#REF!,+#REF!),0)</f>
        <v>#REF!</v>
      </c>
      <c r="N2898">
        <f>IF(D2898,MONTH(D2898),"")</f>
        <v>9</v>
      </c>
      <c r="O2898">
        <f>IF(D2898,YEAR(D2898),"")</f>
        <v>2005</v>
      </c>
      <c r="P2898" s="12">
        <f>P2897+IF(AND($B2898="C",I2898&lt;&gt;""),IF($G2898="D",-I2898,+I2898),0)</f>
        <v>228.6857748122132</v>
      </c>
    </row>
    <row r="2899" spans="1:16" x14ac:dyDescent="0.2">
      <c r="A2899" s="6">
        <v>1495</v>
      </c>
      <c r="B2899" s="6" t="s">
        <v>17</v>
      </c>
      <c r="C2899" s="7" t="s">
        <v>26</v>
      </c>
      <c r="D2899" s="8">
        <v>38610</v>
      </c>
      <c r="E2899" s="8">
        <v>38625</v>
      </c>
      <c r="F2899" t="s">
        <v>284</v>
      </c>
      <c r="G2899" s="6" t="s">
        <v>23</v>
      </c>
      <c r="I2899" s="12">
        <v>84.63</v>
      </c>
      <c r="J2899" s="12">
        <f>J2898+IF(AND($B2899="B",$G2899="D"),-I2899,IF($B2899="B",+I2899,0))</f>
        <v>-3430.4732749897057</v>
      </c>
      <c r="K2899" s="12">
        <f>K2898+IF(AND($B2899="B",$E2899&lt;&gt;""),IF($G2899="D",-I2899,+I2899),0)</f>
        <v>-3430.4732749897057</v>
      </c>
      <c r="L2899" s="6" t="str">
        <f>IF(C2899="","",G2899&amp;" "&amp;VLOOKUP(C2899,$X$1:$Y$49,2))</f>
        <v>D 6</v>
      </c>
      <c r="M2899" s="10" t="e">
        <f>M2898+IF(AND(B2899="C",E2899&lt;&gt;""),IF(G2899="D",-#REF!,+#REF!),0)</f>
        <v>#REF!</v>
      </c>
      <c r="N2899">
        <f>IF(D2899,MONTH(D2899),"")</f>
        <v>9</v>
      </c>
      <c r="O2899">
        <f>IF(D2899,YEAR(D2899),"")</f>
        <v>2005</v>
      </c>
      <c r="P2899" s="12">
        <f>P2898+IF(AND($B2899="C",I2899&lt;&gt;""),IF($G2899="D",-I2899,+I2899),0)</f>
        <v>228.6857748122132</v>
      </c>
    </row>
    <row r="2900" spans="1:16" x14ac:dyDescent="0.2">
      <c r="A2900" s="6">
        <v>1497</v>
      </c>
      <c r="B2900" s="6" t="s">
        <v>17</v>
      </c>
      <c r="C2900" t="s">
        <v>28</v>
      </c>
      <c r="D2900" s="8">
        <v>38611</v>
      </c>
      <c r="E2900" s="8">
        <v>38627</v>
      </c>
      <c r="F2900" t="s">
        <v>284</v>
      </c>
      <c r="G2900" s="6" t="s">
        <v>23</v>
      </c>
      <c r="I2900" s="12">
        <v>34.44</v>
      </c>
      <c r="J2900" s="12">
        <f>J2899+IF(AND($B2900="B",$G2900="D"),-I2900,IF($B2900="B",+I2900,0))</f>
        <v>-3464.9132749897058</v>
      </c>
      <c r="K2900" s="12">
        <f>K2899+IF(AND($B2900="B",$E2900&lt;&gt;""),IF($G2900="D",-I2900,+I2900),0)</f>
        <v>-3464.9132749897058</v>
      </c>
      <c r="L2900" s="6" t="str">
        <f>IF(C2900="","",G2900&amp;" "&amp;VLOOKUP(C2900,$X$1:$Y$49,2))</f>
        <v>D 25</v>
      </c>
      <c r="M2900" s="10" t="e">
        <f>M2899+IF(AND(B2900="C",E2900&lt;&gt;""),IF(G2900="D",-#REF!,+#REF!),0)</f>
        <v>#REF!</v>
      </c>
      <c r="N2900">
        <f>IF(D2900,MONTH(D2900),"")</f>
        <v>9</v>
      </c>
      <c r="O2900">
        <f>IF(D2900,YEAR(D2900),"")</f>
        <v>2005</v>
      </c>
      <c r="P2900" s="12">
        <f>P2899+IF(AND($B2900="C",I2900&lt;&gt;""),IF($G2900="D",-I2900,+I2900),0)</f>
        <v>228.6857748122132</v>
      </c>
    </row>
    <row r="2901" spans="1:16" x14ac:dyDescent="0.2">
      <c r="A2901" s="6">
        <v>1497</v>
      </c>
      <c r="B2901" s="6" t="s">
        <v>17</v>
      </c>
      <c r="C2901" t="s">
        <v>26</v>
      </c>
      <c r="D2901" s="8">
        <v>38611</v>
      </c>
      <c r="E2901" s="8">
        <v>38627</v>
      </c>
      <c r="F2901" t="s">
        <v>284</v>
      </c>
      <c r="G2901" s="6" t="s">
        <v>23</v>
      </c>
      <c r="I2901" s="12">
        <v>6.75</v>
      </c>
      <c r="J2901" s="12">
        <f>J2900+IF(AND($B2901="B",$G2901="D"),-I2901,IF($B2901="B",+I2901,0))</f>
        <v>-3471.6632749897058</v>
      </c>
      <c r="K2901" s="12">
        <f>K2900+IF(AND($B2901="B",$E2901&lt;&gt;""),IF($G2901="D",-I2901,+I2901),0)</f>
        <v>-3471.6632749897058</v>
      </c>
      <c r="L2901" s="6" t="str">
        <f>IF(C2901="","",G2901&amp;" "&amp;VLOOKUP(C2901,$X$1:$Y$49,2))</f>
        <v>D 6</v>
      </c>
      <c r="M2901" s="10" t="e">
        <f>M2900+IF(AND(B2901="C",E2901&lt;&gt;""),IF(G2901="D",-#REF!,+#REF!),0)</f>
        <v>#REF!</v>
      </c>
      <c r="N2901">
        <f>IF(D2901,MONTH(D2901),"")</f>
        <v>9</v>
      </c>
      <c r="O2901">
        <f>IF(D2901,YEAR(D2901),"")</f>
        <v>2005</v>
      </c>
      <c r="P2901" s="12">
        <f>P2900+IF(AND($B2901="C",I2901&lt;&gt;""),IF($G2901="D",-I2901,+I2901),0)</f>
        <v>228.6857748122132</v>
      </c>
    </row>
    <row r="2902" spans="1:16" x14ac:dyDescent="0.2">
      <c r="A2902" s="6">
        <v>1494</v>
      </c>
      <c r="B2902" s="6" t="s">
        <v>17</v>
      </c>
      <c r="C2902" t="s">
        <v>21</v>
      </c>
      <c r="D2902" s="8">
        <v>38617</v>
      </c>
      <c r="E2902" s="8">
        <v>36468</v>
      </c>
      <c r="F2902" t="s">
        <v>284</v>
      </c>
      <c r="G2902" s="6" t="s">
        <v>23</v>
      </c>
      <c r="J2902" s="12">
        <f>J2901+IF(AND($B2902="B",$G2902="D"),-I2902,IF($B2902="B",+I2902,0))</f>
        <v>-3471.6632749897058</v>
      </c>
      <c r="K2902" s="12">
        <f>K2901+IF(AND($B2902="B",$E2902&lt;&gt;""),IF($G2902="D",-I2902,+I2902),0)</f>
        <v>-3471.6632749897058</v>
      </c>
      <c r="L2902" s="6" t="str">
        <f>IF(C2902="","",G2902&amp;" "&amp;VLOOKUP(C2902,$X$1:$Y$49,2))</f>
        <v>D 28</v>
      </c>
      <c r="M2902" s="10" t="e">
        <f>M2901+IF(AND(B2902="C",E2902&lt;&gt;""),IF(G2902="D",-#REF!,+#REF!),0)</f>
        <v>#REF!</v>
      </c>
      <c r="N2902">
        <f>IF(D2902,MONTH(D2902),"")</f>
        <v>9</v>
      </c>
      <c r="O2902">
        <f>IF(D2902,YEAR(D2902),"")</f>
        <v>2005</v>
      </c>
      <c r="P2902" s="12">
        <f>P2901+IF(AND($B2902="C",I2902&lt;&gt;""),IF($G2902="D",-I2902,+I2902),0)</f>
        <v>228.6857748122132</v>
      </c>
    </row>
    <row r="2903" spans="1:16" x14ac:dyDescent="0.2">
      <c r="A2903" s="6">
        <v>1494</v>
      </c>
      <c r="B2903" s="6" t="s">
        <v>17</v>
      </c>
      <c r="C2903" s="7" t="s">
        <v>26</v>
      </c>
      <c r="D2903" s="8">
        <v>38617</v>
      </c>
      <c r="E2903" s="8">
        <v>36468</v>
      </c>
      <c r="F2903" t="s">
        <v>284</v>
      </c>
      <c r="G2903" s="6" t="s">
        <v>23</v>
      </c>
      <c r="J2903" s="12">
        <f>J2902+IF(AND($B2903="B",$G2903="D"),-I2903,IF($B2903="B",+I2903,0))</f>
        <v>-3471.6632749897058</v>
      </c>
      <c r="K2903" s="12">
        <f>K2902+IF(AND($B2903="B",$E2903&lt;&gt;""),IF($G2903="D",-I2903,+I2903),0)</f>
        <v>-3471.6632749897058</v>
      </c>
      <c r="L2903" s="6" t="str">
        <f>IF(C2903="","",G2903&amp;" "&amp;VLOOKUP(C2903,$X$1:$Y$49,2))</f>
        <v>D 6</v>
      </c>
      <c r="M2903" s="10" t="e">
        <f>M2902+IF(AND(B2903="C",E2903&lt;&gt;""),IF(G2903="D",-#REF!,+#REF!),0)</f>
        <v>#REF!</v>
      </c>
      <c r="N2903">
        <f>IF(D2903,MONTH(D2903),"")</f>
        <v>9</v>
      </c>
      <c r="O2903">
        <f>IF(D2903,YEAR(D2903),"")</f>
        <v>2005</v>
      </c>
      <c r="P2903" s="12">
        <f>P2902+IF(AND($B2903="C",I2903&lt;&gt;""),IF($G2903="D",-I2903,+I2903),0)</f>
        <v>228.6857748122132</v>
      </c>
    </row>
    <row r="2904" spans="1:16" x14ac:dyDescent="0.2">
      <c r="A2904" s="6">
        <v>1501</v>
      </c>
      <c r="B2904" s="6" t="s">
        <v>17</v>
      </c>
      <c r="C2904" t="s">
        <v>31</v>
      </c>
      <c r="D2904" s="8">
        <v>38625</v>
      </c>
      <c r="E2904" s="8">
        <v>38625</v>
      </c>
      <c r="F2904" t="s">
        <v>284</v>
      </c>
      <c r="G2904" s="6" t="s">
        <v>23</v>
      </c>
      <c r="I2904" s="12">
        <v>22.45</v>
      </c>
      <c r="J2904" s="12">
        <f>J2903+IF(AND($B2904="B",$G2904="D"),-I2904,IF($B2904="B",+I2904,0))</f>
        <v>-3494.1132749897056</v>
      </c>
      <c r="K2904" s="12">
        <f>K2903+IF(AND($B2904="B",$E2904&lt;&gt;""),IF($G2904="D",-I2904,+I2904),0)</f>
        <v>-3494.1132749897056</v>
      </c>
      <c r="L2904" s="6" t="str">
        <f>IF(C2904="","",G2904&amp;" "&amp;VLOOKUP(C2904,$X$1:$Y$49,2))</f>
        <v>D 22</v>
      </c>
      <c r="M2904" s="10" t="e">
        <f>M2903+IF(AND(B2904="C",E2904&lt;&gt;""),IF(G2904="D",-#REF!,+#REF!),0)</f>
        <v>#REF!</v>
      </c>
      <c r="N2904">
        <f>IF(D2904,MONTH(D2904),"")</f>
        <v>9</v>
      </c>
      <c r="O2904">
        <f>IF(D2904,YEAR(D2904),"")</f>
        <v>2005</v>
      </c>
      <c r="P2904" s="12">
        <f>P2903+IF(AND($B2904="C",I2904&lt;&gt;""),IF($G2904="D",-I2904,+I2904),0)</f>
        <v>228.6857748122132</v>
      </c>
    </row>
    <row r="2905" spans="1:16" x14ac:dyDescent="0.2">
      <c r="A2905" s="6">
        <v>1501</v>
      </c>
      <c r="B2905" s="6" t="s">
        <v>17</v>
      </c>
      <c r="C2905" t="s">
        <v>26</v>
      </c>
      <c r="D2905" s="8">
        <v>38625</v>
      </c>
      <c r="E2905" s="8">
        <v>38625</v>
      </c>
      <c r="F2905" t="s">
        <v>284</v>
      </c>
      <c r="G2905" s="6" t="s">
        <v>23</v>
      </c>
      <c r="I2905" s="12">
        <v>4.4000000000000004</v>
      </c>
      <c r="J2905" s="12">
        <f>J2904+IF(AND($B2905="B",$G2905="D"),-I2905,IF($B2905="B",+I2905,0))</f>
        <v>-3498.5132749897057</v>
      </c>
      <c r="K2905" s="12">
        <f>K2904+IF(AND($B2905="B",$E2905&lt;&gt;""),IF($G2905="D",-I2905,+I2905),0)</f>
        <v>-3498.5132749897057</v>
      </c>
      <c r="L2905" s="6" t="str">
        <f>IF(C2905="","",G2905&amp;" "&amp;VLOOKUP(C2905,$X$1:$Y$49,2))</f>
        <v>D 6</v>
      </c>
      <c r="M2905" s="10" t="e">
        <f>M2904+IF(AND(B2905="C",E2905&lt;&gt;""),IF(G2905="D",-#REF!,+#REF!),0)</f>
        <v>#REF!</v>
      </c>
      <c r="N2905">
        <f>IF(D2905,MONTH(D2905),"")</f>
        <v>9</v>
      </c>
      <c r="O2905">
        <f>IF(D2905,YEAR(D2905),"")</f>
        <v>2005</v>
      </c>
      <c r="P2905" s="12">
        <f>P2904+IF(AND($B2905="C",I2905&lt;&gt;""),IF($G2905="D",-I2905,+I2905),0)</f>
        <v>228.6857748122132</v>
      </c>
    </row>
    <row r="2906" spans="1:16" x14ac:dyDescent="0.2">
      <c r="A2906" s="6">
        <v>1491</v>
      </c>
      <c r="B2906" s="6" t="s">
        <v>17</v>
      </c>
      <c r="C2906" t="s">
        <v>54</v>
      </c>
      <c r="D2906" s="8">
        <v>38626</v>
      </c>
      <c r="E2906" s="8">
        <v>38630</v>
      </c>
      <c r="F2906" t="s">
        <v>284</v>
      </c>
      <c r="G2906" s="6" t="s">
        <v>19</v>
      </c>
      <c r="I2906" s="12">
        <v>1925</v>
      </c>
      <c r="J2906" s="12">
        <f>J2905+IF(AND($B2906="B",$G2906="D"),-I2906,IF($B2906="B",+I2906,0))</f>
        <v>-1573.5132749897057</v>
      </c>
      <c r="K2906" s="12">
        <f>K2905+IF(AND($B2906="B",$E2906&lt;&gt;""),IF($G2906="D",-I2906,+I2906),0)</f>
        <v>-1573.5132749897057</v>
      </c>
      <c r="L2906" s="6" t="str">
        <f>IF(C2906="","",G2906&amp;" "&amp;VLOOKUP(C2906,$X$1:$Y$49,2))</f>
        <v>R 6</v>
      </c>
      <c r="M2906" s="10" t="e">
        <f>M2905+IF(AND(B2906="C",E2906&lt;&gt;""),IF(G2906="D",-#REF!,+#REF!),0)</f>
        <v>#REF!</v>
      </c>
      <c r="N2906">
        <f>IF(D2906,MONTH(D2906),"")</f>
        <v>10</v>
      </c>
      <c r="O2906">
        <f>IF(D2906,YEAR(D2906),"")</f>
        <v>2005</v>
      </c>
      <c r="P2906" s="12">
        <f>P2905+IF(AND($B2906="C",I2906&lt;&gt;""),IF($G2906="D",-I2906,+I2906),0)</f>
        <v>228.6857748122132</v>
      </c>
    </row>
    <row r="2907" spans="1:16" x14ac:dyDescent="0.2">
      <c r="A2907" s="6">
        <v>1491</v>
      </c>
      <c r="B2907" s="6" t="s">
        <v>17</v>
      </c>
      <c r="C2907" t="s">
        <v>62</v>
      </c>
      <c r="D2907" s="8">
        <v>38626</v>
      </c>
      <c r="E2907" s="8">
        <v>38630</v>
      </c>
      <c r="F2907" t="s">
        <v>284</v>
      </c>
      <c r="G2907" s="6" t="s">
        <v>19</v>
      </c>
      <c r="I2907" s="12">
        <v>377.3</v>
      </c>
      <c r="J2907" s="12">
        <f>J2906+IF(AND($B2907="B",$G2907="D"),-I2907,IF($B2907="B",+I2907,0))</f>
        <v>-1196.2132749897057</v>
      </c>
      <c r="K2907" s="12">
        <f>K2906+IF(AND($B2907="B",$E2907&lt;&gt;""),IF($G2907="D",-I2907,+I2907),0)</f>
        <v>-1196.2132749897057</v>
      </c>
      <c r="L2907" s="6" t="str">
        <f>IF(C2907="","",G2907&amp;" "&amp;VLOOKUP(C2907,$X$1:$Y$49,2))</f>
        <v>R 5</v>
      </c>
      <c r="M2907" s="10" t="e">
        <f>M2906+IF(AND(B2907="C",E2907&lt;&gt;""),IF(G2907="D",-#REF!,+#REF!),0)</f>
        <v>#REF!</v>
      </c>
      <c r="N2907">
        <f>IF(D2907,MONTH(D2907),"")</f>
        <v>10</v>
      </c>
      <c r="O2907">
        <f>IF(D2907,YEAR(D2907),"")</f>
        <v>2005</v>
      </c>
      <c r="P2907" s="12">
        <f>P2906+IF(AND($B2907="C",I2907&lt;&gt;""),IF($G2907="D",-I2907,+I2907),0)</f>
        <v>228.6857748122132</v>
      </c>
    </row>
    <row r="2908" spans="1:16" x14ac:dyDescent="0.2">
      <c r="A2908" s="6">
        <v>1492</v>
      </c>
      <c r="B2908" s="6" t="s">
        <v>17</v>
      </c>
      <c r="C2908" t="s">
        <v>54</v>
      </c>
      <c r="D2908" s="8">
        <v>38626</v>
      </c>
      <c r="E2908" s="8">
        <v>38632</v>
      </c>
      <c r="F2908" t="s">
        <v>284</v>
      </c>
      <c r="G2908" s="6" t="s">
        <v>19</v>
      </c>
      <c r="I2908" s="12">
        <v>590</v>
      </c>
      <c r="J2908" s="12">
        <f>J2907+IF(AND($B2908="B",$G2908="D"),-I2908,IF($B2908="B",+I2908,0))</f>
        <v>-606.21327498970572</v>
      </c>
      <c r="K2908" s="12">
        <f>K2907+IF(AND($B2908="B",$E2908&lt;&gt;""),IF($G2908="D",-I2908,+I2908),0)</f>
        <v>-606.21327498970572</v>
      </c>
      <c r="L2908" s="6" t="str">
        <f>IF(C2908="","",G2908&amp;" "&amp;VLOOKUP(C2908,$X$1:$Y$49,2))</f>
        <v>R 6</v>
      </c>
      <c r="M2908" s="10" t="e">
        <f>M2907+IF(AND(B2908="C",E2908&lt;&gt;""),IF(G2908="D",-#REF!,+#REF!),0)</f>
        <v>#REF!</v>
      </c>
      <c r="N2908">
        <f>IF(D2908,MONTH(D2908),"")</f>
        <v>10</v>
      </c>
      <c r="O2908">
        <f>IF(D2908,YEAR(D2908),"")</f>
        <v>2005</v>
      </c>
      <c r="P2908" s="12">
        <f>P2907+IF(AND($B2908="C",I2908&lt;&gt;""),IF($G2908="D",-I2908,+I2908),0)</f>
        <v>228.6857748122132</v>
      </c>
    </row>
    <row r="2909" spans="1:16" x14ac:dyDescent="0.2">
      <c r="A2909" s="6">
        <v>1492</v>
      </c>
      <c r="B2909" s="6" t="s">
        <v>17</v>
      </c>
      <c r="C2909" t="s">
        <v>62</v>
      </c>
      <c r="D2909" s="8">
        <v>38626</v>
      </c>
      <c r="E2909" s="8">
        <v>38632</v>
      </c>
      <c r="F2909" t="s">
        <v>284</v>
      </c>
      <c r="G2909" s="6" t="s">
        <v>19</v>
      </c>
      <c r="I2909" s="12">
        <v>115.64</v>
      </c>
      <c r="J2909" s="12">
        <f>J2908+IF(AND($B2909="B",$G2909="D"),-I2909,IF($B2909="B",+I2909,0))</f>
        <v>-490.57327498970574</v>
      </c>
      <c r="K2909" s="12">
        <f>K2908+IF(AND($B2909="B",$E2909&lt;&gt;""),IF($G2909="D",-I2909,+I2909),0)</f>
        <v>-490.57327498970574</v>
      </c>
      <c r="L2909" s="6" t="str">
        <f>IF(C2909="","",G2909&amp;" "&amp;VLOOKUP(C2909,$X$1:$Y$49,2))</f>
        <v>R 5</v>
      </c>
      <c r="M2909" s="10" t="e">
        <f>M2908+IF(AND(B2909="C",E2909&lt;&gt;""),IF(G2909="D",-#REF!,+#REF!),0)</f>
        <v>#REF!</v>
      </c>
      <c r="N2909">
        <f>IF(D2909,MONTH(D2909),"")</f>
        <v>10</v>
      </c>
      <c r="O2909">
        <f>IF(D2909,YEAR(D2909),"")</f>
        <v>2005</v>
      </c>
      <c r="P2909" s="12">
        <f>P2908+IF(AND($B2909="C",I2909&lt;&gt;""),IF($G2909="D",-I2909,+I2909),0)</f>
        <v>228.6857748122132</v>
      </c>
    </row>
    <row r="2910" spans="1:16" x14ac:dyDescent="0.2">
      <c r="A2910" s="6">
        <v>1496</v>
      </c>
      <c r="B2910" s="6" t="s">
        <v>17</v>
      </c>
      <c r="C2910" t="s">
        <v>33</v>
      </c>
      <c r="D2910" s="8">
        <v>38626</v>
      </c>
      <c r="E2910" s="8">
        <v>38620</v>
      </c>
      <c r="F2910" t="s">
        <v>284</v>
      </c>
      <c r="G2910" s="6" t="s">
        <v>23</v>
      </c>
      <c r="I2910" s="12">
        <v>1373</v>
      </c>
      <c r="J2910" s="12">
        <f>J2909+IF(AND($B2910="B",$G2910="D"),-I2910,IF($B2910="B",+I2910,0))</f>
        <v>-1863.5732749897056</v>
      </c>
      <c r="K2910" s="12">
        <f>K2909+IF(AND($B2910="B",$E2910&lt;&gt;""),IF($G2910="D",-I2910,+I2910),0)</f>
        <v>-1863.5732749897056</v>
      </c>
      <c r="L2910" s="6" t="str">
        <f>IF(C2910="","",G2910&amp;" "&amp;VLOOKUP(C2910,$X$1:$Y$49,2))</f>
        <v>D 23</v>
      </c>
      <c r="M2910" s="10" t="e">
        <f>M2909+IF(AND(B2910="C",E2910&lt;&gt;""),IF(G2910="D",-#REF!,+#REF!),0)</f>
        <v>#REF!</v>
      </c>
      <c r="N2910">
        <f>IF(D2910,MONTH(D2910),"")</f>
        <v>10</v>
      </c>
      <c r="O2910">
        <f>IF(D2910,YEAR(D2910),"")</f>
        <v>2005</v>
      </c>
      <c r="P2910" s="12">
        <f>P2909+IF(AND($B2910="C",I2910&lt;&gt;""),IF($G2910="D",-I2910,+I2910),0)</f>
        <v>228.6857748122132</v>
      </c>
    </row>
    <row r="2911" spans="1:16" x14ac:dyDescent="0.2">
      <c r="A2911" s="6">
        <v>1513</v>
      </c>
      <c r="B2911" s="6" t="s">
        <v>17</v>
      </c>
      <c r="C2911" t="s">
        <v>53</v>
      </c>
      <c r="D2911" s="8">
        <v>38626</v>
      </c>
      <c r="E2911" s="8">
        <v>38626</v>
      </c>
      <c r="F2911" t="s">
        <v>284</v>
      </c>
      <c r="G2911" s="6" t="s">
        <v>23</v>
      </c>
      <c r="I2911" s="12">
        <v>58.21</v>
      </c>
      <c r="J2911" s="12">
        <f>J2910+IF(AND($B2911="B",$G2911="D"),-I2911,IF($B2911="B",+I2911,0))</f>
        <v>-1921.7832749897057</v>
      </c>
      <c r="K2911" s="12">
        <f>K2910+IF(AND($B2911="B",$E2911&lt;&gt;""),IF($G2911="D",-I2911,+I2911),0)</f>
        <v>-1921.7832749897057</v>
      </c>
      <c r="L2911" s="6" t="str">
        <f>IF(C2911="","",G2911&amp;" "&amp;VLOOKUP(C2911,$X$1:$Y$49,2))</f>
        <v>D 29</v>
      </c>
      <c r="M2911" s="10" t="e">
        <f>M2910+IF(AND(B2911="C",E2911&lt;&gt;""),IF(G2911="D",-#REF!,+#REF!),0)</f>
        <v>#REF!</v>
      </c>
      <c r="N2911">
        <f>IF(D2911,MONTH(D2911),"")</f>
        <v>10</v>
      </c>
      <c r="O2911">
        <f>IF(D2911,YEAR(D2911),"")</f>
        <v>2005</v>
      </c>
      <c r="P2911" s="12">
        <f>P2910+IF(AND($B2911="C",I2911&lt;&gt;""),IF($G2911="D",-I2911,+I2911),0)</f>
        <v>228.6857748122132</v>
      </c>
    </row>
    <row r="2912" spans="1:16" x14ac:dyDescent="0.2">
      <c r="A2912" s="6">
        <v>1513</v>
      </c>
      <c r="B2912" s="6" t="s">
        <v>17</v>
      </c>
      <c r="C2912" t="s">
        <v>26</v>
      </c>
      <c r="D2912" s="8">
        <v>38626</v>
      </c>
      <c r="E2912" s="8">
        <v>38626</v>
      </c>
      <c r="F2912" t="s">
        <v>284</v>
      </c>
      <c r="G2912" s="6" t="s">
        <v>23</v>
      </c>
      <c r="I2912" s="12">
        <v>10.86</v>
      </c>
      <c r="J2912" s="12">
        <f>J2911+IF(AND($B2912="B",$G2912="D"),-I2912,IF($B2912="B",+I2912,0))</f>
        <v>-1932.6432749897056</v>
      </c>
      <c r="K2912" s="12">
        <f>K2911+IF(AND($B2912="B",$E2912&lt;&gt;""),IF($G2912="D",-I2912,+I2912),0)</f>
        <v>-1932.6432749897056</v>
      </c>
      <c r="L2912" s="6" t="str">
        <f>IF(C2912="","",G2912&amp;" "&amp;VLOOKUP(C2912,$X$1:$Y$49,2))</f>
        <v>D 6</v>
      </c>
      <c r="M2912" s="10" t="e">
        <f>M2911+IF(AND(B2912="C",E2912&lt;&gt;""),IF(G2912="D",-#REF!,+#REF!),0)</f>
        <v>#REF!</v>
      </c>
      <c r="N2912">
        <f>IF(D2912,MONTH(D2912),"")</f>
        <v>10</v>
      </c>
      <c r="O2912">
        <f>IF(D2912,YEAR(D2912),"")</f>
        <v>2005</v>
      </c>
      <c r="P2912" s="12">
        <f>P2911+IF(AND($B2912="C",I2912&lt;&gt;""),IF($G2912="D",-I2912,+I2912),0)</f>
        <v>228.6857748122132</v>
      </c>
    </row>
    <row r="2913" spans="1:16" x14ac:dyDescent="0.2">
      <c r="A2913" s="6">
        <v>1363</v>
      </c>
      <c r="B2913" s="6" t="s">
        <v>17</v>
      </c>
      <c r="C2913" t="s">
        <v>33</v>
      </c>
      <c r="D2913" s="8">
        <v>38627</v>
      </c>
      <c r="E2913" s="8">
        <v>38644</v>
      </c>
      <c r="F2913" s="40" t="s">
        <v>284</v>
      </c>
      <c r="G2913" s="6" t="s">
        <v>23</v>
      </c>
      <c r="I2913" s="12">
        <v>637</v>
      </c>
      <c r="J2913" s="12">
        <f>J2912+IF(AND($B2913="B",$G2913="D"),-I2913,IF($B2913="B",+I2913,0))</f>
        <v>-2569.6432749897058</v>
      </c>
      <c r="K2913" s="12">
        <f>K2912+IF(AND($B2913="B",$E2913&lt;&gt;""),IF($G2913="D",-I2913,+I2913),0)</f>
        <v>-2569.6432749897058</v>
      </c>
      <c r="L2913" s="6" t="str">
        <f>IF(C2913="","",G2913&amp;" "&amp;VLOOKUP(C2913,$X$1:$Y$49,2))</f>
        <v>D 23</v>
      </c>
      <c r="M2913" s="10" t="e">
        <f>M2912+IF(AND(B2913="C",E2913&lt;&gt;""),IF(G2913="D",-#REF!,+#REF!),0)</f>
        <v>#REF!</v>
      </c>
      <c r="N2913">
        <f>IF(D2913,MONTH(D2913),"")</f>
        <v>10</v>
      </c>
      <c r="O2913">
        <f>IF(D2913,YEAR(D2913),"")</f>
        <v>2005</v>
      </c>
      <c r="P2913" s="12">
        <f>P2912+IF(AND($B2913="C",I2913&lt;&gt;""),IF($G2913="D",-I2913,+I2913),0)</f>
        <v>228.6857748122132</v>
      </c>
    </row>
    <row r="2914" spans="1:16" x14ac:dyDescent="0.2">
      <c r="A2914" s="6">
        <v>1506</v>
      </c>
      <c r="B2914" s="6" t="s">
        <v>17</v>
      </c>
      <c r="C2914" t="s">
        <v>53</v>
      </c>
      <c r="D2914" s="8">
        <v>38628</v>
      </c>
      <c r="E2914" s="8">
        <v>38628</v>
      </c>
      <c r="F2914" t="s">
        <v>284</v>
      </c>
      <c r="G2914" s="6" t="s">
        <v>23</v>
      </c>
      <c r="I2914" s="12">
        <v>7.32</v>
      </c>
      <c r="J2914" s="12">
        <f>J2913+IF(AND($B2914="B",$G2914="D"),-I2914,IF($B2914="B",+I2914,0))</f>
        <v>-2576.963274989706</v>
      </c>
      <c r="K2914" s="12">
        <f>K2913+IF(AND($B2914="B",$E2914&lt;&gt;""),IF($G2914="D",-I2914,+I2914),0)</f>
        <v>-2576.963274989706</v>
      </c>
      <c r="L2914" s="6" t="str">
        <f>IF(C2914="","",G2914&amp;" "&amp;VLOOKUP(C2914,$X$1:$Y$49,2))</f>
        <v>D 29</v>
      </c>
      <c r="M2914" s="10" t="e">
        <f>M2913+IF(AND(B2914="C",E2914&lt;&gt;""),IF(G2914="D",-#REF!,+#REF!),0)</f>
        <v>#REF!</v>
      </c>
      <c r="N2914">
        <f>IF(D2914,MONTH(D2914),"")</f>
        <v>10</v>
      </c>
      <c r="O2914">
        <f>IF(D2914,YEAR(D2914),"")</f>
        <v>2005</v>
      </c>
      <c r="P2914" s="12">
        <f>P2913+IF(AND($B2914="C",I2914&lt;&gt;""),IF($G2914="D",-I2914,+I2914),0)</f>
        <v>228.6857748122132</v>
      </c>
    </row>
    <row r="2915" spans="1:16" x14ac:dyDescent="0.2">
      <c r="A2915" s="6">
        <v>1506</v>
      </c>
      <c r="B2915" s="6" t="s">
        <v>17</v>
      </c>
      <c r="C2915" t="s">
        <v>26</v>
      </c>
      <c r="D2915" s="8">
        <v>38628</v>
      </c>
      <c r="E2915" s="8">
        <v>38628</v>
      </c>
      <c r="F2915" t="s">
        <v>284</v>
      </c>
      <c r="G2915" s="6" t="s">
        <v>23</v>
      </c>
      <c r="I2915" s="12">
        <v>0.74</v>
      </c>
      <c r="J2915" s="12">
        <f>J2914+IF(AND($B2915="B",$G2915="D"),-I2915,IF($B2915="B",+I2915,0))</f>
        <v>-2577.7032749897057</v>
      </c>
      <c r="K2915" s="12">
        <f>K2914+IF(AND($B2915="B",$E2915&lt;&gt;""),IF($G2915="D",-I2915,+I2915),0)</f>
        <v>-2577.7032749897057</v>
      </c>
      <c r="L2915" s="6" t="str">
        <f>IF(C2915="","",G2915&amp;" "&amp;VLOOKUP(C2915,$X$1:$Y$49,2))</f>
        <v>D 6</v>
      </c>
      <c r="M2915" s="10" t="e">
        <f>M2914+IF(AND(B2915="C",E2915&lt;&gt;""),IF(G2915="D",-#REF!,+#REF!),0)</f>
        <v>#REF!</v>
      </c>
      <c r="N2915">
        <f>IF(D2915,MONTH(D2915),"")</f>
        <v>10</v>
      </c>
      <c r="O2915">
        <f>IF(D2915,YEAR(D2915),"")</f>
        <v>2005</v>
      </c>
      <c r="P2915" s="12">
        <f>P2914+IF(AND($B2915="C",I2915&lt;&gt;""),IF($G2915="D",-I2915,+I2915),0)</f>
        <v>228.6857748122132</v>
      </c>
    </row>
    <row r="2916" spans="1:16" x14ac:dyDescent="0.2">
      <c r="A2916" s="6">
        <v>1507</v>
      </c>
      <c r="B2916" s="6" t="s">
        <v>17</v>
      </c>
      <c r="C2916" t="s">
        <v>53</v>
      </c>
      <c r="D2916" s="8">
        <v>38628</v>
      </c>
      <c r="E2916" s="8">
        <v>38628</v>
      </c>
      <c r="F2916" t="s">
        <v>284</v>
      </c>
      <c r="G2916" s="6" t="s">
        <v>23</v>
      </c>
      <c r="I2916" s="12">
        <v>8.36</v>
      </c>
      <c r="J2916" s="12">
        <f>J2915+IF(AND($B2916="B",$G2916="D"),-I2916,IF($B2916="B",+I2916,0))</f>
        <v>-2586.0632749897059</v>
      </c>
      <c r="K2916" s="12">
        <f>K2915+IF(AND($B2916="B",$E2916&lt;&gt;""),IF($G2916="D",-I2916,+I2916),0)</f>
        <v>-2586.0632749897059</v>
      </c>
      <c r="L2916" s="6" t="str">
        <f>IF(C2916="","",G2916&amp;" "&amp;VLOOKUP(C2916,$X$1:$Y$49,2))</f>
        <v>D 29</v>
      </c>
      <c r="M2916" s="10" t="e">
        <f>M2915+IF(AND(B2916="C",E2916&lt;&gt;""),IF(G2916="D",-#REF!,+#REF!),0)</f>
        <v>#REF!</v>
      </c>
      <c r="N2916">
        <f>IF(D2916,MONTH(D2916),"")</f>
        <v>10</v>
      </c>
      <c r="O2916">
        <f>IF(D2916,YEAR(D2916),"")</f>
        <v>2005</v>
      </c>
      <c r="P2916" s="12">
        <f>P2915+IF(AND($B2916="C",I2916&lt;&gt;""),IF($G2916="D",-I2916,+I2916),0)</f>
        <v>228.6857748122132</v>
      </c>
    </row>
    <row r="2917" spans="1:16" x14ac:dyDescent="0.2">
      <c r="A2917" s="6">
        <v>1507</v>
      </c>
      <c r="B2917" s="6" t="s">
        <v>17</v>
      </c>
      <c r="C2917" t="s">
        <v>26</v>
      </c>
      <c r="D2917" s="8">
        <v>38628</v>
      </c>
      <c r="E2917" s="8">
        <v>38628</v>
      </c>
      <c r="F2917" t="s">
        <v>284</v>
      </c>
      <c r="G2917" s="6" t="s">
        <v>23</v>
      </c>
      <c r="I2917" s="12">
        <v>1.64</v>
      </c>
      <c r="J2917" s="12">
        <f>J2916+IF(AND($B2917="B",$G2917="D"),-I2917,IF($B2917="B",+I2917,0))</f>
        <v>-2587.7032749897057</v>
      </c>
      <c r="K2917" s="12">
        <f>K2916+IF(AND($B2917="B",$E2917&lt;&gt;""),IF($G2917="D",-I2917,+I2917),0)</f>
        <v>-2587.7032749897057</v>
      </c>
      <c r="L2917" s="6" t="str">
        <f>IF(C2917="","",G2917&amp;" "&amp;VLOOKUP(C2917,$X$1:$Y$49,2))</f>
        <v>D 6</v>
      </c>
      <c r="M2917" s="10" t="e">
        <f>M2916+IF(AND(B2917="C",E2917&lt;&gt;""),IF(G2917="D",-#REF!,+#REF!),0)</f>
        <v>#REF!</v>
      </c>
      <c r="N2917">
        <f>IF(D2917,MONTH(D2917),"")</f>
        <v>10</v>
      </c>
      <c r="O2917">
        <f>IF(D2917,YEAR(D2917),"")</f>
        <v>2005</v>
      </c>
      <c r="P2917" s="12">
        <f>P2916+IF(AND($B2917="C",I2917&lt;&gt;""),IF($G2917="D",-I2917,+I2917),0)</f>
        <v>228.6857748122132</v>
      </c>
    </row>
    <row r="2918" spans="1:16" x14ac:dyDescent="0.2">
      <c r="A2918" s="6">
        <v>1499</v>
      </c>
      <c r="B2918" s="6" t="s">
        <v>17</v>
      </c>
      <c r="C2918" t="s">
        <v>28</v>
      </c>
      <c r="D2918" s="8">
        <v>38630</v>
      </c>
      <c r="E2918" s="8">
        <v>38638</v>
      </c>
      <c r="F2918" t="s">
        <v>284</v>
      </c>
      <c r="G2918" s="6" t="s">
        <v>23</v>
      </c>
      <c r="I2918" s="12">
        <v>25</v>
      </c>
      <c r="J2918" s="12">
        <f>J2917+IF(AND($B2918="B",$G2918="D"),-I2918,IF($B2918="B",+I2918,0))</f>
        <v>-2612.7032749897057</v>
      </c>
      <c r="K2918" s="12">
        <f>K2917+IF(AND($B2918="B",$E2918&lt;&gt;""),IF($G2918="D",-I2918,+I2918),0)</f>
        <v>-2612.7032749897057</v>
      </c>
      <c r="L2918" s="6" t="str">
        <f>IF(C2918="","",G2918&amp;" "&amp;VLOOKUP(C2918,$X$1:$Y$49,2))</f>
        <v>D 25</v>
      </c>
      <c r="M2918" s="10" t="e">
        <f>M2917+IF(AND(B2918="C",E2918&lt;&gt;""),IF(G2918="D",-#REF!,+#REF!),0)</f>
        <v>#REF!</v>
      </c>
      <c r="N2918">
        <f>IF(D2918,MONTH(D2918),"")</f>
        <v>10</v>
      </c>
      <c r="O2918">
        <f>IF(D2918,YEAR(D2918),"")</f>
        <v>2005</v>
      </c>
      <c r="P2918" s="12">
        <f>P2917+IF(AND($B2918="C",I2918&lt;&gt;""),IF($G2918="D",-I2918,+I2918),0)</f>
        <v>228.6857748122132</v>
      </c>
    </row>
    <row r="2919" spans="1:16" x14ac:dyDescent="0.2">
      <c r="A2919" s="6">
        <v>1499</v>
      </c>
      <c r="B2919" s="6" t="s">
        <v>17</v>
      </c>
      <c r="C2919" t="s">
        <v>26</v>
      </c>
      <c r="D2919" s="8">
        <v>38630</v>
      </c>
      <c r="E2919" s="8">
        <v>38638</v>
      </c>
      <c r="F2919" t="s">
        <v>284</v>
      </c>
      <c r="G2919" s="6" t="s">
        <v>23</v>
      </c>
      <c r="I2919" s="12">
        <v>4.9000000000000004</v>
      </c>
      <c r="J2919" s="12">
        <f>J2918+IF(AND($B2919="B",$G2919="D"),-I2919,IF($B2919="B",+I2919,0))</f>
        <v>-2617.6032749897058</v>
      </c>
      <c r="K2919" s="12">
        <f>K2918+IF(AND($B2919="B",$E2919&lt;&gt;""),IF($G2919="D",-I2919,+I2919),0)</f>
        <v>-2617.6032749897058</v>
      </c>
      <c r="L2919" s="6" t="str">
        <f>IF(C2919="","",G2919&amp;" "&amp;VLOOKUP(C2919,$X$1:$Y$49,2))</f>
        <v>D 6</v>
      </c>
      <c r="M2919" s="10" t="e">
        <f>M2918+IF(AND(B2919="C",E2919&lt;&gt;""),IF(G2919="D",-#REF!,+#REF!),0)</f>
        <v>#REF!</v>
      </c>
      <c r="N2919">
        <f>IF(D2919,MONTH(D2919),"")</f>
        <v>10</v>
      </c>
      <c r="O2919">
        <f>IF(D2919,YEAR(D2919),"")</f>
        <v>2005</v>
      </c>
      <c r="P2919" s="12">
        <f>P2918+IF(AND($B2919="C",I2919&lt;&gt;""),IF($G2919="D",-I2919,+I2919),0)</f>
        <v>228.6857748122132</v>
      </c>
    </row>
    <row r="2920" spans="1:16" x14ac:dyDescent="0.2">
      <c r="A2920" s="6">
        <v>999</v>
      </c>
      <c r="B2920" s="6" t="s">
        <v>17</v>
      </c>
      <c r="C2920" t="s">
        <v>33</v>
      </c>
      <c r="D2920" s="8">
        <v>38632</v>
      </c>
      <c r="E2920" s="8">
        <v>38629</v>
      </c>
      <c r="F2920" t="s">
        <v>284</v>
      </c>
      <c r="G2920" s="6" t="s">
        <v>23</v>
      </c>
      <c r="H2920" s="6"/>
      <c r="I2920" s="12">
        <v>126.33</v>
      </c>
      <c r="J2920" s="12">
        <f>J2919+IF(AND($B2920="B",$G2920="D"),-I2920,IF($B2920="B",+I2920,0))</f>
        <v>-2743.9332749897058</v>
      </c>
      <c r="K2920" s="12">
        <f>K2919+IF(AND($B2920="B",$E2920&lt;&gt;""),IF($G2920="D",-I2920,+I2920),0)</f>
        <v>-2743.9332749897058</v>
      </c>
      <c r="L2920" s="6" t="str">
        <f>IF(C2920="","",G2920&amp;" "&amp;VLOOKUP(C2920,$X$1:$Y$49,2))</f>
        <v>D 23</v>
      </c>
      <c r="M2920" s="10" t="e">
        <f>M2919+IF(AND(B2920="C",E2920&lt;&gt;""),IF(G2920="D",-#REF!,+#REF!),0)</f>
        <v>#REF!</v>
      </c>
      <c r="N2920">
        <f>IF(D2920,MONTH(D2920),"")</f>
        <v>10</v>
      </c>
      <c r="O2920">
        <f>IF(D2920,YEAR(D2920),"")</f>
        <v>2005</v>
      </c>
      <c r="P2920" s="12">
        <f>P2919+IF(AND($B2920="C",I2920&lt;&gt;""),IF($G2920="D",-I2920,+I2920),0)</f>
        <v>228.6857748122132</v>
      </c>
    </row>
    <row r="2921" spans="1:16" x14ac:dyDescent="0.2">
      <c r="A2921" s="6">
        <v>1532</v>
      </c>
      <c r="B2921" s="6" t="s">
        <v>40</v>
      </c>
      <c r="C2921" t="s">
        <v>28</v>
      </c>
      <c r="D2921" s="8">
        <v>38632</v>
      </c>
      <c r="E2921" s="8">
        <v>38632</v>
      </c>
      <c r="F2921" t="s">
        <v>284</v>
      </c>
      <c r="G2921" s="6" t="s">
        <v>23</v>
      </c>
      <c r="I2921" s="12">
        <v>12.8</v>
      </c>
      <c r="J2921" s="12">
        <f>J2920+IF(AND($B2921="B",$G2921="D"),-I2921,IF($B2921="B",+I2921,0))</f>
        <v>-2743.9332749897058</v>
      </c>
      <c r="K2921" s="12">
        <f>K2920+IF(AND($B2921="B",$E2921&lt;&gt;""),IF($G2921="D",-I2921,+I2921),0)</f>
        <v>-2743.9332749897058</v>
      </c>
      <c r="L2921" s="6" t="str">
        <f>IF(C2921="","",G2921&amp;" "&amp;VLOOKUP(C2921,$X$1:$Y$49,2))</f>
        <v>D 25</v>
      </c>
      <c r="M2921" s="10" t="e">
        <f>M2920+IF(AND(B2921="C",E2921&lt;&gt;""),IF(G2921="D",-#REF!,+#REF!),0)</f>
        <v>#REF!</v>
      </c>
      <c r="N2921">
        <f>IF(D2921,MONTH(D2921),"")</f>
        <v>10</v>
      </c>
      <c r="O2921">
        <f>IF(D2921,YEAR(D2921),"")</f>
        <v>2005</v>
      </c>
      <c r="P2921" s="12">
        <f>P2920+IF(AND($B2921="C",I2921&lt;&gt;""),IF($G2921="D",-I2921,+I2921),0)</f>
        <v>215.88577481221319</v>
      </c>
    </row>
    <row r="2922" spans="1:16" x14ac:dyDescent="0.2">
      <c r="A2922" s="6">
        <v>1349</v>
      </c>
      <c r="B2922" s="6" t="s">
        <v>17</v>
      </c>
      <c r="C2922" t="s">
        <v>33</v>
      </c>
      <c r="D2922" s="8">
        <v>38635</v>
      </c>
      <c r="E2922" s="8">
        <v>38634</v>
      </c>
      <c r="F2922" t="s">
        <v>284</v>
      </c>
      <c r="G2922" s="6" t="s">
        <v>23</v>
      </c>
      <c r="I2922" s="12">
        <v>295.42</v>
      </c>
      <c r="J2922" s="12">
        <f>J2921+IF(AND($B2922="B",$G2922="D"),-I2922,IF($B2922="B",+I2922,0))</f>
        <v>-3039.3532749897058</v>
      </c>
      <c r="K2922" s="12">
        <f>K2921+IF(AND($B2922="B",$E2922&lt;&gt;""),IF($G2922="D",-I2922,+I2922),0)</f>
        <v>-3039.3532749897058</v>
      </c>
      <c r="L2922" s="6" t="str">
        <f>IF(C2922="","",G2922&amp;" "&amp;VLOOKUP(C2922,$X$1:$Y$49,2))</f>
        <v>D 23</v>
      </c>
      <c r="M2922" s="10" t="e">
        <f>M2921+IF(AND(B2922="C",E2922&lt;&gt;""),IF(G2922="D",-#REF!,+#REF!),0)</f>
        <v>#REF!</v>
      </c>
      <c r="N2922">
        <f>IF(D2922,MONTH(D2922),"")</f>
        <v>10</v>
      </c>
      <c r="O2922">
        <f>IF(D2922,YEAR(D2922),"")</f>
        <v>2005</v>
      </c>
      <c r="P2922" s="12">
        <f>P2921+IF(AND($B2922="C",I2922&lt;&gt;""),IF($G2922="D",-I2922,+I2922),0)</f>
        <v>215.88577481221319</v>
      </c>
    </row>
    <row r="2923" spans="1:16" x14ac:dyDescent="0.2">
      <c r="A2923" s="6">
        <v>1358</v>
      </c>
      <c r="B2923" s="6" t="s">
        <v>17</v>
      </c>
      <c r="C2923" t="s">
        <v>33</v>
      </c>
      <c r="D2923" s="8">
        <v>38635</v>
      </c>
      <c r="E2923" s="8">
        <v>38635</v>
      </c>
      <c r="F2923" t="s">
        <v>284</v>
      </c>
      <c r="G2923" s="6" t="s">
        <v>23</v>
      </c>
      <c r="I2923" s="12">
        <v>282.89999999999998</v>
      </c>
      <c r="J2923" s="12">
        <f>J2922+IF(AND($B2923="B",$G2923="D"),-I2923,IF($B2923="B",+I2923,0))</f>
        <v>-3322.2532749897059</v>
      </c>
      <c r="K2923" s="12">
        <f>K2922+IF(AND($B2923="B",$E2923&lt;&gt;""),IF($G2923="D",-I2923,+I2923),0)</f>
        <v>-3322.2532749897059</v>
      </c>
      <c r="L2923" s="6" t="str">
        <f>IF(C2923="","",G2923&amp;" "&amp;VLOOKUP(C2923,$X$1:$Y$49,2))</f>
        <v>D 23</v>
      </c>
      <c r="M2923" s="10" t="e">
        <f>M2922+IF(AND(B2923="C",E2923&lt;&gt;""),IF(G2923="D",-#REF!,+#REF!),0)</f>
        <v>#REF!</v>
      </c>
      <c r="N2923">
        <f>IF(D2923,MONTH(D2923),"")</f>
        <v>10</v>
      </c>
      <c r="O2923">
        <f>IF(D2923,YEAR(D2923),"")</f>
        <v>2005</v>
      </c>
      <c r="P2923" s="12">
        <f>P2922+IF(AND($B2923="C",I2923&lt;&gt;""),IF($G2923="D",-I2923,+I2923),0)</f>
        <v>215.88577481221319</v>
      </c>
    </row>
    <row r="2924" spans="1:16" x14ac:dyDescent="0.2">
      <c r="A2924" s="6">
        <v>1359</v>
      </c>
      <c r="B2924" s="6" t="s">
        <v>17</v>
      </c>
      <c r="C2924" t="s">
        <v>33</v>
      </c>
      <c r="D2924" s="8">
        <v>38635</v>
      </c>
      <c r="E2924" s="8">
        <v>38635</v>
      </c>
      <c r="F2924" t="s">
        <v>284</v>
      </c>
      <c r="G2924" s="6" t="s">
        <v>23</v>
      </c>
      <c r="I2924" s="12">
        <v>250.44</v>
      </c>
      <c r="J2924" s="12">
        <f>J2923+IF(AND($B2924="B",$G2924="D"),-I2924,IF($B2924="B",+I2924,0))</f>
        <v>-3572.693274989706</v>
      </c>
      <c r="K2924" s="12">
        <f>K2923+IF(AND($B2924="B",$E2924&lt;&gt;""),IF($G2924="D",-I2924,+I2924),0)</f>
        <v>-3572.693274989706</v>
      </c>
      <c r="L2924" s="6" t="str">
        <f>IF(C2924="","",G2924&amp;" "&amp;VLOOKUP(C2924,$X$1:$Y$49,2))</f>
        <v>D 23</v>
      </c>
      <c r="M2924" s="10" t="e">
        <f>M2923+IF(AND(B2924="C",E2924&lt;&gt;""),IF(G2924="D",-#REF!,+#REF!),0)</f>
        <v>#REF!</v>
      </c>
      <c r="N2924">
        <f>IF(D2924,MONTH(D2924),"")</f>
        <v>10</v>
      </c>
      <c r="O2924">
        <f>IF(D2924,YEAR(D2924),"")</f>
        <v>2005</v>
      </c>
      <c r="P2924" s="12">
        <f>P2923+IF(AND($B2924="C",I2924&lt;&gt;""),IF($G2924="D",-I2924,+I2924),0)</f>
        <v>215.88577481221319</v>
      </c>
    </row>
    <row r="2925" spans="1:16" x14ac:dyDescent="0.2">
      <c r="A2925" s="6">
        <v>1490</v>
      </c>
      <c r="B2925" s="6" t="s">
        <v>17</v>
      </c>
      <c r="C2925" t="s">
        <v>54</v>
      </c>
      <c r="D2925" s="8">
        <v>38635</v>
      </c>
      <c r="E2925" s="8">
        <v>38636</v>
      </c>
      <c r="F2925" t="s">
        <v>284</v>
      </c>
      <c r="G2925" s="6" t="s">
        <v>19</v>
      </c>
      <c r="I2925" s="12">
        <v>900</v>
      </c>
      <c r="J2925" s="12">
        <f>J2924+IF(AND($B2925="B",$G2925="D"),-I2925,IF($B2925="B",+I2925,0))</f>
        <v>-2672.693274989706</v>
      </c>
      <c r="K2925" s="12">
        <f>K2924+IF(AND($B2925="B",$E2925&lt;&gt;""),IF($G2925="D",-I2925,+I2925),0)</f>
        <v>-2672.693274989706</v>
      </c>
      <c r="L2925" s="6" t="str">
        <f>IF(C2925="","",G2925&amp;" "&amp;VLOOKUP(C2925,$X$1:$Y$49,2))</f>
        <v>R 6</v>
      </c>
      <c r="M2925" s="10" t="e">
        <f>M2924+IF(AND(B2925="C",E2925&lt;&gt;""),IF(G2925="D",-#REF!,+#REF!),0)</f>
        <v>#REF!</v>
      </c>
      <c r="N2925">
        <f>IF(D2925,MONTH(D2925),"")</f>
        <v>10</v>
      </c>
      <c r="O2925">
        <f>IF(D2925,YEAR(D2925),"")</f>
        <v>2005</v>
      </c>
      <c r="P2925" s="12">
        <f>P2924+IF(AND($B2925="C",I2925&lt;&gt;""),IF($G2925="D",-I2925,+I2925),0)</f>
        <v>215.88577481221319</v>
      </c>
    </row>
    <row r="2926" spans="1:16" x14ac:dyDescent="0.2">
      <c r="A2926" s="6">
        <v>1490</v>
      </c>
      <c r="B2926" s="6" t="s">
        <v>17</v>
      </c>
      <c r="C2926" t="s">
        <v>62</v>
      </c>
      <c r="D2926" s="8">
        <v>38635</v>
      </c>
      <c r="E2926" s="8">
        <v>38636</v>
      </c>
      <c r="F2926" t="s">
        <v>284</v>
      </c>
      <c r="G2926" s="6" t="s">
        <v>19</v>
      </c>
      <c r="I2926" s="12">
        <v>176.4</v>
      </c>
      <c r="J2926" s="12">
        <f>J2925+IF(AND($B2926="B",$G2926="D"),-I2926,IF($B2926="B",+I2926,0))</f>
        <v>-2496.2932749897059</v>
      </c>
      <c r="K2926" s="12">
        <f>K2925+IF(AND($B2926="B",$E2926&lt;&gt;""),IF($G2926="D",-I2926,+I2926),0)</f>
        <v>-2496.2932749897059</v>
      </c>
      <c r="L2926" s="6" t="str">
        <f>IF(C2926="","",G2926&amp;" "&amp;VLOOKUP(C2926,$X$1:$Y$49,2))</f>
        <v>R 5</v>
      </c>
      <c r="M2926" s="10" t="e">
        <f>M2925+IF(AND(B2926="C",E2926&lt;&gt;""),IF(G2926="D",-#REF!,+#REF!),0)</f>
        <v>#REF!</v>
      </c>
      <c r="N2926">
        <f>IF(D2926,MONTH(D2926),"")</f>
        <v>10</v>
      </c>
      <c r="O2926">
        <f>IF(D2926,YEAR(D2926),"")</f>
        <v>2005</v>
      </c>
      <c r="P2926" s="12">
        <f>P2925+IF(AND($B2926="C",I2926&lt;&gt;""),IF($G2926="D",-I2926,+I2926),0)</f>
        <v>215.88577481221319</v>
      </c>
    </row>
    <row r="2927" spans="1:16" x14ac:dyDescent="0.2">
      <c r="A2927" s="6">
        <v>1538</v>
      </c>
      <c r="B2927" s="6" t="s">
        <v>17</v>
      </c>
      <c r="C2927" t="s">
        <v>64</v>
      </c>
      <c r="D2927" s="8">
        <v>38636</v>
      </c>
      <c r="E2927" s="8">
        <v>38636</v>
      </c>
      <c r="F2927" t="s">
        <v>284</v>
      </c>
      <c r="G2927" s="6" t="s">
        <v>23</v>
      </c>
      <c r="I2927" s="12">
        <v>4</v>
      </c>
      <c r="J2927" s="12">
        <f>J2926+IF(AND($B2927="B",$G2927="D"),-I2927,IF($B2927="B",+I2927,0))</f>
        <v>-2500.2932749897059</v>
      </c>
      <c r="K2927" s="12">
        <f>K2926+IF(AND($B2927="B",$E2927&lt;&gt;""),IF($G2927="D",-I2927,+I2927),0)</f>
        <v>-2500.2932749897059</v>
      </c>
      <c r="L2927" s="6" t="str">
        <f>IF(C2927="","",G2927&amp;" "&amp;VLOOKUP(C2927,$X$1:$Y$49,2))</f>
        <v>D 20</v>
      </c>
      <c r="M2927" s="10" t="e">
        <f>M2926+IF(AND(B2927="C",E2927&lt;&gt;""),IF(G2927="D",-#REF!,+#REF!),0)</f>
        <v>#REF!</v>
      </c>
      <c r="N2927">
        <f>IF(D2927,MONTH(D2927),"")</f>
        <v>10</v>
      </c>
      <c r="O2927">
        <f>IF(D2927,YEAR(D2927),"")</f>
        <v>2005</v>
      </c>
      <c r="P2927" s="12">
        <f>P2926+IF(AND($B2927="C",I2927&lt;&gt;""),IF($G2927="D",-I2927,+I2927),0)</f>
        <v>215.88577481221319</v>
      </c>
    </row>
    <row r="2928" spans="1:16" x14ac:dyDescent="0.2">
      <c r="A2928" s="6">
        <v>1498</v>
      </c>
      <c r="B2928" s="6" t="s">
        <v>17</v>
      </c>
      <c r="C2928" t="s">
        <v>64</v>
      </c>
      <c r="D2928" s="8">
        <v>38637</v>
      </c>
      <c r="E2928" s="8">
        <v>38640</v>
      </c>
      <c r="F2928" t="s">
        <v>284</v>
      </c>
      <c r="G2928" s="6" t="s">
        <v>23</v>
      </c>
      <c r="I2928" s="12">
        <v>343.45</v>
      </c>
      <c r="J2928" s="12">
        <f>J2927+IF(AND($B2928="B",$G2928="D"),-I2928,IF($B2928="B",+I2928,0))</f>
        <v>-2843.7432749897057</v>
      </c>
      <c r="K2928" s="12">
        <f>K2927+IF(AND($B2928="B",$E2928&lt;&gt;""),IF($G2928="D",-I2928,+I2928),0)</f>
        <v>-2843.7432749897057</v>
      </c>
      <c r="L2928" s="6" t="str">
        <f>IF(C2928="","",G2928&amp;" "&amp;VLOOKUP(C2928,$X$1:$Y$49,2))</f>
        <v>D 20</v>
      </c>
      <c r="M2928" s="10" t="e">
        <f>M2927+IF(AND(B2928="C",E2928&lt;&gt;""),IF(G2928="D",-#REF!,+#REF!),0)</f>
        <v>#REF!</v>
      </c>
      <c r="N2928">
        <f>IF(D2928,MONTH(D2928),"")</f>
        <v>10</v>
      </c>
      <c r="O2928">
        <f>IF(D2928,YEAR(D2928),"")</f>
        <v>2005</v>
      </c>
      <c r="P2928" s="12">
        <f>P2927+IF(AND($B2928="C",I2928&lt;&gt;""),IF($G2928="D",-I2928,+I2928),0)</f>
        <v>215.88577481221319</v>
      </c>
    </row>
    <row r="2929" spans="1:16" x14ac:dyDescent="0.2">
      <c r="A2929" s="6">
        <v>1508</v>
      </c>
      <c r="B2929" s="6" t="s">
        <v>17</v>
      </c>
      <c r="C2929" t="s">
        <v>67</v>
      </c>
      <c r="D2929" s="8">
        <v>38637</v>
      </c>
      <c r="E2929" s="8">
        <v>38641</v>
      </c>
      <c r="F2929" t="s">
        <v>284</v>
      </c>
      <c r="G2929" s="6" t="s">
        <v>23</v>
      </c>
      <c r="I2929" s="12">
        <v>2498</v>
      </c>
      <c r="J2929" s="12">
        <f>J2928+IF(AND($B2929="B",$G2929="D"),-I2929,IF($B2929="B",+I2929,0))</f>
        <v>-5341.7432749897052</v>
      </c>
      <c r="K2929" s="12">
        <f>K2928+IF(AND($B2929="B",$E2929&lt;&gt;""),IF($G2929="D",-I2929,+I2929),0)</f>
        <v>-5341.7432749897052</v>
      </c>
      <c r="L2929" s="6" t="str">
        <f>IF(C2929="","",G2929&amp;" "&amp;VLOOKUP(C2929,$X$1:$Y$49,2))</f>
        <v>D 11</v>
      </c>
      <c r="M2929" s="10" t="e">
        <f>M2928+IF(AND(B2929="C",E2929&lt;&gt;""),IF(G2929="D",-#REF!,+#REF!),0)</f>
        <v>#REF!</v>
      </c>
      <c r="N2929">
        <f>IF(D2929,MONTH(D2929),"")</f>
        <v>10</v>
      </c>
      <c r="O2929">
        <f>IF(D2929,YEAR(D2929),"")</f>
        <v>2005</v>
      </c>
      <c r="P2929" s="12">
        <f>P2928+IF(AND($B2929="C",I2929&lt;&gt;""),IF($G2929="D",-I2929,+I2929),0)</f>
        <v>215.88577481221319</v>
      </c>
    </row>
    <row r="2930" spans="1:16" x14ac:dyDescent="0.2">
      <c r="A2930" s="6">
        <v>1514</v>
      </c>
      <c r="B2930" s="6" t="s">
        <v>17</v>
      </c>
      <c r="C2930" t="s">
        <v>28</v>
      </c>
      <c r="D2930" s="8">
        <v>38638</v>
      </c>
      <c r="E2930" s="8">
        <v>38655</v>
      </c>
      <c r="F2930" t="s">
        <v>284</v>
      </c>
      <c r="G2930" s="6" t="s">
        <v>23</v>
      </c>
      <c r="I2930" s="12">
        <v>26.2</v>
      </c>
      <c r="J2930" s="12">
        <f>J2929+IF(AND($B2930="B",$G2930="D"),-I2930,IF($B2930="B",+I2930,0))</f>
        <v>-5367.9432749897051</v>
      </c>
      <c r="K2930" s="12">
        <f>K2929+IF(AND($B2930="B",$E2930&lt;&gt;""),IF($G2930="D",-I2930,+I2930),0)</f>
        <v>-5367.9432749897051</v>
      </c>
      <c r="L2930" s="6" t="str">
        <f>IF(C2930="","",G2930&amp;" "&amp;VLOOKUP(C2930,$X$1:$Y$49,2))</f>
        <v>D 25</v>
      </c>
      <c r="M2930" s="10" t="e">
        <f>M2929+IF(AND(B2930="C",E2930&lt;&gt;""),IF(G2930="D",-#REF!,+#REF!),0)</f>
        <v>#REF!</v>
      </c>
      <c r="N2930">
        <f>IF(D2930,MONTH(D2930),"")</f>
        <v>10</v>
      </c>
      <c r="O2930">
        <f>IF(D2930,YEAR(D2930),"")</f>
        <v>2005</v>
      </c>
      <c r="P2930" s="12">
        <f>P2929+IF(AND($B2930="C",I2930&lt;&gt;""),IF($G2930="D",-I2930,+I2930),0)</f>
        <v>215.88577481221319</v>
      </c>
    </row>
    <row r="2931" spans="1:16" x14ac:dyDescent="0.2">
      <c r="A2931" s="6">
        <v>1514</v>
      </c>
      <c r="B2931" s="6" t="s">
        <v>17</v>
      </c>
      <c r="C2931" t="s">
        <v>26</v>
      </c>
      <c r="D2931" s="8">
        <v>38638</v>
      </c>
      <c r="E2931" s="8">
        <v>38655</v>
      </c>
      <c r="F2931" t="s">
        <v>284</v>
      </c>
      <c r="G2931" s="6" t="s">
        <v>23</v>
      </c>
      <c r="I2931" s="12">
        <v>5.14</v>
      </c>
      <c r="J2931" s="12">
        <f>J2930+IF(AND($B2931="B",$G2931="D"),-I2931,IF($B2931="B",+I2931,0))</f>
        <v>-5373.0832749897054</v>
      </c>
      <c r="K2931" s="12">
        <f>K2930+IF(AND($B2931="B",$E2931&lt;&gt;""),IF($G2931="D",-I2931,+I2931),0)</f>
        <v>-5373.0832749897054</v>
      </c>
      <c r="L2931" s="6" t="str">
        <f>IF(C2931="","",G2931&amp;" "&amp;VLOOKUP(C2931,$X$1:$Y$49,2))</f>
        <v>D 6</v>
      </c>
      <c r="M2931" s="10" t="e">
        <f>M2930+IF(AND(B2931="C",E2931&lt;&gt;""),IF(G2931="D",-#REF!,+#REF!),0)</f>
        <v>#REF!</v>
      </c>
      <c r="N2931">
        <f>IF(D2931,MONTH(D2931),"")</f>
        <v>10</v>
      </c>
      <c r="O2931">
        <f>IF(D2931,YEAR(D2931),"")</f>
        <v>2005</v>
      </c>
      <c r="P2931" s="12">
        <f>P2930+IF(AND($B2931="C",I2931&lt;&gt;""),IF($G2931="D",-I2931,+I2931),0)</f>
        <v>215.88577481221319</v>
      </c>
    </row>
    <row r="2932" spans="1:16" x14ac:dyDescent="0.2">
      <c r="A2932" s="6">
        <v>1512</v>
      </c>
      <c r="B2932" s="6" t="s">
        <v>17</v>
      </c>
      <c r="C2932" t="s">
        <v>28</v>
      </c>
      <c r="D2932" s="8">
        <v>38641</v>
      </c>
      <c r="E2932" s="8">
        <v>38655</v>
      </c>
      <c r="F2932" t="s">
        <v>284</v>
      </c>
      <c r="G2932" s="6" t="s">
        <v>23</v>
      </c>
      <c r="I2932" s="12">
        <v>36.869999999999997</v>
      </c>
      <c r="J2932" s="12">
        <f>J2931+IF(AND($B2932="B",$G2932="D"),-I2932,IF($B2932="B",+I2932,0))</f>
        <v>-5409.9532749897053</v>
      </c>
      <c r="K2932" s="12">
        <f>K2931+IF(AND($B2932="B",$E2932&lt;&gt;""),IF($G2932="D",-I2932,+I2932),0)</f>
        <v>-5409.9532749897053</v>
      </c>
      <c r="L2932" s="6" t="str">
        <f>IF(C2932="","",G2932&amp;" "&amp;VLOOKUP(C2932,$X$1:$Y$49,2))</f>
        <v>D 25</v>
      </c>
      <c r="M2932" s="10" t="e">
        <f>M2931+IF(AND(B2932="C",E2932&lt;&gt;""),IF(G2932="D",-#REF!,+#REF!),0)</f>
        <v>#REF!</v>
      </c>
      <c r="N2932">
        <f>IF(D2932,MONTH(D2932),"")</f>
        <v>10</v>
      </c>
      <c r="O2932">
        <f>IF(D2932,YEAR(D2932),"")</f>
        <v>2005</v>
      </c>
      <c r="P2932" s="12">
        <f>P2931+IF(AND($B2932="C",I2932&lt;&gt;""),IF($G2932="D",-I2932,+I2932),0)</f>
        <v>215.88577481221319</v>
      </c>
    </row>
    <row r="2933" spans="1:16" x14ac:dyDescent="0.2">
      <c r="A2933" s="6">
        <v>1512</v>
      </c>
      <c r="B2933" s="6" t="s">
        <v>17</v>
      </c>
      <c r="C2933" t="s">
        <v>26</v>
      </c>
      <c r="D2933" s="8">
        <v>38641</v>
      </c>
      <c r="E2933" s="8">
        <v>38655</v>
      </c>
      <c r="F2933" t="s">
        <v>284</v>
      </c>
      <c r="G2933" s="6" t="s">
        <v>23</v>
      </c>
      <c r="I2933" s="12">
        <v>7.22</v>
      </c>
      <c r="J2933" s="12">
        <f>J2932+IF(AND($B2933="B",$G2933="D"),-I2933,IF($B2933="B",+I2933,0))</f>
        <v>-5417.1732749897055</v>
      </c>
      <c r="K2933" s="12">
        <f>K2932+IF(AND($B2933="B",$E2933&lt;&gt;""),IF($G2933="D",-I2933,+I2933),0)</f>
        <v>-5417.1732749897055</v>
      </c>
      <c r="L2933" s="6" t="str">
        <f>IF(C2933="","",G2933&amp;" "&amp;VLOOKUP(C2933,$X$1:$Y$49,2))</f>
        <v>D 6</v>
      </c>
      <c r="M2933" s="10" t="e">
        <f>M2932+IF(AND(B2933="C",E2933&lt;&gt;""),IF(G2933="D",-#REF!,+#REF!),0)</f>
        <v>#REF!</v>
      </c>
      <c r="N2933">
        <f>IF(D2933,MONTH(D2933),"")</f>
        <v>10</v>
      </c>
      <c r="O2933">
        <f>IF(D2933,YEAR(D2933),"")</f>
        <v>2005</v>
      </c>
      <c r="P2933" s="12">
        <f>P2932+IF(AND($B2933="C",I2933&lt;&gt;""),IF($G2933="D",-I2933,+I2933),0)</f>
        <v>215.88577481221319</v>
      </c>
    </row>
    <row r="2934" spans="1:16" x14ac:dyDescent="0.2">
      <c r="A2934" s="6">
        <v>1511</v>
      </c>
      <c r="B2934" s="6" t="s">
        <v>17</v>
      </c>
      <c r="C2934" t="s">
        <v>53</v>
      </c>
      <c r="D2934" s="8">
        <v>38642</v>
      </c>
      <c r="E2934" s="8">
        <v>38642</v>
      </c>
      <c r="F2934" t="s">
        <v>284</v>
      </c>
      <c r="G2934" s="6" t="s">
        <v>23</v>
      </c>
      <c r="I2934" s="12">
        <v>160</v>
      </c>
      <c r="J2934" s="12">
        <f>J2933+IF(AND($B2934="B",$G2934="D"),-I2934,IF($B2934="B",+I2934,0))</f>
        <v>-5577.1732749897055</v>
      </c>
      <c r="K2934" s="12">
        <f>K2933+IF(AND($B2934="B",$E2934&lt;&gt;""),IF($G2934="D",-I2934,+I2934),0)</f>
        <v>-5577.1732749897055</v>
      </c>
      <c r="L2934" s="6" t="str">
        <f>IF(C2934="","",G2934&amp;" "&amp;VLOOKUP(C2934,$X$1:$Y$49,2))</f>
        <v>D 29</v>
      </c>
      <c r="M2934" s="10" t="e">
        <f>M2933+IF(AND(B2934="C",E2934&lt;&gt;""),IF(G2934="D",-#REF!,+#REF!),0)</f>
        <v>#REF!</v>
      </c>
      <c r="N2934">
        <f>IF(D2934,MONTH(D2934),"")</f>
        <v>10</v>
      </c>
      <c r="O2934">
        <f>IF(D2934,YEAR(D2934),"")</f>
        <v>2005</v>
      </c>
      <c r="P2934" s="12">
        <f>P2933+IF(AND($B2934="C",I2934&lt;&gt;""),IF($G2934="D",-I2934,+I2934),0)</f>
        <v>215.88577481221319</v>
      </c>
    </row>
    <row r="2935" spans="1:16" x14ac:dyDescent="0.2">
      <c r="A2935" s="6">
        <v>1511</v>
      </c>
      <c r="B2935" s="6" t="s">
        <v>17</v>
      </c>
      <c r="C2935" t="s">
        <v>26</v>
      </c>
      <c r="D2935" s="8">
        <v>38642</v>
      </c>
      <c r="E2935" s="8">
        <v>38642</v>
      </c>
      <c r="F2935" t="s">
        <v>284</v>
      </c>
      <c r="G2935" s="6" t="s">
        <v>23</v>
      </c>
      <c r="I2935" s="12">
        <v>31.36</v>
      </c>
      <c r="J2935" s="12">
        <f>J2934+IF(AND($B2935="B",$G2935="D"),-I2935,IF($B2935="B",+I2935,0))</f>
        <v>-5608.5332749897052</v>
      </c>
      <c r="K2935" s="12">
        <f>K2934+IF(AND($B2935="B",$E2935&lt;&gt;""),IF($G2935="D",-I2935,+I2935),0)</f>
        <v>-5608.5332749897052</v>
      </c>
      <c r="L2935" s="6" t="str">
        <f>IF(C2935="","",G2935&amp;" "&amp;VLOOKUP(C2935,$X$1:$Y$49,2))</f>
        <v>D 6</v>
      </c>
      <c r="M2935" s="10" t="e">
        <f>M2934+IF(AND(B2935="C",E2935&lt;&gt;""),IF(G2935="D",-#REF!,+#REF!),0)</f>
        <v>#REF!</v>
      </c>
      <c r="N2935">
        <f>IF(D2935,MONTH(D2935),"")</f>
        <v>10</v>
      </c>
      <c r="O2935">
        <f>IF(D2935,YEAR(D2935),"")</f>
        <v>2005</v>
      </c>
      <c r="P2935" s="12">
        <f>P2934+IF(AND($B2935="C",I2935&lt;&gt;""),IF($G2935="D",-I2935,+I2935),0)</f>
        <v>215.88577481221319</v>
      </c>
    </row>
    <row r="2936" spans="1:16" x14ac:dyDescent="0.2">
      <c r="A2936" s="6">
        <v>1530</v>
      </c>
      <c r="B2936" s="6" t="s">
        <v>17</v>
      </c>
      <c r="C2936" t="s">
        <v>49</v>
      </c>
      <c r="D2936" s="8">
        <v>38642</v>
      </c>
      <c r="E2936" s="8">
        <v>38761</v>
      </c>
      <c r="F2936" t="s">
        <v>284</v>
      </c>
      <c r="G2936" s="6" t="s">
        <v>23</v>
      </c>
      <c r="I2936" s="12">
        <v>163.55000000000001</v>
      </c>
      <c r="J2936" s="12">
        <f>J2935+IF(AND($B2936="B",$G2936="D"),-I2936,IF($B2936="B",+I2936,0))</f>
        <v>-5772.0832749897054</v>
      </c>
      <c r="K2936" s="12">
        <f>K2935+IF(AND($B2936="B",$E2936&lt;&gt;""),IF($G2936="D",-I2936,+I2936),0)</f>
        <v>-5772.0832749897054</v>
      </c>
      <c r="L2936" s="6" t="str">
        <f>IF(C2936="","",G2936&amp;" "&amp;VLOOKUP(C2936,$X$1:$Y$49,2))</f>
        <v>D 24</v>
      </c>
      <c r="M2936" s="10" t="e">
        <f>M2935+IF(AND(B2936="C",E2936&lt;&gt;""),IF(G2936="D",-#REF!,+#REF!),0)</f>
        <v>#REF!</v>
      </c>
      <c r="N2936">
        <f>IF(D2936,MONTH(D2936),"")</f>
        <v>10</v>
      </c>
      <c r="O2936">
        <f>IF(D2936,YEAR(D2936),"")</f>
        <v>2005</v>
      </c>
      <c r="P2936" s="12">
        <f>P2935+IF(AND($B2936="C",I2936&lt;&gt;""),IF($G2936="D",-I2936,+I2936),0)</f>
        <v>215.88577481221319</v>
      </c>
    </row>
    <row r="2937" spans="1:16" x14ac:dyDescent="0.2">
      <c r="A2937" s="6">
        <v>1530</v>
      </c>
      <c r="B2937" s="6" t="s">
        <v>17</v>
      </c>
      <c r="C2937" s="7" t="s">
        <v>26</v>
      </c>
      <c r="D2937" s="8">
        <v>38642</v>
      </c>
      <c r="E2937" s="8">
        <v>38761</v>
      </c>
      <c r="F2937" t="s">
        <v>284</v>
      </c>
      <c r="G2937" s="6" t="s">
        <v>23</v>
      </c>
      <c r="I2937" s="12">
        <v>32.06</v>
      </c>
      <c r="J2937" s="12">
        <f>J2936+IF(AND($B2937="B",$G2937="D"),-I2937,IF($B2937="B",+I2937,0))</f>
        <v>-5804.1432749897058</v>
      </c>
      <c r="K2937" s="12">
        <f>K2936+IF(AND($B2937="B",$E2937&lt;&gt;""),IF($G2937="D",-I2937,+I2937),0)</f>
        <v>-5804.1432749897058</v>
      </c>
      <c r="L2937" s="6" t="str">
        <f>IF(C2937="","",G2937&amp;" "&amp;VLOOKUP(C2937,$X$1:$Y$49,2))</f>
        <v>D 6</v>
      </c>
      <c r="M2937" s="10" t="e">
        <f>M2936+IF(AND(B2937="C",E2937&lt;&gt;""),IF(G2937="D",-#REF!,+#REF!),0)</f>
        <v>#REF!</v>
      </c>
      <c r="N2937">
        <f>IF(D2937,MONTH(D2937),"")</f>
        <v>10</v>
      </c>
      <c r="O2937">
        <f>IF(D2937,YEAR(D2937),"")</f>
        <v>2005</v>
      </c>
      <c r="P2937" s="12">
        <f>P2936+IF(AND($B2937="C",I2937&lt;&gt;""),IF($G2937="D",-I2937,+I2937),0)</f>
        <v>215.88577481221319</v>
      </c>
    </row>
    <row r="2938" spans="1:16" x14ac:dyDescent="0.2">
      <c r="A2938" s="6">
        <v>1530</v>
      </c>
      <c r="B2938" s="6" t="s">
        <v>17</v>
      </c>
      <c r="C2938" t="s">
        <v>53</v>
      </c>
      <c r="D2938" s="8">
        <v>38642</v>
      </c>
      <c r="E2938" s="8">
        <v>38761</v>
      </c>
      <c r="F2938" t="s">
        <v>284</v>
      </c>
      <c r="G2938" s="6" t="s">
        <v>23</v>
      </c>
      <c r="I2938" s="12">
        <v>7.5</v>
      </c>
      <c r="J2938" s="12">
        <f>J2937+IF(AND($B2938="B",$G2938="D"),-I2938,IF($B2938="B",+I2938,0))</f>
        <v>-5811.6432749897058</v>
      </c>
      <c r="K2938" s="12">
        <f>K2937+IF(AND($B2938="B",$E2938&lt;&gt;""),IF($G2938="D",-I2938,+I2938),0)</f>
        <v>-5811.6432749897058</v>
      </c>
      <c r="L2938" s="6" t="str">
        <f>IF(C2938="","",G2938&amp;" "&amp;VLOOKUP(C2938,$X$1:$Y$49,2))</f>
        <v>D 29</v>
      </c>
      <c r="M2938" s="10" t="e">
        <f>M2937+IF(AND(B2938="C",E2938&lt;&gt;""),IF(G2938="D",-#REF!,+#REF!),0)</f>
        <v>#REF!</v>
      </c>
      <c r="N2938">
        <f>IF(D2938,MONTH(D2938),"")</f>
        <v>10</v>
      </c>
      <c r="O2938">
        <f>IF(D2938,YEAR(D2938),"")</f>
        <v>2005</v>
      </c>
      <c r="P2938" s="12">
        <f>P2937+IF(AND($B2938="C",I2938&lt;&gt;""),IF($G2938="D",-I2938,+I2938),0)</f>
        <v>215.88577481221319</v>
      </c>
    </row>
    <row r="2939" spans="1:16" x14ac:dyDescent="0.2">
      <c r="A2939" s="6">
        <v>1510</v>
      </c>
      <c r="B2939" s="6" t="s">
        <v>17</v>
      </c>
      <c r="C2939" t="s">
        <v>58</v>
      </c>
      <c r="D2939" s="8">
        <v>38645</v>
      </c>
      <c r="E2939" s="8">
        <v>38646</v>
      </c>
      <c r="F2939" t="s">
        <v>284</v>
      </c>
      <c r="G2939" s="6" t="s">
        <v>19</v>
      </c>
      <c r="I2939" s="12">
        <v>1500</v>
      </c>
      <c r="J2939" s="12">
        <f>J2938+IF(AND($B2939="B",$G2939="D"),-I2939,IF($B2939="B",+I2939,0))</f>
        <v>-4311.6432749897058</v>
      </c>
      <c r="K2939" s="12">
        <f>K2938+IF(AND($B2939="B",$E2939&lt;&gt;""),IF($G2939="D",-I2939,+I2939),0)</f>
        <v>-4311.6432749897058</v>
      </c>
      <c r="L2939" s="6" t="str">
        <f>IF(C2939="","",G2939&amp;" "&amp;VLOOKUP(C2939,$X$1:$Y$49,2))</f>
        <v>R 4</v>
      </c>
      <c r="M2939" s="10" t="e">
        <f>M2938+IF(AND(B2939="C",E2939&lt;&gt;""),IF(G2939="D",-#REF!,+#REF!),0)</f>
        <v>#REF!</v>
      </c>
      <c r="N2939">
        <f>IF(D2939,MONTH(D2939),"")</f>
        <v>10</v>
      </c>
      <c r="O2939">
        <f>IF(D2939,YEAR(D2939),"")</f>
        <v>2005</v>
      </c>
      <c r="P2939" s="12">
        <f>P2938+IF(AND($B2939="C",I2939&lt;&gt;""),IF($G2939="D",-I2939,+I2939),0)</f>
        <v>215.88577481221319</v>
      </c>
    </row>
    <row r="2940" spans="1:16" x14ac:dyDescent="0.2">
      <c r="A2940" s="6">
        <v>1528</v>
      </c>
      <c r="B2940" s="6" t="s">
        <v>17</v>
      </c>
      <c r="C2940" t="s">
        <v>57</v>
      </c>
      <c r="D2940" s="8">
        <v>38646</v>
      </c>
      <c r="E2940" s="8">
        <v>38693</v>
      </c>
      <c r="F2940" t="s">
        <v>284</v>
      </c>
      <c r="G2940" s="6" t="s">
        <v>23</v>
      </c>
      <c r="I2940" s="12">
        <v>278.97000000000003</v>
      </c>
      <c r="J2940" s="12">
        <f>J2939+IF(AND($B2940="B",$G2940="D"),-I2940,IF($B2940="B",+I2940,0))</f>
        <v>-4590.613274989706</v>
      </c>
      <c r="K2940" s="12">
        <f>K2939+IF(AND($B2940="B",$E2940&lt;&gt;""),IF($G2940="D",-I2940,+I2940),0)</f>
        <v>-4590.613274989706</v>
      </c>
      <c r="L2940" s="6" t="str">
        <f>IF(C2940="","",G2940&amp;" "&amp;VLOOKUP(C2940,$X$1:$Y$49,2))</f>
        <v>D 13</v>
      </c>
      <c r="M2940" s="10" t="e">
        <f>M2939+IF(AND(B2940="C",E2940&lt;&gt;""),IF(G2940="D",-#REF!,+#REF!),0)</f>
        <v>#REF!</v>
      </c>
      <c r="N2940">
        <f>IF(D2940,MONTH(D2940),"")</f>
        <v>10</v>
      </c>
      <c r="O2940">
        <f>IF(D2940,YEAR(D2940),"")</f>
        <v>2005</v>
      </c>
      <c r="P2940" s="12">
        <f>P2939+IF(AND($B2940="C",I2940&lt;&gt;""),IF($G2940="D",-I2940,+I2940),0)</f>
        <v>215.88577481221319</v>
      </c>
    </row>
    <row r="2941" spans="1:16" x14ac:dyDescent="0.2">
      <c r="A2941" s="6">
        <v>1528</v>
      </c>
      <c r="B2941" s="6" t="s">
        <v>17</v>
      </c>
      <c r="C2941" s="7" t="s">
        <v>26</v>
      </c>
      <c r="D2941" s="8">
        <v>38646</v>
      </c>
      <c r="E2941" s="8">
        <v>38693</v>
      </c>
      <c r="F2941" t="s">
        <v>284</v>
      </c>
      <c r="G2941" s="6" t="s">
        <v>23</v>
      </c>
      <c r="I2941" s="12">
        <v>54.68</v>
      </c>
      <c r="J2941" s="12">
        <f>J2940+IF(AND($B2941="B",$G2941="D"),-I2941,IF($B2941="B",+I2941,0))</f>
        <v>-4645.2932749897063</v>
      </c>
      <c r="K2941" s="12">
        <f>K2940+IF(AND($B2941="B",$E2941&lt;&gt;""),IF($G2941="D",-I2941,+I2941),0)</f>
        <v>-4645.2932749897063</v>
      </c>
      <c r="L2941" s="6" t="str">
        <f>IF(C2941="","",G2941&amp;" "&amp;VLOOKUP(C2941,$X$1:$Y$49,2))</f>
        <v>D 6</v>
      </c>
      <c r="M2941" s="10" t="e">
        <f>M2940+IF(AND(B2941="C",E2941&lt;&gt;""),IF(G2941="D",-#REF!,+#REF!),0)</f>
        <v>#REF!</v>
      </c>
      <c r="N2941">
        <f>IF(D2941,MONTH(D2941),"")</f>
        <v>10</v>
      </c>
      <c r="O2941">
        <f>IF(D2941,YEAR(D2941),"")</f>
        <v>2005</v>
      </c>
      <c r="P2941" s="12">
        <f>P2940+IF(AND($B2941="C",I2941&lt;&gt;""),IF($G2941="D",-I2941,+I2941),0)</f>
        <v>215.88577481221319</v>
      </c>
    </row>
    <row r="2942" spans="1:16" x14ac:dyDescent="0.2">
      <c r="A2942" s="6">
        <v>1528</v>
      </c>
      <c r="B2942" s="6" t="s">
        <v>17</v>
      </c>
      <c r="C2942" t="s">
        <v>64</v>
      </c>
      <c r="D2942" s="8">
        <v>38646</v>
      </c>
      <c r="E2942" s="8">
        <v>38693</v>
      </c>
      <c r="F2942" t="s">
        <v>284</v>
      </c>
      <c r="G2942" s="6" t="s">
        <v>23</v>
      </c>
      <c r="I2942" s="12">
        <v>6.11</v>
      </c>
      <c r="J2942" s="12">
        <f>J2941+IF(AND($B2942="B",$G2942="D"),-I2942,IF($B2942="B",+I2942,0))</f>
        <v>-4651.403274989706</v>
      </c>
      <c r="K2942" s="12">
        <f>K2941+IF(AND($B2942="B",$E2942&lt;&gt;""),IF($G2942="D",-I2942,+I2942),0)</f>
        <v>-4651.403274989706</v>
      </c>
      <c r="L2942" s="6" t="str">
        <f>IF(C2942="","",G2942&amp;" "&amp;VLOOKUP(C2942,$X$1:$Y$49,2))</f>
        <v>D 20</v>
      </c>
      <c r="M2942" s="10" t="e">
        <f>M2941+IF(AND(B2942="C",E2942&lt;&gt;""),IF(G2942="D",-#REF!,+#REF!),0)</f>
        <v>#REF!</v>
      </c>
      <c r="N2942">
        <f>IF(D2942,MONTH(D2942),"")</f>
        <v>10</v>
      </c>
      <c r="O2942">
        <f>IF(D2942,YEAR(D2942),"")</f>
        <v>2005</v>
      </c>
      <c r="P2942" s="12">
        <f>P2941+IF(AND($B2942="C",I2942&lt;&gt;""),IF($G2942="D",-I2942,+I2942),0)</f>
        <v>215.88577481221319</v>
      </c>
    </row>
    <row r="2943" spans="1:16" x14ac:dyDescent="0.2">
      <c r="A2943" s="6">
        <v>1539</v>
      </c>
      <c r="B2943" s="6" t="s">
        <v>17</v>
      </c>
      <c r="C2943" t="s">
        <v>58</v>
      </c>
      <c r="D2943" s="8">
        <v>38650</v>
      </c>
      <c r="E2943" s="8">
        <v>38650</v>
      </c>
      <c r="F2943" t="s">
        <v>284</v>
      </c>
      <c r="G2943" s="6" t="s">
        <v>23</v>
      </c>
      <c r="I2943" s="12">
        <v>27</v>
      </c>
      <c r="J2943" s="12">
        <f>J2942+IF(AND($B2943="B",$G2943="D"),-I2943,IF($B2943="B",+I2943,0))</f>
        <v>-4678.403274989706</v>
      </c>
      <c r="K2943" s="12">
        <f>K2942+IF(AND($B2943="B",$E2943&lt;&gt;""),IF($G2943="D",-I2943,+I2943),0)</f>
        <v>-4678.403274989706</v>
      </c>
      <c r="L2943" s="6" t="str">
        <f>IF(C2943="","",G2943&amp;" "&amp;VLOOKUP(C2943,$X$1:$Y$49,2))</f>
        <v>D 4</v>
      </c>
      <c r="M2943" s="10" t="e">
        <f>M2942+IF(AND(B2943="C",E2943&lt;&gt;""),IF(G2943="D",-#REF!,+#REF!),0)</f>
        <v>#REF!</v>
      </c>
      <c r="N2943">
        <f>IF(D2943,MONTH(D2943),"")</f>
        <v>10</v>
      </c>
      <c r="O2943">
        <f>IF(D2943,YEAR(D2943),"")</f>
        <v>2005</v>
      </c>
      <c r="P2943" s="12">
        <f>P2942+IF(AND($B2943="C",I2943&lt;&gt;""),IF($G2943="D",-I2943,+I2943),0)</f>
        <v>215.88577481221319</v>
      </c>
    </row>
    <row r="2944" spans="1:16" x14ac:dyDescent="0.2">
      <c r="A2944" s="6">
        <v>1533</v>
      </c>
      <c r="B2944" s="6" t="s">
        <v>17</v>
      </c>
      <c r="C2944" t="s">
        <v>31</v>
      </c>
      <c r="D2944" s="8">
        <v>38656</v>
      </c>
      <c r="E2944" s="8">
        <v>38656</v>
      </c>
      <c r="F2944" t="s">
        <v>284</v>
      </c>
      <c r="G2944" s="6" t="s">
        <v>23</v>
      </c>
      <c r="I2944" s="12">
        <v>152.29</v>
      </c>
      <c r="J2944" s="12">
        <f>J2943+IF(AND($B2944="B",$G2944="D"),-I2944,IF($B2944="B",+I2944,0))</f>
        <v>-4830.693274989706</v>
      </c>
      <c r="K2944" s="12">
        <f>K2943+IF(AND($B2944="B",$E2944&lt;&gt;""),IF($G2944="D",-I2944,+I2944),0)</f>
        <v>-4830.693274989706</v>
      </c>
      <c r="L2944" s="6" t="str">
        <f>IF(C2944="","",G2944&amp;" "&amp;VLOOKUP(C2944,$X$1:$Y$49,2))</f>
        <v>D 22</v>
      </c>
      <c r="M2944" s="10" t="e">
        <f>M2943+IF(AND(B2944="C",E2944&lt;&gt;""),IF(G2944="D",-#REF!,+#REF!),0)</f>
        <v>#REF!</v>
      </c>
      <c r="N2944">
        <f>IF(D2944,MONTH(D2944),"")</f>
        <v>10</v>
      </c>
      <c r="O2944">
        <f>IF(D2944,YEAR(D2944),"")</f>
        <v>2005</v>
      </c>
      <c r="P2944" s="12">
        <f>P2943+IF(AND($B2944="C",I2944&lt;&gt;""),IF($G2944="D",-I2944,+I2944),0)</f>
        <v>215.88577481221319</v>
      </c>
    </row>
    <row r="2945" spans="1:16" x14ac:dyDescent="0.2">
      <c r="A2945" s="6">
        <v>1533</v>
      </c>
      <c r="B2945" s="6" t="s">
        <v>17</v>
      </c>
      <c r="C2945" t="s">
        <v>51</v>
      </c>
      <c r="D2945" s="8">
        <v>38656</v>
      </c>
      <c r="E2945" s="8">
        <v>38656</v>
      </c>
      <c r="F2945" t="s">
        <v>284</v>
      </c>
      <c r="G2945" s="6" t="s">
        <v>23</v>
      </c>
      <c r="I2945" s="12">
        <v>173.91</v>
      </c>
      <c r="J2945" s="12">
        <f>J2944+IF(AND($B2945="B",$G2945="D"),-I2945,IF($B2945="B",+I2945,0))</f>
        <v>-5004.6032749897058</v>
      </c>
      <c r="K2945" s="12">
        <f>K2944+IF(AND($B2945="B",$E2945&lt;&gt;""),IF($G2945="D",-I2945,+I2945),0)</f>
        <v>-5004.6032749897058</v>
      </c>
      <c r="L2945" s="6" t="str">
        <f>IF(C2945="","",G2945&amp;" "&amp;VLOOKUP(C2945,$X$1:$Y$49,2))</f>
        <v>D 21</v>
      </c>
      <c r="M2945" s="10" t="e">
        <f>M2944+IF(AND(B2945="C",E2945&lt;&gt;""),IF(G2945="D",-#REF!,+#REF!),0)</f>
        <v>#REF!</v>
      </c>
      <c r="N2945">
        <f>IF(D2945,MONTH(D2945),"")</f>
        <v>10</v>
      </c>
      <c r="O2945">
        <f>IF(D2945,YEAR(D2945),"")</f>
        <v>2005</v>
      </c>
      <c r="P2945" s="12">
        <f>P2944+IF(AND($B2945="C",I2945&lt;&gt;""),IF($G2945="D",-I2945,+I2945),0)</f>
        <v>215.88577481221319</v>
      </c>
    </row>
    <row r="2946" spans="1:16" x14ac:dyDescent="0.2">
      <c r="A2946" s="6">
        <v>1533</v>
      </c>
      <c r="B2946" s="6" t="s">
        <v>17</v>
      </c>
      <c r="C2946" s="7" t="s">
        <v>26</v>
      </c>
      <c r="D2946" s="8">
        <v>38656</v>
      </c>
      <c r="E2946" s="8">
        <v>38656</v>
      </c>
      <c r="F2946" t="s">
        <v>284</v>
      </c>
      <c r="G2946" s="6" t="s">
        <v>23</v>
      </c>
      <c r="I2946" s="12">
        <v>63.41</v>
      </c>
      <c r="J2946" s="12">
        <f>J2945+IF(AND($B2946="B",$G2946="D"),-I2946,IF($B2946="B",+I2946,0))</f>
        <v>-5068.0132749897057</v>
      </c>
      <c r="K2946" s="12">
        <f>K2945+IF(AND($B2946="B",$E2946&lt;&gt;""),IF($G2946="D",-I2946,+I2946),0)</f>
        <v>-5068.0132749897057</v>
      </c>
      <c r="L2946" s="6" t="str">
        <f>IF(C2946="","",G2946&amp;" "&amp;VLOOKUP(C2946,$X$1:$Y$49,2))</f>
        <v>D 6</v>
      </c>
      <c r="M2946" s="10" t="e">
        <f>M2945+IF(AND(B2946="C",E2946&lt;&gt;""),IF(G2946="D",-#REF!,+#REF!),0)</f>
        <v>#REF!</v>
      </c>
      <c r="N2946">
        <f>IF(D2946,MONTH(D2946),"")</f>
        <v>10</v>
      </c>
      <c r="O2946">
        <f>IF(D2946,YEAR(D2946),"")</f>
        <v>2005</v>
      </c>
      <c r="P2946" s="12">
        <f>P2945+IF(AND($B2946="C",I2946&lt;&gt;""),IF($G2946="D",-I2946,+I2946),0)</f>
        <v>215.88577481221319</v>
      </c>
    </row>
    <row r="2947" spans="1:16" x14ac:dyDescent="0.2">
      <c r="A2947" s="6">
        <v>1540</v>
      </c>
      <c r="B2947" s="6" t="s">
        <v>17</v>
      </c>
      <c r="C2947" t="s">
        <v>53</v>
      </c>
      <c r="D2947" s="8">
        <v>38658</v>
      </c>
      <c r="E2947" s="8">
        <v>38658</v>
      </c>
      <c r="F2947" t="s">
        <v>284</v>
      </c>
      <c r="G2947" s="6" t="s">
        <v>23</v>
      </c>
      <c r="I2947" s="12">
        <v>7.32</v>
      </c>
      <c r="J2947" s="12">
        <f>J2946+IF(AND($B2947="B",$G2947="D"),-I2947,IF($B2947="B",+I2947,0))</f>
        <v>-5075.3332749897054</v>
      </c>
      <c r="K2947" s="12">
        <f>K2946+IF(AND($B2947="B",$E2947&lt;&gt;""),IF($G2947="D",-I2947,+I2947),0)</f>
        <v>-5075.3332749897054</v>
      </c>
      <c r="L2947" s="6" t="str">
        <f>IF(C2947="","",G2947&amp;" "&amp;VLOOKUP(C2947,$X$1:$Y$49,2))</f>
        <v>D 29</v>
      </c>
      <c r="M2947" s="10" t="e">
        <f>M2946+IF(AND(B2947="C",E2947&lt;&gt;""),IF(G2947="D",-#REF!,+#REF!),0)</f>
        <v>#REF!</v>
      </c>
      <c r="N2947">
        <f>IF(D2947,MONTH(D2947),"")</f>
        <v>11</v>
      </c>
      <c r="O2947">
        <f>IF(D2947,YEAR(D2947),"")</f>
        <v>2005</v>
      </c>
      <c r="P2947" s="12">
        <f>P2946+IF(AND($B2947="C",I2947&lt;&gt;""),IF($G2947="D",-I2947,+I2947),0)</f>
        <v>215.88577481221319</v>
      </c>
    </row>
    <row r="2948" spans="1:16" x14ac:dyDescent="0.2">
      <c r="A2948" s="6">
        <v>1540</v>
      </c>
      <c r="B2948" s="6" t="s">
        <v>17</v>
      </c>
      <c r="C2948" t="s">
        <v>26</v>
      </c>
      <c r="D2948" s="8">
        <v>38658</v>
      </c>
      <c r="E2948" s="8">
        <v>38658</v>
      </c>
      <c r="F2948" t="s">
        <v>284</v>
      </c>
      <c r="G2948" s="6" t="s">
        <v>23</v>
      </c>
      <c r="I2948" s="12">
        <v>0.74</v>
      </c>
      <c r="J2948" s="12">
        <f>J2947+IF(AND($B2948="B",$G2948="D"),-I2948,IF($B2948="B",+I2948,0))</f>
        <v>-5076.0732749897052</v>
      </c>
      <c r="K2948" s="12">
        <f>K2947+IF(AND($B2948="B",$E2948&lt;&gt;""),IF($G2948="D",-I2948,+I2948),0)</f>
        <v>-5076.0732749897052</v>
      </c>
      <c r="L2948" s="6" t="str">
        <f>IF(C2948="","",G2948&amp;" "&amp;VLOOKUP(C2948,$X$1:$Y$49,2))</f>
        <v>D 6</v>
      </c>
      <c r="M2948" s="10" t="e">
        <f>M2947+IF(AND(B2948="C",E2948&lt;&gt;""),IF(G2948="D",-#REF!,+#REF!),0)</f>
        <v>#REF!</v>
      </c>
      <c r="N2948">
        <f>IF(D2948,MONTH(D2948),"")</f>
        <v>11</v>
      </c>
      <c r="O2948">
        <f>IF(D2948,YEAR(D2948),"")</f>
        <v>2005</v>
      </c>
      <c r="P2948" s="12">
        <f>P2947+IF(AND($B2948="C",I2948&lt;&gt;""),IF($G2948="D",-I2948,+I2948),0)</f>
        <v>215.88577481221319</v>
      </c>
    </row>
    <row r="2949" spans="1:16" x14ac:dyDescent="0.2">
      <c r="A2949" s="6">
        <v>1540</v>
      </c>
      <c r="B2949" s="6" t="s">
        <v>17</v>
      </c>
      <c r="C2949" t="s">
        <v>53</v>
      </c>
      <c r="D2949" s="8">
        <v>38658</v>
      </c>
      <c r="E2949" s="8">
        <v>38658</v>
      </c>
      <c r="F2949" t="s">
        <v>284</v>
      </c>
      <c r="G2949" s="6" t="s">
        <v>23</v>
      </c>
      <c r="I2949" s="12">
        <v>8.36</v>
      </c>
      <c r="J2949" s="12">
        <f>J2948+IF(AND($B2949="B",$G2949="D"),-I2949,IF($B2949="B",+I2949,0))</f>
        <v>-5084.4332749897048</v>
      </c>
      <c r="K2949" s="12">
        <f>K2948+IF(AND($B2949="B",$E2949&lt;&gt;""),IF($G2949="D",-I2949,+I2949),0)</f>
        <v>-5084.4332749897048</v>
      </c>
      <c r="L2949" s="6" t="str">
        <f>IF(C2949="","",G2949&amp;" "&amp;VLOOKUP(C2949,$X$1:$Y$49,2))</f>
        <v>D 29</v>
      </c>
      <c r="M2949" s="10" t="e">
        <f>M2948+IF(AND(B2949="C",E2949&lt;&gt;""),IF(G2949="D",-#REF!,+#REF!),0)</f>
        <v>#REF!</v>
      </c>
      <c r="N2949">
        <f>IF(D2949,MONTH(D2949),"")</f>
        <v>11</v>
      </c>
      <c r="O2949">
        <f>IF(D2949,YEAR(D2949),"")</f>
        <v>2005</v>
      </c>
      <c r="P2949" s="12">
        <f>P2948+IF(AND($B2949="C",I2949&lt;&gt;""),IF($G2949="D",-I2949,+I2949),0)</f>
        <v>215.88577481221319</v>
      </c>
    </row>
    <row r="2950" spans="1:16" x14ac:dyDescent="0.2">
      <c r="A2950" s="6">
        <v>1540</v>
      </c>
      <c r="B2950" s="6" t="s">
        <v>17</v>
      </c>
      <c r="C2950" t="s">
        <v>26</v>
      </c>
      <c r="D2950" s="8">
        <v>38658</v>
      </c>
      <c r="E2950" s="8">
        <v>38658</v>
      </c>
      <c r="F2950" t="s">
        <v>284</v>
      </c>
      <c r="G2950" s="6" t="s">
        <v>23</v>
      </c>
      <c r="I2950" s="12">
        <v>1.64</v>
      </c>
      <c r="J2950" s="12">
        <f>J2949+IF(AND($B2950="B",$G2950="D"),-I2950,IF($B2950="B",+I2950,0))</f>
        <v>-5086.0732749897052</v>
      </c>
      <c r="K2950" s="12">
        <f>K2949+IF(AND($B2950="B",$E2950&lt;&gt;""),IF($G2950="D",-I2950,+I2950),0)</f>
        <v>-5086.0732749897052</v>
      </c>
      <c r="L2950" s="6" t="str">
        <f>IF(C2950="","",G2950&amp;" "&amp;VLOOKUP(C2950,$X$1:$Y$49,2))</f>
        <v>D 6</v>
      </c>
      <c r="M2950" s="10" t="e">
        <f>M2949+IF(AND(B2950="C",E2950&lt;&gt;""),IF(G2950="D",-#REF!,+#REF!),0)</f>
        <v>#REF!</v>
      </c>
      <c r="N2950">
        <f>IF(D2950,MONTH(D2950),"")</f>
        <v>11</v>
      </c>
      <c r="O2950">
        <f>IF(D2950,YEAR(D2950),"")</f>
        <v>2005</v>
      </c>
      <c r="P2950" s="12">
        <f>P2949+IF(AND($B2950="C",I2950&lt;&gt;""),IF($G2950="D",-I2950,+I2950),0)</f>
        <v>215.88577481221319</v>
      </c>
    </row>
    <row r="2951" spans="1:16" x14ac:dyDescent="0.2">
      <c r="A2951" s="6">
        <v>999</v>
      </c>
      <c r="B2951" s="6" t="s">
        <v>17</v>
      </c>
      <c r="C2951" t="s">
        <v>33</v>
      </c>
      <c r="D2951" s="8">
        <v>38663</v>
      </c>
      <c r="E2951" s="8">
        <v>38662</v>
      </c>
      <c r="F2951" t="s">
        <v>284</v>
      </c>
      <c r="G2951" s="6" t="s">
        <v>23</v>
      </c>
      <c r="H2951" s="6"/>
      <c r="I2951" s="12">
        <v>126.33</v>
      </c>
      <c r="J2951" s="12">
        <f>J2950+IF(AND($B2951="B",$G2951="D"),-I2951,IF($B2951="B",+I2951,0))</f>
        <v>-5212.4032749897051</v>
      </c>
      <c r="K2951" s="12">
        <f>K2950+IF(AND($B2951="B",$E2951&lt;&gt;""),IF($G2951="D",-I2951,+I2951),0)</f>
        <v>-5212.4032749897051</v>
      </c>
      <c r="L2951" s="6" t="str">
        <f>IF(C2951="","",G2951&amp;" "&amp;VLOOKUP(C2951,$X$1:$Y$49,2))</f>
        <v>D 23</v>
      </c>
      <c r="M2951" s="10" t="e">
        <f>M2950+IF(AND(B2951="C",E2951&lt;&gt;""),IF(G2951="D",-#REF!,+#REF!),0)</f>
        <v>#REF!</v>
      </c>
      <c r="N2951">
        <f>IF(D2951,MONTH(D2951),"")</f>
        <v>11</v>
      </c>
      <c r="O2951">
        <f>IF(D2951,YEAR(D2951),"")</f>
        <v>2005</v>
      </c>
      <c r="P2951" s="12">
        <f>P2950+IF(AND($B2951="C",I2951&lt;&gt;""),IF($G2951="D",-I2951,+I2951),0)</f>
        <v>215.88577481221319</v>
      </c>
    </row>
    <row r="2952" spans="1:16" x14ac:dyDescent="0.2">
      <c r="A2952" s="6">
        <v>1526</v>
      </c>
      <c r="B2952" s="6" t="s">
        <v>17</v>
      </c>
      <c r="C2952" t="s">
        <v>28</v>
      </c>
      <c r="D2952" s="8">
        <v>38663</v>
      </c>
      <c r="E2952" s="8">
        <v>38683</v>
      </c>
      <c r="F2952" t="s">
        <v>284</v>
      </c>
      <c r="G2952" s="6" t="s">
        <v>23</v>
      </c>
      <c r="I2952" s="12">
        <v>3.57</v>
      </c>
      <c r="J2952" s="12">
        <f>J2951+IF(AND($B2952="B",$G2952="D"),-I2952,IF($B2952="B",+I2952,0))</f>
        <v>-5215.9732749897048</v>
      </c>
      <c r="K2952" s="12">
        <f>K2951+IF(AND($B2952="B",$E2952&lt;&gt;""),IF($G2952="D",-I2952,+I2952),0)</f>
        <v>-5215.9732749897048</v>
      </c>
      <c r="L2952" s="6" t="str">
        <f>IF(C2952="","",G2952&amp;" "&amp;VLOOKUP(C2952,$X$1:$Y$49,2))</f>
        <v>D 25</v>
      </c>
      <c r="M2952" s="10" t="e">
        <f>M2951+IF(AND(B2952="C",E2952&lt;&gt;""),IF(G2952="D",-#REF!,+#REF!),0)</f>
        <v>#REF!</v>
      </c>
      <c r="N2952">
        <f>IF(D2952,MONTH(D2952),"")</f>
        <v>11</v>
      </c>
      <c r="O2952">
        <f>IF(D2952,YEAR(D2952),"")</f>
        <v>2005</v>
      </c>
      <c r="P2952" s="12">
        <f>P2951+IF(AND($B2952="C",I2952&lt;&gt;""),IF($G2952="D",-I2952,+I2952),0)</f>
        <v>215.88577481221319</v>
      </c>
    </row>
    <row r="2953" spans="1:16" x14ac:dyDescent="0.2">
      <c r="A2953" s="6">
        <v>1526</v>
      </c>
      <c r="B2953" s="6" t="s">
        <v>17</v>
      </c>
      <c r="C2953" t="s">
        <v>26</v>
      </c>
      <c r="D2953" s="8">
        <v>38663</v>
      </c>
      <c r="E2953" s="8">
        <v>38683</v>
      </c>
      <c r="F2953" t="s">
        <v>284</v>
      </c>
      <c r="G2953" s="6" t="s">
        <v>23</v>
      </c>
      <c r="I2953" s="12">
        <v>0.7</v>
      </c>
      <c r="J2953" s="12">
        <f>J2952+IF(AND($B2953="B",$G2953="D"),-I2953,IF($B2953="B",+I2953,0))</f>
        <v>-5216.6732749897046</v>
      </c>
      <c r="K2953" s="12">
        <f>K2952+IF(AND($B2953="B",$E2953&lt;&gt;""),IF($G2953="D",-I2953,+I2953),0)</f>
        <v>-5216.6732749897046</v>
      </c>
      <c r="L2953" s="6" t="str">
        <f>IF(C2953="","",G2953&amp;" "&amp;VLOOKUP(C2953,$X$1:$Y$49,2))</f>
        <v>D 6</v>
      </c>
      <c r="M2953" s="10" t="e">
        <f>M2952+IF(AND(B2953="C",E2953&lt;&gt;""),IF(G2953="D",-#REF!,+#REF!),0)</f>
        <v>#REF!</v>
      </c>
      <c r="N2953">
        <f>IF(D2953,MONTH(D2953),"")</f>
        <v>11</v>
      </c>
      <c r="O2953">
        <f>IF(D2953,YEAR(D2953),"")</f>
        <v>2005</v>
      </c>
      <c r="P2953" s="12">
        <f>P2952+IF(AND($B2953="C",I2953&lt;&gt;""),IF($G2953="D",-I2953,+I2953),0)</f>
        <v>215.88577481221319</v>
      </c>
    </row>
    <row r="2954" spans="1:16" x14ac:dyDescent="0.2">
      <c r="A2954" s="6">
        <v>1527</v>
      </c>
      <c r="B2954" s="6" t="s">
        <v>17</v>
      </c>
      <c r="C2954" s="7" t="s">
        <v>56</v>
      </c>
      <c r="D2954" s="8">
        <v>38665</v>
      </c>
      <c r="E2954" s="19">
        <v>38676</v>
      </c>
      <c r="F2954" t="s">
        <v>284</v>
      </c>
      <c r="G2954" s="6" t="s">
        <v>23</v>
      </c>
      <c r="I2954" s="12">
        <v>206.89</v>
      </c>
      <c r="J2954" s="12">
        <f>J2953+IF(AND($B2954="B",$G2954="D"),-I2954,IF($B2954="B",+I2954,0))</f>
        <v>-5423.563274989705</v>
      </c>
      <c r="K2954" s="12">
        <f>K2953+IF(AND($B2954="B",$E2954&lt;&gt;""),IF($G2954="D",-I2954,+I2954),0)</f>
        <v>-5423.563274989705</v>
      </c>
      <c r="L2954" s="6" t="str">
        <f>IF(C2954="","",G2954&amp;" "&amp;VLOOKUP(C2954,$X$1:$Y$49,2))</f>
        <v>D 14</v>
      </c>
      <c r="M2954" s="10" t="e">
        <f>M2953+IF(AND(B2954="C",E2954&lt;&gt;""),IF(G2954="D",-#REF!,+#REF!),0)</f>
        <v>#REF!</v>
      </c>
      <c r="N2954">
        <f>IF(D2954,MONTH(D2954),"")</f>
        <v>11</v>
      </c>
      <c r="O2954">
        <f>IF(D2954,YEAR(D2954),"")</f>
        <v>2005</v>
      </c>
      <c r="P2954" s="12">
        <f>P2953+IF(AND($B2954="C",I2954&lt;&gt;""),IF($G2954="D",-I2954,+I2954),0)</f>
        <v>215.88577481221319</v>
      </c>
    </row>
    <row r="2955" spans="1:16" x14ac:dyDescent="0.2">
      <c r="A2955" s="6">
        <v>1527</v>
      </c>
      <c r="B2955" s="6" t="s">
        <v>17</v>
      </c>
      <c r="C2955" s="7" t="s">
        <v>26</v>
      </c>
      <c r="D2955" s="8">
        <v>38665</v>
      </c>
      <c r="E2955" s="19">
        <v>38676</v>
      </c>
      <c r="F2955" t="s">
        <v>284</v>
      </c>
      <c r="G2955" s="6" t="s">
        <v>23</v>
      </c>
      <c r="I2955" s="12">
        <v>40.549999999999997</v>
      </c>
      <c r="J2955" s="12">
        <f>J2954+IF(AND($B2955="B",$G2955="D"),-I2955,IF($B2955="B",+I2955,0))</f>
        <v>-5464.1132749897051</v>
      </c>
      <c r="K2955" s="12">
        <f>K2954+IF(AND($B2955="B",$E2955&lt;&gt;""),IF($G2955="D",-I2955,+I2955),0)</f>
        <v>-5464.1132749897051</v>
      </c>
      <c r="L2955" s="6" t="str">
        <f>IF(C2955="","",G2955&amp;" "&amp;VLOOKUP(C2955,$X$1:$Y$49,2))</f>
        <v>D 6</v>
      </c>
      <c r="M2955" s="10" t="e">
        <f>M2954+IF(AND(B2955="C",E2955&lt;&gt;""),IF(G2955="D",-#REF!,+#REF!),0)</f>
        <v>#REF!</v>
      </c>
      <c r="N2955">
        <f>IF(D2955,MONTH(D2955),"")</f>
        <v>11</v>
      </c>
      <c r="O2955">
        <f>IF(D2955,YEAR(D2955),"")</f>
        <v>2005</v>
      </c>
      <c r="P2955" s="12">
        <f>P2954+IF(AND($B2955="C",I2955&lt;&gt;""),IF($G2955="D",-I2955,+I2955),0)</f>
        <v>215.88577481221319</v>
      </c>
    </row>
    <row r="2956" spans="1:16" x14ac:dyDescent="0.2">
      <c r="A2956" s="6">
        <v>1527</v>
      </c>
      <c r="B2956" s="6" t="s">
        <v>17</v>
      </c>
      <c r="C2956" s="7" t="s">
        <v>51</v>
      </c>
      <c r="D2956" s="8">
        <v>38665</v>
      </c>
      <c r="E2956" s="19">
        <v>38676</v>
      </c>
      <c r="F2956" t="s">
        <v>284</v>
      </c>
      <c r="G2956" s="6" t="s">
        <v>23</v>
      </c>
      <c r="I2956" s="12">
        <v>12.79</v>
      </c>
      <c r="J2956" s="12">
        <f>J2955+IF(AND($B2956="B",$G2956="D"),-I2956,IF($B2956="B",+I2956,0))</f>
        <v>-5476.9032749897051</v>
      </c>
      <c r="K2956" s="12">
        <f>K2955+IF(AND($B2956="B",$E2956&lt;&gt;""),IF($G2956="D",-I2956,+I2956),0)</f>
        <v>-5476.9032749897051</v>
      </c>
      <c r="L2956" s="6" t="str">
        <f>IF(C2956="","",G2956&amp;" "&amp;VLOOKUP(C2956,$X$1:$Y$49,2))</f>
        <v>D 21</v>
      </c>
      <c r="M2956" s="10" t="e">
        <f>M2955+IF(AND(B2956="C",E2956&lt;&gt;""),IF(G2956="D",-#REF!,+#REF!),0)</f>
        <v>#REF!</v>
      </c>
      <c r="N2956">
        <f>IF(D2956,MONTH(D2956),"")</f>
        <v>11</v>
      </c>
      <c r="O2956">
        <f>IF(D2956,YEAR(D2956),"")</f>
        <v>2005</v>
      </c>
      <c r="P2956" s="12">
        <f>P2955+IF(AND($B2956="C",I2956&lt;&gt;""),IF($G2956="D",-I2956,+I2956),0)</f>
        <v>215.88577481221319</v>
      </c>
    </row>
    <row r="2957" spans="1:16" x14ac:dyDescent="0.2">
      <c r="A2957" s="6">
        <v>1509</v>
      </c>
      <c r="B2957" s="6" t="s">
        <v>17</v>
      </c>
      <c r="C2957" t="s">
        <v>33</v>
      </c>
      <c r="D2957" s="8">
        <v>38666</v>
      </c>
      <c r="E2957" s="8">
        <v>38669</v>
      </c>
      <c r="F2957" t="s">
        <v>284</v>
      </c>
      <c r="G2957" s="6" t="s">
        <v>23</v>
      </c>
      <c r="I2957" s="12">
        <v>626</v>
      </c>
      <c r="J2957" s="12">
        <f>J2956+IF(AND($B2957="B",$G2957="D"),-I2957,IF($B2957="B",+I2957,0))</f>
        <v>-6102.9032749897051</v>
      </c>
      <c r="K2957" s="12">
        <f>K2956+IF(AND($B2957="B",$E2957&lt;&gt;""),IF($G2957="D",-I2957,+I2957),0)</f>
        <v>-6102.9032749897051</v>
      </c>
      <c r="L2957" s="6" t="str">
        <f>IF(C2957="","",G2957&amp;" "&amp;VLOOKUP(C2957,$X$1:$Y$49,2))</f>
        <v>D 23</v>
      </c>
      <c r="M2957" s="10" t="e">
        <f>M2956+IF(AND(B2957="C",E2957&lt;&gt;""),IF(G2957="D",-#REF!,+#REF!),0)</f>
        <v>#REF!</v>
      </c>
      <c r="N2957">
        <f>IF(D2957,MONTH(D2957),"")</f>
        <v>11</v>
      </c>
      <c r="O2957">
        <f>IF(D2957,YEAR(D2957),"")</f>
        <v>2005</v>
      </c>
      <c r="P2957" s="12">
        <f>P2956+IF(AND($B2957="C",I2957&lt;&gt;""),IF($G2957="D",-I2957,+I2957),0)</f>
        <v>215.88577481221319</v>
      </c>
    </row>
    <row r="2958" spans="1:16" x14ac:dyDescent="0.2">
      <c r="A2958" s="6">
        <v>1516</v>
      </c>
      <c r="B2958" s="6" t="s">
        <v>17</v>
      </c>
      <c r="C2958" t="s">
        <v>54</v>
      </c>
      <c r="D2958" s="8">
        <v>38666</v>
      </c>
      <c r="E2958" s="8">
        <v>38667</v>
      </c>
      <c r="F2958" t="s">
        <v>284</v>
      </c>
      <c r="G2958" s="6" t="s">
        <v>19</v>
      </c>
      <c r="I2958" s="12">
        <v>2750</v>
      </c>
      <c r="J2958" s="12">
        <f>J2957+IF(AND($B2958="B",$G2958="D"),-I2958,IF($B2958="B",+I2958,0))</f>
        <v>-3352.9032749897051</v>
      </c>
      <c r="K2958" s="12">
        <f>K2957+IF(AND($B2958="B",$E2958&lt;&gt;""),IF($G2958="D",-I2958,+I2958),0)</f>
        <v>-3352.9032749897051</v>
      </c>
      <c r="L2958" s="6" t="str">
        <f>IF(C2958="","",G2958&amp;" "&amp;VLOOKUP(C2958,$X$1:$Y$49,2))</f>
        <v>R 6</v>
      </c>
      <c r="M2958" s="10" t="e">
        <f>M2957+IF(AND(B2958="C",E2958&lt;&gt;""),IF(G2958="D",-#REF!,+#REF!),0)</f>
        <v>#REF!</v>
      </c>
      <c r="N2958">
        <f>IF(D2958,MONTH(D2958),"")</f>
        <v>11</v>
      </c>
      <c r="O2958">
        <f>IF(D2958,YEAR(D2958),"")</f>
        <v>2005</v>
      </c>
      <c r="P2958" s="12">
        <f>P2957+IF(AND($B2958="C",I2958&lt;&gt;""),IF($G2958="D",-I2958,+I2958),0)</f>
        <v>215.88577481221319</v>
      </c>
    </row>
    <row r="2959" spans="1:16" x14ac:dyDescent="0.2">
      <c r="A2959" s="6">
        <v>1516</v>
      </c>
      <c r="B2959" s="6" t="s">
        <v>17</v>
      </c>
      <c r="C2959" t="s">
        <v>62</v>
      </c>
      <c r="D2959" s="8">
        <v>38666</v>
      </c>
      <c r="E2959" s="8">
        <v>38667</v>
      </c>
      <c r="F2959" t="s">
        <v>284</v>
      </c>
      <c r="G2959" s="6" t="s">
        <v>19</v>
      </c>
      <c r="I2959" s="12">
        <v>539</v>
      </c>
      <c r="J2959" s="12">
        <f>J2958+IF(AND($B2959="B",$G2959="D"),-I2959,IF($B2959="B",+I2959,0))</f>
        <v>-2813.9032749897051</v>
      </c>
      <c r="K2959" s="12">
        <f>K2958+IF(AND($B2959="B",$E2959&lt;&gt;""),IF($G2959="D",-I2959,+I2959),0)</f>
        <v>-2813.9032749897051</v>
      </c>
      <c r="L2959" s="6" t="str">
        <f>IF(C2959="","",G2959&amp;" "&amp;VLOOKUP(C2959,$X$1:$Y$49,2))</f>
        <v>R 5</v>
      </c>
      <c r="M2959" s="10" t="e">
        <f>M2958+IF(AND(B2959="C",E2959&lt;&gt;""),IF(G2959="D",-#REF!,+#REF!),0)</f>
        <v>#REF!</v>
      </c>
      <c r="N2959">
        <f>IF(D2959,MONTH(D2959),"")</f>
        <v>11</v>
      </c>
      <c r="O2959">
        <f>IF(D2959,YEAR(D2959),"")</f>
        <v>2005</v>
      </c>
      <c r="P2959" s="12">
        <f>P2958+IF(AND($B2959="C",I2959&lt;&gt;""),IF($G2959="D",-I2959,+I2959),0)</f>
        <v>215.88577481221319</v>
      </c>
    </row>
    <row r="2960" spans="1:16" x14ac:dyDescent="0.2">
      <c r="A2960" s="6">
        <v>1538</v>
      </c>
      <c r="B2960" s="6" t="s">
        <v>17</v>
      </c>
      <c r="C2960" t="s">
        <v>64</v>
      </c>
      <c r="D2960" s="8">
        <v>38667</v>
      </c>
      <c r="E2960" s="8">
        <v>38665</v>
      </c>
      <c r="F2960" t="s">
        <v>284</v>
      </c>
      <c r="G2960" s="6" t="s">
        <v>23</v>
      </c>
      <c r="I2960" s="12">
        <v>4</v>
      </c>
      <c r="J2960" s="12">
        <f>J2959+IF(AND($B2960="B",$G2960="D"),-I2960,IF($B2960="B",+I2960,0))</f>
        <v>-2817.9032749897051</v>
      </c>
      <c r="K2960" s="12">
        <f>K2959+IF(AND($B2960="B",$E2960&lt;&gt;""),IF($G2960="D",-I2960,+I2960),0)</f>
        <v>-2817.9032749897051</v>
      </c>
      <c r="L2960" s="6" t="str">
        <f>IF(C2960="","",G2960&amp;" "&amp;VLOOKUP(C2960,$X$1:$Y$49,2))</f>
        <v>D 20</v>
      </c>
      <c r="M2960" s="10" t="e">
        <f>M2959+IF(AND(B2960="C",E2960&lt;&gt;""),IF(G2960="D",-#REF!,+#REF!),0)</f>
        <v>#REF!</v>
      </c>
      <c r="N2960">
        <f>IF(D2960,MONTH(D2960),"")</f>
        <v>11</v>
      </c>
      <c r="O2960">
        <f>IF(D2960,YEAR(D2960),"")</f>
        <v>2005</v>
      </c>
      <c r="P2960" s="12">
        <f>P2959+IF(AND($B2960="C",I2960&lt;&gt;""),IF($G2960="D",-I2960,+I2960),0)</f>
        <v>215.88577481221319</v>
      </c>
    </row>
    <row r="2961" spans="1:16" x14ac:dyDescent="0.2">
      <c r="A2961" s="6">
        <v>1517</v>
      </c>
      <c r="B2961" s="6" t="s">
        <v>17</v>
      </c>
      <c r="C2961" t="s">
        <v>67</v>
      </c>
      <c r="D2961" s="8">
        <v>38670</v>
      </c>
      <c r="E2961" s="8">
        <v>38675</v>
      </c>
      <c r="F2961" t="s">
        <v>284</v>
      </c>
      <c r="G2961" s="6" t="s">
        <v>23</v>
      </c>
      <c r="I2961" s="12">
        <v>48</v>
      </c>
      <c r="J2961" s="12">
        <f>J2960+IF(AND($B2961="B",$G2961="D"),-I2961,IF($B2961="B",+I2961,0))</f>
        <v>-2865.9032749897051</v>
      </c>
      <c r="K2961" s="12">
        <f>K2960+IF(AND($B2961="B",$E2961&lt;&gt;""),IF($G2961="D",-I2961,+I2961),0)</f>
        <v>-2865.9032749897051</v>
      </c>
      <c r="L2961" s="6" t="str">
        <f>IF(C2961="","",G2961&amp;" "&amp;VLOOKUP(C2961,$X$1:$Y$49,2))</f>
        <v>D 11</v>
      </c>
      <c r="M2961" s="10" t="e">
        <f>M2960+IF(AND(B2961="C",E2961&lt;&gt;""),IF(G2961="D",-#REF!,+#REF!),0)</f>
        <v>#REF!</v>
      </c>
      <c r="N2961">
        <f>IF(D2961,MONTH(D2961),"")</f>
        <v>11</v>
      </c>
      <c r="O2961">
        <f>IF(D2961,YEAR(D2961),"")</f>
        <v>2005</v>
      </c>
      <c r="P2961" s="12">
        <f>P2960+IF(AND($B2961="C",I2961&lt;&gt;""),IF($G2961="D",-I2961,+I2961),0)</f>
        <v>215.88577481221319</v>
      </c>
    </row>
    <row r="2962" spans="1:16" x14ac:dyDescent="0.2">
      <c r="A2962" s="6">
        <v>1529</v>
      </c>
      <c r="B2962" s="6" t="s">
        <v>17</v>
      </c>
      <c r="C2962" t="s">
        <v>28</v>
      </c>
      <c r="D2962" s="8">
        <v>38671</v>
      </c>
      <c r="E2962" s="8">
        <v>38671</v>
      </c>
      <c r="F2962" t="s">
        <v>284</v>
      </c>
      <c r="G2962" s="6" t="s">
        <v>23</v>
      </c>
      <c r="I2962" s="12">
        <v>25</v>
      </c>
      <c r="J2962" s="12">
        <f>J2961+IF(AND($B2962="B",$G2962="D"),-I2962,IF($B2962="B",+I2962,0))</f>
        <v>-2890.9032749897051</v>
      </c>
      <c r="K2962" s="12">
        <f>K2961+IF(AND($B2962="B",$E2962&lt;&gt;""),IF($G2962="D",-I2962,+I2962),0)</f>
        <v>-2890.9032749897051</v>
      </c>
      <c r="L2962" s="6" t="str">
        <f>IF(C2962="","",G2962&amp;" "&amp;VLOOKUP(C2962,$X$1:$Y$49,2))</f>
        <v>D 25</v>
      </c>
      <c r="M2962" s="10" t="e">
        <f>M2961+IF(AND(B2962="C",E2962&lt;&gt;""),IF(G2962="D",-#REF!,+#REF!),0)</f>
        <v>#REF!</v>
      </c>
      <c r="N2962">
        <f>IF(D2962,MONTH(D2962),"")</f>
        <v>11</v>
      </c>
      <c r="O2962">
        <f>IF(D2962,YEAR(D2962),"")</f>
        <v>2005</v>
      </c>
      <c r="P2962" s="12">
        <f>P2961+IF(AND($B2962="C",I2962&lt;&gt;""),IF($G2962="D",-I2962,+I2962),0)</f>
        <v>215.88577481221319</v>
      </c>
    </row>
    <row r="2963" spans="1:16" x14ac:dyDescent="0.2">
      <c r="A2963" s="6">
        <v>1529</v>
      </c>
      <c r="B2963" s="6" t="s">
        <v>17</v>
      </c>
      <c r="C2963" s="7" t="s">
        <v>26</v>
      </c>
      <c r="D2963" s="8">
        <v>38671</v>
      </c>
      <c r="E2963" s="8">
        <v>38671</v>
      </c>
      <c r="F2963" t="s">
        <v>284</v>
      </c>
      <c r="G2963" s="6" t="s">
        <v>23</v>
      </c>
      <c r="I2963" s="12">
        <v>4.9000000000000004</v>
      </c>
      <c r="J2963" s="12">
        <f>J2962+IF(AND($B2963="B",$G2963="D"),-I2963,IF($B2963="B",+I2963,0))</f>
        <v>-2895.8032749897052</v>
      </c>
      <c r="K2963" s="12">
        <f>K2962+IF(AND($B2963="B",$E2963&lt;&gt;""),IF($G2963="D",-I2963,+I2963),0)</f>
        <v>-2895.8032749897052</v>
      </c>
      <c r="L2963" s="6" t="str">
        <f>IF(C2963="","",G2963&amp;" "&amp;VLOOKUP(C2963,$X$1:$Y$49,2))</f>
        <v>D 6</v>
      </c>
      <c r="M2963" s="10" t="e">
        <f>M2962+IF(AND(B2963="C",E2963&lt;&gt;""),IF(G2963="D",-#REF!,+#REF!),0)</f>
        <v>#REF!</v>
      </c>
      <c r="N2963">
        <f>IF(D2963,MONTH(D2963),"")</f>
        <v>11</v>
      </c>
      <c r="O2963">
        <f>IF(D2963,YEAR(D2963),"")</f>
        <v>2005</v>
      </c>
      <c r="P2963" s="12">
        <f>P2962+IF(AND($B2963="C",I2963&lt;&gt;""),IF($G2963="D",-I2963,+I2963),0)</f>
        <v>215.88577481221319</v>
      </c>
    </row>
    <row r="2964" spans="1:16" x14ac:dyDescent="0.2">
      <c r="A2964" s="6">
        <v>1537</v>
      </c>
      <c r="B2964" s="6" t="s">
        <v>17</v>
      </c>
      <c r="C2964" t="s">
        <v>54</v>
      </c>
      <c r="D2964" s="8">
        <v>38674</v>
      </c>
      <c r="E2964" s="8">
        <v>38680</v>
      </c>
      <c r="F2964" t="s">
        <v>284</v>
      </c>
      <c r="G2964" s="6" t="s">
        <v>19</v>
      </c>
      <c r="I2964" s="12">
        <v>590</v>
      </c>
      <c r="J2964" s="12">
        <f>J2963+IF(AND($B2964="B",$G2964="D"),-I2964,IF($B2964="B",+I2964,0))</f>
        <v>-2305.8032749897052</v>
      </c>
      <c r="K2964" s="12">
        <f>K2963+IF(AND($B2964="B",$E2964&lt;&gt;""),IF($G2964="D",-I2964,+I2964),0)</f>
        <v>-2305.8032749897052</v>
      </c>
      <c r="L2964" s="6" t="str">
        <f>IF(C2964="","",G2964&amp;" "&amp;VLOOKUP(C2964,$X$1:$Y$49,2))</f>
        <v>R 6</v>
      </c>
      <c r="M2964" s="10" t="e">
        <f>M2963+IF(AND(B2964="C",E2964&lt;&gt;""),IF(G2964="D",-#REF!,+#REF!),0)</f>
        <v>#REF!</v>
      </c>
      <c r="N2964">
        <f>IF(D2964,MONTH(D2964),"")</f>
        <v>11</v>
      </c>
      <c r="O2964">
        <f>IF(D2964,YEAR(D2964),"")</f>
        <v>2005</v>
      </c>
      <c r="P2964" s="12">
        <f>P2963+IF(AND($B2964="C",I2964&lt;&gt;""),IF($G2964="D",-I2964,+I2964),0)</f>
        <v>215.88577481221319</v>
      </c>
    </row>
    <row r="2965" spans="1:16" x14ac:dyDescent="0.2">
      <c r="A2965" s="6">
        <v>1537</v>
      </c>
      <c r="B2965" s="6" t="s">
        <v>17</v>
      </c>
      <c r="C2965" t="s">
        <v>62</v>
      </c>
      <c r="D2965" s="8">
        <v>38674</v>
      </c>
      <c r="E2965" s="8">
        <v>38680</v>
      </c>
      <c r="F2965" t="s">
        <v>284</v>
      </c>
      <c r="G2965" s="6" t="s">
        <v>19</v>
      </c>
      <c r="I2965" s="12">
        <v>115.64</v>
      </c>
      <c r="J2965" s="12">
        <f>J2964+IF(AND($B2965="B",$G2965="D"),-I2965,IF($B2965="B",+I2965,0))</f>
        <v>-2190.1632749897053</v>
      </c>
      <c r="K2965" s="12">
        <f>K2964+IF(AND($B2965="B",$E2965&lt;&gt;""),IF($G2965="D",-I2965,+I2965),0)</f>
        <v>-2190.1632749897053</v>
      </c>
      <c r="L2965" s="6" t="str">
        <f>IF(C2965="","",G2965&amp;" "&amp;VLOOKUP(C2965,$X$1:$Y$49,2))</f>
        <v>R 5</v>
      </c>
      <c r="M2965" s="10" t="e">
        <f>M2964+IF(AND(B2965="C",E2965&lt;&gt;""),IF(G2965="D",-#REF!,+#REF!),0)</f>
        <v>#REF!</v>
      </c>
      <c r="N2965">
        <f>IF(D2965,MONTH(D2965),"")</f>
        <v>11</v>
      </c>
      <c r="O2965">
        <f>IF(D2965,YEAR(D2965),"")</f>
        <v>2005</v>
      </c>
      <c r="P2965" s="12">
        <f>P2964+IF(AND($B2965="C",I2965&lt;&gt;""),IF($G2965="D",-I2965,+I2965),0)</f>
        <v>215.88577481221319</v>
      </c>
    </row>
    <row r="2966" spans="1:16" x14ac:dyDescent="0.2">
      <c r="A2966" s="6">
        <v>1515</v>
      </c>
      <c r="B2966" s="6" t="s">
        <v>17</v>
      </c>
      <c r="C2966" t="s">
        <v>33</v>
      </c>
      <c r="D2966" s="8">
        <v>38676</v>
      </c>
      <c r="E2966" s="8">
        <v>38676</v>
      </c>
      <c r="F2966" s="40" t="s">
        <v>284</v>
      </c>
      <c r="G2966" s="6" t="s">
        <v>23</v>
      </c>
      <c r="I2966" s="12">
        <v>1100</v>
      </c>
      <c r="J2966" s="12">
        <f>J2965+IF(AND($B2966="B",$G2966="D"),-I2966,IF($B2966="B",+I2966,0))</f>
        <v>-3290.1632749897053</v>
      </c>
      <c r="K2966" s="12">
        <f>K2965+IF(AND($B2966="B",$E2966&lt;&gt;""),IF($G2966="D",-I2966,+I2966),0)</f>
        <v>-3290.1632749897053</v>
      </c>
      <c r="L2966" s="6" t="str">
        <f>IF(C2966="","",G2966&amp;" "&amp;VLOOKUP(C2966,$X$1:$Y$49,2))</f>
        <v>D 23</v>
      </c>
      <c r="M2966" s="10" t="e">
        <f>M2965+IF(AND(B2966="C",E2966&lt;&gt;""),IF(G2966="D",-#REF!,+#REF!),0)</f>
        <v>#REF!</v>
      </c>
      <c r="N2966">
        <f>IF(D2966,MONTH(D2966),"")</f>
        <v>11</v>
      </c>
      <c r="O2966">
        <f>IF(D2966,YEAR(D2966),"")</f>
        <v>2005</v>
      </c>
      <c r="P2966" s="12">
        <f>P2965+IF(AND($B2966="C",I2966&lt;&gt;""),IF($G2966="D",-I2966,+I2966),0)</f>
        <v>215.88577481221319</v>
      </c>
    </row>
    <row r="2967" spans="1:16" x14ac:dyDescent="0.2">
      <c r="A2967" s="6">
        <v>1528</v>
      </c>
      <c r="B2967" s="6" t="s">
        <v>17</v>
      </c>
      <c r="C2967" t="s">
        <v>57</v>
      </c>
      <c r="D2967" s="8">
        <v>38677</v>
      </c>
      <c r="E2967" s="8">
        <v>38693</v>
      </c>
      <c r="F2967" t="s">
        <v>284</v>
      </c>
      <c r="G2967" s="6" t="s">
        <v>23</v>
      </c>
      <c r="I2967" s="12">
        <v>278.97000000000003</v>
      </c>
      <c r="J2967" s="12">
        <f>J2966+IF(AND($B2967="B",$G2967="D"),-I2967,IF($B2967="B",+I2967,0))</f>
        <v>-3569.1332749897056</v>
      </c>
      <c r="K2967" s="12">
        <f>K2966+IF(AND($B2967="B",$E2967&lt;&gt;""),IF($G2967="D",-I2967,+I2967),0)</f>
        <v>-3569.1332749897056</v>
      </c>
      <c r="L2967" s="6" t="str">
        <f>IF(C2967="","",G2967&amp;" "&amp;VLOOKUP(C2967,$X$1:$Y$49,2))</f>
        <v>D 13</v>
      </c>
      <c r="M2967" s="10" t="e">
        <f>M2966+IF(AND(B2967="C",E2967&lt;&gt;""),IF(G2967="D",-#REF!,+#REF!),0)</f>
        <v>#REF!</v>
      </c>
      <c r="N2967">
        <f>IF(D2967,MONTH(D2967),"")</f>
        <v>11</v>
      </c>
      <c r="O2967">
        <f>IF(D2967,YEAR(D2967),"")</f>
        <v>2005</v>
      </c>
      <c r="P2967" s="12">
        <f>P2966+IF(AND($B2967="C",I2967&lt;&gt;""),IF($G2967="D",-I2967,+I2967),0)</f>
        <v>215.88577481221319</v>
      </c>
    </row>
    <row r="2968" spans="1:16" x14ac:dyDescent="0.2">
      <c r="A2968" s="6">
        <v>1528</v>
      </c>
      <c r="B2968" s="6" t="s">
        <v>17</v>
      </c>
      <c r="C2968" s="7" t="s">
        <v>26</v>
      </c>
      <c r="D2968" s="8">
        <v>38677</v>
      </c>
      <c r="E2968" s="8">
        <v>38693</v>
      </c>
      <c r="F2968" t="s">
        <v>284</v>
      </c>
      <c r="G2968" s="6" t="s">
        <v>23</v>
      </c>
      <c r="I2968" s="12">
        <v>54.68</v>
      </c>
      <c r="J2968" s="12">
        <f>J2967+IF(AND($B2968="B",$G2968="D"),-I2968,IF($B2968="B",+I2968,0))</f>
        <v>-3623.8132749897054</v>
      </c>
      <c r="K2968" s="12">
        <f>K2967+IF(AND($B2968="B",$E2968&lt;&gt;""),IF($G2968="D",-I2968,+I2968),0)</f>
        <v>-3623.8132749897054</v>
      </c>
      <c r="L2968" s="6" t="str">
        <f>IF(C2968="","",G2968&amp;" "&amp;VLOOKUP(C2968,$X$1:$Y$49,2))</f>
        <v>D 6</v>
      </c>
      <c r="M2968" s="10" t="e">
        <f>M2967+IF(AND(B2968="C",E2968&lt;&gt;""),IF(G2968="D",-#REF!,+#REF!),0)</f>
        <v>#REF!</v>
      </c>
      <c r="N2968">
        <f>IF(D2968,MONTH(D2968),"")</f>
        <v>11</v>
      </c>
      <c r="O2968">
        <f>IF(D2968,YEAR(D2968),"")</f>
        <v>2005</v>
      </c>
      <c r="P2968" s="12">
        <f>P2967+IF(AND($B2968="C",I2968&lt;&gt;""),IF($G2968="D",-I2968,+I2968),0)</f>
        <v>215.88577481221319</v>
      </c>
    </row>
    <row r="2969" spans="1:16" x14ac:dyDescent="0.2">
      <c r="A2969" s="6">
        <v>1528</v>
      </c>
      <c r="B2969" s="6" t="s">
        <v>17</v>
      </c>
      <c r="C2969" t="s">
        <v>64</v>
      </c>
      <c r="D2969" s="8">
        <v>38677</v>
      </c>
      <c r="E2969" s="8">
        <v>38693</v>
      </c>
      <c r="F2969" t="s">
        <v>284</v>
      </c>
      <c r="G2969" s="6" t="s">
        <v>23</v>
      </c>
      <c r="I2969" s="12">
        <v>6.11</v>
      </c>
      <c r="J2969" s="12">
        <f>J2968+IF(AND($B2969="B",$G2969="D"),-I2969,IF($B2969="B",+I2969,0))</f>
        <v>-3629.9232749897055</v>
      </c>
      <c r="K2969" s="12">
        <f>K2968+IF(AND($B2969="B",$E2969&lt;&gt;""),IF($G2969="D",-I2969,+I2969),0)</f>
        <v>-3629.9232749897055</v>
      </c>
      <c r="L2969" s="6" t="str">
        <f>IF(C2969="","",G2969&amp;" "&amp;VLOOKUP(C2969,$X$1:$Y$49,2))</f>
        <v>D 20</v>
      </c>
      <c r="M2969" s="10" t="e">
        <f>M2968+IF(AND(B2969="C",E2969&lt;&gt;""),IF(G2969="D",-#REF!,+#REF!),0)</f>
        <v>#REF!</v>
      </c>
      <c r="N2969">
        <f>IF(D2969,MONTH(D2969),"")</f>
        <v>11</v>
      </c>
      <c r="O2969">
        <f>IF(D2969,YEAR(D2969),"")</f>
        <v>2005</v>
      </c>
      <c r="P2969" s="12">
        <f>P2968+IF(AND($B2969="C",I2969&lt;&gt;""),IF($G2969="D",-I2969,+I2969),0)</f>
        <v>215.88577481221319</v>
      </c>
    </row>
    <row r="2970" spans="1:16" x14ac:dyDescent="0.2">
      <c r="A2970" s="6">
        <v>1522</v>
      </c>
      <c r="B2970" s="6" t="s">
        <v>17</v>
      </c>
      <c r="C2970" t="s">
        <v>21</v>
      </c>
      <c r="D2970" s="8">
        <v>38684</v>
      </c>
      <c r="E2970" s="8">
        <v>38686</v>
      </c>
      <c r="F2970" t="s">
        <v>284</v>
      </c>
      <c r="G2970" s="6" t="s">
        <v>23</v>
      </c>
      <c r="I2970" s="12">
        <v>1043</v>
      </c>
      <c r="J2970" s="12">
        <f>J2969+IF(AND($B2970="B",$G2970="D"),-I2970,IF($B2970="B",+I2970,0))</f>
        <v>-4672.9232749897055</v>
      </c>
      <c r="K2970" s="12">
        <f>K2969+IF(AND($B2970="B",$E2970&lt;&gt;""),IF($G2970="D",-I2970,+I2970),0)</f>
        <v>-4672.9232749897055</v>
      </c>
      <c r="L2970" s="6" t="str">
        <f>IF(C2970="","",G2970&amp;" "&amp;VLOOKUP(C2970,$X$1:$Y$49,2))</f>
        <v>D 28</v>
      </c>
      <c r="M2970" s="10" t="e">
        <f>M2969+IF(AND(B2970="C",E2970&lt;&gt;""),IF(G2970="D",-#REF!,+#REF!),0)</f>
        <v>#REF!</v>
      </c>
      <c r="N2970">
        <f>IF(D2970,MONTH(D2970),"")</f>
        <v>11</v>
      </c>
      <c r="O2970">
        <f>IF(D2970,YEAR(D2970),"")</f>
        <v>2005</v>
      </c>
      <c r="P2970" s="12">
        <f>P2969+IF(AND($B2970="C",I2970&lt;&gt;""),IF($G2970="D",-I2970,+I2970),0)</f>
        <v>215.88577481221319</v>
      </c>
    </row>
    <row r="2971" spans="1:16" x14ac:dyDescent="0.2">
      <c r="A2971" s="6">
        <v>1522</v>
      </c>
      <c r="B2971" s="6" t="s">
        <v>17</v>
      </c>
      <c r="C2971" t="s">
        <v>26</v>
      </c>
      <c r="D2971" s="8">
        <v>38684</v>
      </c>
      <c r="E2971" s="8">
        <v>38686</v>
      </c>
      <c r="F2971" t="s">
        <v>284</v>
      </c>
      <c r="G2971" s="6" t="s">
        <v>23</v>
      </c>
      <c r="I2971" s="12">
        <v>204.43</v>
      </c>
      <c r="J2971" s="12">
        <f>J2970+IF(AND($B2971="B",$G2971="D"),-I2971,IF($B2971="B",+I2971,0))</f>
        <v>-4877.3532749897058</v>
      </c>
      <c r="K2971" s="12">
        <f>K2970+IF(AND($B2971="B",$E2971&lt;&gt;""),IF($G2971="D",-I2971,+I2971),0)</f>
        <v>-4877.3532749897058</v>
      </c>
      <c r="L2971" s="6" t="str">
        <f>IF(C2971="","",G2971&amp;" "&amp;VLOOKUP(C2971,$X$1:$Y$49,2))</f>
        <v>D 6</v>
      </c>
      <c r="M2971" s="10" t="e">
        <f>M2970+IF(AND(B2971="C",E2971&lt;&gt;""),IF(G2971="D",-#REF!,+#REF!),0)</f>
        <v>#REF!</v>
      </c>
      <c r="N2971">
        <f>IF(D2971,MONTH(D2971),"")</f>
        <v>11</v>
      </c>
      <c r="O2971">
        <f>IF(D2971,YEAR(D2971),"")</f>
        <v>2005</v>
      </c>
      <c r="P2971" s="12">
        <f>P2970+IF(AND($B2971="C",I2971&lt;&gt;""),IF($G2971="D",-I2971,+I2971),0)</f>
        <v>215.88577481221319</v>
      </c>
    </row>
    <row r="2972" spans="1:16" x14ac:dyDescent="0.2">
      <c r="A2972" s="6">
        <v>1528</v>
      </c>
      <c r="B2972" s="6" t="s">
        <v>17</v>
      </c>
      <c r="C2972" t="s">
        <v>21</v>
      </c>
      <c r="D2972" s="8">
        <v>38684</v>
      </c>
      <c r="E2972" s="8">
        <v>38693</v>
      </c>
      <c r="F2972" t="s">
        <v>284</v>
      </c>
      <c r="G2972" s="6" t="s">
        <v>23</v>
      </c>
      <c r="I2972" s="12">
        <v>143.02000000000001</v>
      </c>
      <c r="J2972" s="12">
        <f>J2971+IF(AND($B2972="B",$G2972="D"),-I2972,IF($B2972="B",+I2972,0))</f>
        <v>-5020.3732749897063</v>
      </c>
      <c r="K2972" s="12">
        <f>K2971+IF(AND($B2972="B",$E2972&lt;&gt;""),IF($G2972="D",-I2972,+I2972),0)</f>
        <v>-5020.3732749897063</v>
      </c>
      <c r="L2972" s="6" t="str">
        <f>IF(C2972="","",G2972&amp;" "&amp;VLOOKUP(C2972,$X$1:$Y$49,2))</f>
        <v>D 28</v>
      </c>
      <c r="M2972" s="10" t="e">
        <f>M2971+IF(AND(B2972="C",E2972&lt;&gt;""),IF(G2972="D",-#REF!,+#REF!),0)</f>
        <v>#REF!</v>
      </c>
      <c r="N2972">
        <f>IF(D2972,MONTH(D2972),"")</f>
        <v>11</v>
      </c>
      <c r="O2972">
        <f>IF(D2972,YEAR(D2972),"")</f>
        <v>2005</v>
      </c>
      <c r="P2972" s="12">
        <f>P2971+IF(AND($B2972="C",I2972&lt;&gt;""),IF($G2972="D",-I2972,+I2972),0)</f>
        <v>215.88577481221319</v>
      </c>
    </row>
    <row r="2973" spans="1:16" x14ac:dyDescent="0.2">
      <c r="A2973" s="6">
        <v>1528</v>
      </c>
      <c r="B2973" s="6" t="s">
        <v>17</v>
      </c>
      <c r="C2973" s="7" t="s">
        <v>26</v>
      </c>
      <c r="D2973" s="8">
        <v>38684</v>
      </c>
      <c r="E2973" s="8">
        <v>38693</v>
      </c>
      <c r="F2973" t="s">
        <v>284</v>
      </c>
      <c r="G2973" s="6" t="s">
        <v>23</v>
      </c>
      <c r="I2973" s="12">
        <v>28.03</v>
      </c>
      <c r="J2973" s="12">
        <f>J2972+IF(AND($B2973="B",$G2973="D"),-I2973,IF($B2973="B",+I2973,0))</f>
        <v>-5048.403274989706</v>
      </c>
      <c r="K2973" s="12">
        <f>K2972+IF(AND($B2973="B",$E2973&lt;&gt;""),IF($G2973="D",-I2973,+I2973),0)</f>
        <v>-5048.403274989706</v>
      </c>
      <c r="L2973" s="6" t="str">
        <f>IF(C2973="","",G2973&amp;" "&amp;VLOOKUP(C2973,$X$1:$Y$49,2))</f>
        <v>D 6</v>
      </c>
      <c r="M2973" s="10" t="e">
        <f>M2972+IF(AND(B2973="C",E2973&lt;&gt;""),IF(G2973="D",-#REF!,+#REF!),0)</f>
        <v>#REF!</v>
      </c>
      <c r="N2973">
        <f>IF(D2973,MONTH(D2973),"")</f>
        <v>11</v>
      </c>
      <c r="O2973">
        <f>IF(D2973,YEAR(D2973),"")</f>
        <v>2005</v>
      </c>
      <c r="P2973" s="12">
        <f>P2972+IF(AND($B2973="C",I2973&lt;&gt;""),IF($G2973="D",-I2973,+I2973),0)</f>
        <v>215.88577481221319</v>
      </c>
    </row>
    <row r="2974" spans="1:16" x14ac:dyDescent="0.2">
      <c r="A2974" s="6">
        <v>1521</v>
      </c>
      <c r="B2974" s="6" t="s">
        <v>17</v>
      </c>
      <c r="C2974" t="s">
        <v>54</v>
      </c>
      <c r="D2974" s="8">
        <v>38686</v>
      </c>
      <c r="E2974" s="8">
        <v>38700</v>
      </c>
      <c r="F2974" t="s">
        <v>284</v>
      </c>
      <c r="G2974" s="6" t="s">
        <v>19</v>
      </c>
      <c r="I2974" s="12">
        <v>3025</v>
      </c>
      <c r="J2974" s="12">
        <f>J2973+IF(AND($B2974="B",$G2974="D"),-I2974,IF($B2974="B",+I2974,0))</f>
        <v>-2023.403274989706</v>
      </c>
      <c r="K2974" s="12">
        <f>K2973+IF(AND($B2974="B",$E2974&lt;&gt;""),IF($G2974="D",-I2974,+I2974),0)</f>
        <v>-2023.403274989706</v>
      </c>
      <c r="L2974" s="6" t="str">
        <f>IF(C2974="","",G2974&amp;" "&amp;VLOOKUP(C2974,$X$1:$Y$49,2))</f>
        <v>R 6</v>
      </c>
      <c r="M2974" s="10" t="e">
        <f>M2973+IF(AND(B2974="C",E2974&lt;&gt;""),IF(G2974="D",-#REF!,+#REF!),0)</f>
        <v>#REF!</v>
      </c>
      <c r="N2974">
        <f>IF(D2974,MONTH(D2974),"")</f>
        <v>11</v>
      </c>
      <c r="O2974">
        <f>IF(D2974,YEAR(D2974),"")</f>
        <v>2005</v>
      </c>
      <c r="P2974" s="12">
        <f>P2973+IF(AND($B2974="C",I2974&lt;&gt;""),IF($G2974="D",-I2974,+I2974),0)</f>
        <v>215.88577481221319</v>
      </c>
    </row>
    <row r="2975" spans="1:16" x14ac:dyDescent="0.2">
      <c r="A2975" s="6">
        <v>1521</v>
      </c>
      <c r="B2975" s="6" t="s">
        <v>17</v>
      </c>
      <c r="C2975" t="s">
        <v>62</v>
      </c>
      <c r="D2975" s="8">
        <v>38686</v>
      </c>
      <c r="E2975" s="8">
        <v>38700</v>
      </c>
      <c r="F2975" t="s">
        <v>284</v>
      </c>
      <c r="G2975" s="6" t="s">
        <v>19</v>
      </c>
      <c r="I2975" s="12">
        <v>592.9</v>
      </c>
      <c r="J2975" s="12">
        <f>J2974+IF(AND($B2975="B",$G2975="D"),-I2975,IF($B2975="B",+I2975,0))</f>
        <v>-1430.5032749897059</v>
      </c>
      <c r="K2975" s="12">
        <f>K2974+IF(AND($B2975="B",$E2975&lt;&gt;""),IF($G2975="D",-I2975,+I2975),0)</f>
        <v>-1430.5032749897059</v>
      </c>
      <c r="L2975" s="6" t="str">
        <f>IF(C2975="","",G2975&amp;" "&amp;VLOOKUP(C2975,$X$1:$Y$49,2))</f>
        <v>R 5</v>
      </c>
      <c r="M2975" s="10" t="e">
        <f>M2974+IF(AND(B2975="C",E2975&lt;&gt;""),IF(G2975="D",-#REF!,+#REF!),0)</f>
        <v>#REF!</v>
      </c>
      <c r="N2975">
        <f>IF(D2975,MONTH(D2975),"")</f>
        <v>11</v>
      </c>
      <c r="O2975">
        <f>IF(D2975,YEAR(D2975),"")</f>
        <v>2005</v>
      </c>
      <c r="P2975" s="12">
        <f>P2974+IF(AND($B2975="C",I2975&lt;&gt;""),IF($G2975="D",-I2975,+I2975),0)</f>
        <v>215.88577481221319</v>
      </c>
    </row>
    <row r="2976" spans="1:16" x14ac:dyDescent="0.2">
      <c r="A2976" s="6">
        <v>1534</v>
      </c>
      <c r="B2976" s="6" t="s">
        <v>17</v>
      </c>
      <c r="C2976" t="s">
        <v>58</v>
      </c>
      <c r="D2976" s="8">
        <v>38686</v>
      </c>
      <c r="E2976" s="8">
        <v>38686</v>
      </c>
      <c r="F2976" t="s">
        <v>284</v>
      </c>
      <c r="G2976" s="6" t="s">
        <v>23</v>
      </c>
      <c r="I2976" s="12">
        <v>40</v>
      </c>
      <c r="J2976" s="12">
        <f>J2975+IF(AND($B2976="B",$G2976="D"),-I2976,IF($B2976="B",+I2976,0))</f>
        <v>-1470.5032749897059</v>
      </c>
      <c r="K2976" s="12">
        <f>K2975+IF(AND($B2976="B",$E2976&lt;&gt;""),IF($G2976="D",-I2976,+I2976),0)</f>
        <v>-1470.5032749897059</v>
      </c>
      <c r="L2976" s="6" t="str">
        <f>IF(C2976="","",G2976&amp;" "&amp;VLOOKUP(C2976,$X$1:$Y$49,2))</f>
        <v>D 4</v>
      </c>
      <c r="M2976" s="10" t="e">
        <f>M2975+IF(AND(B2976="C",E2976&lt;&gt;""),IF(G2976="D",-#REF!,+#REF!),0)</f>
        <v>#REF!</v>
      </c>
      <c r="N2976">
        <f>IF(D2976,MONTH(D2976),"")</f>
        <v>11</v>
      </c>
      <c r="O2976">
        <f>IF(D2976,YEAR(D2976),"")</f>
        <v>2005</v>
      </c>
      <c r="P2976" s="12">
        <f>P2975+IF(AND($B2976="C",I2976&lt;&gt;""),IF($G2976="D",-I2976,+I2976),0)</f>
        <v>215.88577481221319</v>
      </c>
    </row>
    <row r="2977" spans="1:16" x14ac:dyDescent="0.2">
      <c r="A2977" s="6">
        <v>1534</v>
      </c>
      <c r="B2977" s="6" t="s">
        <v>17</v>
      </c>
      <c r="C2977" t="s">
        <v>31</v>
      </c>
      <c r="D2977" s="8">
        <v>38686</v>
      </c>
      <c r="E2977" s="8">
        <v>38686</v>
      </c>
      <c r="F2977" t="s">
        <v>284</v>
      </c>
      <c r="G2977" s="6" t="s">
        <v>23</v>
      </c>
      <c r="I2977" s="12">
        <v>213.27</v>
      </c>
      <c r="J2977" s="12">
        <f>J2976+IF(AND($B2977="B",$G2977="D"),-I2977,IF($B2977="B",+I2977,0))</f>
        <v>-1683.7732749897059</v>
      </c>
      <c r="K2977" s="12">
        <f>K2976+IF(AND($B2977="B",$E2977&lt;&gt;""),IF($G2977="D",-I2977,+I2977),0)</f>
        <v>-1683.7732749897059</v>
      </c>
      <c r="L2977" s="6" t="str">
        <f>IF(C2977="","",G2977&amp;" "&amp;VLOOKUP(C2977,$X$1:$Y$49,2))</f>
        <v>D 22</v>
      </c>
      <c r="M2977" s="10" t="e">
        <f>M2976+IF(AND(B2977="C",E2977&lt;&gt;""),IF(G2977="D",-#REF!,+#REF!),0)</f>
        <v>#REF!</v>
      </c>
      <c r="N2977">
        <f>IF(D2977,MONTH(D2977),"")</f>
        <v>11</v>
      </c>
      <c r="O2977">
        <f>IF(D2977,YEAR(D2977),"")</f>
        <v>2005</v>
      </c>
      <c r="P2977" s="12">
        <f>P2976+IF(AND($B2977="C",I2977&lt;&gt;""),IF($G2977="D",-I2977,+I2977),0)</f>
        <v>215.88577481221319</v>
      </c>
    </row>
    <row r="2978" spans="1:16" x14ac:dyDescent="0.2">
      <c r="A2978" s="6">
        <v>1534</v>
      </c>
      <c r="B2978" s="6" t="s">
        <v>17</v>
      </c>
      <c r="C2978" t="s">
        <v>51</v>
      </c>
      <c r="D2978" s="8">
        <v>38686</v>
      </c>
      <c r="E2978" s="8">
        <v>38686</v>
      </c>
      <c r="F2978" t="s">
        <v>284</v>
      </c>
      <c r="G2978" s="6" t="s">
        <v>23</v>
      </c>
      <c r="I2978" s="12">
        <v>393.02</v>
      </c>
      <c r="J2978" s="12">
        <f>J2977+IF(AND($B2978="B",$G2978="D"),-I2978,IF($B2978="B",+I2978,0))</f>
        <v>-2076.7932749897059</v>
      </c>
      <c r="K2978" s="12">
        <f>K2977+IF(AND($B2978="B",$E2978&lt;&gt;""),IF($G2978="D",-I2978,+I2978),0)</f>
        <v>-2076.7932749897059</v>
      </c>
      <c r="L2978" s="6" t="str">
        <f>IF(C2978="","",G2978&amp;" "&amp;VLOOKUP(C2978,$X$1:$Y$49,2))</f>
        <v>D 21</v>
      </c>
      <c r="M2978" s="10" t="e">
        <f>M2977+IF(AND(B2978="C",E2978&lt;&gt;""),IF(G2978="D",-#REF!,+#REF!),0)</f>
        <v>#REF!</v>
      </c>
      <c r="N2978">
        <f>IF(D2978,MONTH(D2978),"")</f>
        <v>11</v>
      </c>
      <c r="O2978">
        <f>IF(D2978,YEAR(D2978),"")</f>
        <v>2005</v>
      </c>
      <c r="P2978" s="12">
        <f>P2977+IF(AND($B2978="C",I2978&lt;&gt;""),IF($G2978="D",-I2978,+I2978),0)</f>
        <v>215.88577481221319</v>
      </c>
    </row>
    <row r="2979" spans="1:16" x14ac:dyDescent="0.2">
      <c r="A2979" s="6">
        <v>1534</v>
      </c>
      <c r="B2979" s="6" t="s">
        <v>17</v>
      </c>
      <c r="C2979" s="7" t="s">
        <v>26</v>
      </c>
      <c r="D2979" s="8">
        <v>38686</v>
      </c>
      <c r="E2979" s="8">
        <v>38686</v>
      </c>
      <c r="F2979" t="s">
        <v>284</v>
      </c>
      <c r="G2979" s="6" t="s">
        <v>23</v>
      </c>
      <c r="I2979" s="12">
        <v>118.85</v>
      </c>
      <c r="J2979" s="12">
        <f>J2978+IF(AND($B2979="B",$G2979="D"),-I2979,IF($B2979="B",+I2979,0))</f>
        <v>-2195.6432749897058</v>
      </c>
      <c r="K2979" s="12">
        <f>K2978+IF(AND($B2979="B",$E2979&lt;&gt;""),IF($G2979="D",-I2979,+I2979),0)</f>
        <v>-2195.6432749897058</v>
      </c>
      <c r="L2979" s="6" t="str">
        <f>IF(C2979="","",G2979&amp;" "&amp;VLOOKUP(C2979,$X$1:$Y$49,2))</f>
        <v>D 6</v>
      </c>
      <c r="M2979" s="10" t="e">
        <f>M2978+IF(AND(B2979="C",E2979&lt;&gt;""),IF(G2979="D",-#REF!,+#REF!),0)</f>
        <v>#REF!</v>
      </c>
      <c r="N2979">
        <f>IF(D2979,MONTH(D2979),"")</f>
        <v>11</v>
      </c>
      <c r="O2979">
        <f>IF(D2979,YEAR(D2979),"")</f>
        <v>2005</v>
      </c>
      <c r="P2979" s="12">
        <f>P2978+IF(AND($B2979="C",I2979&lt;&gt;""),IF($G2979="D",-I2979,+I2979),0)</f>
        <v>215.88577481221319</v>
      </c>
    </row>
    <row r="2980" spans="1:16" x14ac:dyDescent="0.2">
      <c r="A2980" s="6">
        <v>1541</v>
      </c>
      <c r="B2980" s="6" t="s">
        <v>17</v>
      </c>
      <c r="C2980" t="s">
        <v>28</v>
      </c>
      <c r="D2980" s="8">
        <v>38687</v>
      </c>
      <c r="E2980" s="8">
        <v>38687</v>
      </c>
      <c r="F2980" t="s">
        <v>284</v>
      </c>
      <c r="G2980" s="6" t="s">
        <v>23</v>
      </c>
      <c r="I2980" s="12">
        <v>40.130000000000003</v>
      </c>
      <c r="J2980" s="12">
        <f>J2979+IF(AND($B2980="B",$G2980="D"),-I2980,IF($B2980="B",+I2980,0))</f>
        <v>-2235.7732749897059</v>
      </c>
      <c r="K2980" s="12">
        <f>K2979+IF(AND($B2980="B",$E2980&lt;&gt;""),IF($G2980="D",-I2980,+I2980),0)</f>
        <v>-2235.7732749897059</v>
      </c>
      <c r="L2980" s="6" t="str">
        <f>IF(C2980="","",G2980&amp;" "&amp;VLOOKUP(C2980,$X$1:$Y$49,2))</f>
        <v>D 25</v>
      </c>
      <c r="M2980" s="10" t="e">
        <f>M2979+IF(AND(B2980="C",E2980&lt;&gt;""),IF(G2980="D",-#REF!,+#REF!),0)</f>
        <v>#REF!</v>
      </c>
      <c r="N2980">
        <f>IF(D2980,MONTH(D2980),"")</f>
        <v>12</v>
      </c>
      <c r="O2980">
        <f>IF(D2980,YEAR(D2980),"")</f>
        <v>2005</v>
      </c>
      <c r="P2980" s="12">
        <f>P2979+IF(AND($B2980="C",I2980&lt;&gt;""),IF($G2980="D",-I2980,+I2980),0)</f>
        <v>215.88577481221319</v>
      </c>
    </row>
    <row r="2981" spans="1:16" x14ac:dyDescent="0.2">
      <c r="A2981" s="6">
        <v>1541</v>
      </c>
      <c r="B2981" s="6" t="s">
        <v>17</v>
      </c>
      <c r="C2981" t="s">
        <v>26</v>
      </c>
      <c r="D2981" s="8">
        <v>38687</v>
      </c>
      <c r="E2981" s="8">
        <v>38687</v>
      </c>
      <c r="F2981" t="s">
        <v>284</v>
      </c>
      <c r="G2981" s="6" t="s">
        <v>23</v>
      </c>
      <c r="I2981" s="12">
        <v>7.86</v>
      </c>
      <c r="J2981" s="12">
        <f>J2980+IF(AND($B2981="B",$G2981="D"),-I2981,IF($B2981="B",+I2981,0))</f>
        <v>-2243.633274989706</v>
      </c>
      <c r="K2981" s="12">
        <f>K2980+IF(AND($B2981="B",$E2981&lt;&gt;""),IF($G2981="D",-I2981,+I2981),0)</f>
        <v>-2243.633274989706</v>
      </c>
      <c r="L2981" s="6" t="str">
        <f>IF(C2981="","",G2981&amp;" "&amp;VLOOKUP(C2981,$X$1:$Y$49,2))</f>
        <v>D 6</v>
      </c>
      <c r="M2981" s="10" t="e">
        <f>M2980+IF(AND(B2981="C",E2981&lt;&gt;""),IF(G2981="D",-#REF!,+#REF!),0)</f>
        <v>#REF!</v>
      </c>
      <c r="N2981">
        <f>IF(D2981,MONTH(D2981),"")</f>
        <v>12</v>
      </c>
      <c r="O2981">
        <f>IF(D2981,YEAR(D2981),"")</f>
        <v>2005</v>
      </c>
      <c r="P2981" s="12">
        <f>P2980+IF(AND($B2981="C",I2981&lt;&gt;""),IF($G2981="D",-I2981,+I2981),0)</f>
        <v>215.88577481221319</v>
      </c>
    </row>
    <row r="2982" spans="1:16" x14ac:dyDescent="0.2">
      <c r="A2982" s="6">
        <v>1542</v>
      </c>
      <c r="B2982" s="6" t="s">
        <v>17</v>
      </c>
      <c r="C2982" t="s">
        <v>53</v>
      </c>
      <c r="D2982" s="8">
        <v>38687</v>
      </c>
      <c r="E2982" s="8">
        <v>38687</v>
      </c>
      <c r="F2982" t="s">
        <v>284</v>
      </c>
      <c r="G2982" s="6" t="s">
        <v>23</v>
      </c>
      <c r="I2982" s="12">
        <v>7.32</v>
      </c>
      <c r="J2982" s="12">
        <f>J2981+IF(AND($B2982="B",$G2982="D"),-I2982,IF($B2982="B",+I2982,0))</f>
        <v>-2250.9532749897062</v>
      </c>
      <c r="K2982" s="12">
        <f>K2981+IF(AND($B2982="B",$E2982&lt;&gt;""),IF($G2982="D",-I2982,+I2982),0)</f>
        <v>-2250.9532749897062</v>
      </c>
      <c r="L2982" s="6" t="str">
        <f>IF(C2982="","",G2982&amp;" "&amp;VLOOKUP(C2982,$X$1:$Y$49,2))</f>
        <v>D 29</v>
      </c>
      <c r="M2982" s="10" t="e">
        <f>M2981+IF(AND(B2982="C",E2982&lt;&gt;""),IF(G2982="D",-#REF!,+#REF!),0)</f>
        <v>#REF!</v>
      </c>
      <c r="N2982">
        <f>IF(D2982,MONTH(D2982),"")</f>
        <v>12</v>
      </c>
      <c r="O2982">
        <f>IF(D2982,YEAR(D2982),"")</f>
        <v>2005</v>
      </c>
      <c r="P2982" s="12">
        <f>P2981+IF(AND($B2982="C",I2982&lt;&gt;""),IF($G2982="D",-I2982,+I2982),0)</f>
        <v>215.88577481221319</v>
      </c>
    </row>
    <row r="2983" spans="1:16" x14ac:dyDescent="0.2">
      <c r="A2983" s="6">
        <v>1542</v>
      </c>
      <c r="B2983" s="6" t="s">
        <v>17</v>
      </c>
      <c r="C2983" t="s">
        <v>26</v>
      </c>
      <c r="D2983" s="8">
        <v>38687</v>
      </c>
      <c r="E2983" s="8">
        <v>38687</v>
      </c>
      <c r="F2983" t="s">
        <v>284</v>
      </c>
      <c r="G2983" s="6" t="s">
        <v>23</v>
      </c>
      <c r="I2983" s="12">
        <v>0.74</v>
      </c>
      <c r="J2983" s="12">
        <f>J2982+IF(AND($B2983="B",$G2983="D"),-I2983,IF($B2983="B",+I2983,0))</f>
        <v>-2251.693274989706</v>
      </c>
      <c r="K2983" s="12">
        <f>K2982+IF(AND($B2983="B",$E2983&lt;&gt;""),IF($G2983="D",-I2983,+I2983),0)</f>
        <v>-2251.693274989706</v>
      </c>
      <c r="L2983" s="6" t="str">
        <f>IF(C2983="","",G2983&amp;" "&amp;VLOOKUP(C2983,$X$1:$Y$49,2))</f>
        <v>D 6</v>
      </c>
      <c r="M2983" s="10" t="e">
        <f>M2982+IF(AND(B2983="C",E2983&lt;&gt;""),IF(G2983="D",-#REF!,+#REF!),0)</f>
        <v>#REF!</v>
      </c>
      <c r="N2983">
        <f>IF(D2983,MONTH(D2983),"")</f>
        <v>12</v>
      </c>
      <c r="O2983">
        <f>IF(D2983,YEAR(D2983),"")</f>
        <v>2005</v>
      </c>
      <c r="P2983" s="12">
        <f>P2982+IF(AND($B2983="C",I2983&lt;&gt;""),IF($G2983="D",-I2983,+I2983),0)</f>
        <v>215.88577481221319</v>
      </c>
    </row>
    <row r="2984" spans="1:16" x14ac:dyDescent="0.2">
      <c r="A2984" s="6">
        <v>1542</v>
      </c>
      <c r="B2984" s="6" t="s">
        <v>17</v>
      </c>
      <c r="C2984" t="s">
        <v>53</v>
      </c>
      <c r="D2984" s="8">
        <v>38687</v>
      </c>
      <c r="E2984" s="8">
        <v>38687</v>
      </c>
      <c r="F2984" t="s">
        <v>284</v>
      </c>
      <c r="G2984" s="6" t="s">
        <v>23</v>
      </c>
      <c r="I2984" s="12">
        <v>8.36</v>
      </c>
      <c r="J2984" s="12">
        <f>J2983+IF(AND($B2984="B",$G2984="D"),-I2984,IF($B2984="B",+I2984,0))</f>
        <v>-2260.0532749897061</v>
      </c>
      <c r="K2984" s="12">
        <f>K2983+IF(AND($B2984="B",$E2984&lt;&gt;""),IF($G2984="D",-I2984,+I2984),0)</f>
        <v>-2260.0532749897061</v>
      </c>
      <c r="L2984" s="6" t="str">
        <f>IF(C2984="","",G2984&amp;" "&amp;VLOOKUP(C2984,$X$1:$Y$49,2))</f>
        <v>D 29</v>
      </c>
      <c r="M2984" s="10" t="e">
        <f>M2983+IF(AND(B2984="C",E2984&lt;&gt;""),IF(G2984="D",-#REF!,+#REF!),0)</f>
        <v>#REF!</v>
      </c>
      <c r="N2984">
        <f>IF(D2984,MONTH(D2984),"")</f>
        <v>12</v>
      </c>
      <c r="O2984">
        <f>IF(D2984,YEAR(D2984),"")</f>
        <v>2005</v>
      </c>
      <c r="P2984" s="12">
        <f>P2983+IF(AND($B2984="C",I2984&lt;&gt;""),IF($G2984="D",-I2984,+I2984),0)</f>
        <v>215.88577481221319</v>
      </c>
    </row>
    <row r="2985" spans="1:16" x14ac:dyDescent="0.2">
      <c r="A2985" s="6">
        <v>1542</v>
      </c>
      <c r="B2985" s="6" t="s">
        <v>17</v>
      </c>
      <c r="C2985" t="s">
        <v>26</v>
      </c>
      <c r="D2985" s="8">
        <v>38687</v>
      </c>
      <c r="E2985" s="8">
        <v>38687</v>
      </c>
      <c r="F2985" t="s">
        <v>284</v>
      </c>
      <c r="G2985" s="6" t="s">
        <v>23</v>
      </c>
      <c r="I2985" s="12">
        <v>1.64</v>
      </c>
      <c r="J2985" s="12">
        <f>J2984+IF(AND($B2985="B",$G2985="D"),-I2985,IF($B2985="B",+I2985,0))</f>
        <v>-2261.693274989706</v>
      </c>
      <c r="K2985" s="12">
        <f>K2984+IF(AND($B2985="B",$E2985&lt;&gt;""),IF($G2985="D",-I2985,+I2985),0)</f>
        <v>-2261.693274989706</v>
      </c>
      <c r="L2985" s="6" t="str">
        <f>IF(C2985="","",G2985&amp;" "&amp;VLOOKUP(C2985,$X$1:$Y$49,2))</f>
        <v>D 6</v>
      </c>
      <c r="M2985" s="10" t="e">
        <f>M2984+IF(AND(B2985="C",E2985&lt;&gt;""),IF(G2985="D",-#REF!,+#REF!),0)</f>
        <v>#REF!</v>
      </c>
      <c r="N2985">
        <f>IF(D2985,MONTH(D2985),"")</f>
        <v>12</v>
      </c>
      <c r="O2985">
        <f>IF(D2985,YEAR(D2985),"")</f>
        <v>2005</v>
      </c>
      <c r="P2985" s="12">
        <f>P2984+IF(AND($B2985="C",I2985&lt;&gt;""),IF($G2985="D",-I2985,+I2985),0)</f>
        <v>215.88577481221319</v>
      </c>
    </row>
    <row r="2986" spans="1:16" x14ac:dyDescent="0.2">
      <c r="A2986" s="6">
        <v>1520</v>
      </c>
      <c r="B2986" s="6" t="s">
        <v>17</v>
      </c>
      <c r="C2986" t="s">
        <v>54</v>
      </c>
      <c r="D2986" s="8">
        <v>38691</v>
      </c>
      <c r="E2986" s="8">
        <v>38691</v>
      </c>
      <c r="F2986" t="s">
        <v>284</v>
      </c>
      <c r="G2986" s="6" t="s">
        <v>19</v>
      </c>
      <c r="I2986" s="12">
        <v>700</v>
      </c>
      <c r="J2986" s="12">
        <f>J2985+IF(AND($B2986="B",$G2986="D"),-I2986,IF($B2986="B",+I2986,0))</f>
        <v>-1561.693274989706</v>
      </c>
      <c r="K2986" s="12">
        <f>K2985+IF(AND($B2986="B",$E2986&lt;&gt;""),IF($G2986="D",-I2986,+I2986),0)</f>
        <v>-1561.693274989706</v>
      </c>
      <c r="L2986" s="6" t="str">
        <f>IF(C2986="","",G2986&amp;" "&amp;VLOOKUP(C2986,$X$1:$Y$49,2))</f>
        <v>R 6</v>
      </c>
      <c r="M2986" s="10" t="e">
        <f>M2985+IF(AND(B2986="C",E2986&lt;&gt;""),IF(G2986="D",-#REF!,+#REF!),0)</f>
        <v>#REF!</v>
      </c>
      <c r="N2986">
        <f>IF(D2986,MONTH(D2986),"")</f>
        <v>12</v>
      </c>
      <c r="O2986">
        <f>IF(D2986,YEAR(D2986),"")</f>
        <v>2005</v>
      </c>
      <c r="P2986" s="12">
        <f>P2985+IF(AND($B2986="C",I2986&lt;&gt;""),IF($G2986="D",-I2986,+I2986),0)</f>
        <v>215.88577481221319</v>
      </c>
    </row>
    <row r="2987" spans="1:16" x14ac:dyDescent="0.2">
      <c r="A2987" s="6">
        <v>1520</v>
      </c>
      <c r="B2987" s="6" t="s">
        <v>17</v>
      </c>
      <c r="C2987" t="s">
        <v>62</v>
      </c>
      <c r="D2987" s="8">
        <v>38691</v>
      </c>
      <c r="E2987" s="8">
        <v>38691</v>
      </c>
      <c r="F2987" t="s">
        <v>284</v>
      </c>
      <c r="G2987" s="6" t="s">
        <v>19</v>
      </c>
      <c r="I2987" s="12">
        <v>137.19999999999999</v>
      </c>
      <c r="J2987" s="12">
        <f>J2986+IF(AND($B2987="B",$G2987="D"),-I2987,IF($B2987="B",+I2987,0))</f>
        <v>-1424.4932749897059</v>
      </c>
      <c r="K2987" s="12">
        <f>K2986+IF(AND($B2987="B",$E2987&lt;&gt;""),IF($G2987="D",-I2987,+I2987),0)</f>
        <v>-1424.4932749897059</v>
      </c>
      <c r="L2987" s="6" t="str">
        <f>IF(C2987="","",G2987&amp;" "&amp;VLOOKUP(C2987,$X$1:$Y$49,2))</f>
        <v>R 5</v>
      </c>
      <c r="M2987" s="10" t="e">
        <f>M2986+IF(AND(B2987="C",E2987&lt;&gt;""),IF(G2987="D",-#REF!,+#REF!),0)</f>
        <v>#REF!</v>
      </c>
      <c r="N2987">
        <f>IF(D2987,MONTH(D2987),"")</f>
        <v>12</v>
      </c>
      <c r="O2987">
        <f>IF(D2987,YEAR(D2987),"")</f>
        <v>2005</v>
      </c>
      <c r="P2987" s="12">
        <f>P2986+IF(AND($B2987="C",I2987&lt;&gt;""),IF($G2987="D",-I2987,+I2987),0)</f>
        <v>215.88577481221319</v>
      </c>
    </row>
    <row r="2988" spans="1:16" x14ac:dyDescent="0.2">
      <c r="A2988" s="6">
        <v>1543</v>
      </c>
      <c r="B2988" s="6" t="s">
        <v>17</v>
      </c>
      <c r="C2988" t="s">
        <v>28</v>
      </c>
      <c r="D2988" s="8">
        <v>38692</v>
      </c>
      <c r="E2988" s="8">
        <v>38692</v>
      </c>
      <c r="F2988" t="s">
        <v>284</v>
      </c>
      <c r="G2988" s="6" t="s">
        <v>23</v>
      </c>
      <c r="I2988" s="12">
        <v>18</v>
      </c>
      <c r="J2988" s="12">
        <f>J2987+IF(AND($B2988="B",$G2988="D"),-I2988,IF($B2988="B",+I2988,0))</f>
        <v>-1442.4932749897059</v>
      </c>
      <c r="K2988" s="12">
        <f>K2987+IF(AND($B2988="B",$E2988&lt;&gt;""),IF($G2988="D",-I2988,+I2988),0)</f>
        <v>-1442.4932749897059</v>
      </c>
      <c r="L2988" s="6" t="str">
        <f>IF(C2988="","",G2988&amp;" "&amp;VLOOKUP(C2988,$X$1:$Y$49,2))</f>
        <v>D 25</v>
      </c>
      <c r="M2988" s="10" t="e">
        <f>M2987+IF(AND(B2988="C",E2988&lt;&gt;""),IF(G2988="D",-#REF!,+#REF!),0)</f>
        <v>#REF!</v>
      </c>
      <c r="N2988">
        <f>IF(D2988,MONTH(D2988),"")</f>
        <v>12</v>
      </c>
      <c r="O2988">
        <f>IF(D2988,YEAR(D2988),"")</f>
        <v>2005</v>
      </c>
      <c r="P2988" s="12">
        <f>P2987+IF(AND($B2988="C",I2988&lt;&gt;""),IF($G2988="D",-I2988,+I2988),0)</f>
        <v>215.88577481221319</v>
      </c>
    </row>
    <row r="2989" spans="1:16" x14ac:dyDescent="0.2">
      <c r="A2989" s="6">
        <v>1523</v>
      </c>
      <c r="B2989" s="6" t="s">
        <v>17</v>
      </c>
      <c r="C2989" t="s">
        <v>54</v>
      </c>
      <c r="D2989" s="8">
        <v>38695</v>
      </c>
      <c r="E2989" s="8">
        <v>38700</v>
      </c>
      <c r="F2989" t="s">
        <v>284</v>
      </c>
      <c r="G2989" s="6" t="s">
        <v>19</v>
      </c>
      <c r="I2989" s="12">
        <v>1615</v>
      </c>
      <c r="J2989" s="12">
        <f>J2988+IF(AND($B2989="B",$G2989="D"),-I2989,IF($B2989="B",+I2989,0))</f>
        <v>172.50672501029408</v>
      </c>
      <c r="K2989" s="12">
        <f>K2988+IF(AND($B2989="B",$E2989&lt;&gt;""),IF($G2989="D",-I2989,+I2989),0)</f>
        <v>172.50672501029408</v>
      </c>
      <c r="L2989" s="6" t="str">
        <f>IF(C2989="","",G2989&amp;" "&amp;VLOOKUP(C2989,$X$1:$Y$49,2))</f>
        <v>R 6</v>
      </c>
      <c r="M2989" s="10" t="e">
        <f>M2988+IF(AND(B2989="C",E2989&lt;&gt;""),IF(G2989="D",-#REF!,+#REF!),0)</f>
        <v>#REF!</v>
      </c>
      <c r="N2989">
        <f>IF(D2989,MONTH(D2989),"")</f>
        <v>12</v>
      </c>
      <c r="O2989">
        <f>IF(D2989,YEAR(D2989),"")</f>
        <v>2005</v>
      </c>
      <c r="P2989" s="12">
        <f>P2988+IF(AND($B2989="C",I2989&lt;&gt;""),IF($G2989="D",-I2989,+I2989),0)</f>
        <v>215.88577481221319</v>
      </c>
    </row>
    <row r="2990" spans="1:16" x14ac:dyDescent="0.2">
      <c r="A2990" s="6">
        <v>1523</v>
      </c>
      <c r="B2990" s="6" t="s">
        <v>17</v>
      </c>
      <c r="C2990" t="s">
        <v>62</v>
      </c>
      <c r="D2990" s="8">
        <v>38695</v>
      </c>
      <c r="E2990" s="8">
        <v>38700</v>
      </c>
      <c r="F2990" t="s">
        <v>284</v>
      </c>
      <c r="G2990" s="6" t="s">
        <v>19</v>
      </c>
      <c r="I2990" s="12">
        <v>316.54000000000002</v>
      </c>
      <c r="J2990" s="12">
        <f>J2989+IF(AND($B2990="B",$G2990="D"),-I2990,IF($B2990="B",+I2990,0))</f>
        <v>489.0467250102941</v>
      </c>
      <c r="K2990" s="12">
        <f>K2989+IF(AND($B2990="B",$E2990&lt;&gt;""),IF($G2990="D",-I2990,+I2990),0)</f>
        <v>489.0467250102941</v>
      </c>
      <c r="L2990" s="6" t="str">
        <f>IF(C2990="","",G2990&amp;" "&amp;VLOOKUP(C2990,$X$1:$Y$49,2))</f>
        <v>R 5</v>
      </c>
      <c r="M2990" s="10" t="e">
        <f>M2989+IF(AND(B2990="C",E2990&lt;&gt;""),IF(G2990="D",-#REF!,+#REF!),0)</f>
        <v>#REF!</v>
      </c>
      <c r="N2990">
        <f>IF(D2990,MONTH(D2990),"")</f>
        <v>12</v>
      </c>
      <c r="O2990">
        <f>IF(D2990,YEAR(D2990),"")</f>
        <v>2005</v>
      </c>
      <c r="P2990" s="12">
        <f>P2989+IF(AND($B2990="C",I2990&lt;&gt;""),IF($G2990="D",-I2990,+I2990),0)</f>
        <v>215.88577481221319</v>
      </c>
    </row>
    <row r="2991" spans="1:16" x14ac:dyDescent="0.2">
      <c r="A2991" s="6">
        <v>999</v>
      </c>
      <c r="B2991" s="6" t="s">
        <v>17</v>
      </c>
      <c r="C2991" t="s">
        <v>33</v>
      </c>
      <c r="D2991" s="8">
        <v>38696</v>
      </c>
      <c r="E2991" s="8">
        <v>38690</v>
      </c>
      <c r="F2991" t="s">
        <v>284</v>
      </c>
      <c r="G2991" s="6" t="s">
        <v>23</v>
      </c>
      <c r="H2991" s="6"/>
      <c r="I2991" s="12">
        <v>126.33</v>
      </c>
      <c r="J2991" s="12">
        <f>J2990+IF(AND($B2991="B",$G2991="D"),-I2991,IF($B2991="B",+I2991,0))</f>
        <v>362.71672501029411</v>
      </c>
      <c r="K2991" s="12">
        <f>K2990+IF(AND($B2991="B",$E2991&lt;&gt;""),IF($G2991="D",-I2991,+I2991),0)</f>
        <v>362.71672501029411</v>
      </c>
      <c r="L2991" s="6" t="str">
        <f>IF(C2991="","",G2991&amp;" "&amp;VLOOKUP(C2991,$X$1:$Y$49,2))</f>
        <v>D 23</v>
      </c>
      <c r="M2991" s="10" t="e">
        <f>M2990+IF(AND(B2991="C",E2991&lt;&gt;""),IF(G2991="D",-#REF!,+#REF!),0)</f>
        <v>#REF!</v>
      </c>
      <c r="N2991">
        <f>IF(D2991,MONTH(D2991),"")</f>
        <v>12</v>
      </c>
      <c r="O2991">
        <f>IF(D2991,YEAR(D2991),"")</f>
        <v>2005</v>
      </c>
      <c r="P2991" s="12">
        <f>P2990+IF(AND($B2991="C",I2991&lt;&gt;""),IF($G2991="D",-I2991,+I2991),0)</f>
        <v>215.88577481221319</v>
      </c>
    </row>
    <row r="2992" spans="1:16" x14ac:dyDescent="0.2">
      <c r="A2992" s="6">
        <v>999</v>
      </c>
      <c r="B2992" s="6" t="s">
        <v>17</v>
      </c>
      <c r="C2992" t="s">
        <v>33</v>
      </c>
      <c r="D2992" s="8">
        <v>38696</v>
      </c>
      <c r="E2992" s="8">
        <v>38721</v>
      </c>
      <c r="F2992" t="s">
        <v>284</v>
      </c>
      <c r="G2992" s="6" t="s">
        <v>23</v>
      </c>
      <c r="H2992" s="6"/>
      <c r="I2992" s="12">
        <v>128.38</v>
      </c>
      <c r="J2992" s="12">
        <f>J2991+IF(AND($B2992="B",$G2992="D"),-I2992,IF($B2992="B",+I2992,0))</f>
        <v>234.33672501029412</v>
      </c>
      <c r="K2992" s="12">
        <f>K2991+IF(AND($B2992="B",$E2992&lt;&gt;""),IF($G2992="D",-I2992,+I2992),0)</f>
        <v>234.33672501029412</v>
      </c>
      <c r="L2992" s="6" t="str">
        <f>IF(C2992="","",G2992&amp;" "&amp;VLOOKUP(C2992,$X$1:$Y$49,2))</f>
        <v>D 23</v>
      </c>
      <c r="M2992" s="10" t="e">
        <f>M2991+IF(AND(B2992="C",E2992&lt;&gt;""),IF(G2992="D",-#REF!,+#REF!),0)</f>
        <v>#REF!</v>
      </c>
      <c r="N2992">
        <f>IF(D2992,MONTH(D2992),"")</f>
        <v>12</v>
      </c>
      <c r="O2992">
        <f>IF(D2992,YEAR(D2992),"")</f>
        <v>2005</v>
      </c>
      <c r="P2992" s="12">
        <f>P2991+IF(AND($B2992="C",I2992&lt;&gt;""),IF($G2992="D",-I2992,+I2992),0)</f>
        <v>215.88577481221319</v>
      </c>
    </row>
    <row r="2993" spans="1:16" x14ac:dyDescent="0.2">
      <c r="A2993" s="6">
        <v>1509</v>
      </c>
      <c r="B2993" s="6" t="s">
        <v>17</v>
      </c>
      <c r="C2993" t="s">
        <v>33</v>
      </c>
      <c r="D2993" s="8">
        <v>38696</v>
      </c>
      <c r="E2993" s="8">
        <v>38697</v>
      </c>
      <c r="F2993" t="s">
        <v>284</v>
      </c>
      <c r="G2993" s="6" t="s">
        <v>23</v>
      </c>
      <c r="I2993" s="12">
        <v>626</v>
      </c>
      <c r="J2993" s="12">
        <f>J2992+IF(AND($B2993="B",$G2993="D"),-I2993,IF($B2993="B",+I2993,0))</f>
        <v>-391.66327498970588</v>
      </c>
      <c r="K2993" s="12">
        <f>K2992+IF(AND($B2993="B",$E2993&lt;&gt;""),IF($G2993="D",-I2993,+I2993),0)</f>
        <v>-391.66327498970588</v>
      </c>
      <c r="L2993" s="6" t="str">
        <f>IF(C2993="","",G2993&amp;" "&amp;VLOOKUP(C2993,$X$1:$Y$49,2))</f>
        <v>D 23</v>
      </c>
      <c r="M2993" s="10" t="e">
        <f>M2992+IF(AND(B2993="C",E2993&lt;&gt;""),IF(G2993="D",-#REF!,+#REF!),0)</f>
        <v>#REF!</v>
      </c>
      <c r="N2993">
        <f>IF(D2993,MONTH(D2993),"")</f>
        <v>12</v>
      </c>
      <c r="O2993">
        <f>IF(D2993,YEAR(D2993),"")</f>
        <v>2005</v>
      </c>
      <c r="P2993" s="12">
        <f>P2992+IF(AND($B2993="C",I2993&lt;&gt;""),IF($G2993="D",-I2993,+I2993),0)</f>
        <v>215.88577481221319</v>
      </c>
    </row>
    <row r="2994" spans="1:16" x14ac:dyDescent="0.2">
      <c r="A2994" s="6">
        <v>1518</v>
      </c>
      <c r="B2994" s="6" t="s">
        <v>17</v>
      </c>
      <c r="C2994" t="s">
        <v>54</v>
      </c>
      <c r="D2994" s="8">
        <v>38696</v>
      </c>
      <c r="E2994" s="8">
        <v>38699</v>
      </c>
      <c r="F2994" t="s">
        <v>284</v>
      </c>
      <c r="G2994" s="6" t="s">
        <v>19</v>
      </c>
      <c r="I2994" s="12">
        <v>4050</v>
      </c>
      <c r="J2994" s="12">
        <f>J2993+IF(AND($B2994="B",$G2994="D"),-I2994,IF($B2994="B",+I2994,0))</f>
        <v>3658.3367250102942</v>
      </c>
      <c r="K2994" s="12">
        <f>K2993+IF(AND($B2994="B",$E2994&lt;&gt;""),IF($G2994="D",-I2994,+I2994),0)</f>
        <v>3658.3367250102942</v>
      </c>
      <c r="L2994" s="6" t="str">
        <f>IF(C2994="","",G2994&amp;" "&amp;VLOOKUP(C2994,$X$1:$Y$49,2))</f>
        <v>R 6</v>
      </c>
      <c r="M2994" s="10" t="e">
        <f>M2993+IF(AND(B2994="C",E2994&lt;&gt;""),IF(G2994="D",-#REF!,+#REF!),0)</f>
        <v>#REF!</v>
      </c>
      <c r="N2994">
        <f>IF(D2994,MONTH(D2994),"")</f>
        <v>12</v>
      </c>
      <c r="O2994">
        <f>IF(D2994,YEAR(D2994),"")</f>
        <v>2005</v>
      </c>
      <c r="P2994" s="12">
        <f>P2993+IF(AND($B2994="C",I2994&lt;&gt;""),IF($G2994="D",-I2994,+I2994),0)</f>
        <v>215.88577481221319</v>
      </c>
    </row>
    <row r="2995" spans="1:16" x14ac:dyDescent="0.2">
      <c r="A2995" s="6">
        <v>1518</v>
      </c>
      <c r="B2995" s="6" t="s">
        <v>17</v>
      </c>
      <c r="C2995" t="s">
        <v>62</v>
      </c>
      <c r="D2995" s="8">
        <v>38696</v>
      </c>
      <c r="E2995" s="8">
        <v>38699</v>
      </c>
      <c r="F2995" t="s">
        <v>284</v>
      </c>
      <c r="G2995" s="6" t="s">
        <v>19</v>
      </c>
      <c r="I2995" s="12">
        <v>793.8</v>
      </c>
      <c r="J2995" s="12">
        <f>J2994+IF(AND($B2995="B",$G2995="D"),-I2995,IF($B2995="B",+I2995,0))</f>
        <v>4452.136725010294</v>
      </c>
      <c r="K2995" s="12">
        <f>K2994+IF(AND($B2995="B",$E2995&lt;&gt;""),IF($G2995="D",-I2995,+I2995),0)</f>
        <v>4452.136725010294</v>
      </c>
      <c r="L2995" s="6" t="str">
        <f>IF(C2995="","",G2995&amp;" "&amp;VLOOKUP(C2995,$X$1:$Y$49,2))</f>
        <v>R 5</v>
      </c>
      <c r="M2995" s="10" t="e">
        <f>M2994+IF(AND(B2995="C",E2995&lt;&gt;""),IF(G2995="D",-#REF!,+#REF!),0)</f>
        <v>#REF!</v>
      </c>
      <c r="N2995">
        <f>IF(D2995,MONTH(D2995),"")</f>
        <v>12</v>
      </c>
      <c r="O2995">
        <f>IF(D2995,YEAR(D2995),"")</f>
        <v>2005</v>
      </c>
      <c r="P2995" s="12">
        <f>P2994+IF(AND($B2995="C",I2995&lt;&gt;""),IF($G2995="D",-I2995,+I2995),0)</f>
        <v>215.88577481221319</v>
      </c>
    </row>
    <row r="2996" spans="1:16" x14ac:dyDescent="0.2">
      <c r="A2996" s="6">
        <v>1525</v>
      </c>
      <c r="B2996" s="6" t="s">
        <v>17</v>
      </c>
      <c r="C2996" t="s">
        <v>43</v>
      </c>
      <c r="D2996" s="8">
        <v>38696</v>
      </c>
      <c r="E2996" s="8">
        <v>38705</v>
      </c>
      <c r="F2996" t="s">
        <v>284</v>
      </c>
      <c r="G2996" s="6" t="s">
        <v>23</v>
      </c>
      <c r="I2996" s="12">
        <v>32</v>
      </c>
      <c r="J2996" s="12">
        <f>J2995+IF(AND($B2996="B",$G2996="D"),-I2996,IF($B2996="B",+I2996,0))</f>
        <v>4420.136725010294</v>
      </c>
      <c r="K2996" s="12">
        <f>K2995+IF(AND($B2996="B",$E2996&lt;&gt;""),IF($G2996="D",-I2996,+I2996),0)</f>
        <v>4420.136725010294</v>
      </c>
      <c r="L2996" s="6" t="str">
        <f>IF(C2996="","",G2996&amp;" "&amp;VLOOKUP(C2996,$X$1:$Y$49,2))</f>
        <v>D 15</v>
      </c>
      <c r="M2996" s="10" t="e">
        <f>M2995+IF(AND(B2996="C",E2996&lt;&gt;""),IF(G2996="D",-#REF!,+#REF!),0)</f>
        <v>#REF!</v>
      </c>
      <c r="N2996">
        <f>IF(D2996,MONTH(D2996),"")</f>
        <v>12</v>
      </c>
      <c r="O2996">
        <f>IF(D2996,YEAR(D2996),"")</f>
        <v>2005</v>
      </c>
      <c r="P2996" s="12">
        <f>P2995+IF(AND($B2996="C",I2996&lt;&gt;""),IF($G2996="D",-I2996,+I2996),0)</f>
        <v>215.88577481221319</v>
      </c>
    </row>
    <row r="2997" spans="1:16" x14ac:dyDescent="0.2">
      <c r="A2997" s="6">
        <v>1525</v>
      </c>
      <c r="B2997" s="6" t="s">
        <v>17</v>
      </c>
      <c r="C2997" t="s">
        <v>26</v>
      </c>
      <c r="D2997" s="8">
        <v>38696</v>
      </c>
      <c r="E2997" s="8">
        <v>38705</v>
      </c>
      <c r="F2997" t="s">
        <v>284</v>
      </c>
      <c r="G2997" s="6" t="s">
        <v>23</v>
      </c>
      <c r="I2997" s="12">
        <v>6.27</v>
      </c>
      <c r="J2997" s="12">
        <f>J2996+IF(AND($B2997="B",$G2997="D"),-I2997,IF($B2997="B",+I2997,0))</f>
        <v>4413.8667250102935</v>
      </c>
      <c r="K2997" s="12">
        <f>K2996+IF(AND($B2997="B",$E2997&lt;&gt;""),IF($G2997="D",-I2997,+I2997),0)</f>
        <v>4413.8667250102935</v>
      </c>
      <c r="L2997" s="6" t="str">
        <f>IF(C2997="","",G2997&amp;" "&amp;VLOOKUP(C2997,$X$1:$Y$49,2))</f>
        <v>D 6</v>
      </c>
      <c r="M2997" s="10" t="e">
        <f>M2996+IF(AND(B2997="C",E2997&lt;&gt;""),IF(G2997="D",-#REF!,+#REF!),0)</f>
        <v>#REF!</v>
      </c>
      <c r="N2997">
        <f>IF(D2997,MONTH(D2997),"")</f>
        <v>12</v>
      </c>
      <c r="O2997">
        <f>IF(D2997,YEAR(D2997),"")</f>
        <v>2005</v>
      </c>
      <c r="P2997" s="12">
        <f>P2996+IF(AND($B2997="C",I2997&lt;&gt;""),IF($G2997="D",-I2997,+I2997),0)</f>
        <v>215.88577481221319</v>
      </c>
    </row>
    <row r="2998" spans="1:16" x14ac:dyDescent="0.2">
      <c r="A2998" s="6">
        <v>1538</v>
      </c>
      <c r="B2998" s="6" t="s">
        <v>17</v>
      </c>
      <c r="C2998" t="s">
        <v>64</v>
      </c>
      <c r="D2998" s="8">
        <v>38697</v>
      </c>
      <c r="E2998" s="8">
        <v>38694</v>
      </c>
      <c r="F2998" t="s">
        <v>284</v>
      </c>
      <c r="G2998" s="6" t="s">
        <v>23</v>
      </c>
      <c r="I2998" s="12">
        <v>4</v>
      </c>
      <c r="J2998" s="12">
        <f>J2997+IF(AND($B2998="B",$G2998="D"),-I2998,IF($B2998="B",+I2998,0))</f>
        <v>4409.8667250102935</v>
      </c>
      <c r="K2998" s="12">
        <f>K2997+IF(AND($B2998="B",$E2998&lt;&gt;""),IF($G2998="D",-I2998,+I2998),0)</f>
        <v>4409.8667250102935</v>
      </c>
      <c r="L2998" s="6" t="str">
        <f>IF(C2998="","",G2998&amp;" "&amp;VLOOKUP(C2998,$X$1:$Y$49,2))</f>
        <v>D 20</v>
      </c>
      <c r="M2998" s="10" t="e">
        <f>M2997+IF(AND(B2998="C",E2998&lt;&gt;""),IF(G2998="D",-#REF!,+#REF!),0)</f>
        <v>#REF!</v>
      </c>
      <c r="N2998">
        <f>IF(D2998,MONTH(D2998),"")</f>
        <v>12</v>
      </c>
      <c r="O2998">
        <f>IF(D2998,YEAR(D2998),"")</f>
        <v>2005</v>
      </c>
      <c r="P2998" s="12">
        <f>P2997+IF(AND($B2998="C",I2998&lt;&gt;""),IF($G2998="D",-I2998,+I2998),0)</f>
        <v>215.88577481221319</v>
      </c>
    </row>
    <row r="2999" spans="1:16" x14ac:dyDescent="0.2">
      <c r="A2999" s="6">
        <v>1546</v>
      </c>
      <c r="B2999" s="6" t="s">
        <v>17</v>
      </c>
      <c r="C2999" t="s">
        <v>58</v>
      </c>
      <c r="D2999" s="8">
        <v>38698</v>
      </c>
      <c r="E2999" s="8">
        <v>38698</v>
      </c>
      <c r="F2999" t="s">
        <v>284</v>
      </c>
      <c r="G2999" s="6" t="s">
        <v>23</v>
      </c>
      <c r="I2999" s="12">
        <v>20</v>
      </c>
      <c r="J2999" s="12">
        <f>J2998+IF(AND($B2999="B",$G2999="D"),-I2999,IF($B2999="B",+I2999,0))</f>
        <v>4389.8667250102935</v>
      </c>
      <c r="K2999" s="12">
        <f>K2998+IF(AND($B2999="B",$E2999&lt;&gt;""),IF($G2999="D",-I2999,+I2999),0)</f>
        <v>4389.8667250102935</v>
      </c>
      <c r="L2999" s="6" t="str">
        <f>IF(C2999="","",G2999&amp;" "&amp;VLOOKUP(C2999,$X$1:$Y$49,2))</f>
        <v>D 4</v>
      </c>
      <c r="M2999" s="10" t="e">
        <f>M2998+IF(AND(B2999="C",E2999&lt;&gt;""),IF(G2999="D",-#REF!,+#REF!),0)</f>
        <v>#REF!</v>
      </c>
      <c r="N2999">
        <f>IF(D2999,MONTH(D2999),"")</f>
        <v>12</v>
      </c>
      <c r="O2999">
        <f>IF(D2999,YEAR(D2999),"")</f>
        <v>2005</v>
      </c>
      <c r="P2999" s="12">
        <f>P2998+IF(AND($B2999="C",I2999&lt;&gt;""),IF($G2999="D",-I2999,+I2999),0)</f>
        <v>215.88577481221319</v>
      </c>
    </row>
    <row r="3000" spans="1:16" x14ac:dyDescent="0.2">
      <c r="A3000" s="6">
        <v>1519</v>
      </c>
      <c r="B3000" s="6" t="s">
        <v>17</v>
      </c>
      <c r="C3000" t="s">
        <v>28</v>
      </c>
      <c r="D3000" s="8">
        <v>38699</v>
      </c>
      <c r="E3000" s="8">
        <v>38353</v>
      </c>
      <c r="F3000" t="s">
        <v>284</v>
      </c>
      <c r="G3000" s="6" t="s">
        <v>23</v>
      </c>
      <c r="I3000" s="12">
        <v>26.2</v>
      </c>
      <c r="J3000" s="12">
        <f>J2999+IF(AND($B3000="B",$G3000="D"),-I3000,IF($B3000="B",+I3000,0))</f>
        <v>4363.6667250102937</v>
      </c>
      <c r="K3000" s="12">
        <f>K2999+IF(AND($B3000="B",$E3000&lt;&gt;""),IF($G3000="D",-I3000,+I3000),0)</f>
        <v>4363.6667250102937</v>
      </c>
      <c r="L3000" s="6" t="str">
        <f>IF(C3000="","",G3000&amp;" "&amp;VLOOKUP(C3000,$X$1:$Y$49,2))</f>
        <v>D 25</v>
      </c>
      <c r="M3000" s="10" t="e">
        <f>M2999+IF(AND(B3000="C",E3000&lt;&gt;""),IF(G3000="D",-#REF!,+#REF!),0)</f>
        <v>#REF!</v>
      </c>
      <c r="N3000">
        <f>IF(D3000,MONTH(D3000),"")</f>
        <v>12</v>
      </c>
      <c r="O3000">
        <f>IF(D3000,YEAR(D3000),"")</f>
        <v>2005</v>
      </c>
      <c r="P3000" s="12">
        <f>P2999+IF(AND($B3000="C",I3000&lt;&gt;""),IF($G3000="D",-I3000,+I3000),0)</f>
        <v>215.88577481221319</v>
      </c>
    </row>
    <row r="3001" spans="1:16" x14ac:dyDescent="0.2">
      <c r="A3001" s="6">
        <v>1519</v>
      </c>
      <c r="B3001" s="6" t="s">
        <v>17</v>
      </c>
      <c r="C3001" t="s">
        <v>26</v>
      </c>
      <c r="D3001" s="8">
        <v>38699</v>
      </c>
      <c r="E3001" s="8">
        <v>38353</v>
      </c>
      <c r="F3001" t="s">
        <v>284</v>
      </c>
      <c r="G3001" s="6" t="s">
        <v>23</v>
      </c>
      <c r="I3001" s="12">
        <v>5.14</v>
      </c>
      <c r="J3001" s="12">
        <f>J3000+IF(AND($B3001="B",$G3001="D"),-I3001,IF($B3001="B",+I3001,0))</f>
        <v>4358.5267250102934</v>
      </c>
      <c r="K3001" s="12">
        <f>K3000+IF(AND($B3001="B",$E3001&lt;&gt;""),IF($G3001="D",-I3001,+I3001),0)</f>
        <v>4358.5267250102934</v>
      </c>
      <c r="L3001" s="6" t="str">
        <f>IF(C3001="","",G3001&amp;" "&amp;VLOOKUP(C3001,$X$1:$Y$49,2))</f>
        <v>D 6</v>
      </c>
      <c r="M3001" s="10" t="e">
        <f>M3000+IF(AND(B3001="C",E3001&lt;&gt;""),IF(G3001="D",-#REF!,+#REF!),0)</f>
        <v>#REF!</v>
      </c>
      <c r="N3001">
        <f>IF(D3001,MONTH(D3001),"")</f>
        <v>12</v>
      </c>
      <c r="O3001">
        <f>IF(D3001,YEAR(D3001),"")</f>
        <v>2005</v>
      </c>
      <c r="P3001" s="12">
        <f>P3000+IF(AND($B3001="C",I3001&lt;&gt;""),IF($G3001="D",-I3001,+I3001),0)</f>
        <v>215.88577481221319</v>
      </c>
    </row>
    <row r="3002" spans="1:16" x14ac:dyDescent="0.2">
      <c r="A3002" s="6">
        <v>1535</v>
      </c>
      <c r="B3002" s="6" t="s">
        <v>17</v>
      </c>
      <c r="C3002" t="s">
        <v>58</v>
      </c>
      <c r="D3002" s="8">
        <v>38699</v>
      </c>
      <c r="E3002" s="8">
        <v>36468</v>
      </c>
      <c r="F3002" t="s">
        <v>284</v>
      </c>
      <c r="G3002" s="6" t="s">
        <v>23</v>
      </c>
      <c r="J3002" s="12">
        <f>J3001+IF(AND($B3002="B",$G3002="D"),-I3002,IF($B3002="B",+I3002,0))</f>
        <v>4358.5267250102934</v>
      </c>
      <c r="K3002" s="12">
        <f>K3001+IF(AND($B3002="B",$E3002&lt;&gt;""),IF($G3002="D",-I3002,+I3002),0)</f>
        <v>4358.5267250102934</v>
      </c>
      <c r="L3002" s="6" t="str">
        <f>IF(C3002="","",G3002&amp;" "&amp;VLOOKUP(C3002,$X$1:$Y$49,2))</f>
        <v>D 4</v>
      </c>
      <c r="M3002" s="10" t="e">
        <f>M3001+IF(AND(B3002="C",E3002&lt;&gt;""),IF(G3002="D",-#REF!,+#REF!),0)</f>
        <v>#REF!</v>
      </c>
      <c r="N3002">
        <f>IF(D3002,MONTH(D3002),"")</f>
        <v>12</v>
      </c>
      <c r="O3002">
        <f>IF(D3002,YEAR(D3002),"")</f>
        <v>2005</v>
      </c>
      <c r="P3002" s="12">
        <f>P3001+IF(AND($B3002="C",I3002&lt;&gt;""),IF($G3002="D",-I3002,+I3002),0)</f>
        <v>215.88577481221319</v>
      </c>
    </row>
    <row r="3003" spans="1:16" x14ac:dyDescent="0.2">
      <c r="A3003" s="6">
        <v>1544</v>
      </c>
      <c r="B3003" s="6" t="s">
        <v>17</v>
      </c>
      <c r="C3003" t="s">
        <v>58</v>
      </c>
      <c r="D3003" s="8">
        <v>38699</v>
      </c>
      <c r="E3003" s="8">
        <v>38699</v>
      </c>
      <c r="F3003" t="s">
        <v>284</v>
      </c>
      <c r="G3003" s="6" t="s">
        <v>23</v>
      </c>
      <c r="I3003" s="12">
        <v>1500</v>
      </c>
      <c r="J3003" s="12">
        <f>J3002+IF(AND($B3003="B",$G3003="D"),-I3003,IF($B3003="B",+I3003,0))</f>
        <v>2858.5267250102934</v>
      </c>
      <c r="K3003" s="12">
        <f>K3002+IF(AND($B3003="B",$E3003&lt;&gt;""),IF($G3003="D",-I3003,+I3003),0)</f>
        <v>2858.5267250102934</v>
      </c>
      <c r="L3003" s="6" t="str">
        <f>IF(C3003="","",G3003&amp;" "&amp;VLOOKUP(C3003,$X$1:$Y$49,2))</f>
        <v>D 4</v>
      </c>
      <c r="M3003" s="10" t="e">
        <f>M3002+IF(AND(B3003="C",E3003&lt;&gt;""),IF(G3003="D",-#REF!,+#REF!),0)</f>
        <v>#REF!</v>
      </c>
      <c r="N3003">
        <f>IF(D3003,MONTH(D3003),"")</f>
        <v>12</v>
      </c>
      <c r="O3003">
        <f>IF(D3003,YEAR(D3003),"")</f>
        <v>2005</v>
      </c>
      <c r="P3003" s="12">
        <f>P3002+IF(AND($B3003="C",I3003&lt;&gt;""),IF($G3003="D",-I3003,+I3003),0)</f>
        <v>215.88577481221319</v>
      </c>
    </row>
    <row r="3004" spans="1:16" x14ac:dyDescent="0.2">
      <c r="A3004" s="6">
        <v>1545</v>
      </c>
      <c r="B3004" s="6" t="s">
        <v>17</v>
      </c>
      <c r="C3004" t="s">
        <v>28</v>
      </c>
      <c r="D3004" s="8">
        <v>38699</v>
      </c>
      <c r="E3004" s="8">
        <v>38699</v>
      </c>
      <c r="F3004" t="s">
        <v>284</v>
      </c>
      <c r="G3004" s="6" t="s">
        <v>23</v>
      </c>
      <c r="I3004" s="12">
        <v>33.36</v>
      </c>
      <c r="J3004" s="12">
        <f>J3003+IF(AND($B3004="B",$G3004="D"),-I3004,IF($B3004="B",+I3004,0))</f>
        <v>2825.1667250102932</v>
      </c>
      <c r="K3004" s="12">
        <f>K3003+IF(AND($B3004="B",$E3004&lt;&gt;""),IF($G3004="D",-I3004,+I3004),0)</f>
        <v>2825.1667250102932</v>
      </c>
      <c r="L3004" s="6" t="str">
        <f>IF(C3004="","",G3004&amp;" "&amp;VLOOKUP(C3004,$X$1:$Y$49,2))</f>
        <v>D 25</v>
      </c>
      <c r="M3004" s="10" t="e">
        <f>M3003+IF(AND(B3004="C",E3004&lt;&gt;""),IF(G3004="D",-#REF!,+#REF!),0)</f>
        <v>#REF!</v>
      </c>
      <c r="N3004">
        <f>IF(D3004,MONTH(D3004),"")</f>
        <v>12</v>
      </c>
      <c r="O3004">
        <f>IF(D3004,YEAR(D3004),"")</f>
        <v>2005</v>
      </c>
      <c r="P3004" s="12">
        <f>P3003+IF(AND($B3004="C",I3004&lt;&gt;""),IF($G3004="D",-I3004,+I3004),0)</f>
        <v>215.88577481221319</v>
      </c>
    </row>
    <row r="3005" spans="1:16" x14ac:dyDescent="0.2">
      <c r="A3005" s="6">
        <v>1545</v>
      </c>
      <c r="B3005" s="6" t="s">
        <v>17</v>
      </c>
      <c r="C3005" t="s">
        <v>26</v>
      </c>
      <c r="D3005" s="8">
        <v>38699</v>
      </c>
      <c r="E3005" s="8">
        <v>38699</v>
      </c>
      <c r="F3005" t="s">
        <v>284</v>
      </c>
      <c r="G3005" s="6" t="s">
        <v>23</v>
      </c>
      <c r="I3005" s="12">
        <v>6.54</v>
      </c>
      <c r="J3005" s="12">
        <f>J3004+IF(AND($B3005="B",$G3005="D"),-I3005,IF($B3005="B",+I3005,0))</f>
        <v>2818.6267250102933</v>
      </c>
      <c r="K3005" s="12">
        <f>K3004+IF(AND($B3005="B",$E3005&lt;&gt;""),IF($G3005="D",-I3005,+I3005),0)</f>
        <v>2818.6267250102933</v>
      </c>
      <c r="L3005" s="6" t="str">
        <f>IF(C3005="","",G3005&amp;" "&amp;VLOOKUP(C3005,$X$1:$Y$49,2))</f>
        <v>D 6</v>
      </c>
      <c r="M3005" s="10" t="e">
        <f>M3004+IF(AND(B3005="C",E3005&lt;&gt;""),IF(G3005="D",-#REF!,+#REF!),0)</f>
        <v>#REF!</v>
      </c>
      <c r="N3005">
        <f>IF(D3005,MONTH(D3005),"")</f>
        <v>12</v>
      </c>
      <c r="O3005">
        <f>IF(D3005,YEAR(D3005),"")</f>
        <v>2005</v>
      </c>
      <c r="P3005" s="12">
        <f>P3004+IF(AND($B3005="C",I3005&lt;&gt;""),IF($G3005="D",-I3005,+I3005),0)</f>
        <v>215.88577481221319</v>
      </c>
    </row>
    <row r="3006" spans="1:16" x14ac:dyDescent="0.2">
      <c r="A3006" s="6">
        <v>1531</v>
      </c>
      <c r="B3006" s="6" t="s">
        <v>17</v>
      </c>
      <c r="C3006" t="s">
        <v>65</v>
      </c>
      <c r="D3006" s="8">
        <v>38700</v>
      </c>
      <c r="E3006" s="8">
        <v>38707</v>
      </c>
      <c r="F3006" t="s">
        <v>284</v>
      </c>
      <c r="G3006" s="6" t="s">
        <v>23</v>
      </c>
      <c r="I3006" s="12">
        <v>1118</v>
      </c>
      <c r="J3006" s="12">
        <f>J3005+IF(AND($B3006="B",$G3006="D"),-I3006,IF($B3006="B",+I3006,0))</f>
        <v>1700.6267250102933</v>
      </c>
      <c r="K3006" s="12">
        <f>K3005+IF(AND($B3006="B",$E3006&lt;&gt;""),IF($G3006="D",-I3006,+I3006),0)</f>
        <v>1700.6267250102933</v>
      </c>
      <c r="L3006" s="6" t="str">
        <f>IF(C3006="","",G3006&amp;" "&amp;VLOOKUP(C3006,$X$1:$Y$49,2))</f>
        <v>D 12</v>
      </c>
      <c r="M3006" s="10" t="e">
        <f>M3005+IF(AND(B3006="C",E3006&lt;&gt;""),IF(G3006="D",-#REF!,+#REF!),0)</f>
        <v>#REF!</v>
      </c>
      <c r="N3006">
        <f>IF(D3006,MONTH(D3006),"")</f>
        <v>12</v>
      </c>
      <c r="O3006">
        <f>IF(D3006,YEAR(D3006),"")</f>
        <v>2005</v>
      </c>
      <c r="P3006" s="12">
        <f>P3005+IF(AND($B3006="C",I3006&lt;&gt;""),IF($G3006="D",-I3006,+I3006),0)</f>
        <v>215.88577481221319</v>
      </c>
    </row>
    <row r="3007" spans="1:16" x14ac:dyDescent="0.2">
      <c r="A3007" s="6">
        <v>1536</v>
      </c>
      <c r="B3007" s="6" t="s">
        <v>17</v>
      </c>
      <c r="C3007" t="s">
        <v>31</v>
      </c>
      <c r="D3007" s="8">
        <v>38701</v>
      </c>
      <c r="E3007" s="8">
        <v>36468</v>
      </c>
      <c r="F3007" t="s">
        <v>284</v>
      </c>
      <c r="G3007" s="6" t="s">
        <v>23</v>
      </c>
      <c r="J3007" s="12">
        <f>J3006+IF(AND($B3007="B",$G3007="D"),-I3007,IF($B3007="B",+I3007,0))</f>
        <v>1700.6267250102933</v>
      </c>
      <c r="K3007" s="12">
        <f>K3006+IF(AND($B3007="B",$E3007&lt;&gt;""),IF($G3007="D",-I3007,+I3007),0)</f>
        <v>1700.6267250102933</v>
      </c>
      <c r="L3007" s="6" t="str">
        <f>IF(C3007="","",G3007&amp;" "&amp;VLOOKUP(C3007,$X$1:$Y$49,2))</f>
        <v>D 22</v>
      </c>
      <c r="M3007" s="10" t="e">
        <f>M3006+IF(AND(B3007="C",E3007&lt;&gt;""),IF(G3007="D",-#REF!,+#REF!),0)</f>
        <v>#REF!</v>
      </c>
      <c r="N3007">
        <f>IF(D3007,MONTH(D3007),"")</f>
        <v>12</v>
      </c>
      <c r="O3007">
        <f>IF(D3007,YEAR(D3007),"")</f>
        <v>2005</v>
      </c>
      <c r="P3007" s="12">
        <f>P3006+IF(AND($B3007="C",I3007&lt;&gt;""),IF($G3007="D",-I3007,+I3007),0)</f>
        <v>215.88577481221319</v>
      </c>
    </row>
    <row r="3008" spans="1:16" x14ac:dyDescent="0.2">
      <c r="A3008" s="6">
        <v>1536</v>
      </c>
      <c r="B3008" s="6" t="s">
        <v>17</v>
      </c>
      <c r="C3008" s="7" t="s">
        <v>26</v>
      </c>
      <c r="D3008" s="8">
        <v>38701</v>
      </c>
      <c r="E3008" s="8">
        <v>36468</v>
      </c>
      <c r="F3008" t="s">
        <v>284</v>
      </c>
      <c r="G3008" s="6" t="s">
        <v>23</v>
      </c>
      <c r="J3008" s="12">
        <f>J3007+IF(AND($B3008="B",$G3008="D"),-I3008,IF($B3008="B",+I3008,0))</f>
        <v>1700.6267250102933</v>
      </c>
      <c r="K3008" s="12">
        <f>K3007+IF(AND($B3008="B",$E3008&lt;&gt;""),IF($G3008="D",-I3008,+I3008),0)</f>
        <v>1700.6267250102933</v>
      </c>
      <c r="L3008" s="6" t="str">
        <f>IF(C3008="","",G3008&amp;" "&amp;VLOOKUP(C3008,$X$1:$Y$49,2))</f>
        <v>D 6</v>
      </c>
      <c r="M3008" s="10" t="e">
        <f>M3007+IF(AND(B3008="C",E3008&lt;&gt;""),IF(G3008="D",-#REF!,+#REF!),0)</f>
        <v>#REF!</v>
      </c>
      <c r="N3008">
        <f>IF(D3008,MONTH(D3008),"")</f>
        <v>12</v>
      </c>
      <c r="O3008">
        <f>IF(D3008,YEAR(D3008),"")</f>
        <v>2005</v>
      </c>
      <c r="P3008" s="12">
        <f>P3007+IF(AND($B3008="C",I3008&lt;&gt;""),IF($G3008="D",-I3008,+I3008),0)</f>
        <v>215.88577481221319</v>
      </c>
    </row>
    <row r="3009" spans="1:16" x14ac:dyDescent="0.2">
      <c r="A3009" s="6">
        <v>1524</v>
      </c>
      <c r="B3009" s="6" t="s">
        <v>17</v>
      </c>
      <c r="C3009" t="s">
        <v>38</v>
      </c>
      <c r="D3009" s="8">
        <v>38702</v>
      </c>
      <c r="E3009" s="8">
        <v>36468</v>
      </c>
      <c r="F3009" t="s">
        <v>284</v>
      </c>
      <c r="G3009" s="6" t="s">
        <v>23</v>
      </c>
      <c r="J3009" s="12">
        <f>J3008+IF(AND($B3009="B",$G3009="D"),-I3009,IF($B3009="B",+I3009,0))</f>
        <v>1700.6267250102933</v>
      </c>
      <c r="K3009" s="12">
        <f>K3008+IF(AND($B3009="B",$E3009&lt;&gt;""),IF($G3009="D",-I3009,+I3009),0)</f>
        <v>1700.6267250102933</v>
      </c>
      <c r="L3009" s="6" t="str">
        <f>IF(C3009="","",G3009&amp;" "&amp;VLOOKUP(C3009,$X$1:$Y$49,2))</f>
        <v>D 27</v>
      </c>
      <c r="M3009" s="10" t="e">
        <f>M3008+IF(AND(B3009="C",E3009&lt;&gt;""),IF(G3009="D",-#REF!,+#REF!),0)</f>
        <v>#REF!</v>
      </c>
      <c r="N3009">
        <f>IF(D3009,MONTH(D3009),"")</f>
        <v>12</v>
      </c>
      <c r="O3009">
        <f>IF(D3009,YEAR(D3009),"")</f>
        <v>2005</v>
      </c>
      <c r="P3009" s="12">
        <f>P3008+IF(AND($B3009="C",I3009&lt;&gt;""),IF($G3009="D",-I3009,+I3009),0)</f>
        <v>215.88577481221319</v>
      </c>
    </row>
    <row r="3010" spans="1:16" x14ac:dyDescent="0.2">
      <c r="A3010" s="6">
        <v>1524</v>
      </c>
      <c r="B3010" s="6" t="s">
        <v>17</v>
      </c>
      <c r="C3010" t="s">
        <v>26</v>
      </c>
      <c r="D3010" s="8">
        <v>38702</v>
      </c>
      <c r="E3010" s="8">
        <v>36468</v>
      </c>
      <c r="F3010" t="s">
        <v>284</v>
      </c>
      <c r="G3010" s="6" t="s">
        <v>23</v>
      </c>
      <c r="J3010" s="12">
        <f>J3009+IF(AND($B3010="B",$G3010="D"),-I3010,IF($B3010="B",+I3010,0))</f>
        <v>1700.6267250102933</v>
      </c>
      <c r="K3010" s="12">
        <f>K3009+IF(AND($B3010="B",$E3010&lt;&gt;""),IF($G3010="D",-I3010,+I3010),0)</f>
        <v>1700.6267250102933</v>
      </c>
      <c r="L3010" s="6" t="str">
        <f>IF(C3010="","",G3010&amp;" "&amp;VLOOKUP(C3010,$X$1:$Y$49,2))</f>
        <v>D 6</v>
      </c>
      <c r="M3010" s="10" t="e">
        <f>M3009+IF(AND(B3010="C",E3010&lt;&gt;""),IF(G3010="D",-#REF!,+#REF!),0)</f>
        <v>#REF!</v>
      </c>
      <c r="N3010">
        <f>IF(D3010,MONTH(D3010),"")</f>
        <v>12</v>
      </c>
      <c r="O3010">
        <f>IF(D3010,YEAR(D3010),"")</f>
        <v>2005</v>
      </c>
      <c r="P3010" s="12">
        <f>P3009+IF(AND($B3010="C",I3010&lt;&gt;""),IF($G3010="D",-I3010,+I3010),0)</f>
        <v>215.88577481221319</v>
      </c>
    </row>
    <row r="3011" spans="1:16" x14ac:dyDescent="0.2">
      <c r="A3011" s="6">
        <v>1524</v>
      </c>
      <c r="B3011" s="6" t="s">
        <v>17</v>
      </c>
      <c r="C3011" t="s">
        <v>28</v>
      </c>
      <c r="D3011" s="8">
        <v>38702</v>
      </c>
      <c r="E3011" s="8">
        <v>36468</v>
      </c>
      <c r="F3011" t="s">
        <v>284</v>
      </c>
      <c r="G3011" s="6" t="s">
        <v>23</v>
      </c>
      <c r="J3011" s="12">
        <f>J3010+IF(AND($B3011="B",$G3011="D"),-I3011,IF($B3011="B",+I3011,0))</f>
        <v>1700.6267250102933</v>
      </c>
      <c r="K3011" s="12">
        <f>K3010+IF(AND($B3011="B",$E3011&lt;&gt;""),IF($G3011="D",-I3011,+I3011),0)</f>
        <v>1700.6267250102933</v>
      </c>
      <c r="L3011" s="6" t="str">
        <f>IF(C3011="","",G3011&amp;" "&amp;VLOOKUP(C3011,$X$1:$Y$49,2))</f>
        <v>D 25</v>
      </c>
      <c r="M3011" s="10" t="e">
        <f>M3010+IF(AND(B3011="C",E3011&lt;&gt;""),IF(G3011="D",-#REF!,+#REF!),0)</f>
        <v>#REF!</v>
      </c>
      <c r="N3011">
        <f>IF(D3011,MONTH(D3011),"")</f>
        <v>12</v>
      </c>
      <c r="O3011">
        <f>IF(D3011,YEAR(D3011),"")</f>
        <v>2005</v>
      </c>
      <c r="P3011" s="12">
        <f>P3010+IF(AND($B3011="C",I3011&lt;&gt;""),IF($G3011="D",-I3011,+I3011),0)</f>
        <v>215.88577481221319</v>
      </c>
    </row>
    <row r="3012" spans="1:16" x14ac:dyDescent="0.2">
      <c r="A3012" s="6">
        <v>1547</v>
      </c>
      <c r="B3012" s="6" t="s">
        <v>17</v>
      </c>
      <c r="C3012" t="s">
        <v>58</v>
      </c>
      <c r="D3012" s="8">
        <v>38702</v>
      </c>
      <c r="E3012" s="8">
        <v>38702</v>
      </c>
      <c r="F3012" t="s">
        <v>284</v>
      </c>
      <c r="G3012" s="6" t="s">
        <v>23</v>
      </c>
      <c r="I3012" s="12">
        <v>2000</v>
      </c>
      <c r="J3012" s="12">
        <f>J3011+IF(AND($B3012="B",$G3012="D"),-I3012,IF($B3012="B",+I3012,0))</f>
        <v>-299.37327498970672</v>
      </c>
      <c r="K3012" s="12">
        <f>K3011+IF(AND($B3012="B",$E3012&lt;&gt;""),IF($G3012="D",-I3012,+I3012),0)</f>
        <v>-299.37327498970672</v>
      </c>
      <c r="L3012" s="6" t="str">
        <f>IF(C3012="","",G3012&amp;" "&amp;VLOOKUP(C3012,$X$1:$Y$49,2))</f>
        <v>D 4</v>
      </c>
      <c r="M3012" s="10" t="e">
        <f>M3011+IF(AND(B3012="C",E3012&lt;&gt;""),IF(G3012="D",-#REF!,+#REF!),0)</f>
        <v>#REF!</v>
      </c>
      <c r="N3012">
        <f>IF(D3012,MONTH(D3012),"")</f>
        <v>12</v>
      </c>
      <c r="O3012">
        <f>IF(D3012,YEAR(D3012),"")</f>
        <v>2005</v>
      </c>
      <c r="P3012" s="12">
        <f>P3011+IF(AND($B3012="C",I3012&lt;&gt;""),IF($G3012="D",-I3012,+I3012),0)</f>
        <v>215.88577481221319</v>
      </c>
    </row>
    <row r="3013" spans="1:16" x14ac:dyDescent="0.2">
      <c r="A3013" s="6">
        <v>1573</v>
      </c>
      <c r="B3013" s="6" t="s">
        <v>40</v>
      </c>
      <c r="C3013" t="s">
        <v>28</v>
      </c>
      <c r="D3013" s="8">
        <v>38705</v>
      </c>
      <c r="E3013" s="8">
        <v>38705</v>
      </c>
      <c r="F3013" t="s">
        <v>284</v>
      </c>
      <c r="G3013" s="6" t="s">
        <v>23</v>
      </c>
      <c r="I3013" s="12">
        <v>33.65</v>
      </c>
      <c r="J3013" s="12">
        <f>J3012+IF(AND($B3013="B",$G3013="D"),-I3013,IF($B3013="B",+I3013,0))</f>
        <v>-299.37327498970672</v>
      </c>
      <c r="K3013" s="12">
        <f>K3012+IF(AND($B3013="B",$E3013&lt;&gt;""),IF($G3013="D",-I3013,+I3013),0)</f>
        <v>-299.37327498970672</v>
      </c>
      <c r="L3013" s="6" t="str">
        <f>IF(C3013="","",G3013&amp;" "&amp;VLOOKUP(C3013,$X$1:$Y$49,2))</f>
        <v>D 25</v>
      </c>
      <c r="M3013" s="10" t="e">
        <f>M3012+IF(AND(B3013="C",E3013&lt;&gt;""),IF(G3013="D",-#REF!,+#REF!),0)</f>
        <v>#REF!</v>
      </c>
      <c r="N3013">
        <f>IF(D3013,MONTH(D3013),"")</f>
        <v>12</v>
      </c>
      <c r="O3013">
        <f>IF(D3013,YEAR(D3013),"")</f>
        <v>2005</v>
      </c>
      <c r="P3013" s="12">
        <f>P3012+IF(AND($B3013="C",I3013&lt;&gt;""),IF($G3013="D",-I3013,+I3013),0)</f>
        <v>182.23577481221318</v>
      </c>
    </row>
    <row r="3014" spans="1:16" x14ac:dyDescent="0.2">
      <c r="A3014" s="6">
        <v>1515</v>
      </c>
      <c r="B3014" s="6" t="s">
        <v>17</v>
      </c>
      <c r="C3014" t="s">
        <v>33</v>
      </c>
      <c r="D3014" s="8">
        <v>38706</v>
      </c>
      <c r="E3014" s="8">
        <v>38705</v>
      </c>
      <c r="F3014" s="40" t="s">
        <v>284</v>
      </c>
      <c r="G3014" s="6" t="s">
        <v>23</v>
      </c>
      <c r="I3014" s="12">
        <v>1100</v>
      </c>
      <c r="J3014" s="12">
        <f>J3013+IF(AND($B3014="B",$G3014="D"),-I3014,IF($B3014="B",+I3014,0))</f>
        <v>-1399.3732749897067</v>
      </c>
      <c r="K3014" s="12">
        <f>K3013+IF(AND($B3014="B",$E3014&lt;&gt;""),IF($G3014="D",-I3014,+I3014),0)</f>
        <v>-1399.3732749897067</v>
      </c>
      <c r="L3014" s="6" t="str">
        <f>IF(C3014="","",G3014&amp;" "&amp;VLOOKUP(C3014,$X$1:$Y$49,2))</f>
        <v>D 23</v>
      </c>
      <c r="M3014" s="10" t="e">
        <f>M3013+IF(AND(B3014="C",E3014&lt;&gt;""),IF(G3014="D",-#REF!,+#REF!),0)</f>
        <v>#REF!</v>
      </c>
      <c r="N3014">
        <f>IF(D3014,MONTH(D3014),"")</f>
        <v>12</v>
      </c>
      <c r="O3014">
        <f>IF(D3014,YEAR(D3014),"")</f>
        <v>2005</v>
      </c>
      <c r="P3014" s="12">
        <f>P3013+IF(AND($B3014="C",I3014&lt;&gt;""),IF($G3014="D",-I3014,+I3014),0)</f>
        <v>182.23577481221318</v>
      </c>
    </row>
    <row r="3015" spans="1:16" x14ac:dyDescent="0.2">
      <c r="A3015" s="6">
        <v>1528</v>
      </c>
      <c r="B3015" s="6" t="s">
        <v>17</v>
      </c>
      <c r="C3015" t="s">
        <v>57</v>
      </c>
      <c r="D3015" s="8">
        <v>38707</v>
      </c>
      <c r="E3015" s="8">
        <v>38706</v>
      </c>
      <c r="F3015" t="s">
        <v>284</v>
      </c>
      <c r="G3015" s="6" t="s">
        <v>23</v>
      </c>
      <c r="I3015" s="12">
        <v>278.97000000000003</v>
      </c>
      <c r="J3015" s="12">
        <f>J3014+IF(AND($B3015="B",$G3015="D"),-I3015,IF($B3015="B",+I3015,0))</f>
        <v>-1678.3432749897067</v>
      </c>
      <c r="K3015" s="12">
        <f>K3014+IF(AND($B3015="B",$E3015&lt;&gt;""),IF($G3015="D",-I3015,+I3015),0)</f>
        <v>-1678.3432749897067</v>
      </c>
      <c r="L3015" s="6" t="str">
        <f>IF(C3015="","",G3015&amp;" "&amp;VLOOKUP(C3015,$X$1:$Y$49,2))</f>
        <v>D 13</v>
      </c>
      <c r="M3015" s="10" t="e">
        <f>M3014+IF(AND(B3015="C",E3015&lt;&gt;""),IF(G3015="D",-#REF!,+#REF!),0)</f>
        <v>#REF!</v>
      </c>
      <c r="N3015">
        <f>IF(D3015,MONTH(D3015),"")</f>
        <v>12</v>
      </c>
      <c r="O3015">
        <f>IF(D3015,YEAR(D3015),"")</f>
        <v>2005</v>
      </c>
      <c r="P3015" s="12">
        <f>P3014+IF(AND($B3015="C",I3015&lt;&gt;""),IF($G3015="D",-I3015,+I3015),0)</f>
        <v>182.23577481221318</v>
      </c>
    </row>
    <row r="3016" spans="1:16" x14ac:dyDescent="0.2">
      <c r="A3016" s="6">
        <v>1528</v>
      </c>
      <c r="B3016" s="6" t="s">
        <v>17</v>
      </c>
      <c r="C3016" s="7" t="s">
        <v>26</v>
      </c>
      <c r="D3016" s="8">
        <v>38707</v>
      </c>
      <c r="E3016" s="8">
        <v>38706</v>
      </c>
      <c r="F3016" t="s">
        <v>284</v>
      </c>
      <c r="G3016" s="6" t="s">
        <v>23</v>
      </c>
      <c r="I3016" s="12">
        <v>54.68</v>
      </c>
      <c r="J3016" s="12">
        <f>J3015+IF(AND($B3016="B",$G3016="D"),-I3016,IF($B3016="B",+I3016,0))</f>
        <v>-1733.0232749897068</v>
      </c>
      <c r="K3016" s="12">
        <f>K3015+IF(AND($B3016="B",$E3016&lt;&gt;""),IF($G3016="D",-I3016,+I3016),0)</f>
        <v>-1733.0232749897068</v>
      </c>
      <c r="L3016" s="6" t="str">
        <f>IF(C3016="","",G3016&amp;" "&amp;VLOOKUP(C3016,$X$1:$Y$49,2))</f>
        <v>D 6</v>
      </c>
      <c r="M3016" s="10" t="e">
        <f>M3015+IF(AND(B3016="C",E3016&lt;&gt;""),IF(G3016="D",-#REF!,+#REF!),0)</f>
        <v>#REF!</v>
      </c>
      <c r="N3016">
        <f>IF(D3016,MONTH(D3016),"")</f>
        <v>12</v>
      </c>
      <c r="O3016">
        <f>IF(D3016,YEAR(D3016),"")</f>
        <v>2005</v>
      </c>
      <c r="P3016" s="12">
        <f>P3015+IF(AND($B3016="C",I3016&lt;&gt;""),IF($G3016="D",-I3016,+I3016),0)</f>
        <v>182.23577481221318</v>
      </c>
    </row>
    <row r="3017" spans="1:16" x14ac:dyDescent="0.2">
      <c r="A3017" s="6">
        <v>1528</v>
      </c>
      <c r="B3017" s="6" t="s">
        <v>17</v>
      </c>
      <c r="C3017" t="s">
        <v>64</v>
      </c>
      <c r="D3017" s="8">
        <v>38707</v>
      </c>
      <c r="E3017" s="8">
        <v>38706</v>
      </c>
      <c r="F3017" t="s">
        <v>284</v>
      </c>
      <c r="G3017" s="6" t="s">
        <v>23</v>
      </c>
      <c r="I3017" s="12">
        <v>6.11</v>
      </c>
      <c r="J3017" s="12">
        <f>J3016+IF(AND($B3017="B",$G3017="D"),-I3017,IF($B3017="B",+I3017,0))</f>
        <v>-1739.1332749897067</v>
      </c>
      <c r="K3017" s="12">
        <f>K3016+IF(AND($B3017="B",$E3017&lt;&gt;""),IF($G3017="D",-I3017,+I3017),0)</f>
        <v>-1739.1332749897067</v>
      </c>
      <c r="L3017" s="6" t="str">
        <f>IF(C3017="","",G3017&amp;" "&amp;VLOOKUP(C3017,$X$1:$Y$49,2))</f>
        <v>D 20</v>
      </c>
      <c r="M3017" s="10" t="e">
        <f>M3016+IF(AND(B3017="C",E3017&lt;&gt;""),IF(G3017="D",-#REF!,+#REF!),0)</f>
        <v>#REF!</v>
      </c>
      <c r="N3017">
        <f>IF(D3017,MONTH(D3017),"")</f>
        <v>12</v>
      </c>
      <c r="O3017">
        <f>IF(D3017,YEAR(D3017),"")</f>
        <v>2005</v>
      </c>
      <c r="P3017" s="12">
        <f>P3016+IF(AND($B3017="C",I3017&lt;&gt;""),IF($G3017="D",-I3017,+I3017),0)</f>
        <v>182.23577481221318</v>
      </c>
    </row>
    <row r="3018" spans="1:16" x14ac:dyDescent="0.2">
      <c r="A3018" s="6">
        <v>1550</v>
      </c>
      <c r="B3018" s="6" t="s">
        <v>17</v>
      </c>
      <c r="C3018" t="s">
        <v>28</v>
      </c>
      <c r="D3018" s="8">
        <v>38708</v>
      </c>
      <c r="E3018" s="8">
        <v>38713</v>
      </c>
      <c r="F3018" t="s">
        <v>284</v>
      </c>
      <c r="G3018" s="6" t="s">
        <v>23</v>
      </c>
      <c r="I3018" s="12">
        <v>174.15</v>
      </c>
      <c r="J3018" s="12">
        <f>J3017+IF(AND($B3018="B",$G3018="D"),-I3018,IF($B3018="B",+I3018,0))</f>
        <v>-1913.2832749897068</v>
      </c>
      <c r="K3018" s="12">
        <f>K3017+IF(AND($B3018="B",$E3018&lt;&gt;""),IF($G3018="D",-I3018,+I3018),0)</f>
        <v>-1913.2832749897068</v>
      </c>
      <c r="L3018" s="6" t="str">
        <f>IF(C3018="","",G3018&amp;" "&amp;VLOOKUP(C3018,$X$1:$Y$49,2))</f>
        <v>D 25</v>
      </c>
      <c r="M3018" s="10" t="e">
        <f>M3017+IF(AND(B3018="C",E3018&lt;&gt;""),IF(G3018="D",-#REF!,+#REF!),0)</f>
        <v>#REF!</v>
      </c>
      <c r="N3018">
        <f>IF(D3018,MONTH(D3018),"")</f>
        <v>12</v>
      </c>
      <c r="O3018">
        <f>IF(D3018,YEAR(D3018),"")</f>
        <v>2005</v>
      </c>
      <c r="P3018" s="12">
        <f>P3017+IF(AND($B3018="C",I3018&lt;&gt;""),IF($G3018="D",-I3018,+I3018),0)</f>
        <v>182.23577481221318</v>
      </c>
    </row>
    <row r="3019" spans="1:16" x14ac:dyDescent="0.2">
      <c r="A3019" s="6">
        <v>1550</v>
      </c>
      <c r="B3019" s="6" t="s">
        <v>17</v>
      </c>
      <c r="C3019" t="s">
        <v>26</v>
      </c>
      <c r="D3019" s="8">
        <v>38708</v>
      </c>
      <c r="E3019" s="8">
        <v>38713</v>
      </c>
      <c r="F3019" t="s">
        <v>284</v>
      </c>
      <c r="G3019" s="6" t="s">
        <v>23</v>
      </c>
      <c r="I3019" s="12">
        <v>34.130000000000003</v>
      </c>
      <c r="J3019" s="12">
        <f>J3018+IF(AND($B3019="B",$G3019="D"),-I3019,IF($B3019="B",+I3019,0))</f>
        <v>-1947.4132749897069</v>
      </c>
      <c r="K3019" s="12">
        <f>K3018+IF(AND($B3019="B",$E3019&lt;&gt;""),IF($G3019="D",-I3019,+I3019),0)</f>
        <v>-1947.4132749897069</v>
      </c>
      <c r="L3019" s="6" t="str">
        <f>IF(C3019="","",G3019&amp;" "&amp;VLOOKUP(C3019,$X$1:$Y$49,2))</f>
        <v>D 6</v>
      </c>
      <c r="M3019" s="10" t="e">
        <f>M3018+IF(AND(B3019="C",E3019&lt;&gt;""),IF(G3019="D",-#REF!,+#REF!),0)</f>
        <v>#REF!</v>
      </c>
      <c r="N3019">
        <f>IF(D3019,MONTH(D3019),"")</f>
        <v>12</v>
      </c>
      <c r="O3019">
        <f>IF(D3019,YEAR(D3019),"")</f>
        <v>2005</v>
      </c>
      <c r="P3019" s="12">
        <f>P3018+IF(AND($B3019="C",I3019&lt;&gt;""),IF($G3019="D",-I3019,+I3019),0)</f>
        <v>182.23577481221318</v>
      </c>
    </row>
    <row r="3020" spans="1:16" x14ac:dyDescent="0.2">
      <c r="A3020" s="6">
        <v>1552</v>
      </c>
      <c r="B3020" s="6" t="s">
        <v>17</v>
      </c>
      <c r="C3020" t="s">
        <v>28</v>
      </c>
      <c r="D3020" s="8">
        <v>38709</v>
      </c>
      <c r="E3020" s="8">
        <v>38721</v>
      </c>
      <c r="F3020" t="s">
        <v>284</v>
      </c>
      <c r="G3020" s="6" t="s">
        <v>23</v>
      </c>
      <c r="H3020" s="25"/>
      <c r="I3020" s="12">
        <v>99.72</v>
      </c>
      <c r="J3020" s="12">
        <f>J3019+IF(AND($B3020="B",$G3020="D"),-I3020,IF($B3020="B",+I3020,0))</f>
        <v>-2047.1332749897069</v>
      </c>
      <c r="K3020" s="12">
        <f>K3019+IF(AND($B3020="B",$E3020&lt;&gt;""),IF($G3020="D",-I3020,+I3020),0)</f>
        <v>-2047.1332749897069</v>
      </c>
      <c r="L3020" s="6" t="str">
        <f>IF(C3020="","",G3020&amp;" "&amp;VLOOKUP(C3020,$X$1:$Y$49,2))</f>
        <v>D 25</v>
      </c>
      <c r="M3020" s="10" t="e">
        <f>M3019+IF(AND(B3020="C",E3020&lt;&gt;""),IF(G3020="D",-#REF!,+#REF!),0)</f>
        <v>#REF!</v>
      </c>
      <c r="N3020">
        <f>IF(D3020,MONTH(D3020),"")</f>
        <v>12</v>
      </c>
      <c r="O3020">
        <f>IF(D3020,YEAR(D3020),"")</f>
        <v>2005</v>
      </c>
      <c r="P3020" s="12">
        <f>P3019+IF(AND($B3020="C",I3020&lt;&gt;""),IF($G3020="D",-I3020,+I3020),0)</f>
        <v>182.23577481221318</v>
      </c>
    </row>
    <row r="3021" spans="1:16" x14ac:dyDescent="0.2">
      <c r="A3021" s="6">
        <v>1496</v>
      </c>
      <c r="B3021" s="6" t="s">
        <v>17</v>
      </c>
      <c r="C3021" t="s">
        <v>33</v>
      </c>
      <c r="D3021" s="8">
        <v>38710</v>
      </c>
      <c r="E3021" s="8">
        <v>38712</v>
      </c>
      <c r="F3021" t="s">
        <v>284</v>
      </c>
      <c r="G3021" s="6" t="s">
        <v>23</v>
      </c>
      <c r="I3021" s="12">
        <v>1373</v>
      </c>
      <c r="J3021" s="12">
        <f>J3020+IF(AND($B3021="B",$G3021="D"),-I3021,IF($B3021="B",+I3021,0))</f>
        <v>-3420.1332749897069</v>
      </c>
      <c r="K3021" s="12">
        <f>K3020+IF(AND($B3021="B",$E3021&lt;&gt;""),IF($G3021="D",-I3021,+I3021),0)</f>
        <v>-3420.1332749897069</v>
      </c>
      <c r="L3021" s="6" t="str">
        <f>IF(C3021="","",G3021&amp;" "&amp;VLOOKUP(C3021,$X$1:$Y$49,2))</f>
        <v>D 23</v>
      </c>
      <c r="M3021" s="10" t="e">
        <f>M3020+IF(AND(B3021="C",E3021&lt;&gt;""),IF(G3021="D",-#REF!,+#REF!),0)</f>
        <v>#REF!</v>
      </c>
      <c r="N3021">
        <f>IF(D3021,MONTH(D3021),"")</f>
        <v>12</v>
      </c>
      <c r="O3021">
        <f>IF(D3021,YEAR(D3021),"")</f>
        <v>2005</v>
      </c>
      <c r="P3021" s="12">
        <f>P3020+IF(AND($B3021="C",I3021&lt;&gt;""),IF($G3021="D",-I3021,+I3021),0)</f>
        <v>182.23577481221318</v>
      </c>
    </row>
    <row r="3022" spans="1:16" x14ac:dyDescent="0.2">
      <c r="A3022" s="6">
        <v>1556</v>
      </c>
      <c r="B3022" s="6" t="s">
        <v>17</v>
      </c>
      <c r="C3022" t="s">
        <v>58</v>
      </c>
      <c r="D3022" s="8">
        <v>38713</v>
      </c>
      <c r="E3022" s="8">
        <v>38713</v>
      </c>
      <c r="F3022" t="s">
        <v>284</v>
      </c>
      <c r="G3022" s="6" t="s">
        <v>23</v>
      </c>
      <c r="I3022" s="12">
        <v>154.69</v>
      </c>
      <c r="J3022" s="12">
        <f>J3021+IF(AND($B3022="B",$G3022="D"),-I3022,IF($B3022="B",+I3022,0))</f>
        <v>-3574.823274989707</v>
      </c>
      <c r="K3022" s="12">
        <f>K3021+IF(AND($B3022="B",$E3022&lt;&gt;""),IF($G3022="D",-I3022,+I3022),0)</f>
        <v>-3574.823274989707</v>
      </c>
      <c r="L3022" s="6" t="str">
        <f>IF(C3022="","",G3022&amp;" "&amp;VLOOKUP(C3022,$X$1:$Y$49,2))</f>
        <v>D 4</v>
      </c>
      <c r="M3022" s="10" t="e">
        <f>M3021+IF(AND(B3022="C",E3022&lt;&gt;""),IF(G3022="D",-#REF!,+#REF!),0)</f>
        <v>#REF!</v>
      </c>
      <c r="N3022">
        <f>IF(D3022,MONTH(D3022),"")</f>
        <v>12</v>
      </c>
      <c r="O3022">
        <f>IF(D3022,YEAR(D3022),"")</f>
        <v>2005</v>
      </c>
      <c r="P3022" s="12">
        <f>P3021+IF(AND($B3022="C",I3022&lt;&gt;""),IF($G3022="D",-I3022,+I3022),0)</f>
        <v>182.23577481221318</v>
      </c>
    </row>
    <row r="3023" spans="1:16" x14ac:dyDescent="0.2">
      <c r="A3023" s="6">
        <v>1556</v>
      </c>
      <c r="B3023" s="6" t="s">
        <v>17</v>
      </c>
      <c r="C3023" t="s">
        <v>58</v>
      </c>
      <c r="D3023" s="8">
        <v>38713</v>
      </c>
      <c r="E3023" s="8">
        <v>38713</v>
      </c>
      <c r="F3023" t="s">
        <v>284</v>
      </c>
      <c r="G3023" s="6" t="s">
        <v>23</v>
      </c>
      <c r="I3023" s="12">
        <v>30.31</v>
      </c>
      <c r="J3023" s="12">
        <f>J3022+IF(AND($B3023="B",$G3023="D"),-I3023,IF($B3023="B",+I3023,0))</f>
        <v>-3605.1332749897069</v>
      </c>
      <c r="K3023" s="12">
        <f>K3022+IF(AND($B3023="B",$E3023&lt;&gt;""),IF($G3023="D",-I3023,+I3023),0)</f>
        <v>-3605.1332749897069</v>
      </c>
      <c r="L3023" s="6" t="str">
        <f>IF(C3023="","",G3023&amp;" "&amp;VLOOKUP(C3023,$X$1:$Y$49,2))</f>
        <v>D 4</v>
      </c>
      <c r="M3023" s="10" t="e">
        <f>M3022+IF(AND(B3023="C",E3023&lt;&gt;""),IF(G3023="D",-#REF!,+#REF!),0)</f>
        <v>#REF!</v>
      </c>
      <c r="N3023">
        <f>IF(D3023,MONTH(D3023),"")</f>
        <v>12</v>
      </c>
      <c r="O3023">
        <f>IF(D3023,YEAR(D3023),"")</f>
        <v>2005</v>
      </c>
      <c r="P3023" s="12">
        <f>P3022+IF(AND($B3023="C",I3023&lt;&gt;""),IF($G3023="D",-I3023,+I3023),0)</f>
        <v>182.23577481221318</v>
      </c>
    </row>
    <row r="3024" spans="1:16" x14ac:dyDescent="0.2">
      <c r="A3024" s="6">
        <v>1555</v>
      </c>
      <c r="B3024" s="6" t="s">
        <v>17</v>
      </c>
      <c r="C3024" t="s">
        <v>53</v>
      </c>
      <c r="D3024" s="8">
        <v>38714</v>
      </c>
      <c r="E3024" s="8">
        <v>38714</v>
      </c>
      <c r="F3024" t="s">
        <v>284</v>
      </c>
      <c r="G3024" s="6" t="s">
        <v>23</v>
      </c>
      <c r="I3024" s="12">
        <v>34.799999999999997</v>
      </c>
      <c r="J3024" s="12">
        <f>J3023+IF(AND($B3024="B",$G3024="D"),-I3024,IF($B3024="B",+I3024,0))</f>
        <v>-3639.9332749897071</v>
      </c>
      <c r="K3024" s="12">
        <f>K3023+IF(AND($B3024="B",$E3024&lt;&gt;""),IF($G3024="D",-I3024,+I3024),0)</f>
        <v>-3639.9332749897071</v>
      </c>
      <c r="L3024" s="6" t="str">
        <f>IF(C3024="","",G3024&amp;" "&amp;VLOOKUP(C3024,$X$1:$Y$49,2))</f>
        <v>D 29</v>
      </c>
      <c r="M3024" s="10" t="e">
        <f>M3023+IF(AND(B3024="C",E3024&lt;&gt;""),IF(G3024="D",-#REF!,+#REF!),0)</f>
        <v>#REF!</v>
      </c>
      <c r="N3024">
        <f>IF(D3024,MONTH(D3024),"")</f>
        <v>12</v>
      </c>
      <c r="O3024">
        <f>IF(D3024,YEAR(D3024),"")</f>
        <v>2005</v>
      </c>
      <c r="P3024" s="12">
        <f>P3023+IF(AND($B3024="C",I3024&lt;&gt;""),IF($G3024="D",-I3024,+I3024),0)</f>
        <v>182.23577481221318</v>
      </c>
    </row>
    <row r="3025" spans="1:16" x14ac:dyDescent="0.2">
      <c r="A3025" s="6">
        <v>1554</v>
      </c>
      <c r="B3025" s="6" t="s">
        <v>17</v>
      </c>
      <c r="C3025" t="s">
        <v>54</v>
      </c>
      <c r="D3025" s="8">
        <v>38715</v>
      </c>
      <c r="E3025" s="8">
        <v>38716</v>
      </c>
      <c r="F3025" t="s">
        <v>284</v>
      </c>
      <c r="G3025" s="6" t="s">
        <v>19</v>
      </c>
      <c r="I3025" s="12">
        <v>915</v>
      </c>
      <c r="J3025" s="12">
        <f>J3024+IF(AND($B3025="B",$G3025="D"),-I3025,IF($B3025="B",+I3025,0))</f>
        <v>-2724.9332749897071</v>
      </c>
      <c r="K3025" s="12">
        <f>K3024+IF(AND($B3025="B",$E3025&lt;&gt;""),IF($G3025="D",-I3025,+I3025),0)</f>
        <v>-2724.9332749897071</v>
      </c>
      <c r="L3025" s="6" t="str">
        <f>IF(C3025="","",G3025&amp;" "&amp;VLOOKUP(C3025,$X$1:$Y$49,2))</f>
        <v>R 6</v>
      </c>
      <c r="M3025" s="10" t="e">
        <f>M3024+IF(AND(B3025="C",E3025&lt;&gt;""),IF(G3025="D",-#REF!,+#REF!),0)</f>
        <v>#REF!</v>
      </c>
      <c r="N3025">
        <f>IF(D3025,MONTH(D3025),"")</f>
        <v>12</v>
      </c>
      <c r="O3025">
        <f>IF(D3025,YEAR(D3025),"")</f>
        <v>2005</v>
      </c>
      <c r="P3025" s="12">
        <f>P3024+IF(AND($B3025="C",I3025&lt;&gt;""),IF($G3025="D",-I3025,+I3025),0)</f>
        <v>182.23577481221318</v>
      </c>
    </row>
    <row r="3026" spans="1:16" x14ac:dyDescent="0.2">
      <c r="A3026" s="6">
        <v>1554</v>
      </c>
      <c r="B3026" s="6" t="s">
        <v>17</v>
      </c>
      <c r="C3026" t="s">
        <v>62</v>
      </c>
      <c r="D3026" s="8">
        <v>38715</v>
      </c>
      <c r="E3026" s="8">
        <v>38716</v>
      </c>
      <c r="F3026" t="s">
        <v>284</v>
      </c>
      <c r="G3026" s="6" t="s">
        <v>19</v>
      </c>
      <c r="I3026" s="12">
        <v>179.34</v>
      </c>
      <c r="J3026" s="12">
        <f>J3025+IF(AND($B3026="B",$G3026="D"),-I3026,IF($B3026="B",+I3026,0))</f>
        <v>-2545.593274989707</v>
      </c>
      <c r="K3026" s="12">
        <f>K3025+IF(AND($B3026="B",$E3026&lt;&gt;""),IF($G3026="D",-I3026,+I3026),0)</f>
        <v>-2545.593274989707</v>
      </c>
      <c r="L3026" s="6" t="str">
        <f>IF(C3026="","",G3026&amp;" "&amp;VLOOKUP(C3026,$X$1:$Y$49,2))</f>
        <v>R 5</v>
      </c>
      <c r="M3026" s="10" t="e">
        <f>M3025+IF(AND(B3026="C",E3026&lt;&gt;""),IF(G3026="D",-#REF!,+#REF!),0)</f>
        <v>#REF!</v>
      </c>
      <c r="N3026">
        <f>IF(D3026,MONTH(D3026),"")</f>
        <v>12</v>
      </c>
      <c r="O3026">
        <f>IF(D3026,YEAR(D3026),"")</f>
        <v>2005</v>
      </c>
      <c r="P3026" s="12">
        <f>P3025+IF(AND($B3026="C",I3026&lt;&gt;""),IF($G3026="D",-I3026,+I3026),0)</f>
        <v>182.23577481221318</v>
      </c>
    </row>
    <row r="3027" spans="1:16" x14ac:dyDescent="0.2">
      <c r="A3027" s="6">
        <v>1557</v>
      </c>
      <c r="B3027" s="6" t="s">
        <v>17</v>
      </c>
      <c r="C3027" t="s">
        <v>28</v>
      </c>
      <c r="D3027" s="8">
        <v>38715</v>
      </c>
      <c r="E3027" s="8">
        <v>38715</v>
      </c>
      <c r="F3027" t="s">
        <v>284</v>
      </c>
      <c r="G3027" s="6" t="s">
        <v>23</v>
      </c>
      <c r="I3027" s="12">
        <v>47.9</v>
      </c>
      <c r="J3027" s="12">
        <f>J3026+IF(AND($B3027="B",$G3027="D"),-I3027,IF($B3027="B",+I3027,0))</f>
        <v>-2593.4932749897071</v>
      </c>
      <c r="K3027" s="12">
        <f>K3026+IF(AND($B3027="B",$E3027&lt;&gt;""),IF($G3027="D",-I3027,+I3027),0)</f>
        <v>-2593.4932749897071</v>
      </c>
      <c r="L3027" s="6" t="str">
        <f>IF(C3027="","",G3027&amp;" "&amp;VLOOKUP(C3027,$X$1:$Y$49,2))</f>
        <v>D 25</v>
      </c>
      <c r="M3027" s="10" t="e">
        <f>M3026+IF(AND(B3027="C",E3027&lt;&gt;""),IF(G3027="D",-#REF!,+#REF!),0)</f>
        <v>#REF!</v>
      </c>
      <c r="N3027">
        <f>IF(D3027,MONTH(D3027),"")</f>
        <v>12</v>
      </c>
      <c r="O3027">
        <f>IF(D3027,YEAR(D3027),"")</f>
        <v>2005</v>
      </c>
      <c r="P3027" s="12">
        <f>P3026+IF(AND($B3027="C",I3027&lt;&gt;""),IF($G3027="D",-I3027,+I3027),0)</f>
        <v>182.23577481221318</v>
      </c>
    </row>
    <row r="3028" spans="1:16" x14ac:dyDescent="0.2">
      <c r="A3028" s="6">
        <v>1557</v>
      </c>
      <c r="B3028" s="6" t="s">
        <v>17</v>
      </c>
      <c r="C3028" t="s">
        <v>26</v>
      </c>
      <c r="D3028" s="8">
        <v>38715</v>
      </c>
      <c r="E3028" s="8">
        <v>38715</v>
      </c>
      <c r="F3028" t="s">
        <v>284</v>
      </c>
      <c r="G3028" s="6" t="s">
        <v>23</v>
      </c>
      <c r="I3028" s="12">
        <v>9.3000000000000007</v>
      </c>
      <c r="J3028" s="12">
        <f>J3027+IF(AND($B3028="B",$G3028="D"),-I3028,IF($B3028="B",+I3028,0))</f>
        <v>-2602.7932749897072</v>
      </c>
      <c r="K3028" s="12">
        <f>K3027+IF(AND($B3028="B",$E3028&lt;&gt;""),IF($G3028="D",-I3028,+I3028),0)</f>
        <v>-2602.7932749897072</v>
      </c>
      <c r="L3028" s="6" t="str">
        <f>IF(C3028="","",G3028&amp;" "&amp;VLOOKUP(C3028,$X$1:$Y$49,2))</f>
        <v>D 6</v>
      </c>
      <c r="M3028" s="10" t="e">
        <f>M3027+IF(AND(B3028="C",E3028&lt;&gt;""),IF(G3028="D",-#REF!,+#REF!),0)</f>
        <v>#REF!</v>
      </c>
      <c r="N3028">
        <f>IF(D3028,MONTH(D3028),"")</f>
        <v>12</v>
      </c>
      <c r="O3028">
        <f>IF(D3028,YEAR(D3028),"")</f>
        <v>2005</v>
      </c>
      <c r="P3028" s="12">
        <f>P3027+IF(AND($B3028="C",I3028&lt;&gt;""),IF($G3028="D",-I3028,+I3028),0)</f>
        <v>182.23577481221318</v>
      </c>
    </row>
    <row r="3029" spans="1:16" x14ac:dyDescent="0.2">
      <c r="A3029" s="6">
        <v>1558</v>
      </c>
      <c r="B3029" s="6" t="s">
        <v>17</v>
      </c>
      <c r="C3029" t="s">
        <v>31</v>
      </c>
      <c r="D3029" s="8">
        <v>38716</v>
      </c>
      <c r="E3029" s="8">
        <v>38716</v>
      </c>
      <c r="F3029" t="s">
        <v>284</v>
      </c>
      <c r="G3029" s="6" t="s">
        <v>23</v>
      </c>
      <c r="I3029" s="12">
        <v>186.66</v>
      </c>
      <c r="J3029" s="12">
        <f>J3028+IF(AND($B3029="B",$G3029="D"),-I3029,IF($B3029="B",+I3029,0))</f>
        <v>-2789.4532749897071</v>
      </c>
      <c r="K3029" s="12">
        <f>K3028+IF(AND($B3029="B",$E3029&lt;&gt;""),IF($G3029="D",-I3029,+I3029),0)</f>
        <v>-2789.4532749897071</v>
      </c>
      <c r="L3029" s="6" t="str">
        <f>IF(C3029="","",G3029&amp;" "&amp;VLOOKUP(C3029,$X$1:$Y$49,2))</f>
        <v>D 22</v>
      </c>
      <c r="M3029" s="10" t="e">
        <f>M3028+IF(AND(B3029="C",E3029&lt;&gt;""),IF(G3029="D",-#REF!,+#REF!),0)</f>
        <v>#REF!</v>
      </c>
      <c r="N3029">
        <f>IF(D3029,MONTH(D3029),"")</f>
        <v>12</v>
      </c>
      <c r="O3029">
        <f>IF(D3029,YEAR(D3029),"")</f>
        <v>2005</v>
      </c>
      <c r="P3029" s="12">
        <f>P3028+IF(AND($B3029="C",I3029&lt;&gt;""),IF($G3029="D",-I3029,+I3029),0)</f>
        <v>182.23577481221318</v>
      </c>
    </row>
    <row r="3030" spans="1:16" x14ac:dyDescent="0.2">
      <c r="A3030" s="6">
        <v>1558</v>
      </c>
      <c r="B3030" s="6" t="s">
        <v>17</v>
      </c>
      <c r="C3030" t="s">
        <v>26</v>
      </c>
      <c r="D3030" s="8">
        <v>38716</v>
      </c>
      <c r="E3030" s="8">
        <v>38716</v>
      </c>
      <c r="F3030" t="s">
        <v>284</v>
      </c>
      <c r="G3030" s="6" t="s">
        <v>23</v>
      </c>
      <c r="I3030" s="12">
        <v>36.57</v>
      </c>
      <c r="J3030" s="12">
        <f>J3029+IF(AND($B3030="B",$G3030="D"),-I3030,IF($B3030="B",+I3030,0))</f>
        <v>-2826.0232749897073</v>
      </c>
      <c r="K3030" s="12">
        <f>K3029+IF(AND($B3030="B",$E3030&lt;&gt;""),IF($G3030="D",-I3030,+I3030),0)</f>
        <v>-2826.0232749897073</v>
      </c>
      <c r="L3030" s="6" t="str">
        <f>IF(C3030="","",G3030&amp;" "&amp;VLOOKUP(C3030,$X$1:$Y$49,2))</f>
        <v>D 6</v>
      </c>
      <c r="M3030" s="10" t="e">
        <f>M3029+IF(AND(B3030="C",E3030&lt;&gt;""),IF(G3030="D",-#REF!,+#REF!),0)</f>
        <v>#REF!</v>
      </c>
      <c r="N3030">
        <f>IF(D3030,MONTH(D3030),"")</f>
        <v>12</v>
      </c>
      <c r="O3030">
        <f>IF(D3030,YEAR(D3030),"")</f>
        <v>2005</v>
      </c>
      <c r="P3030" s="12">
        <f>P3029+IF(AND($B3030="C",I3030&lt;&gt;""),IF($G3030="D",-I3030,+I3030),0)</f>
        <v>182.23577481221318</v>
      </c>
    </row>
    <row r="3031" spans="1:16" x14ac:dyDescent="0.2">
      <c r="A3031" s="6">
        <v>1559</v>
      </c>
      <c r="B3031" s="6" t="s">
        <v>17</v>
      </c>
      <c r="C3031" t="s">
        <v>53</v>
      </c>
      <c r="D3031" s="8">
        <v>38718</v>
      </c>
      <c r="E3031" s="8">
        <v>38718</v>
      </c>
      <c r="F3031" t="s">
        <v>284</v>
      </c>
      <c r="G3031" s="6" t="s">
        <v>23</v>
      </c>
      <c r="I3031" s="12">
        <v>62.81</v>
      </c>
      <c r="J3031" s="12">
        <f>J3030+IF(AND($B3031="B",$G3031="D"),-I3031,IF($B3031="B",+I3031,0))</f>
        <v>-2888.8332749897072</v>
      </c>
      <c r="K3031" s="12">
        <f>K3030+IF(AND($B3031="B",$E3031&lt;&gt;""),IF($G3031="D",-I3031,+I3031),0)</f>
        <v>-2888.8332749897072</v>
      </c>
      <c r="L3031" s="6" t="str">
        <f>IF(C3031="","",G3031&amp;" "&amp;VLOOKUP(C3031,$X$1:$Y$49,2))</f>
        <v>D 29</v>
      </c>
      <c r="M3031" s="10" t="e">
        <f>M3030+IF(AND(B3031="C",E3031&lt;&gt;""),IF(G3031="D",-#REF!,+#REF!),0)</f>
        <v>#REF!</v>
      </c>
      <c r="N3031">
        <f>IF(D3031,MONTH(D3031),"")</f>
        <v>1</v>
      </c>
      <c r="O3031">
        <f>IF(D3031,YEAR(D3031),"")</f>
        <v>2006</v>
      </c>
      <c r="P3031" s="12">
        <f>P3030+IF(AND($B3031="C",I3031&lt;&gt;""),IF($G3031="D",-I3031,+I3031),0)</f>
        <v>182.23577481221318</v>
      </c>
    </row>
    <row r="3032" spans="1:16" x14ac:dyDescent="0.2">
      <c r="A3032" s="6">
        <v>1559</v>
      </c>
      <c r="B3032" s="6" t="s">
        <v>17</v>
      </c>
      <c r="C3032" t="s">
        <v>26</v>
      </c>
      <c r="D3032" s="8">
        <v>38718</v>
      </c>
      <c r="E3032" s="8">
        <v>38718</v>
      </c>
      <c r="F3032" t="s">
        <v>284</v>
      </c>
      <c r="G3032" s="6" t="s">
        <v>23</v>
      </c>
      <c r="I3032" s="12">
        <v>10.5</v>
      </c>
      <c r="J3032" s="12">
        <f>J3031+IF(AND($B3032="B",$G3032="D"),-I3032,IF($B3032="B",+I3032,0))</f>
        <v>-2899.3332749897072</v>
      </c>
      <c r="K3032" s="12">
        <f>K3031+IF(AND($B3032="B",$E3032&lt;&gt;""),IF($G3032="D",-I3032,+I3032),0)</f>
        <v>-2899.3332749897072</v>
      </c>
      <c r="L3032" s="6" t="str">
        <f>IF(C3032="","",G3032&amp;" "&amp;VLOOKUP(C3032,$X$1:$Y$49,2))</f>
        <v>D 6</v>
      </c>
      <c r="M3032" s="10" t="e">
        <f>M3031+IF(AND(B3032="C",E3032&lt;&gt;""),IF(G3032="D",-#REF!,+#REF!),0)</f>
        <v>#REF!</v>
      </c>
      <c r="N3032">
        <f>IF(D3032,MONTH(D3032),"")</f>
        <v>1</v>
      </c>
      <c r="O3032">
        <f>IF(D3032,YEAR(D3032),"")</f>
        <v>2006</v>
      </c>
      <c r="P3032" s="12">
        <f>P3031+IF(AND($B3032="C",I3032&lt;&gt;""),IF($G3032="D",-I3032,+I3032),0)</f>
        <v>182.23577481221318</v>
      </c>
    </row>
    <row r="3033" spans="1:16" x14ac:dyDescent="0.2">
      <c r="A3033" s="6">
        <v>1560</v>
      </c>
      <c r="B3033" s="6" t="s">
        <v>17</v>
      </c>
      <c r="C3033" t="s">
        <v>53</v>
      </c>
      <c r="D3033" s="8">
        <v>38718</v>
      </c>
      <c r="E3033" s="8">
        <v>38718</v>
      </c>
      <c r="F3033" t="s">
        <v>284</v>
      </c>
      <c r="G3033" s="6" t="s">
        <v>23</v>
      </c>
      <c r="I3033" s="12">
        <v>7.32</v>
      </c>
      <c r="J3033" s="12">
        <f>J3032+IF(AND($B3033="B",$G3033="D"),-I3033,IF($B3033="B",+I3033,0))</f>
        <v>-2906.6532749897074</v>
      </c>
      <c r="K3033" s="12">
        <f>K3032+IF(AND($B3033="B",$E3033&lt;&gt;""),IF($G3033="D",-I3033,+I3033),0)</f>
        <v>-2906.6532749897074</v>
      </c>
      <c r="L3033" s="6" t="str">
        <f>IF(C3033="","",G3033&amp;" "&amp;VLOOKUP(C3033,$X$1:$Y$49,2))</f>
        <v>D 29</v>
      </c>
      <c r="M3033" s="10" t="e">
        <f>M3032+IF(AND(B3033="C",E3033&lt;&gt;""),IF(G3033="D",-#REF!,+#REF!),0)</f>
        <v>#REF!</v>
      </c>
      <c r="N3033">
        <f>IF(D3033,MONTH(D3033),"")</f>
        <v>1</v>
      </c>
      <c r="O3033">
        <f>IF(D3033,YEAR(D3033),"")</f>
        <v>2006</v>
      </c>
      <c r="P3033" s="12">
        <f>P3032+IF(AND($B3033="C",I3033&lt;&gt;""),IF($G3033="D",-I3033,+I3033),0)</f>
        <v>182.23577481221318</v>
      </c>
    </row>
    <row r="3034" spans="1:16" x14ac:dyDescent="0.2">
      <c r="A3034" s="6">
        <v>1560</v>
      </c>
      <c r="B3034" s="6" t="s">
        <v>17</v>
      </c>
      <c r="C3034" t="s">
        <v>26</v>
      </c>
      <c r="D3034" s="8">
        <v>38718</v>
      </c>
      <c r="E3034" s="8">
        <v>38718</v>
      </c>
      <c r="F3034" t="s">
        <v>284</v>
      </c>
      <c r="G3034" s="6" t="s">
        <v>23</v>
      </c>
      <c r="I3034" s="12">
        <v>0.74</v>
      </c>
      <c r="J3034" s="12">
        <f>J3033+IF(AND($B3034="B",$G3034="D"),-I3034,IF($B3034="B",+I3034,0))</f>
        <v>-2907.3932749897072</v>
      </c>
      <c r="K3034" s="12">
        <f>K3033+IF(AND($B3034="B",$E3034&lt;&gt;""),IF($G3034="D",-I3034,+I3034),0)</f>
        <v>-2907.3932749897072</v>
      </c>
      <c r="L3034" s="6" t="str">
        <f>IF(C3034="","",G3034&amp;" "&amp;VLOOKUP(C3034,$X$1:$Y$49,2))</f>
        <v>D 6</v>
      </c>
      <c r="M3034" s="10" t="e">
        <f>M3033+IF(AND(B3034="C",E3034&lt;&gt;""),IF(G3034="D",-#REF!,+#REF!),0)</f>
        <v>#REF!</v>
      </c>
      <c r="N3034">
        <f>IF(D3034,MONTH(D3034),"")</f>
        <v>1</v>
      </c>
      <c r="O3034">
        <f>IF(D3034,YEAR(D3034),"")</f>
        <v>2006</v>
      </c>
      <c r="P3034" s="12">
        <f>P3033+IF(AND($B3034="C",I3034&lt;&gt;""),IF($G3034="D",-I3034,+I3034),0)</f>
        <v>182.23577481221318</v>
      </c>
    </row>
    <row r="3035" spans="1:16" x14ac:dyDescent="0.2">
      <c r="A3035" s="6">
        <v>1560</v>
      </c>
      <c r="B3035" s="6" t="s">
        <v>17</v>
      </c>
      <c r="C3035" t="s">
        <v>53</v>
      </c>
      <c r="D3035" s="8">
        <v>38718</v>
      </c>
      <c r="E3035" s="8">
        <v>38718</v>
      </c>
      <c r="F3035" t="s">
        <v>284</v>
      </c>
      <c r="G3035" s="6" t="s">
        <v>23</v>
      </c>
      <c r="I3035" s="12">
        <v>8.36</v>
      </c>
      <c r="J3035" s="12">
        <f>J3034+IF(AND($B3035="B",$G3035="D"),-I3035,IF($B3035="B",+I3035,0))</f>
        <v>-2915.7532749897073</v>
      </c>
      <c r="K3035" s="12">
        <f>K3034+IF(AND($B3035="B",$E3035&lt;&gt;""),IF($G3035="D",-I3035,+I3035),0)</f>
        <v>-2915.7532749897073</v>
      </c>
      <c r="L3035" s="6" t="str">
        <f>IF(C3035="","",G3035&amp;" "&amp;VLOOKUP(C3035,$X$1:$Y$49,2))</f>
        <v>D 29</v>
      </c>
      <c r="M3035" s="10" t="e">
        <f>M3034+IF(AND(B3035="C",E3035&lt;&gt;""),IF(G3035="D",-#REF!,+#REF!),0)</f>
        <v>#REF!</v>
      </c>
      <c r="N3035">
        <f>IF(D3035,MONTH(D3035),"")</f>
        <v>1</v>
      </c>
      <c r="O3035">
        <f>IF(D3035,YEAR(D3035),"")</f>
        <v>2006</v>
      </c>
      <c r="P3035" s="12">
        <f>P3034+IF(AND($B3035="C",I3035&lt;&gt;""),IF($G3035="D",-I3035,+I3035),0)</f>
        <v>182.23577481221318</v>
      </c>
    </row>
    <row r="3036" spans="1:16" x14ac:dyDescent="0.2">
      <c r="A3036" s="6">
        <v>1560</v>
      </c>
      <c r="B3036" s="6" t="s">
        <v>17</v>
      </c>
      <c r="C3036" t="s">
        <v>26</v>
      </c>
      <c r="D3036" s="8">
        <v>38718</v>
      </c>
      <c r="E3036" s="8">
        <v>38718</v>
      </c>
      <c r="F3036" t="s">
        <v>284</v>
      </c>
      <c r="G3036" s="6" t="s">
        <v>23</v>
      </c>
      <c r="I3036" s="12">
        <v>1.64</v>
      </c>
      <c r="J3036" s="12">
        <f>J3035+IF(AND($B3036="B",$G3036="D"),-I3036,IF($B3036="B",+I3036,0))</f>
        <v>-2917.3932749897072</v>
      </c>
      <c r="K3036" s="12">
        <f>K3035+IF(AND($B3036="B",$E3036&lt;&gt;""),IF($G3036="D",-I3036,+I3036),0)</f>
        <v>-2917.3932749897072</v>
      </c>
      <c r="L3036" s="6" t="str">
        <f>IF(C3036="","",G3036&amp;" "&amp;VLOOKUP(C3036,$X$1:$Y$49,2))</f>
        <v>D 6</v>
      </c>
      <c r="M3036" s="10" t="e">
        <f>M3035+IF(AND(B3036="C",E3036&lt;&gt;""),IF(G3036="D",-#REF!,+#REF!),0)</f>
        <v>#REF!</v>
      </c>
      <c r="N3036">
        <f>IF(D3036,MONTH(D3036),"")</f>
        <v>1</v>
      </c>
      <c r="O3036">
        <f>IF(D3036,YEAR(D3036),"")</f>
        <v>2006</v>
      </c>
      <c r="P3036" s="12">
        <f>P3035+IF(AND($B3036="C",I3036&lt;&gt;""),IF($G3036="D",-I3036,+I3036),0)</f>
        <v>182.23577481221318</v>
      </c>
    </row>
    <row r="3037" spans="1:16" x14ac:dyDescent="0.2">
      <c r="A3037" s="6">
        <v>1544</v>
      </c>
      <c r="B3037" s="6" t="s">
        <v>17</v>
      </c>
      <c r="C3037" t="s">
        <v>58</v>
      </c>
      <c r="D3037" s="8">
        <v>38722</v>
      </c>
      <c r="E3037" s="8">
        <v>38737</v>
      </c>
      <c r="F3037" t="s">
        <v>284</v>
      </c>
      <c r="G3037" s="6" t="s">
        <v>23</v>
      </c>
      <c r="I3037" s="12">
        <v>150</v>
      </c>
      <c r="J3037" s="12">
        <f>J3036+IF(AND($B3037="B",$G3037="D"),-I3037,IF($B3037="B",+I3037,0))</f>
        <v>-3067.3932749897072</v>
      </c>
      <c r="K3037" s="12">
        <f>K3036+IF(AND($B3037="B",$E3037&lt;&gt;""),IF($G3037="D",-I3037,+I3037),0)</f>
        <v>-3067.3932749897072</v>
      </c>
      <c r="L3037" s="6" t="str">
        <f>IF(C3037="","",G3037&amp;" "&amp;VLOOKUP(C3037,$X$1:$Y$49,2))</f>
        <v>D 4</v>
      </c>
      <c r="M3037" s="10" t="e">
        <f>M3036+IF(AND(B3037="C",E3037&lt;&gt;""),IF(G3037="D",-#REF!,+#REF!),0)</f>
        <v>#REF!</v>
      </c>
      <c r="N3037">
        <f>IF(D3037,MONTH(D3037),"")</f>
        <v>1</v>
      </c>
      <c r="O3037">
        <f>IF(D3037,YEAR(D3037),"")</f>
        <v>2006</v>
      </c>
      <c r="P3037" s="12">
        <f>P3036+IF(AND($B3037="C",I3037&lt;&gt;""),IF($G3037="D",-I3037,+I3037),0)</f>
        <v>182.23577481221318</v>
      </c>
    </row>
    <row r="3038" spans="1:16" x14ac:dyDescent="0.2">
      <c r="A3038" s="6">
        <v>1562</v>
      </c>
      <c r="B3038" s="6" t="s">
        <v>17</v>
      </c>
      <c r="C3038" t="s">
        <v>58</v>
      </c>
      <c r="D3038" s="8">
        <v>38725</v>
      </c>
      <c r="E3038" s="8">
        <v>38725</v>
      </c>
      <c r="F3038" t="s">
        <v>284</v>
      </c>
      <c r="G3038" s="6" t="s">
        <v>23</v>
      </c>
      <c r="I3038" s="12">
        <v>1200</v>
      </c>
      <c r="J3038" s="12">
        <f>J3037+IF(AND($B3038="B",$G3038="D"),-I3038,IF($B3038="B",+I3038,0))</f>
        <v>-4267.3932749897067</v>
      </c>
      <c r="K3038" s="12">
        <f>K3037+IF(AND($B3038="B",$E3038&lt;&gt;""),IF($G3038="D",-I3038,+I3038),0)</f>
        <v>-4267.3932749897067</v>
      </c>
      <c r="L3038" s="6" t="str">
        <f>IF(C3038="","",G3038&amp;" "&amp;VLOOKUP(C3038,$X$1:$Y$49,2))</f>
        <v>D 4</v>
      </c>
      <c r="M3038" s="10" t="e">
        <f>M3037+IF(AND(B3038="C",E3038&lt;&gt;""),IF(G3038="D",-#REF!,+#REF!),0)</f>
        <v>#REF!</v>
      </c>
      <c r="N3038">
        <f>IF(D3038,MONTH(D3038),"")</f>
        <v>1</v>
      </c>
      <c r="O3038">
        <f>IF(D3038,YEAR(D3038),"")</f>
        <v>2006</v>
      </c>
      <c r="P3038" s="12">
        <f>P3037+IF(AND($B3038="C",I3038&lt;&gt;""),IF($G3038="D",-I3038,+I3038),0)</f>
        <v>182.23577481221318</v>
      </c>
    </row>
    <row r="3039" spans="1:16" x14ac:dyDescent="0.2">
      <c r="A3039" s="6">
        <v>999</v>
      </c>
      <c r="B3039" s="6" t="s">
        <v>17</v>
      </c>
      <c r="C3039" t="s">
        <v>33</v>
      </c>
      <c r="D3039" s="8">
        <v>38727</v>
      </c>
      <c r="E3039" s="8">
        <v>38753</v>
      </c>
      <c r="F3039" t="s">
        <v>284</v>
      </c>
      <c r="G3039" s="6" t="s">
        <v>23</v>
      </c>
      <c r="H3039" s="6"/>
      <c r="I3039" s="12">
        <v>128.38</v>
      </c>
      <c r="J3039" s="12">
        <f>J3038+IF(AND($B3039="B",$G3039="D"),-I3039,IF($B3039="B",+I3039,0))</f>
        <v>-4395.7732749897068</v>
      </c>
      <c r="K3039" s="12">
        <f>K3038+IF(AND($B3039="B",$E3039&lt;&gt;""),IF($G3039="D",-I3039,+I3039),0)</f>
        <v>-4395.7732749897068</v>
      </c>
      <c r="L3039" s="6" t="str">
        <f>IF(C3039="","",G3039&amp;" "&amp;VLOOKUP(C3039,$X$1:$Y$49,2))</f>
        <v>D 23</v>
      </c>
      <c r="M3039" s="10" t="e">
        <f>M3038+IF(AND(B3039="C",E3039&lt;&gt;""),IF(G3039="D",-#REF!,+#REF!),0)</f>
        <v>#REF!</v>
      </c>
      <c r="N3039">
        <f>IF(D3039,MONTH(D3039),"")</f>
        <v>1</v>
      </c>
      <c r="O3039">
        <f>IF(D3039,YEAR(D3039),"")</f>
        <v>2006</v>
      </c>
      <c r="P3039" s="12">
        <f>P3038+IF(AND($B3039="C",I3039&lt;&gt;""),IF($G3039="D",-I3039,+I3039),0)</f>
        <v>182.23577481221318</v>
      </c>
    </row>
    <row r="3040" spans="1:16" x14ac:dyDescent="0.2">
      <c r="A3040" s="6">
        <v>1548</v>
      </c>
      <c r="B3040" s="6" t="s">
        <v>17</v>
      </c>
      <c r="C3040" t="s">
        <v>33</v>
      </c>
      <c r="D3040" s="8">
        <v>38727</v>
      </c>
      <c r="E3040" s="8">
        <v>38726</v>
      </c>
      <c r="F3040" t="s">
        <v>284</v>
      </c>
      <c r="G3040" s="6" t="s">
        <v>23</v>
      </c>
      <c r="I3040" s="12">
        <v>262.77</v>
      </c>
      <c r="J3040" s="12">
        <f>J3039+IF(AND($B3040="B",$G3040="D"),-I3040,IF($B3040="B",+I3040,0))</f>
        <v>-4658.5432749897063</v>
      </c>
      <c r="K3040" s="12">
        <f>K3039+IF(AND($B3040="B",$E3040&lt;&gt;""),IF($G3040="D",-I3040,+I3040),0)</f>
        <v>-4658.5432749897063</v>
      </c>
      <c r="L3040" s="6" t="str">
        <f>IF(C3040="","",G3040&amp;" "&amp;VLOOKUP(C3040,$X$1:$Y$49,2))</f>
        <v>D 23</v>
      </c>
      <c r="M3040" s="10" t="e">
        <f>M3039+IF(AND(B3040="C",E3040&lt;&gt;""),IF(G3040="D",-#REF!,+#REF!),0)</f>
        <v>#REF!</v>
      </c>
      <c r="N3040">
        <f>IF(D3040,MONTH(D3040),"")</f>
        <v>1</v>
      </c>
      <c r="O3040">
        <f>IF(D3040,YEAR(D3040),"")</f>
        <v>2006</v>
      </c>
      <c r="P3040" s="12">
        <f>P3039+IF(AND($B3040="C",I3040&lt;&gt;""),IF($G3040="D",-I3040,+I3040),0)</f>
        <v>182.23577481221318</v>
      </c>
    </row>
    <row r="3041" spans="1:16" x14ac:dyDescent="0.2">
      <c r="A3041" s="6">
        <v>1549</v>
      </c>
      <c r="B3041" s="6" t="s">
        <v>17</v>
      </c>
      <c r="C3041" t="s">
        <v>33</v>
      </c>
      <c r="D3041" s="8">
        <v>38727</v>
      </c>
      <c r="E3041" s="8">
        <v>38726</v>
      </c>
      <c r="F3041" t="s">
        <v>284</v>
      </c>
      <c r="G3041" s="6" t="s">
        <v>23</v>
      </c>
      <c r="I3041" s="12">
        <v>316.2</v>
      </c>
      <c r="J3041" s="12">
        <f>J3040+IF(AND($B3041="B",$G3041="D"),-I3041,IF($B3041="B",+I3041,0))</f>
        <v>-4974.7432749897062</v>
      </c>
      <c r="K3041" s="12">
        <f>K3040+IF(AND($B3041="B",$E3041&lt;&gt;""),IF($G3041="D",-I3041,+I3041),0)</f>
        <v>-4974.7432749897062</v>
      </c>
      <c r="L3041" s="6" t="str">
        <f>IF(C3041="","",G3041&amp;" "&amp;VLOOKUP(C3041,$X$1:$Y$49,2))</f>
        <v>D 23</v>
      </c>
      <c r="M3041" s="10" t="e">
        <f>M3040+IF(AND(B3041="C",E3041&lt;&gt;""),IF(G3041="D",-#REF!,+#REF!),0)</f>
        <v>#REF!</v>
      </c>
      <c r="N3041">
        <f>IF(D3041,MONTH(D3041),"")</f>
        <v>1</v>
      </c>
      <c r="O3041">
        <f>IF(D3041,YEAR(D3041),"")</f>
        <v>2006</v>
      </c>
      <c r="P3041" s="12">
        <f>P3040+IF(AND($B3041="C",I3041&lt;&gt;""),IF($G3041="D",-I3041,+I3041),0)</f>
        <v>182.23577481221318</v>
      </c>
    </row>
    <row r="3042" spans="1:16" x14ac:dyDescent="0.2">
      <c r="A3042" s="6">
        <v>1551</v>
      </c>
      <c r="B3042" s="6" t="s">
        <v>17</v>
      </c>
      <c r="C3042" t="s">
        <v>33</v>
      </c>
      <c r="D3042" s="8">
        <v>38727</v>
      </c>
      <c r="E3042" s="8">
        <v>38727</v>
      </c>
      <c r="F3042" t="s">
        <v>284</v>
      </c>
      <c r="G3042" s="6" t="s">
        <v>23</v>
      </c>
      <c r="I3042" s="12">
        <v>408.1</v>
      </c>
      <c r="J3042" s="12">
        <f>J3041+IF(AND($B3042="B",$G3042="D"),-I3042,IF($B3042="B",+I3042,0))</f>
        <v>-5382.8432749897065</v>
      </c>
      <c r="K3042" s="12">
        <f>K3041+IF(AND($B3042="B",$E3042&lt;&gt;""),IF($G3042="D",-I3042,+I3042),0)</f>
        <v>-5382.8432749897065</v>
      </c>
      <c r="L3042" s="6" t="str">
        <f>IF(C3042="","",G3042&amp;" "&amp;VLOOKUP(C3042,$X$1:$Y$49,2))</f>
        <v>D 23</v>
      </c>
      <c r="M3042" s="10" t="e">
        <f>M3041+IF(AND(B3042="C",E3042&lt;&gt;""),IF(G3042="D",-#REF!,+#REF!),0)</f>
        <v>#REF!</v>
      </c>
      <c r="N3042">
        <f>IF(D3042,MONTH(D3042),"")</f>
        <v>1</v>
      </c>
      <c r="O3042">
        <f>IF(D3042,YEAR(D3042),"")</f>
        <v>2006</v>
      </c>
      <c r="P3042" s="12">
        <f>P3041+IF(AND($B3042="C",I3042&lt;&gt;""),IF($G3042="D",-I3042,+I3042),0)</f>
        <v>182.23577481221318</v>
      </c>
    </row>
    <row r="3043" spans="1:16" x14ac:dyDescent="0.2">
      <c r="A3043" s="6">
        <v>1553</v>
      </c>
      <c r="B3043" s="6" t="s">
        <v>17</v>
      </c>
      <c r="C3043" t="s">
        <v>33</v>
      </c>
      <c r="D3043" s="8">
        <v>38727</v>
      </c>
      <c r="E3043" s="8">
        <v>38736</v>
      </c>
      <c r="F3043" s="40" t="s">
        <v>284</v>
      </c>
      <c r="G3043" s="6" t="s">
        <v>23</v>
      </c>
      <c r="I3043" s="12">
        <v>701</v>
      </c>
      <c r="J3043" s="12">
        <f>J3042+IF(AND($B3043="B",$G3043="D"),-I3043,IF($B3043="B",+I3043,0))</f>
        <v>-6083.8432749897065</v>
      </c>
      <c r="K3043" s="12">
        <f>K3042+IF(AND($B3043="B",$E3043&lt;&gt;""),IF($G3043="D",-I3043,+I3043),0)</f>
        <v>-6083.8432749897065</v>
      </c>
      <c r="L3043" s="6" t="str">
        <f>IF(C3043="","",G3043&amp;" "&amp;VLOOKUP(C3043,$X$1:$Y$49,2))</f>
        <v>D 23</v>
      </c>
      <c r="M3043" s="10" t="e">
        <f>M3042+IF(AND(B3043="C",E3043&lt;&gt;""),IF(G3043="D",-#REF!,+#REF!),0)</f>
        <v>#REF!</v>
      </c>
      <c r="N3043">
        <f>IF(D3043,MONTH(D3043),"")</f>
        <v>1</v>
      </c>
      <c r="O3043">
        <f>IF(D3043,YEAR(D3043),"")</f>
        <v>2006</v>
      </c>
      <c r="P3043" s="12">
        <f>P3042+IF(AND($B3043="C",I3043&lt;&gt;""),IF($G3043="D",-I3043,+I3043),0)</f>
        <v>182.23577481221318</v>
      </c>
    </row>
    <row r="3044" spans="1:16" x14ac:dyDescent="0.2">
      <c r="A3044" s="6">
        <v>1538</v>
      </c>
      <c r="B3044" s="6" t="s">
        <v>17</v>
      </c>
      <c r="C3044" t="s">
        <v>64</v>
      </c>
      <c r="D3044" s="8">
        <v>38728</v>
      </c>
      <c r="E3044" s="8">
        <v>38726</v>
      </c>
      <c r="F3044" t="s">
        <v>284</v>
      </c>
      <c r="G3044" s="6" t="s">
        <v>23</v>
      </c>
      <c r="I3044" s="12">
        <v>4</v>
      </c>
      <c r="J3044" s="12">
        <f>J3043+IF(AND($B3044="B",$G3044="D"),-I3044,IF($B3044="B",+I3044,0))</f>
        <v>-6087.8432749897065</v>
      </c>
      <c r="K3044" s="12">
        <f>K3043+IF(AND($B3044="B",$E3044&lt;&gt;""),IF($G3044="D",-I3044,+I3044),0)</f>
        <v>-6087.8432749897065</v>
      </c>
      <c r="L3044" s="6" t="str">
        <f>IF(C3044="","",G3044&amp;" "&amp;VLOOKUP(C3044,$X$1:$Y$49,2))</f>
        <v>D 20</v>
      </c>
      <c r="M3044" s="10" t="e">
        <f>M3043+IF(AND(B3044="C",E3044&lt;&gt;""),IF(G3044="D",-#REF!,+#REF!),0)</f>
        <v>#REF!</v>
      </c>
      <c r="N3044">
        <f>IF(D3044,MONTH(D3044),"")</f>
        <v>1</v>
      </c>
      <c r="O3044">
        <f>IF(D3044,YEAR(D3044),"")</f>
        <v>2006</v>
      </c>
      <c r="P3044" s="12">
        <f>P3043+IF(AND($B3044="C",I3044&lt;&gt;""),IF($G3044="D",-I3044,+I3044),0)</f>
        <v>182.23577481221318</v>
      </c>
    </row>
    <row r="3045" spans="1:16" x14ac:dyDescent="0.2">
      <c r="A3045" s="6">
        <v>1538</v>
      </c>
      <c r="B3045" s="6" t="s">
        <v>17</v>
      </c>
      <c r="C3045" t="s">
        <v>64</v>
      </c>
      <c r="D3045" s="8">
        <v>38728</v>
      </c>
      <c r="E3045" s="8">
        <v>38755</v>
      </c>
      <c r="F3045" t="s">
        <v>284</v>
      </c>
      <c r="G3045" s="6" t="s">
        <v>23</v>
      </c>
      <c r="I3045" s="12">
        <v>4</v>
      </c>
      <c r="J3045" s="12">
        <f>J3044+IF(AND($B3045="B",$G3045="D"),-I3045,IF($B3045="B",+I3045,0))</f>
        <v>-6091.8432749897065</v>
      </c>
      <c r="K3045" s="12">
        <f>K3044+IF(AND($B3045="B",$E3045&lt;&gt;""),IF($G3045="D",-I3045,+I3045),0)</f>
        <v>-6091.8432749897065</v>
      </c>
      <c r="L3045" s="6" t="str">
        <f>IF(C3045="","",G3045&amp;" "&amp;VLOOKUP(C3045,$X$1:$Y$49,2))</f>
        <v>D 20</v>
      </c>
      <c r="M3045" s="10" t="e">
        <f>M3044+IF(AND(B3045="C",E3045&lt;&gt;""),IF(G3045="D",-#REF!,+#REF!),0)</f>
        <v>#REF!</v>
      </c>
      <c r="N3045">
        <f>IF(D3045,MONTH(D3045),"")</f>
        <v>1</v>
      </c>
      <c r="O3045">
        <f>IF(D3045,YEAR(D3045),"")</f>
        <v>2006</v>
      </c>
      <c r="P3045" s="12">
        <f>P3044+IF(AND($B3045="C",I3045&lt;&gt;""),IF($G3045="D",-I3045,+I3045),0)</f>
        <v>182.23577481221318</v>
      </c>
    </row>
    <row r="3046" spans="1:16" x14ac:dyDescent="0.2">
      <c r="A3046" s="6">
        <v>1561</v>
      </c>
      <c r="B3046" s="6" t="s">
        <v>17</v>
      </c>
      <c r="C3046" t="s">
        <v>67</v>
      </c>
      <c r="D3046" s="8">
        <v>38730</v>
      </c>
      <c r="E3046" s="8">
        <v>38734</v>
      </c>
      <c r="F3046" t="s">
        <v>284</v>
      </c>
      <c r="G3046" s="6" t="s">
        <v>23</v>
      </c>
      <c r="I3046" s="12">
        <v>2448</v>
      </c>
      <c r="J3046" s="12">
        <f>J3045+IF(AND($B3046="B",$G3046="D"),-I3046,IF($B3046="B",+I3046,0))</f>
        <v>-8539.8432749897074</v>
      </c>
      <c r="K3046" s="12">
        <f>K3045+IF(AND($B3046="B",$E3046&lt;&gt;""),IF($G3046="D",-I3046,+I3046),0)</f>
        <v>-8539.8432749897074</v>
      </c>
      <c r="L3046" s="6" t="str">
        <f>IF(C3046="","",G3046&amp;" "&amp;VLOOKUP(C3046,$X$1:$Y$49,2))</f>
        <v>D 11</v>
      </c>
      <c r="M3046" s="10" t="e">
        <f>M3045+IF(AND(B3046="C",E3046&lt;&gt;""),IF(G3046="D",-#REF!,+#REF!),0)</f>
        <v>#REF!</v>
      </c>
      <c r="N3046">
        <f>IF(D3046,MONTH(D3046),"")</f>
        <v>1</v>
      </c>
      <c r="O3046">
        <f>IF(D3046,YEAR(D3046),"")</f>
        <v>2006</v>
      </c>
      <c r="P3046" s="12">
        <f>P3045+IF(AND($B3046="C",I3046&lt;&gt;""),IF($G3046="D",-I3046,+I3046),0)</f>
        <v>182.23577481221318</v>
      </c>
    </row>
    <row r="3047" spans="1:16" x14ac:dyDescent="0.2">
      <c r="A3047" s="6">
        <v>1563</v>
      </c>
      <c r="B3047" s="6" t="s">
        <v>17</v>
      </c>
      <c r="C3047" t="s">
        <v>54</v>
      </c>
      <c r="D3047" s="8">
        <v>38730</v>
      </c>
      <c r="E3047" s="8">
        <v>38731</v>
      </c>
      <c r="F3047" t="s">
        <v>284</v>
      </c>
      <c r="G3047" s="6" t="s">
        <v>19</v>
      </c>
      <c r="I3047" s="12">
        <v>1925</v>
      </c>
      <c r="J3047" s="12">
        <f>J3046+IF(AND($B3047="B",$G3047="D"),-I3047,IF($B3047="B",+I3047,0))</f>
        <v>-6614.8432749897074</v>
      </c>
      <c r="K3047" s="12">
        <f>K3046+IF(AND($B3047="B",$E3047&lt;&gt;""),IF($G3047="D",-I3047,+I3047),0)</f>
        <v>-6614.8432749897074</v>
      </c>
      <c r="L3047" s="6" t="str">
        <f>IF(C3047="","",G3047&amp;" "&amp;VLOOKUP(C3047,$X$1:$Y$49,2))</f>
        <v>R 6</v>
      </c>
      <c r="M3047" s="10" t="e">
        <f>M3046+IF(AND(B3047="C",E3047&lt;&gt;""),IF(G3047="D",-#REF!,+#REF!),0)</f>
        <v>#REF!</v>
      </c>
      <c r="N3047">
        <f>IF(D3047,MONTH(D3047),"")</f>
        <v>1</v>
      </c>
      <c r="O3047">
        <f>IF(D3047,YEAR(D3047),"")</f>
        <v>2006</v>
      </c>
      <c r="P3047" s="12">
        <f>P3046+IF(AND($B3047="C",I3047&lt;&gt;""),IF($G3047="D",-I3047,+I3047),0)</f>
        <v>182.23577481221318</v>
      </c>
    </row>
    <row r="3048" spans="1:16" x14ac:dyDescent="0.2">
      <c r="A3048" s="6">
        <v>1563</v>
      </c>
      <c r="B3048" s="6" t="s">
        <v>17</v>
      </c>
      <c r="C3048" t="s">
        <v>62</v>
      </c>
      <c r="D3048" s="8">
        <v>38730</v>
      </c>
      <c r="E3048" s="8">
        <v>38731</v>
      </c>
      <c r="F3048" t="s">
        <v>284</v>
      </c>
      <c r="G3048" s="6" t="s">
        <v>19</v>
      </c>
      <c r="I3048" s="12">
        <v>377.3</v>
      </c>
      <c r="J3048" s="12">
        <f>J3047+IF(AND($B3048="B",$G3048="D"),-I3048,IF($B3048="B",+I3048,0))</f>
        <v>-6237.5432749897072</v>
      </c>
      <c r="K3048" s="12">
        <f>K3047+IF(AND($B3048="B",$E3048&lt;&gt;""),IF($G3048="D",-I3048,+I3048),0)</f>
        <v>-6237.5432749897072</v>
      </c>
      <c r="L3048" s="6" t="str">
        <f>IF(C3048="","",G3048&amp;" "&amp;VLOOKUP(C3048,$X$1:$Y$49,2))</f>
        <v>R 5</v>
      </c>
      <c r="M3048" s="10" t="e">
        <f>M3047+IF(AND(B3048="C",E3048&lt;&gt;""),IF(G3048="D",-#REF!,+#REF!),0)</f>
        <v>#REF!</v>
      </c>
      <c r="N3048">
        <f>IF(D3048,MONTH(D3048),"")</f>
        <v>1</v>
      </c>
      <c r="O3048">
        <f>IF(D3048,YEAR(D3048),"")</f>
        <v>2006</v>
      </c>
      <c r="P3048" s="12">
        <f>P3047+IF(AND($B3048="C",I3048&lt;&gt;""),IF($G3048="D",-I3048,+I3048),0)</f>
        <v>182.23577481221318</v>
      </c>
    </row>
    <row r="3049" spans="1:16" x14ac:dyDescent="0.2">
      <c r="A3049" s="6">
        <v>1565</v>
      </c>
      <c r="B3049" s="6" t="s">
        <v>17</v>
      </c>
      <c r="C3049" t="s">
        <v>54</v>
      </c>
      <c r="D3049" s="8">
        <v>38735</v>
      </c>
      <c r="E3049" s="8">
        <v>38740</v>
      </c>
      <c r="F3049" t="s">
        <v>284</v>
      </c>
      <c r="G3049" s="6" t="s">
        <v>19</v>
      </c>
      <c r="I3049" s="12">
        <v>3335</v>
      </c>
      <c r="J3049" s="12">
        <f>J3048+IF(AND($B3049="B",$G3049="D"),-I3049,IF($B3049="B",+I3049,0))</f>
        <v>-2902.5432749897072</v>
      </c>
      <c r="K3049" s="12">
        <f>K3048+IF(AND($B3049="B",$E3049&lt;&gt;""),IF($G3049="D",-I3049,+I3049),0)</f>
        <v>-2902.5432749897072</v>
      </c>
      <c r="L3049" s="6" t="str">
        <f>IF(C3049="","",G3049&amp;" "&amp;VLOOKUP(C3049,$X$1:$Y$49,2))</f>
        <v>R 6</v>
      </c>
      <c r="M3049" s="10" t="e">
        <f>M3048+IF(AND(B3049="C",E3049&lt;&gt;""),IF(G3049="D",-#REF!,+#REF!),0)</f>
        <v>#REF!</v>
      </c>
      <c r="N3049">
        <f>IF(D3049,MONTH(D3049),"")</f>
        <v>1</v>
      </c>
      <c r="O3049">
        <f>IF(D3049,YEAR(D3049),"")</f>
        <v>2006</v>
      </c>
      <c r="P3049" s="12">
        <f>P3048+IF(AND($B3049="C",I3049&lt;&gt;""),IF($G3049="D",-I3049,+I3049),0)</f>
        <v>182.23577481221318</v>
      </c>
    </row>
    <row r="3050" spans="1:16" x14ac:dyDescent="0.2">
      <c r="A3050" s="6">
        <v>1565</v>
      </c>
      <c r="B3050" s="6" t="s">
        <v>17</v>
      </c>
      <c r="C3050" t="s">
        <v>62</v>
      </c>
      <c r="D3050" s="8">
        <v>38735</v>
      </c>
      <c r="E3050" s="8">
        <v>38740</v>
      </c>
      <c r="F3050" t="s">
        <v>284</v>
      </c>
      <c r="G3050" s="6" t="s">
        <v>19</v>
      </c>
      <c r="I3050" s="12">
        <v>653.66</v>
      </c>
      <c r="J3050" s="12">
        <f>J3049+IF(AND($B3050="B",$G3050="D"),-I3050,IF($B3050="B",+I3050,0))</f>
        <v>-2248.8832749897074</v>
      </c>
      <c r="K3050" s="12">
        <f>K3049+IF(AND($B3050="B",$E3050&lt;&gt;""),IF($G3050="D",-I3050,+I3050),0)</f>
        <v>-2248.8832749897074</v>
      </c>
      <c r="L3050" s="6" t="str">
        <f>IF(C3050="","",G3050&amp;" "&amp;VLOOKUP(C3050,$X$1:$Y$49,2))</f>
        <v>R 5</v>
      </c>
      <c r="M3050" s="10" t="e">
        <f>M3049+IF(AND(B3050="C",E3050&lt;&gt;""),IF(G3050="D",-#REF!,+#REF!),0)</f>
        <v>#REF!</v>
      </c>
      <c r="N3050">
        <f>IF(D3050,MONTH(D3050),"")</f>
        <v>1</v>
      </c>
      <c r="O3050">
        <f>IF(D3050,YEAR(D3050),"")</f>
        <v>2006</v>
      </c>
      <c r="P3050" s="12">
        <f>P3049+IF(AND($B3050="C",I3050&lt;&gt;""),IF($G3050="D",-I3050,+I3050),0)</f>
        <v>182.23577481221318</v>
      </c>
    </row>
    <row r="3051" spans="1:16" x14ac:dyDescent="0.2">
      <c r="A3051" s="6">
        <v>1566</v>
      </c>
      <c r="B3051" s="6" t="s">
        <v>17</v>
      </c>
      <c r="C3051" t="s">
        <v>58</v>
      </c>
      <c r="D3051" s="8">
        <v>38736</v>
      </c>
      <c r="E3051" s="8">
        <v>38736</v>
      </c>
      <c r="F3051" t="s">
        <v>284</v>
      </c>
      <c r="G3051" s="6" t="s">
        <v>23</v>
      </c>
      <c r="I3051" s="12">
        <v>500</v>
      </c>
      <c r="J3051" s="12">
        <f>J3050+IF(AND($B3051="B",$G3051="D"),-I3051,IF($B3051="B",+I3051,0))</f>
        <v>-2748.8832749897074</v>
      </c>
      <c r="K3051" s="12">
        <f>K3050+IF(AND($B3051="B",$E3051&lt;&gt;""),IF($G3051="D",-I3051,+I3051),0)</f>
        <v>-2748.8832749897074</v>
      </c>
      <c r="L3051" s="6" t="str">
        <f>IF(C3051="","",G3051&amp;" "&amp;VLOOKUP(C3051,$X$1:$Y$49,2))</f>
        <v>D 4</v>
      </c>
      <c r="M3051" s="10" t="e">
        <f>M3050+IF(AND(B3051="C",E3051&lt;&gt;""),IF(G3051="D",-#REF!,+#REF!),0)</f>
        <v>#REF!</v>
      </c>
      <c r="N3051">
        <f>IF(D3051,MONTH(D3051),"")</f>
        <v>1</v>
      </c>
      <c r="O3051">
        <f>IF(D3051,YEAR(D3051),"")</f>
        <v>2006</v>
      </c>
      <c r="P3051" s="12">
        <f>P3050+IF(AND($B3051="C",I3051&lt;&gt;""),IF($G3051="D",-I3051,+I3051),0)</f>
        <v>182.23577481221318</v>
      </c>
    </row>
    <row r="3052" spans="1:16" x14ac:dyDescent="0.2">
      <c r="A3052" s="6">
        <v>1576</v>
      </c>
      <c r="B3052" s="6" t="s">
        <v>17</v>
      </c>
      <c r="C3052" t="s">
        <v>28</v>
      </c>
      <c r="D3052" s="8">
        <v>38736</v>
      </c>
      <c r="E3052" s="8">
        <v>38758</v>
      </c>
      <c r="F3052" t="s">
        <v>284</v>
      </c>
      <c r="G3052" s="6" t="s">
        <v>23</v>
      </c>
      <c r="I3052" s="12">
        <v>48.6</v>
      </c>
      <c r="J3052" s="12">
        <f>J3051+IF(AND($B3052="B",$G3052="D"),-I3052,IF($B3052="B",+I3052,0))</f>
        <v>-2797.4832749897073</v>
      </c>
      <c r="K3052" s="12">
        <f>K3051+IF(AND($B3052="B",$E3052&lt;&gt;""),IF($G3052="D",-I3052,+I3052),0)</f>
        <v>-2797.4832749897073</v>
      </c>
      <c r="L3052" s="6" t="str">
        <f>IF(C3052="","",G3052&amp;" "&amp;VLOOKUP(C3052,$X$1:$Y$49,2))</f>
        <v>D 25</v>
      </c>
      <c r="M3052" s="10" t="e">
        <f>M3051+IF(AND(B3052="C",E3052&lt;&gt;""),IF(G3052="D",-#REF!,+#REF!),0)</f>
        <v>#REF!</v>
      </c>
      <c r="N3052">
        <f>IF(D3052,MONTH(D3052),"")</f>
        <v>1</v>
      </c>
      <c r="O3052">
        <f>IF(D3052,YEAR(D3052),"")</f>
        <v>2006</v>
      </c>
      <c r="P3052" s="12">
        <f>P3051+IF(AND($B3052="C",I3052&lt;&gt;""),IF($G3052="D",-I3052,+I3052),0)</f>
        <v>182.23577481221318</v>
      </c>
    </row>
    <row r="3053" spans="1:16" x14ac:dyDescent="0.2">
      <c r="A3053" s="6">
        <v>1576</v>
      </c>
      <c r="B3053" s="6" t="s">
        <v>17</v>
      </c>
      <c r="C3053" t="s">
        <v>26</v>
      </c>
      <c r="D3053" s="8">
        <v>38736</v>
      </c>
      <c r="E3053" s="8">
        <v>38758</v>
      </c>
      <c r="F3053" t="s">
        <v>284</v>
      </c>
      <c r="G3053" s="6" t="s">
        <v>23</v>
      </c>
      <c r="I3053" s="12">
        <v>2.67</v>
      </c>
      <c r="J3053" s="12">
        <f>J3052+IF(AND($B3053="B",$G3053="D"),-I3053,IF($B3053="B",+I3053,0))</f>
        <v>-2800.1532749897074</v>
      </c>
      <c r="K3053" s="12">
        <f>K3052+IF(AND($B3053="B",$E3053&lt;&gt;""),IF($G3053="D",-I3053,+I3053),0)</f>
        <v>-2800.1532749897074</v>
      </c>
      <c r="L3053" s="6" t="str">
        <f>IF(C3053="","",G3053&amp;" "&amp;VLOOKUP(C3053,$X$1:$Y$49,2))</f>
        <v>D 6</v>
      </c>
      <c r="M3053" s="10" t="e">
        <f>M3052+IF(AND(B3053="C",E3053&lt;&gt;""),IF(G3053="D",-#REF!,+#REF!),0)</f>
        <v>#REF!</v>
      </c>
      <c r="N3053">
        <f>IF(D3053,MONTH(D3053),"")</f>
        <v>1</v>
      </c>
      <c r="O3053">
        <f>IF(D3053,YEAR(D3053),"")</f>
        <v>2006</v>
      </c>
      <c r="P3053" s="12">
        <f>P3052+IF(AND($B3053="C",I3053&lt;&gt;""),IF($G3053="D",-I3053,+I3053),0)</f>
        <v>182.23577481221318</v>
      </c>
    </row>
    <row r="3054" spans="1:16" x14ac:dyDescent="0.2">
      <c r="A3054" s="6">
        <v>1528</v>
      </c>
      <c r="B3054" s="6" t="s">
        <v>17</v>
      </c>
      <c r="C3054" t="s">
        <v>57</v>
      </c>
      <c r="D3054" s="8">
        <v>38738</v>
      </c>
      <c r="E3054" s="8">
        <v>38739</v>
      </c>
      <c r="F3054" t="s">
        <v>284</v>
      </c>
      <c r="G3054" s="6" t="s">
        <v>23</v>
      </c>
      <c r="I3054" s="12">
        <v>278.97000000000003</v>
      </c>
      <c r="J3054" s="12">
        <f>J3053+IF(AND($B3054="B",$G3054="D"),-I3054,IF($B3054="B",+I3054,0))</f>
        <v>-3079.1232749897072</v>
      </c>
      <c r="K3054" s="12">
        <f>K3053+IF(AND($B3054="B",$E3054&lt;&gt;""),IF($G3054="D",-I3054,+I3054),0)</f>
        <v>-3079.1232749897072</v>
      </c>
      <c r="L3054" s="6" t="str">
        <f>IF(C3054="","",G3054&amp;" "&amp;VLOOKUP(C3054,$X$1:$Y$49,2))</f>
        <v>D 13</v>
      </c>
      <c r="M3054" s="10" t="e">
        <f>M3053+IF(AND(B3054="C",E3054&lt;&gt;""),IF(G3054="D",-#REF!,+#REF!),0)</f>
        <v>#REF!</v>
      </c>
      <c r="N3054">
        <f>IF(D3054,MONTH(D3054),"")</f>
        <v>1</v>
      </c>
      <c r="O3054">
        <f>IF(D3054,YEAR(D3054),"")</f>
        <v>2006</v>
      </c>
      <c r="P3054" s="12">
        <f>P3053+IF(AND($B3054="C",I3054&lt;&gt;""),IF($G3054="D",-I3054,+I3054),0)</f>
        <v>182.23577481221318</v>
      </c>
    </row>
    <row r="3055" spans="1:16" x14ac:dyDescent="0.2">
      <c r="A3055" s="6">
        <v>1528</v>
      </c>
      <c r="B3055" s="6" t="s">
        <v>17</v>
      </c>
      <c r="C3055" s="7" t="s">
        <v>26</v>
      </c>
      <c r="D3055" s="8">
        <v>38738</v>
      </c>
      <c r="E3055" s="8">
        <v>38739</v>
      </c>
      <c r="F3055" t="s">
        <v>284</v>
      </c>
      <c r="G3055" s="6" t="s">
        <v>23</v>
      </c>
      <c r="I3055" s="12">
        <v>54.68</v>
      </c>
      <c r="J3055" s="12">
        <f>J3054+IF(AND($B3055="B",$G3055="D"),-I3055,IF($B3055="B",+I3055,0))</f>
        <v>-3133.803274989707</v>
      </c>
      <c r="K3055" s="12">
        <f>K3054+IF(AND($B3055="B",$E3055&lt;&gt;""),IF($G3055="D",-I3055,+I3055),0)</f>
        <v>-3133.803274989707</v>
      </c>
      <c r="L3055" s="6" t="str">
        <f>IF(C3055="","",G3055&amp;" "&amp;VLOOKUP(C3055,$X$1:$Y$49,2))</f>
        <v>D 6</v>
      </c>
      <c r="M3055" s="10" t="e">
        <f>M3054+IF(AND(B3055="C",E3055&lt;&gt;""),IF(G3055="D",-#REF!,+#REF!),0)</f>
        <v>#REF!</v>
      </c>
      <c r="N3055">
        <f>IF(D3055,MONTH(D3055),"")</f>
        <v>1</v>
      </c>
      <c r="O3055">
        <f>IF(D3055,YEAR(D3055),"")</f>
        <v>2006</v>
      </c>
      <c r="P3055" s="12">
        <f>P3054+IF(AND($B3055="C",I3055&lt;&gt;""),IF($G3055="D",-I3055,+I3055),0)</f>
        <v>182.23577481221318</v>
      </c>
    </row>
    <row r="3056" spans="1:16" x14ac:dyDescent="0.2">
      <c r="A3056" s="6">
        <v>1528</v>
      </c>
      <c r="B3056" s="6" t="s">
        <v>17</v>
      </c>
      <c r="C3056" t="s">
        <v>64</v>
      </c>
      <c r="D3056" s="8">
        <v>38738</v>
      </c>
      <c r="E3056" s="8">
        <v>38739</v>
      </c>
      <c r="F3056" t="s">
        <v>284</v>
      </c>
      <c r="G3056" s="6" t="s">
        <v>23</v>
      </c>
      <c r="I3056" s="12">
        <v>6.11</v>
      </c>
      <c r="J3056" s="12">
        <f>J3055+IF(AND($B3056="B",$G3056="D"),-I3056,IF($B3056="B",+I3056,0))</f>
        <v>-3139.9132749897071</v>
      </c>
      <c r="K3056" s="12">
        <f>K3055+IF(AND($B3056="B",$E3056&lt;&gt;""),IF($G3056="D",-I3056,+I3056),0)</f>
        <v>-3139.9132749897071</v>
      </c>
      <c r="L3056" s="6" t="str">
        <f>IF(C3056="","",G3056&amp;" "&amp;VLOOKUP(C3056,$X$1:$Y$49,2))</f>
        <v>D 20</v>
      </c>
      <c r="M3056" s="10" t="e">
        <f>M3055+IF(AND(B3056="C",E3056&lt;&gt;""),IF(G3056="D",-#REF!,+#REF!),0)</f>
        <v>#REF!</v>
      </c>
      <c r="N3056">
        <f>IF(D3056,MONTH(D3056),"")</f>
        <v>1</v>
      </c>
      <c r="O3056">
        <f>IF(D3056,YEAR(D3056),"")</f>
        <v>2006</v>
      </c>
      <c r="P3056" s="12">
        <f>P3055+IF(AND($B3056="C",I3056&lt;&gt;""),IF($G3056="D",-I3056,+I3056),0)</f>
        <v>182.23577481221318</v>
      </c>
    </row>
    <row r="3057" spans="1:16" x14ac:dyDescent="0.2">
      <c r="A3057" s="6">
        <v>1567</v>
      </c>
      <c r="B3057" s="6" t="s">
        <v>17</v>
      </c>
      <c r="C3057" t="s">
        <v>58</v>
      </c>
      <c r="D3057" s="8">
        <v>38739</v>
      </c>
      <c r="E3057" s="8">
        <v>38739</v>
      </c>
      <c r="F3057" t="s">
        <v>284</v>
      </c>
      <c r="G3057" s="6" t="s">
        <v>23</v>
      </c>
      <c r="I3057" s="12">
        <v>1000</v>
      </c>
      <c r="J3057" s="12">
        <f>J3056+IF(AND($B3057="B",$G3057="D"),-I3057,IF($B3057="B",+I3057,0))</f>
        <v>-4139.9132749897071</v>
      </c>
      <c r="K3057" s="12">
        <f>K3056+IF(AND($B3057="B",$E3057&lt;&gt;""),IF($G3057="D",-I3057,+I3057),0)</f>
        <v>-4139.9132749897071</v>
      </c>
      <c r="L3057" s="6" t="str">
        <f>IF(C3057="","",G3057&amp;" "&amp;VLOOKUP(C3057,$X$1:$Y$49,2))</f>
        <v>D 4</v>
      </c>
      <c r="M3057" s="10" t="e">
        <f>M3056+IF(AND(B3057="C",E3057&lt;&gt;""),IF(G3057="D",-#REF!,+#REF!),0)</f>
        <v>#REF!</v>
      </c>
      <c r="N3057">
        <f>IF(D3057,MONTH(D3057),"")</f>
        <v>1</v>
      </c>
      <c r="O3057">
        <f>IF(D3057,YEAR(D3057),"")</f>
        <v>2006</v>
      </c>
      <c r="P3057" s="12">
        <f>P3056+IF(AND($B3057="C",I3057&lt;&gt;""),IF($G3057="D",-I3057,+I3057),0)</f>
        <v>182.23577481221318</v>
      </c>
    </row>
    <row r="3058" spans="1:16" x14ac:dyDescent="0.2">
      <c r="A3058" s="6">
        <v>1569</v>
      </c>
      <c r="B3058" s="6" t="s">
        <v>17</v>
      </c>
      <c r="C3058" t="s">
        <v>28</v>
      </c>
      <c r="D3058" s="8">
        <v>38747</v>
      </c>
      <c r="E3058" s="8">
        <v>38747</v>
      </c>
      <c r="F3058" t="s">
        <v>284</v>
      </c>
      <c r="G3058" s="6" t="s">
        <v>23</v>
      </c>
      <c r="I3058" s="12">
        <v>42.78</v>
      </c>
      <c r="J3058" s="12">
        <f>J3057+IF(AND($B3058="B",$G3058="D"),-I3058,IF($B3058="B",+I3058,0))</f>
        <v>-4182.6932749897069</v>
      </c>
      <c r="K3058" s="12">
        <f>K3057+IF(AND($B3058="B",$E3058&lt;&gt;""),IF($G3058="D",-I3058,+I3058),0)</f>
        <v>-4182.6932749897069</v>
      </c>
      <c r="L3058" s="6" t="str">
        <f>IF(C3058="","",G3058&amp;" "&amp;VLOOKUP(C3058,$X$1:$Y$49,2))</f>
        <v>D 25</v>
      </c>
      <c r="M3058" s="10" t="e">
        <f>M3057+IF(AND(B3058="C",E3058&lt;&gt;""),IF(G3058="D",-#REF!,+#REF!),0)</f>
        <v>#REF!</v>
      </c>
      <c r="N3058">
        <f>IF(D3058,MONTH(D3058),"")</f>
        <v>1</v>
      </c>
      <c r="O3058">
        <f>IF(D3058,YEAR(D3058),"")</f>
        <v>2006</v>
      </c>
      <c r="P3058" s="12">
        <f>P3057+IF(AND($B3058="C",I3058&lt;&gt;""),IF($G3058="D",-I3058,+I3058),0)</f>
        <v>182.23577481221318</v>
      </c>
    </row>
    <row r="3059" spans="1:16" x14ac:dyDescent="0.2">
      <c r="A3059" s="6">
        <v>1569</v>
      </c>
      <c r="B3059" s="6" t="s">
        <v>17</v>
      </c>
      <c r="C3059" t="s">
        <v>26</v>
      </c>
      <c r="D3059" s="8">
        <v>38747</v>
      </c>
      <c r="E3059" s="8">
        <v>38747</v>
      </c>
      <c r="F3059" t="s">
        <v>284</v>
      </c>
      <c r="G3059" s="6" t="s">
        <v>23</v>
      </c>
      <c r="I3059" s="12">
        <v>8.39</v>
      </c>
      <c r="J3059" s="12">
        <f>J3058+IF(AND($B3059="B",$G3059="D"),-I3059,IF($B3059="B",+I3059,0))</f>
        <v>-4191.0832749897072</v>
      </c>
      <c r="K3059" s="12">
        <f>K3058+IF(AND($B3059="B",$E3059&lt;&gt;""),IF($G3059="D",-I3059,+I3059),0)</f>
        <v>-4191.0832749897072</v>
      </c>
      <c r="L3059" s="6" t="str">
        <f>IF(C3059="","",G3059&amp;" "&amp;VLOOKUP(C3059,$X$1:$Y$49,2))</f>
        <v>D 6</v>
      </c>
      <c r="M3059" s="10" t="e">
        <f>M3058+IF(AND(B3059="C",E3059&lt;&gt;""),IF(G3059="D",-#REF!,+#REF!),0)</f>
        <v>#REF!</v>
      </c>
      <c r="N3059">
        <f>IF(D3059,MONTH(D3059),"")</f>
        <v>1</v>
      </c>
      <c r="O3059">
        <f>IF(D3059,YEAR(D3059),"")</f>
        <v>2006</v>
      </c>
      <c r="P3059" s="12">
        <f>P3058+IF(AND($B3059="C",I3059&lt;&gt;""),IF($G3059="D",-I3059,+I3059),0)</f>
        <v>182.23577481221318</v>
      </c>
    </row>
    <row r="3060" spans="1:16" x14ac:dyDescent="0.2">
      <c r="A3060" s="6">
        <v>1568</v>
      </c>
      <c r="B3060" s="6" t="s">
        <v>17</v>
      </c>
      <c r="C3060" t="s">
        <v>31</v>
      </c>
      <c r="D3060" s="8">
        <v>38748</v>
      </c>
      <c r="E3060" s="8">
        <v>38748</v>
      </c>
      <c r="F3060" t="s">
        <v>284</v>
      </c>
      <c r="G3060" s="6" t="s">
        <v>23</v>
      </c>
      <c r="I3060" s="12">
        <v>52.81</v>
      </c>
      <c r="J3060" s="12">
        <f>J3059+IF(AND($B3060="B",$G3060="D"),-I3060,IF($B3060="B",+I3060,0))</f>
        <v>-4243.8932749897076</v>
      </c>
      <c r="K3060" s="12">
        <f>K3059+IF(AND($B3060="B",$E3060&lt;&gt;""),IF($G3060="D",-I3060,+I3060),0)</f>
        <v>-4243.8932749897076</v>
      </c>
      <c r="L3060" s="6" t="str">
        <f>IF(C3060="","",G3060&amp;" "&amp;VLOOKUP(C3060,$X$1:$Y$49,2))</f>
        <v>D 22</v>
      </c>
      <c r="M3060" s="10" t="e">
        <f>M3059+IF(AND(B3060="C",E3060&lt;&gt;""),IF(G3060="D",-#REF!,+#REF!),0)</f>
        <v>#REF!</v>
      </c>
      <c r="N3060">
        <f>IF(D3060,MONTH(D3060),"")</f>
        <v>1</v>
      </c>
      <c r="O3060">
        <f>IF(D3060,YEAR(D3060),"")</f>
        <v>2006</v>
      </c>
      <c r="P3060" s="12">
        <f>P3059+IF(AND($B3060="C",I3060&lt;&gt;""),IF($G3060="D",-I3060,+I3060),0)</f>
        <v>182.23577481221318</v>
      </c>
    </row>
    <row r="3061" spans="1:16" x14ac:dyDescent="0.2">
      <c r="A3061" s="6">
        <v>1568</v>
      </c>
      <c r="B3061" s="6" t="s">
        <v>17</v>
      </c>
      <c r="C3061" t="s">
        <v>26</v>
      </c>
      <c r="D3061" s="8">
        <v>38748</v>
      </c>
      <c r="E3061" s="8">
        <v>38748</v>
      </c>
      <c r="F3061" t="s">
        <v>284</v>
      </c>
      <c r="G3061" s="6" t="s">
        <v>23</v>
      </c>
      <c r="I3061" s="12">
        <v>10.34</v>
      </c>
      <c r="J3061" s="12">
        <f>J3060+IF(AND($B3061="B",$G3061="D"),-I3061,IF($B3061="B",+I3061,0))</f>
        <v>-4254.2332749897078</v>
      </c>
      <c r="K3061" s="12">
        <f>K3060+IF(AND($B3061="B",$E3061&lt;&gt;""),IF($G3061="D",-I3061,+I3061),0)</f>
        <v>-4254.2332749897078</v>
      </c>
      <c r="L3061" s="6" t="str">
        <f>IF(C3061="","",G3061&amp;" "&amp;VLOOKUP(C3061,$X$1:$Y$49,2))</f>
        <v>D 6</v>
      </c>
      <c r="M3061" s="10" t="e">
        <f>M3060+IF(AND(B3061="C",E3061&lt;&gt;""),IF(G3061="D",-#REF!,+#REF!),0)</f>
        <v>#REF!</v>
      </c>
      <c r="N3061">
        <f>IF(D3061,MONTH(D3061),"")</f>
        <v>1</v>
      </c>
      <c r="O3061">
        <f>IF(D3061,YEAR(D3061),"")</f>
        <v>2006</v>
      </c>
      <c r="P3061" s="12">
        <f>P3060+IF(AND($B3061="C",I3061&lt;&gt;""),IF($G3061="D",-I3061,+I3061),0)</f>
        <v>182.23577481221318</v>
      </c>
    </row>
    <row r="3062" spans="1:16" x14ac:dyDescent="0.2">
      <c r="A3062" s="6">
        <v>1570</v>
      </c>
      <c r="B3062" s="6" t="s">
        <v>17</v>
      </c>
      <c r="C3062" t="s">
        <v>28</v>
      </c>
      <c r="D3062" s="8">
        <v>38748</v>
      </c>
      <c r="E3062" s="8">
        <v>38748</v>
      </c>
      <c r="F3062" t="s">
        <v>284</v>
      </c>
      <c r="G3062" s="6" t="s">
        <v>23</v>
      </c>
      <c r="I3062" s="12">
        <v>48.78</v>
      </c>
      <c r="J3062" s="12">
        <f>J3061+IF(AND($B3062="B",$G3062="D"),-I3062,IF($B3062="B",+I3062,0))</f>
        <v>-4303.0132749897075</v>
      </c>
      <c r="K3062" s="12">
        <f>K3061+IF(AND($B3062="B",$E3062&lt;&gt;""),IF($G3062="D",-I3062,+I3062),0)</f>
        <v>-4303.0132749897075</v>
      </c>
      <c r="L3062" s="6" t="str">
        <f>IF(C3062="","",G3062&amp;" "&amp;VLOOKUP(C3062,$X$1:$Y$49,2))</f>
        <v>D 25</v>
      </c>
      <c r="M3062" s="10" t="e">
        <f>M3061+IF(AND(B3062="C",E3062&lt;&gt;""),IF(G3062="D",-#REF!,+#REF!),0)</f>
        <v>#REF!</v>
      </c>
      <c r="N3062">
        <f>IF(D3062,MONTH(D3062),"")</f>
        <v>1</v>
      </c>
      <c r="O3062">
        <f>IF(D3062,YEAR(D3062),"")</f>
        <v>2006</v>
      </c>
      <c r="P3062" s="12">
        <f>P3061+IF(AND($B3062="C",I3062&lt;&gt;""),IF($G3062="D",-I3062,+I3062),0)</f>
        <v>182.23577481221318</v>
      </c>
    </row>
    <row r="3063" spans="1:16" x14ac:dyDescent="0.2">
      <c r="A3063" s="6">
        <v>1570</v>
      </c>
      <c r="B3063" s="6" t="s">
        <v>17</v>
      </c>
      <c r="C3063" t="s">
        <v>26</v>
      </c>
      <c r="D3063" s="8">
        <v>38748</v>
      </c>
      <c r="E3063" s="8">
        <v>38748</v>
      </c>
      <c r="F3063" t="s">
        <v>284</v>
      </c>
      <c r="G3063" s="6" t="s">
        <v>23</v>
      </c>
      <c r="I3063" s="12">
        <v>9.5600000000000023</v>
      </c>
      <c r="J3063" s="12">
        <f>J3062+IF(AND($B3063="B",$G3063="D"),-I3063,IF($B3063="B",+I3063,0))</f>
        <v>-4312.5732749897079</v>
      </c>
      <c r="K3063" s="12">
        <f>K3062+IF(AND($B3063="B",$E3063&lt;&gt;""),IF($G3063="D",-I3063,+I3063),0)</f>
        <v>-4312.5732749897079</v>
      </c>
      <c r="L3063" s="6" t="str">
        <f>IF(C3063="","",G3063&amp;" "&amp;VLOOKUP(C3063,$X$1:$Y$49,2))</f>
        <v>D 6</v>
      </c>
      <c r="M3063" s="10" t="e">
        <f>M3062+IF(AND(B3063="C",E3063&lt;&gt;""),IF(G3063="D",-#REF!,+#REF!),0)</f>
        <v>#REF!</v>
      </c>
      <c r="N3063">
        <f>IF(D3063,MONTH(D3063),"")</f>
        <v>1</v>
      </c>
      <c r="O3063">
        <f>IF(D3063,YEAR(D3063),"")</f>
        <v>2006</v>
      </c>
      <c r="P3063" s="12">
        <f>P3062+IF(AND($B3063="C",I3063&lt;&gt;""),IF($G3063="D",-I3063,+I3063),0)</f>
        <v>182.23577481221318</v>
      </c>
    </row>
    <row r="3064" spans="1:16" x14ac:dyDescent="0.2">
      <c r="A3064" s="6">
        <v>1571</v>
      </c>
      <c r="B3064" s="6" t="s">
        <v>17</v>
      </c>
      <c r="C3064" t="s">
        <v>53</v>
      </c>
      <c r="D3064" s="8">
        <v>38749</v>
      </c>
      <c r="E3064" s="8">
        <v>38749</v>
      </c>
      <c r="F3064" t="s">
        <v>284</v>
      </c>
      <c r="G3064" s="6" t="s">
        <v>23</v>
      </c>
      <c r="I3064" s="12">
        <v>10.45</v>
      </c>
      <c r="J3064" s="12">
        <f>J3063+IF(AND($B3064="B",$G3064="D"),-I3064,IF($B3064="B",+I3064,0))</f>
        <v>-4323.0232749897077</v>
      </c>
      <c r="K3064" s="12">
        <f>K3063+IF(AND($B3064="B",$E3064&lt;&gt;""),IF($G3064="D",-I3064,+I3064),0)</f>
        <v>-4323.0232749897077</v>
      </c>
      <c r="L3064" s="6" t="str">
        <f>IF(C3064="","",G3064&amp;" "&amp;VLOOKUP(C3064,$X$1:$Y$49,2))</f>
        <v>D 29</v>
      </c>
      <c r="M3064" s="10" t="e">
        <f>M3063+IF(AND(B3064="C",E3064&lt;&gt;""),IF(G3064="D",-#REF!,+#REF!),0)</f>
        <v>#REF!</v>
      </c>
      <c r="N3064">
        <f>IF(D3064,MONTH(D3064),"")</f>
        <v>2</v>
      </c>
      <c r="O3064">
        <f>IF(D3064,YEAR(D3064),"")</f>
        <v>2006</v>
      </c>
      <c r="P3064" s="12">
        <f>P3063+IF(AND($B3064="C",I3064&lt;&gt;""),IF($G3064="D",-I3064,+I3064),0)</f>
        <v>182.23577481221318</v>
      </c>
    </row>
    <row r="3065" spans="1:16" x14ac:dyDescent="0.2">
      <c r="A3065" s="6">
        <v>1571</v>
      </c>
      <c r="B3065" s="6" t="s">
        <v>17</v>
      </c>
      <c r="C3065" t="s">
        <v>26</v>
      </c>
      <c r="D3065" s="8">
        <v>38749</v>
      </c>
      <c r="E3065" s="8">
        <v>38749</v>
      </c>
      <c r="F3065" t="s">
        <v>284</v>
      </c>
      <c r="G3065" s="6" t="s">
        <v>23</v>
      </c>
      <c r="I3065" s="12">
        <v>2.0499999999999998</v>
      </c>
      <c r="J3065" s="12">
        <f>J3064+IF(AND($B3065="B",$G3065="D"),-I3065,IF($B3065="B",+I3065,0))</f>
        <v>-4325.0732749897079</v>
      </c>
      <c r="K3065" s="12">
        <f>K3064+IF(AND($B3065="B",$E3065&lt;&gt;""),IF($G3065="D",-I3065,+I3065),0)</f>
        <v>-4325.0732749897079</v>
      </c>
      <c r="L3065" s="6" t="str">
        <f>IF(C3065="","",G3065&amp;" "&amp;VLOOKUP(C3065,$X$1:$Y$49,2))</f>
        <v>D 6</v>
      </c>
      <c r="M3065" s="10" t="e">
        <f>M3064+IF(AND(B3065="C",E3065&lt;&gt;""),IF(G3065="D",-#REF!,+#REF!),0)</f>
        <v>#REF!</v>
      </c>
      <c r="N3065">
        <f>IF(D3065,MONTH(D3065),"")</f>
        <v>2</v>
      </c>
      <c r="O3065">
        <f>IF(D3065,YEAR(D3065),"")</f>
        <v>2006</v>
      </c>
      <c r="P3065" s="12">
        <f>P3064+IF(AND($B3065="C",I3065&lt;&gt;""),IF($G3065="D",-I3065,+I3065),0)</f>
        <v>182.23577481221318</v>
      </c>
    </row>
    <row r="3066" spans="1:16" x14ac:dyDescent="0.2">
      <c r="A3066" s="6">
        <v>1572</v>
      </c>
      <c r="B3066" s="6" t="s">
        <v>17</v>
      </c>
      <c r="C3066" t="s">
        <v>54</v>
      </c>
      <c r="D3066" s="8">
        <v>38751</v>
      </c>
      <c r="E3066" s="8">
        <v>38756</v>
      </c>
      <c r="F3066" t="s">
        <v>284</v>
      </c>
      <c r="G3066" s="6" t="s">
        <v>19</v>
      </c>
      <c r="I3066" s="12">
        <v>3250</v>
      </c>
      <c r="J3066" s="12">
        <f>J3065+IF(AND($B3066="B",$G3066="D"),-I3066,IF($B3066="B",+I3066,0))</f>
        <v>-1075.0732749897079</v>
      </c>
      <c r="K3066" s="12">
        <f>K3065+IF(AND($B3066="B",$E3066&lt;&gt;""),IF($G3066="D",-I3066,+I3066),0)</f>
        <v>-1075.0732749897079</v>
      </c>
      <c r="L3066" s="6" t="str">
        <f>IF(C3066="","",G3066&amp;" "&amp;VLOOKUP(C3066,$X$1:$Y$49,2))</f>
        <v>R 6</v>
      </c>
      <c r="M3066" s="10" t="e">
        <f>M3065+IF(AND(B3066="C",E3066&lt;&gt;""),IF(G3066="D",-#REF!,+#REF!),0)</f>
        <v>#REF!</v>
      </c>
      <c r="N3066">
        <f>IF(D3066,MONTH(D3066),"")</f>
        <v>2</v>
      </c>
      <c r="O3066">
        <f>IF(D3066,YEAR(D3066),"")</f>
        <v>2006</v>
      </c>
      <c r="P3066" s="12">
        <f>P3065+IF(AND($B3066="C",I3066&lt;&gt;""),IF($G3066="D",-I3066,+I3066),0)</f>
        <v>182.23577481221318</v>
      </c>
    </row>
    <row r="3067" spans="1:16" x14ac:dyDescent="0.2">
      <c r="A3067" s="6">
        <v>1572</v>
      </c>
      <c r="B3067" s="6" t="s">
        <v>17</v>
      </c>
      <c r="C3067" t="s">
        <v>62</v>
      </c>
      <c r="D3067" s="8">
        <v>38751</v>
      </c>
      <c r="E3067" s="8">
        <v>38756</v>
      </c>
      <c r="F3067" t="s">
        <v>284</v>
      </c>
      <c r="G3067" s="6" t="s">
        <v>19</v>
      </c>
      <c r="I3067" s="12">
        <v>637</v>
      </c>
      <c r="J3067" s="12">
        <f>J3066+IF(AND($B3067="B",$G3067="D"),-I3067,IF($B3067="B",+I3067,0))</f>
        <v>-438.0732749897079</v>
      </c>
      <c r="K3067" s="12">
        <f>K3066+IF(AND($B3067="B",$E3067&lt;&gt;""),IF($G3067="D",-I3067,+I3067),0)</f>
        <v>-438.0732749897079</v>
      </c>
      <c r="L3067" s="6" t="str">
        <f>IF(C3067="","",G3067&amp;" "&amp;VLOOKUP(C3067,$X$1:$Y$49,2))</f>
        <v>R 5</v>
      </c>
      <c r="M3067" s="10" t="e">
        <f>M3066+IF(AND(B3067="C",E3067&lt;&gt;""),IF(G3067="D",-#REF!,+#REF!),0)</f>
        <v>#REF!</v>
      </c>
      <c r="N3067">
        <f>IF(D3067,MONTH(D3067),"")</f>
        <v>2</v>
      </c>
      <c r="O3067">
        <f>IF(D3067,YEAR(D3067),"")</f>
        <v>2006</v>
      </c>
      <c r="P3067" s="12">
        <f>P3066+IF(AND($B3067="C",I3067&lt;&gt;""),IF($G3067="D",-I3067,+I3067),0)</f>
        <v>182.23577481221318</v>
      </c>
    </row>
    <row r="3068" spans="1:16" x14ac:dyDescent="0.2">
      <c r="A3068" s="6">
        <v>1544</v>
      </c>
      <c r="B3068" s="6" t="s">
        <v>17</v>
      </c>
      <c r="C3068" t="s">
        <v>58</v>
      </c>
      <c r="D3068" s="8">
        <v>38753</v>
      </c>
      <c r="E3068" s="8">
        <v>38767</v>
      </c>
      <c r="F3068" t="s">
        <v>284</v>
      </c>
      <c r="G3068" s="6" t="s">
        <v>23</v>
      </c>
      <c r="I3068" s="12">
        <v>150</v>
      </c>
      <c r="J3068" s="12">
        <f>J3067+IF(AND($B3068="B",$G3068="D"),-I3068,IF($B3068="B",+I3068,0))</f>
        <v>-588.0732749897079</v>
      </c>
      <c r="K3068" s="12">
        <f>K3067+IF(AND($B3068="B",$E3068&lt;&gt;""),IF($G3068="D",-I3068,+I3068),0)</f>
        <v>-588.0732749897079</v>
      </c>
      <c r="L3068" s="6" t="str">
        <f>IF(C3068="","",G3068&amp;" "&amp;VLOOKUP(C3068,$X$1:$Y$49,2))</f>
        <v>D 4</v>
      </c>
      <c r="M3068" s="10" t="e">
        <f>M3067+IF(AND(B3068="C",E3068&lt;&gt;""),IF(G3068="D",-#REF!,+#REF!),0)</f>
        <v>#REF!</v>
      </c>
      <c r="N3068">
        <f>IF(D3068,MONTH(D3068),"")</f>
        <v>2</v>
      </c>
      <c r="O3068">
        <f>IF(D3068,YEAR(D3068),"")</f>
        <v>2006</v>
      </c>
      <c r="P3068" s="12">
        <f>P3067+IF(AND($B3068="C",I3068&lt;&gt;""),IF($G3068="D",-I3068,+I3068),0)</f>
        <v>182.23577481221318</v>
      </c>
    </row>
    <row r="3069" spans="1:16" x14ac:dyDescent="0.2">
      <c r="A3069" s="6">
        <v>1577</v>
      </c>
      <c r="B3069" s="6" t="s">
        <v>17</v>
      </c>
      <c r="C3069" t="s">
        <v>58</v>
      </c>
      <c r="D3069" s="8">
        <v>38755</v>
      </c>
      <c r="E3069" s="8">
        <v>38754</v>
      </c>
      <c r="F3069" t="s">
        <v>284</v>
      </c>
      <c r="G3069" s="6" t="s">
        <v>23</v>
      </c>
      <c r="I3069" s="12">
        <v>2500</v>
      </c>
      <c r="J3069" s="12">
        <f>J3068+IF(AND($B3069="B",$G3069="D"),-I3069,IF($B3069="B",+I3069,0))</f>
        <v>-3088.0732749897079</v>
      </c>
      <c r="K3069" s="12">
        <f>K3068+IF(AND($B3069="B",$E3069&lt;&gt;""),IF($G3069="D",-I3069,+I3069),0)</f>
        <v>-3088.0732749897079</v>
      </c>
      <c r="L3069" s="6" t="str">
        <f>IF(C3069="","",G3069&amp;" "&amp;VLOOKUP(C3069,$X$1:$Y$49,2))</f>
        <v>D 4</v>
      </c>
      <c r="M3069" s="10" t="e">
        <f>M3068+IF(AND(B3069="C",E3069&lt;&gt;""),IF(G3069="D",-#REF!,+#REF!),0)</f>
        <v>#REF!</v>
      </c>
      <c r="N3069">
        <f>IF(D3069,MONTH(D3069),"")</f>
        <v>2</v>
      </c>
      <c r="O3069">
        <f>IF(D3069,YEAR(D3069),"")</f>
        <v>2006</v>
      </c>
      <c r="P3069" s="12">
        <f>P3068+IF(AND($B3069="C",I3069&lt;&gt;""),IF($G3069="D",-I3069,+I3069),0)</f>
        <v>182.23577481221318</v>
      </c>
    </row>
    <row r="3070" spans="1:16" x14ac:dyDescent="0.2">
      <c r="A3070" s="6">
        <v>999</v>
      </c>
      <c r="B3070" s="6" t="s">
        <v>17</v>
      </c>
      <c r="C3070" t="s">
        <v>33</v>
      </c>
      <c r="D3070" s="8">
        <v>38758</v>
      </c>
      <c r="E3070" s="8">
        <v>38781</v>
      </c>
      <c r="F3070" t="s">
        <v>284</v>
      </c>
      <c r="G3070" s="6" t="s">
        <v>23</v>
      </c>
      <c r="H3070" s="6"/>
      <c r="I3070" s="12">
        <v>128.38</v>
      </c>
      <c r="J3070" s="12">
        <f>J3069+IF(AND($B3070="B",$G3070="D"),-I3070,IF($B3070="B",+I3070,0))</f>
        <v>-3216.453274989708</v>
      </c>
      <c r="K3070" s="12">
        <f>K3069+IF(AND($B3070="B",$E3070&lt;&gt;""),IF($G3070="D",-I3070,+I3070),0)</f>
        <v>-3216.453274989708</v>
      </c>
      <c r="L3070" s="6" t="str">
        <f>IF(C3070="","",G3070&amp;" "&amp;VLOOKUP(C3070,$X$1:$Y$49,2))</f>
        <v>D 23</v>
      </c>
      <c r="M3070" s="10" t="e">
        <f>M3069+IF(AND(B3070="C",E3070&lt;&gt;""),IF(G3070="D",-#REF!,+#REF!),0)</f>
        <v>#REF!</v>
      </c>
      <c r="N3070">
        <f>IF(D3070,MONTH(D3070),"")</f>
        <v>2</v>
      </c>
      <c r="O3070">
        <f>IF(D3070,YEAR(D3070),"")</f>
        <v>2006</v>
      </c>
      <c r="P3070" s="12">
        <f>P3069+IF(AND($B3070="C",I3070&lt;&gt;""),IF($G3070="D",-I3070,+I3070),0)</f>
        <v>182.23577481221318</v>
      </c>
    </row>
    <row r="3071" spans="1:16" x14ac:dyDescent="0.2">
      <c r="A3071" s="6">
        <v>1551</v>
      </c>
      <c r="B3071" s="6" t="s">
        <v>17</v>
      </c>
      <c r="C3071" t="s">
        <v>33</v>
      </c>
      <c r="D3071" s="8">
        <v>38758</v>
      </c>
      <c r="E3071" s="8">
        <v>38760</v>
      </c>
      <c r="F3071" t="s">
        <v>284</v>
      </c>
      <c r="G3071" s="6" t="s">
        <v>23</v>
      </c>
      <c r="I3071" s="12">
        <v>408.1</v>
      </c>
      <c r="J3071" s="12">
        <f>J3070+IF(AND($B3071="B",$G3071="D"),-I3071,IF($B3071="B",+I3071,0))</f>
        <v>-3624.5532749897079</v>
      </c>
      <c r="K3071" s="12">
        <f>K3070+IF(AND($B3071="B",$E3071&lt;&gt;""),IF($G3071="D",-I3071,+I3071),0)</f>
        <v>-3624.5532749897079</v>
      </c>
      <c r="L3071" s="6" t="str">
        <f>IF(C3071="","",G3071&amp;" "&amp;VLOOKUP(C3071,$X$1:$Y$49,2))</f>
        <v>D 23</v>
      </c>
      <c r="M3071" s="10" t="e">
        <f>M3070+IF(AND(B3071="C",E3071&lt;&gt;""),IF(G3071="D",-#REF!,+#REF!),0)</f>
        <v>#REF!</v>
      </c>
      <c r="N3071">
        <f>IF(D3071,MONTH(D3071),"")</f>
        <v>2</v>
      </c>
      <c r="O3071">
        <f>IF(D3071,YEAR(D3071),"")</f>
        <v>2006</v>
      </c>
      <c r="P3071" s="12">
        <f>P3070+IF(AND($B3071="C",I3071&lt;&gt;""),IF($G3071="D",-I3071,+I3071),0)</f>
        <v>182.23577481221318</v>
      </c>
    </row>
    <row r="3072" spans="1:16" x14ac:dyDescent="0.2">
      <c r="A3072" s="6">
        <v>1553</v>
      </c>
      <c r="B3072" s="6" t="s">
        <v>17</v>
      </c>
      <c r="C3072" t="s">
        <v>33</v>
      </c>
      <c r="D3072" s="8">
        <v>38758</v>
      </c>
      <c r="E3072" s="8">
        <v>38767</v>
      </c>
      <c r="F3072" t="s">
        <v>284</v>
      </c>
      <c r="G3072" s="6" t="s">
        <v>23</v>
      </c>
      <c r="I3072" s="12">
        <v>746</v>
      </c>
      <c r="J3072" s="12">
        <f>J3071+IF(AND($B3072="B",$G3072="D"),-I3072,IF($B3072="B",+I3072,0))</f>
        <v>-4370.5532749897084</v>
      </c>
      <c r="K3072" s="12">
        <f>K3071+IF(AND($B3072="B",$E3072&lt;&gt;""),IF($G3072="D",-I3072,+I3072),0)</f>
        <v>-4370.5532749897084</v>
      </c>
      <c r="L3072" s="6" t="str">
        <f>IF(C3072="","",G3072&amp;" "&amp;VLOOKUP(C3072,$X$1:$Y$49,2))</f>
        <v>D 23</v>
      </c>
      <c r="M3072" s="10" t="e">
        <f>M3071+IF(AND(B3072="C",E3072&lt;&gt;""),IF(G3072="D",-#REF!,+#REF!),0)</f>
        <v>#REF!</v>
      </c>
      <c r="N3072">
        <f>IF(D3072,MONTH(D3072),"")</f>
        <v>2</v>
      </c>
      <c r="O3072">
        <f>IF(D3072,YEAR(D3072),"")</f>
        <v>2006</v>
      </c>
      <c r="P3072" s="12">
        <f>P3071+IF(AND($B3072="C",I3072&lt;&gt;""),IF($G3072="D",-I3072,+I3072),0)</f>
        <v>182.23577481221318</v>
      </c>
    </row>
    <row r="3073" spans="1:16" x14ac:dyDescent="0.2">
      <c r="A3073" s="6">
        <v>1575</v>
      </c>
      <c r="B3073" s="6" t="s">
        <v>17</v>
      </c>
      <c r="C3073" t="s">
        <v>54</v>
      </c>
      <c r="D3073" s="8">
        <v>38758</v>
      </c>
      <c r="E3073" s="8">
        <v>38759</v>
      </c>
      <c r="F3073" t="s">
        <v>284</v>
      </c>
      <c r="G3073" s="6" t="s">
        <v>19</v>
      </c>
      <c r="I3073" s="12">
        <v>500</v>
      </c>
      <c r="J3073" s="12">
        <f>J3072+IF(AND($B3073="B",$G3073="D"),-I3073,IF($B3073="B",+I3073,0))</f>
        <v>-3870.5532749897084</v>
      </c>
      <c r="K3073" s="12">
        <f>K3072+IF(AND($B3073="B",$E3073&lt;&gt;""),IF($G3073="D",-I3073,+I3073),0)</f>
        <v>-3870.5532749897084</v>
      </c>
      <c r="L3073" s="6" t="str">
        <f>IF(C3073="","",G3073&amp;" "&amp;VLOOKUP(C3073,$X$1:$Y$49,2))</f>
        <v>R 6</v>
      </c>
      <c r="M3073" s="10" t="e">
        <f>M3072+IF(AND(B3073="C",E3073&lt;&gt;""),IF(G3073="D",-#REF!,+#REF!),0)</f>
        <v>#REF!</v>
      </c>
      <c r="N3073">
        <f>IF(D3073,MONTH(D3073),"")</f>
        <v>2</v>
      </c>
      <c r="O3073">
        <f>IF(D3073,YEAR(D3073),"")</f>
        <v>2006</v>
      </c>
      <c r="P3073" s="12">
        <f>P3072+IF(AND($B3073="C",I3073&lt;&gt;""),IF($G3073="D",-I3073,+I3073),0)</f>
        <v>182.23577481221318</v>
      </c>
    </row>
    <row r="3074" spans="1:16" x14ac:dyDescent="0.2">
      <c r="A3074" s="6">
        <v>1575</v>
      </c>
      <c r="B3074" s="6" t="s">
        <v>17</v>
      </c>
      <c r="C3074" t="s">
        <v>62</v>
      </c>
      <c r="D3074" s="8">
        <v>38758</v>
      </c>
      <c r="E3074" s="8">
        <v>38759</v>
      </c>
      <c r="F3074" t="s">
        <v>284</v>
      </c>
      <c r="G3074" s="6" t="s">
        <v>19</v>
      </c>
      <c r="I3074" s="12">
        <v>98</v>
      </c>
      <c r="J3074" s="12">
        <f>J3073+IF(AND($B3074="B",$G3074="D"),-I3074,IF($B3074="B",+I3074,0))</f>
        <v>-3772.5532749897084</v>
      </c>
      <c r="K3074" s="12">
        <f>K3073+IF(AND($B3074="B",$E3074&lt;&gt;""),IF($G3074="D",-I3074,+I3074),0)</f>
        <v>-3772.5532749897084</v>
      </c>
      <c r="L3074" s="6" t="str">
        <f>IF(C3074="","",G3074&amp;" "&amp;VLOOKUP(C3074,$X$1:$Y$49,2))</f>
        <v>R 5</v>
      </c>
      <c r="M3074" s="10" t="e">
        <f>M3073+IF(AND(B3074="C",E3074&lt;&gt;""),IF(G3074="D",-#REF!,+#REF!),0)</f>
        <v>#REF!</v>
      </c>
      <c r="N3074">
        <f>IF(D3074,MONTH(D3074),"")</f>
        <v>2</v>
      </c>
      <c r="O3074">
        <f>IF(D3074,YEAR(D3074),"")</f>
        <v>2006</v>
      </c>
      <c r="P3074" s="12">
        <f>P3073+IF(AND($B3074="C",I3074&lt;&gt;""),IF($G3074="D",-I3074,+I3074),0)</f>
        <v>182.23577481221318</v>
      </c>
    </row>
    <row r="3075" spans="1:16" x14ac:dyDescent="0.2">
      <c r="A3075" s="6">
        <v>1538</v>
      </c>
      <c r="B3075" s="6" t="s">
        <v>17</v>
      </c>
      <c r="C3075" t="s">
        <v>64</v>
      </c>
      <c r="D3075" s="8">
        <v>38759</v>
      </c>
      <c r="E3075" s="8">
        <v>38784</v>
      </c>
      <c r="F3075" t="s">
        <v>284</v>
      </c>
      <c r="G3075" s="6" t="s">
        <v>23</v>
      </c>
      <c r="I3075" s="12">
        <v>4</v>
      </c>
      <c r="J3075" s="12">
        <f>J3074+IF(AND($B3075="B",$G3075="D"),-I3075,IF($B3075="B",+I3075,0))</f>
        <v>-3776.5532749897084</v>
      </c>
      <c r="K3075" s="12">
        <f>K3074+IF(AND($B3075="B",$E3075&lt;&gt;""),IF($G3075="D",-I3075,+I3075),0)</f>
        <v>-3776.5532749897084</v>
      </c>
      <c r="L3075" s="6" t="str">
        <f>IF(C3075="","",G3075&amp;" "&amp;VLOOKUP(C3075,$X$1:$Y$49,2))</f>
        <v>D 20</v>
      </c>
      <c r="M3075" s="10" t="e">
        <f>M3074+IF(AND(B3075="C",E3075&lt;&gt;""),IF(G3075="D",-#REF!,+#REF!),0)</f>
        <v>#REF!</v>
      </c>
      <c r="N3075">
        <f>IF(D3075,MONTH(D3075),"")</f>
        <v>2</v>
      </c>
      <c r="O3075">
        <f>IF(D3075,YEAR(D3075),"")</f>
        <v>2006</v>
      </c>
      <c r="P3075" s="12">
        <f>P3074+IF(AND($B3075="C",I3075&lt;&gt;""),IF($G3075="D",-I3075,+I3075),0)</f>
        <v>182.23577481221318</v>
      </c>
    </row>
    <row r="3076" spans="1:16" x14ac:dyDescent="0.2">
      <c r="A3076" s="6">
        <v>1574</v>
      </c>
      <c r="B3076" s="6" t="s">
        <v>17</v>
      </c>
      <c r="C3076" t="s">
        <v>28</v>
      </c>
      <c r="D3076" s="8">
        <v>38760</v>
      </c>
      <c r="E3076" s="8">
        <v>38776</v>
      </c>
      <c r="F3076" t="s">
        <v>284</v>
      </c>
      <c r="G3076" s="6" t="s">
        <v>23</v>
      </c>
      <c r="I3076" s="12">
        <v>26.2</v>
      </c>
      <c r="J3076" s="12">
        <f>J3075+IF(AND($B3076="B",$G3076="D"),-I3076,IF($B3076="B",+I3076,0))</f>
        <v>-3802.7532749897082</v>
      </c>
      <c r="K3076" s="12">
        <f>K3075+IF(AND($B3076="B",$E3076&lt;&gt;""),IF($G3076="D",-I3076,+I3076),0)</f>
        <v>-3802.7532749897082</v>
      </c>
      <c r="L3076" s="6" t="str">
        <f>IF(C3076="","",G3076&amp;" "&amp;VLOOKUP(C3076,$X$1:$Y$49,2))</f>
        <v>D 25</v>
      </c>
      <c r="M3076" s="10" t="e">
        <f>M3075+IF(AND(B3076="C",E3076&lt;&gt;""),IF(G3076="D",-#REF!,+#REF!),0)</f>
        <v>#REF!</v>
      </c>
      <c r="N3076">
        <f>IF(D3076,MONTH(D3076),"")</f>
        <v>2</v>
      </c>
      <c r="O3076">
        <f>IF(D3076,YEAR(D3076),"")</f>
        <v>2006</v>
      </c>
      <c r="P3076" s="12">
        <f>P3075+IF(AND($B3076="C",I3076&lt;&gt;""),IF($G3076="D",-I3076,+I3076),0)</f>
        <v>182.23577481221318</v>
      </c>
    </row>
    <row r="3077" spans="1:16" x14ac:dyDescent="0.2">
      <c r="A3077" s="6">
        <v>1574</v>
      </c>
      <c r="B3077" s="6" t="s">
        <v>17</v>
      </c>
      <c r="C3077" t="s">
        <v>26</v>
      </c>
      <c r="D3077" s="8">
        <v>38760</v>
      </c>
      <c r="E3077" s="8">
        <v>38776</v>
      </c>
      <c r="F3077" t="s">
        <v>284</v>
      </c>
      <c r="G3077" s="6" t="s">
        <v>23</v>
      </c>
      <c r="I3077" s="12">
        <v>5.14</v>
      </c>
      <c r="J3077" s="12">
        <f>J3076+IF(AND($B3077="B",$G3077="D"),-I3077,IF($B3077="B",+I3077,0))</f>
        <v>-3807.8932749897081</v>
      </c>
      <c r="K3077" s="12">
        <f>K3076+IF(AND($B3077="B",$E3077&lt;&gt;""),IF($G3077="D",-I3077,+I3077),0)</f>
        <v>-3807.8932749897081</v>
      </c>
      <c r="L3077" s="6" t="str">
        <f>IF(C3077="","",G3077&amp;" "&amp;VLOOKUP(C3077,$X$1:$Y$49,2))</f>
        <v>D 6</v>
      </c>
      <c r="M3077" s="10" t="e">
        <f>M3076+IF(AND(B3077="C",E3077&lt;&gt;""),IF(G3077="D",-#REF!,+#REF!),0)</f>
        <v>#REF!</v>
      </c>
      <c r="N3077">
        <f>IF(D3077,MONTH(D3077),"")</f>
        <v>2</v>
      </c>
      <c r="O3077">
        <f>IF(D3077,YEAR(D3077),"")</f>
        <v>2006</v>
      </c>
      <c r="P3077" s="12">
        <f>P3076+IF(AND($B3077="C",I3077&lt;&gt;""),IF($G3077="D",-I3077,+I3077),0)</f>
        <v>182.23577481221318</v>
      </c>
    </row>
    <row r="3078" spans="1:16" x14ac:dyDescent="0.2">
      <c r="A3078" s="6">
        <v>1579</v>
      </c>
      <c r="B3078" s="6" t="s">
        <v>17</v>
      </c>
      <c r="C3078" t="s">
        <v>28</v>
      </c>
      <c r="D3078" s="8">
        <v>38761</v>
      </c>
      <c r="E3078" s="8">
        <v>38761</v>
      </c>
      <c r="F3078" t="s">
        <v>284</v>
      </c>
      <c r="G3078" s="6" t="s">
        <v>23</v>
      </c>
      <c r="I3078" s="12">
        <v>25</v>
      </c>
      <c r="J3078" s="12">
        <f>J3077+IF(AND($B3078="B",$G3078="D"),-I3078,IF($B3078="B",+I3078,0))</f>
        <v>-3832.8932749897081</v>
      </c>
      <c r="K3078" s="12">
        <f>K3077+IF(AND($B3078="B",$E3078&lt;&gt;""),IF($G3078="D",-I3078,+I3078),0)</f>
        <v>-3832.8932749897081</v>
      </c>
      <c r="L3078" s="6" t="str">
        <f>IF(C3078="","",G3078&amp;" "&amp;VLOOKUP(C3078,$X$1:$Y$49,2))</f>
        <v>D 25</v>
      </c>
      <c r="M3078" s="10" t="e">
        <f>M3077+IF(AND(B3078="C",E3078&lt;&gt;""),IF(G3078="D",-#REF!,+#REF!),0)</f>
        <v>#REF!</v>
      </c>
      <c r="N3078">
        <f>IF(D3078,MONTH(D3078),"")</f>
        <v>2</v>
      </c>
      <c r="O3078">
        <f>IF(D3078,YEAR(D3078),"")</f>
        <v>2006</v>
      </c>
      <c r="P3078" s="12">
        <f>P3077+IF(AND($B3078="C",I3078&lt;&gt;""),IF($G3078="D",-I3078,+I3078),0)</f>
        <v>182.23577481221318</v>
      </c>
    </row>
    <row r="3079" spans="1:16" x14ac:dyDescent="0.2">
      <c r="A3079" s="6">
        <v>1579</v>
      </c>
      <c r="B3079" s="6" t="s">
        <v>17</v>
      </c>
      <c r="C3079" t="s">
        <v>26</v>
      </c>
      <c r="D3079" s="8">
        <v>38761</v>
      </c>
      <c r="E3079" s="8">
        <v>38761</v>
      </c>
      <c r="F3079" t="s">
        <v>284</v>
      </c>
      <c r="G3079" s="6" t="s">
        <v>23</v>
      </c>
      <c r="I3079" s="12">
        <v>4.9000000000000004</v>
      </c>
      <c r="J3079" s="12">
        <f>J3078+IF(AND($B3079="B",$G3079="D"),-I3079,IF($B3079="B",+I3079,0))</f>
        <v>-3837.7932749897082</v>
      </c>
      <c r="K3079" s="12">
        <f>K3078+IF(AND($B3079="B",$E3079&lt;&gt;""),IF($G3079="D",-I3079,+I3079),0)</f>
        <v>-3837.7932749897082</v>
      </c>
      <c r="L3079" s="6" t="str">
        <f>IF(C3079="","",G3079&amp;" "&amp;VLOOKUP(C3079,$X$1:$Y$49,2))</f>
        <v>D 6</v>
      </c>
      <c r="M3079" s="10" t="e">
        <f>M3078+IF(AND(B3079="C",E3079&lt;&gt;""),IF(G3079="D",-#REF!,+#REF!),0)</f>
        <v>#REF!</v>
      </c>
      <c r="N3079">
        <f>IF(D3079,MONTH(D3079),"")</f>
        <v>2</v>
      </c>
      <c r="O3079">
        <f>IF(D3079,YEAR(D3079),"")</f>
        <v>2006</v>
      </c>
      <c r="P3079" s="12">
        <f>P3078+IF(AND($B3079="C",I3079&lt;&gt;""),IF($G3079="D",-I3079,+I3079),0)</f>
        <v>182.23577481221318</v>
      </c>
    </row>
    <row r="3080" spans="1:16" x14ac:dyDescent="0.2">
      <c r="A3080" s="6">
        <v>1580</v>
      </c>
      <c r="B3080" s="6" t="s">
        <v>17</v>
      </c>
      <c r="C3080" t="s">
        <v>28</v>
      </c>
      <c r="D3080" s="8">
        <v>38764</v>
      </c>
      <c r="E3080" s="8">
        <v>38778</v>
      </c>
      <c r="F3080" t="s">
        <v>284</v>
      </c>
      <c r="G3080" s="6" t="s">
        <v>23</v>
      </c>
      <c r="I3080" s="12">
        <v>39.46</v>
      </c>
      <c r="J3080" s="12">
        <f>J3079+IF(AND($B3080="B",$G3080="D"),-I3080,IF($B3080="B",+I3080,0))</f>
        <v>-3877.2532749897082</v>
      </c>
      <c r="K3080" s="12">
        <f>K3079+IF(AND($B3080="B",$E3080&lt;&gt;""),IF($G3080="D",-I3080,+I3080),0)</f>
        <v>-3877.2532749897082</v>
      </c>
      <c r="L3080" s="6" t="str">
        <f>IF(C3080="","",G3080&amp;" "&amp;VLOOKUP(C3080,$X$1:$Y$49,2))</f>
        <v>D 25</v>
      </c>
      <c r="M3080" s="10" t="e">
        <f>M3079+IF(AND(B3080="C",E3080&lt;&gt;""),IF(G3080="D",-#REF!,+#REF!),0)</f>
        <v>#REF!</v>
      </c>
      <c r="N3080">
        <f>IF(D3080,MONTH(D3080),"")</f>
        <v>2</v>
      </c>
      <c r="O3080">
        <f>IF(D3080,YEAR(D3080),"")</f>
        <v>2006</v>
      </c>
      <c r="P3080" s="12">
        <f>P3079+IF(AND($B3080="C",I3080&lt;&gt;""),IF($G3080="D",-I3080,+I3080),0)</f>
        <v>182.23577481221318</v>
      </c>
    </row>
    <row r="3081" spans="1:16" x14ac:dyDescent="0.2">
      <c r="A3081" s="6">
        <v>1580</v>
      </c>
      <c r="B3081" s="6" t="s">
        <v>17</v>
      </c>
      <c r="C3081" t="s">
        <v>26</v>
      </c>
      <c r="D3081" s="8">
        <v>38764</v>
      </c>
      <c r="E3081" s="8">
        <v>38778</v>
      </c>
      <c r="F3081" t="s">
        <v>284</v>
      </c>
      <c r="G3081" s="6" t="s">
        <v>23</v>
      </c>
      <c r="I3081" s="12">
        <v>7.74</v>
      </c>
      <c r="J3081" s="12">
        <f>J3080+IF(AND($B3081="B",$G3081="D"),-I3081,IF($B3081="B",+I3081,0))</f>
        <v>-3884.993274989708</v>
      </c>
      <c r="K3081" s="12">
        <f>K3080+IF(AND($B3081="B",$E3081&lt;&gt;""),IF($G3081="D",-I3081,+I3081),0)</f>
        <v>-3884.993274989708</v>
      </c>
      <c r="L3081" s="6" t="str">
        <f>IF(C3081="","",G3081&amp;" "&amp;VLOOKUP(C3081,$X$1:$Y$49,2))</f>
        <v>D 6</v>
      </c>
      <c r="M3081" s="10" t="e">
        <f>M3080+IF(AND(B3081="C",E3081&lt;&gt;""),IF(G3081="D",-#REF!,+#REF!),0)</f>
        <v>#REF!</v>
      </c>
      <c r="N3081">
        <f>IF(D3081,MONTH(D3081),"")</f>
        <v>2</v>
      </c>
      <c r="O3081">
        <f>IF(D3081,YEAR(D3081),"")</f>
        <v>2006</v>
      </c>
      <c r="P3081" s="12">
        <f>P3080+IF(AND($B3081="C",I3081&lt;&gt;""),IF($G3081="D",-I3081,+I3081),0)</f>
        <v>182.23577481221318</v>
      </c>
    </row>
    <row r="3082" spans="1:16" x14ac:dyDescent="0.2">
      <c r="A3082" s="6">
        <v>1528</v>
      </c>
      <c r="B3082" s="6" t="s">
        <v>17</v>
      </c>
      <c r="C3082" t="s">
        <v>57</v>
      </c>
      <c r="D3082" s="8">
        <v>38769</v>
      </c>
      <c r="E3082" s="8">
        <v>38768</v>
      </c>
      <c r="F3082" t="s">
        <v>284</v>
      </c>
      <c r="G3082" s="6" t="s">
        <v>23</v>
      </c>
      <c r="I3082" s="12">
        <v>278.97000000000003</v>
      </c>
      <c r="J3082" s="12">
        <f>J3081+IF(AND($B3082="B",$G3082="D"),-I3082,IF($B3082="B",+I3082,0))</f>
        <v>-4163.9632749897082</v>
      </c>
      <c r="K3082" s="12">
        <f>K3081+IF(AND($B3082="B",$E3082&lt;&gt;""),IF($G3082="D",-I3082,+I3082),0)</f>
        <v>-4163.9632749897082</v>
      </c>
      <c r="L3082" s="6" t="str">
        <f>IF(C3082="","",G3082&amp;" "&amp;VLOOKUP(C3082,$X$1:$Y$49,2))</f>
        <v>D 13</v>
      </c>
      <c r="M3082" s="10" t="e">
        <f>M3081+IF(AND(B3082="C",E3082&lt;&gt;""),IF(G3082="D",-#REF!,+#REF!),0)</f>
        <v>#REF!</v>
      </c>
      <c r="N3082">
        <f>IF(D3082,MONTH(D3082),"")</f>
        <v>2</v>
      </c>
      <c r="O3082">
        <f>IF(D3082,YEAR(D3082),"")</f>
        <v>2006</v>
      </c>
      <c r="P3082" s="12">
        <f>P3081+IF(AND($B3082="C",I3082&lt;&gt;""),IF($G3082="D",-I3082,+I3082),0)</f>
        <v>182.23577481221318</v>
      </c>
    </row>
    <row r="3083" spans="1:16" x14ac:dyDescent="0.2">
      <c r="A3083" s="6">
        <v>1528</v>
      </c>
      <c r="B3083" s="6" t="s">
        <v>17</v>
      </c>
      <c r="C3083" s="7" t="s">
        <v>26</v>
      </c>
      <c r="D3083" s="8">
        <v>38769</v>
      </c>
      <c r="E3083" s="8">
        <v>38768</v>
      </c>
      <c r="F3083" t="s">
        <v>284</v>
      </c>
      <c r="G3083" s="6" t="s">
        <v>23</v>
      </c>
      <c r="I3083" s="12">
        <v>54.68</v>
      </c>
      <c r="J3083" s="12">
        <f>J3082+IF(AND($B3083="B",$G3083="D"),-I3083,IF($B3083="B",+I3083,0))</f>
        <v>-4218.6432749897085</v>
      </c>
      <c r="K3083" s="12">
        <f>K3082+IF(AND($B3083="B",$E3083&lt;&gt;""),IF($G3083="D",-I3083,+I3083),0)</f>
        <v>-4218.6432749897085</v>
      </c>
      <c r="L3083" s="6" t="str">
        <f>IF(C3083="","",G3083&amp;" "&amp;VLOOKUP(C3083,$X$1:$Y$49,2))</f>
        <v>D 6</v>
      </c>
      <c r="M3083" s="10" t="e">
        <f>M3082+IF(AND(B3083="C",E3083&lt;&gt;""),IF(G3083="D",-#REF!,+#REF!),0)</f>
        <v>#REF!</v>
      </c>
      <c r="N3083">
        <f>IF(D3083,MONTH(D3083),"")</f>
        <v>2</v>
      </c>
      <c r="O3083">
        <f>IF(D3083,YEAR(D3083),"")</f>
        <v>2006</v>
      </c>
      <c r="P3083" s="12">
        <f>P3082+IF(AND($B3083="C",I3083&lt;&gt;""),IF($G3083="D",-I3083,+I3083),0)</f>
        <v>182.23577481221318</v>
      </c>
    </row>
    <row r="3084" spans="1:16" x14ac:dyDescent="0.2">
      <c r="A3084" s="6">
        <v>1528</v>
      </c>
      <c r="B3084" s="6" t="s">
        <v>17</v>
      </c>
      <c r="C3084" t="s">
        <v>64</v>
      </c>
      <c r="D3084" s="8">
        <v>38769</v>
      </c>
      <c r="E3084" s="8">
        <v>38768</v>
      </c>
      <c r="F3084" t="s">
        <v>284</v>
      </c>
      <c r="G3084" s="6" t="s">
        <v>23</v>
      </c>
      <c r="I3084" s="12">
        <v>6.11</v>
      </c>
      <c r="J3084" s="12">
        <f>J3083+IF(AND($B3084="B",$G3084="D"),-I3084,IF($B3084="B",+I3084,0))</f>
        <v>-4224.7532749897082</v>
      </c>
      <c r="K3084" s="12">
        <f>K3083+IF(AND($B3084="B",$E3084&lt;&gt;""),IF($G3084="D",-I3084,+I3084),0)</f>
        <v>-4224.7532749897082</v>
      </c>
      <c r="L3084" s="6" t="str">
        <f>IF(C3084="","",G3084&amp;" "&amp;VLOOKUP(C3084,$X$1:$Y$49,2))</f>
        <v>D 20</v>
      </c>
      <c r="M3084" s="10" t="e">
        <f>M3083+IF(AND(B3084="C",E3084&lt;&gt;""),IF(G3084="D",-#REF!,+#REF!),0)</f>
        <v>#REF!</v>
      </c>
      <c r="N3084">
        <f>IF(D3084,MONTH(D3084),"")</f>
        <v>2</v>
      </c>
      <c r="O3084">
        <f>IF(D3084,YEAR(D3084),"")</f>
        <v>2006</v>
      </c>
      <c r="P3084" s="12">
        <f>P3083+IF(AND($B3084="C",I3084&lt;&gt;""),IF($G3084="D",-I3084,+I3084),0)</f>
        <v>182.23577481221318</v>
      </c>
    </row>
    <row r="3085" spans="1:16" x14ac:dyDescent="0.2">
      <c r="A3085" s="6">
        <v>1583</v>
      </c>
      <c r="B3085" s="6" t="s">
        <v>17</v>
      </c>
      <c r="C3085" t="s">
        <v>28</v>
      </c>
      <c r="D3085" s="8">
        <v>38776</v>
      </c>
      <c r="E3085" s="8">
        <v>38776</v>
      </c>
      <c r="F3085" t="s">
        <v>284</v>
      </c>
      <c r="G3085" s="6" t="s">
        <v>23</v>
      </c>
      <c r="I3085" s="12">
        <v>56</v>
      </c>
      <c r="J3085" s="12">
        <f>J3084+IF(AND($B3085="B",$G3085="D"),-I3085,IF($B3085="B",+I3085,0))</f>
        <v>-4280.7532749897082</v>
      </c>
      <c r="K3085" s="12">
        <f>K3084+IF(AND($B3085="B",$E3085&lt;&gt;""),IF($G3085="D",-I3085,+I3085),0)</f>
        <v>-4280.7532749897082</v>
      </c>
      <c r="L3085" s="6" t="str">
        <f>IF(C3085="","",G3085&amp;" "&amp;VLOOKUP(C3085,$X$1:$Y$49,2))</f>
        <v>D 25</v>
      </c>
      <c r="M3085" s="10" t="e">
        <f>M3084+IF(AND(B3085="C",E3085&lt;&gt;""),IF(G3085="D",-#REF!,+#REF!),0)</f>
        <v>#REF!</v>
      </c>
      <c r="N3085">
        <f>IF(D3085,MONTH(D3085),"")</f>
        <v>2</v>
      </c>
      <c r="O3085">
        <f>IF(D3085,YEAR(D3085),"")</f>
        <v>2006</v>
      </c>
      <c r="P3085" s="12">
        <f>P3084+IF(AND($B3085="C",I3085&lt;&gt;""),IF($G3085="D",-I3085,+I3085),0)</f>
        <v>182.23577481221318</v>
      </c>
    </row>
    <row r="3086" spans="1:16" x14ac:dyDescent="0.2">
      <c r="A3086" s="6">
        <v>1583</v>
      </c>
      <c r="B3086" s="6" t="s">
        <v>17</v>
      </c>
      <c r="C3086" t="s">
        <v>31</v>
      </c>
      <c r="D3086" s="8">
        <v>38776</v>
      </c>
      <c r="E3086" s="8">
        <v>38776</v>
      </c>
      <c r="F3086" t="s">
        <v>284</v>
      </c>
      <c r="G3086" s="6" t="s">
        <v>23</v>
      </c>
      <c r="I3086" s="12">
        <v>120.65</v>
      </c>
      <c r="J3086" s="12">
        <f>J3085+IF(AND($B3086="B",$G3086="D"),-I3086,IF($B3086="B",+I3086,0))</f>
        <v>-4401.4032749897078</v>
      </c>
      <c r="K3086" s="12">
        <f>K3085+IF(AND($B3086="B",$E3086&lt;&gt;""),IF($G3086="D",-I3086,+I3086),0)</f>
        <v>-4401.4032749897078</v>
      </c>
      <c r="L3086" s="6" t="str">
        <f>IF(C3086="","",G3086&amp;" "&amp;VLOOKUP(C3086,$X$1:$Y$49,2))</f>
        <v>D 22</v>
      </c>
      <c r="M3086" s="10" t="e">
        <f>M3085+IF(AND(B3086="C",E3086&lt;&gt;""),IF(G3086="D",-#REF!,+#REF!),0)</f>
        <v>#REF!</v>
      </c>
      <c r="N3086">
        <f>IF(D3086,MONTH(D3086),"")</f>
        <v>2</v>
      </c>
      <c r="O3086">
        <f>IF(D3086,YEAR(D3086),"")</f>
        <v>2006</v>
      </c>
      <c r="P3086" s="12">
        <f>P3085+IF(AND($B3086="C",I3086&lt;&gt;""),IF($G3086="D",-I3086,+I3086),0)</f>
        <v>182.23577481221318</v>
      </c>
    </row>
    <row r="3087" spans="1:16" x14ac:dyDescent="0.2">
      <c r="A3087" s="6">
        <v>1583</v>
      </c>
      <c r="B3087" s="6" t="s">
        <v>17</v>
      </c>
      <c r="C3087" t="s">
        <v>49</v>
      </c>
      <c r="D3087" s="8">
        <v>38776</v>
      </c>
      <c r="E3087" s="8">
        <v>38776</v>
      </c>
      <c r="F3087" t="s">
        <v>284</v>
      </c>
      <c r="G3087" s="6" t="s">
        <v>23</v>
      </c>
      <c r="I3087" s="12">
        <v>131.01</v>
      </c>
      <c r="J3087" s="12">
        <f>J3086+IF(AND($B3087="B",$G3087="D"),-I3087,IF($B3087="B",+I3087,0))</f>
        <v>-4532.413274989708</v>
      </c>
      <c r="K3087" s="12">
        <f>K3086+IF(AND($B3087="B",$E3087&lt;&gt;""),IF($G3087="D",-I3087,+I3087),0)</f>
        <v>-4532.413274989708</v>
      </c>
      <c r="L3087" s="6" t="str">
        <f>IF(C3087="","",G3087&amp;" "&amp;VLOOKUP(C3087,$X$1:$Y$49,2))</f>
        <v>D 24</v>
      </c>
      <c r="M3087" s="10" t="e">
        <f>M3086+IF(AND(B3087="C",E3087&lt;&gt;""),IF(G3087="D",-#REF!,+#REF!),0)</f>
        <v>#REF!</v>
      </c>
      <c r="N3087">
        <f>IF(D3087,MONTH(D3087),"")</f>
        <v>2</v>
      </c>
      <c r="O3087">
        <f>IF(D3087,YEAR(D3087),"")</f>
        <v>2006</v>
      </c>
      <c r="P3087" s="12">
        <f>P3086+IF(AND($B3087="C",I3087&lt;&gt;""),IF($G3087="D",-I3087,+I3087),0)</f>
        <v>182.23577481221318</v>
      </c>
    </row>
    <row r="3088" spans="1:16" x14ac:dyDescent="0.2">
      <c r="A3088" s="6">
        <v>1583</v>
      </c>
      <c r="B3088" s="6" t="s">
        <v>17</v>
      </c>
      <c r="C3088" t="s">
        <v>26</v>
      </c>
      <c r="D3088" s="8">
        <v>38776</v>
      </c>
      <c r="E3088" s="8">
        <v>38776</v>
      </c>
      <c r="F3088" t="s">
        <v>284</v>
      </c>
      <c r="G3088" s="6" t="s">
        <v>23</v>
      </c>
      <c r="I3088" s="12">
        <v>59.19</v>
      </c>
      <c r="J3088" s="12">
        <f>J3087+IF(AND($B3088="B",$G3088="D"),-I3088,IF($B3088="B",+I3088,0))</f>
        <v>-4591.6032749897076</v>
      </c>
      <c r="K3088" s="12">
        <f>K3087+IF(AND($B3088="B",$E3088&lt;&gt;""),IF($G3088="D",-I3088,+I3088),0)</f>
        <v>-4591.6032749897076</v>
      </c>
      <c r="L3088" s="6" t="str">
        <f>IF(C3088="","",G3088&amp;" "&amp;VLOOKUP(C3088,$X$1:$Y$49,2))</f>
        <v>D 6</v>
      </c>
      <c r="M3088" s="10" t="e">
        <f>M3087+IF(AND(B3088="C",E3088&lt;&gt;""),IF(G3088="D",-#REF!,+#REF!),0)</f>
        <v>#REF!</v>
      </c>
      <c r="N3088">
        <f>IF(D3088,MONTH(D3088),"")</f>
        <v>2</v>
      </c>
      <c r="O3088">
        <f>IF(D3088,YEAR(D3088),"")</f>
        <v>2006</v>
      </c>
      <c r="P3088" s="12">
        <f>P3087+IF(AND($B3088="C",I3088&lt;&gt;""),IF($G3088="D",-I3088,+I3088),0)</f>
        <v>182.23577481221318</v>
      </c>
    </row>
    <row r="3089" spans="1:16" x14ac:dyDescent="0.2">
      <c r="A3089" s="6">
        <v>1581</v>
      </c>
      <c r="B3089" s="6" t="s">
        <v>17</v>
      </c>
      <c r="C3089" t="s">
        <v>53</v>
      </c>
      <c r="D3089" s="8">
        <v>38777</v>
      </c>
      <c r="E3089" s="8">
        <v>38777</v>
      </c>
      <c r="F3089" t="s">
        <v>284</v>
      </c>
      <c r="G3089" s="6" t="s">
        <v>23</v>
      </c>
      <c r="I3089" s="12">
        <v>34</v>
      </c>
      <c r="J3089" s="12">
        <f>J3088+IF(AND($B3089="B",$G3089="D"),-I3089,IF($B3089="B",+I3089,0))</f>
        <v>-4625.6032749897076</v>
      </c>
      <c r="K3089" s="12">
        <f>K3088+IF(AND($B3089="B",$E3089&lt;&gt;""),IF($G3089="D",-I3089,+I3089),0)</f>
        <v>-4625.6032749897076</v>
      </c>
      <c r="L3089" s="6" t="str">
        <f>IF(C3089="","",G3089&amp;" "&amp;VLOOKUP(C3089,$X$1:$Y$49,2))</f>
        <v>D 29</v>
      </c>
      <c r="M3089" s="10" t="e">
        <f>M3088+IF(AND(B3089="C",E3089&lt;&gt;""),IF(G3089="D",-#REF!,+#REF!),0)</f>
        <v>#REF!</v>
      </c>
      <c r="N3089">
        <f>IF(D3089,MONTH(D3089),"")</f>
        <v>3</v>
      </c>
      <c r="O3089">
        <f>IF(D3089,YEAR(D3089),"")</f>
        <v>2006</v>
      </c>
      <c r="P3089" s="12">
        <f>P3088+IF(AND($B3089="C",I3089&lt;&gt;""),IF($G3089="D",-I3089,+I3089),0)</f>
        <v>182.23577481221318</v>
      </c>
    </row>
    <row r="3090" spans="1:16" x14ac:dyDescent="0.2">
      <c r="A3090" s="6">
        <v>1581</v>
      </c>
      <c r="B3090" s="6" t="s">
        <v>17</v>
      </c>
      <c r="C3090" t="s">
        <v>26</v>
      </c>
      <c r="D3090" s="8">
        <v>38777</v>
      </c>
      <c r="E3090" s="8">
        <v>38777</v>
      </c>
      <c r="F3090" t="s">
        <v>284</v>
      </c>
      <c r="G3090" s="6" t="s">
        <v>23</v>
      </c>
      <c r="I3090" s="12">
        <v>5.96</v>
      </c>
      <c r="J3090" s="12">
        <f>J3089+IF(AND($B3090="B",$G3090="D"),-I3090,IF($B3090="B",+I3090,0))</f>
        <v>-4631.5632749897077</v>
      </c>
      <c r="K3090" s="12">
        <f>K3089+IF(AND($B3090="B",$E3090&lt;&gt;""),IF($G3090="D",-I3090,+I3090),0)</f>
        <v>-4631.5632749897077</v>
      </c>
      <c r="L3090" s="6" t="str">
        <f>IF(C3090="","",G3090&amp;" "&amp;VLOOKUP(C3090,$X$1:$Y$49,2))</f>
        <v>D 6</v>
      </c>
      <c r="M3090" s="10" t="e">
        <f>M3089+IF(AND(B3090="C",E3090&lt;&gt;""),IF(G3090="D",-#REF!,+#REF!),0)</f>
        <v>#REF!</v>
      </c>
      <c r="N3090">
        <f>IF(D3090,MONTH(D3090),"")</f>
        <v>3</v>
      </c>
      <c r="O3090">
        <f>IF(D3090,YEAR(D3090),"")</f>
        <v>2006</v>
      </c>
      <c r="P3090" s="12">
        <f>P3089+IF(AND($B3090="C",I3090&lt;&gt;""),IF($G3090="D",-I3090,+I3090),0)</f>
        <v>182.23577481221318</v>
      </c>
    </row>
    <row r="3091" spans="1:16" x14ac:dyDescent="0.2">
      <c r="A3091" s="6">
        <v>1581</v>
      </c>
      <c r="B3091" s="6" t="s">
        <v>17</v>
      </c>
      <c r="C3091" t="s">
        <v>53</v>
      </c>
      <c r="D3091" s="8">
        <v>38777</v>
      </c>
      <c r="E3091" s="8">
        <v>38777</v>
      </c>
      <c r="F3091" t="s">
        <v>284</v>
      </c>
      <c r="G3091" s="6" t="s">
        <v>23</v>
      </c>
      <c r="I3091" s="12">
        <v>8.36</v>
      </c>
      <c r="J3091" s="12">
        <f>J3090+IF(AND($B3091="B",$G3091="D"),-I3091,IF($B3091="B",+I3091,0))</f>
        <v>-4639.9232749897074</v>
      </c>
      <c r="K3091" s="12">
        <f>K3090+IF(AND($B3091="B",$E3091&lt;&gt;""),IF($G3091="D",-I3091,+I3091),0)</f>
        <v>-4639.9232749897074</v>
      </c>
      <c r="L3091" s="6" t="str">
        <f>IF(C3091="","",G3091&amp;" "&amp;VLOOKUP(C3091,$X$1:$Y$49,2))</f>
        <v>D 29</v>
      </c>
      <c r="M3091" s="10" t="e">
        <f>M3090+IF(AND(B3091="C",E3091&lt;&gt;""),IF(G3091="D",-#REF!,+#REF!),0)</f>
        <v>#REF!</v>
      </c>
      <c r="N3091">
        <f>IF(D3091,MONTH(D3091),"")</f>
        <v>3</v>
      </c>
      <c r="O3091">
        <f>IF(D3091,YEAR(D3091),"")</f>
        <v>2006</v>
      </c>
      <c r="P3091" s="12">
        <f>P3090+IF(AND($B3091="C",I3091&lt;&gt;""),IF($G3091="D",-I3091,+I3091),0)</f>
        <v>182.23577481221318</v>
      </c>
    </row>
    <row r="3092" spans="1:16" x14ac:dyDescent="0.2">
      <c r="A3092" s="6">
        <v>1581</v>
      </c>
      <c r="B3092" s="6" t="s">
        <v>17</v>
      </c>
      <c r="C3092" t="s">
        <v>26</v>
      </c>
      <c r="D3092" s="8">
        <v>38777</v>
      </c>
      <c r="E3092" s="8">
        <v>38777</v>
      </c>
      <c r="F3092" t="s">
        <v>284</v>
      </c>
      <c r="G3092" s="6" t="s">
        <v>23</v>
      </c>
      <c r="I3092" s="12">
        <v>1.64</v>
      </c>
      <c r="J3092" s="12">
        <f>J3091+IF(AND($B3092="B",$G3092="D"),-I3092,IF($B3092="B",+I3092,0))</f>
        <v>-4641.5632749897077</v>
      </c>
      <c r="K3092" s="12">
        <f>K3091+IF(AND($B3092="B",$E3092&lt;&gt;""),IF($G3092="D",-I3092,+I3092),0)</f>
        <v>-4641.5632749897077</v>
      </c>
      <c r="L3092" s="6" t="str">
        <f>IF(C3092="","",G3092&amp;" "&amp;VLOOKUP(C3092,$X$1:$Y$49,2))</f>
        <v>D 6</v>
      </c>
      <c r="M3092" s="10" t="e">
        <f>M3091+IF(AND(B3092="C",E3092&lt;&gt;""),IF(G3092="D",-#REF!,+#REF!),0)</f>
        <v>#REF!</v>
      </c>
      <c r="N3092">
        <f>IF(D3092,MONTH(D3092),"")</f>
        <v>3</v>
      </c>
      <c r="O3092">
        <f>IF(D3092,YEAR(D3092),"")</f>
        <v>2006</v>
      </c>
      <c r="P3092" s="12">
        <f>P3091+IF(AND($B3092="C",I3092&lt;&gt;""),IF($G3092="D",-I3092,+I3092),0)</f>
        <v>182.23577481221318</v>
      </c>
    </row>
    <row r="3093" spans="1:16" x14ac:dyDescent="0.2">
      <c r="A3093" s="6">
        <v>1544</v>
      </c>
      <c r="B3093" s="6" t="s">
        <v>17</v>
      </c>
      <c r="C3093" t="s">
        <v>58</v>
      </c>
      <c r="D3093" s="8">
        <v>38781</v>
      </c>
      <c r="E3093" s="8">
        <v>38795</v>
      </c>
      <c r="F3093" t="s">
        <v>284</v>
      </c>
      <c r="G3093" s="6" t="s">
        <v>23</v>
      </c>
      <c r="I3093" s="12">
        <v>150</v>
      </c>
      <c r="J3093" s="12">
        <f>J3092+IF(AND($B3093="B",$G3093="D"),-I3093,IF($B3093="B",+I3093,0))</f>
        <v>-4791.5632749897077</v>
      </c>
      <c r="K3093" s="12">
        <f>K3092+IF(AND($B3093="B",$E3093&lt;&gt;""),IF($G3093="D",-I3093,+I3093),0)</f>
        <v>-4791.5632749897077</v>
      </c>
      <c r="L3093" s="6" t="str">
        <f>IF(C3093="","",G3093&amp;" "&amp;VLOOKUP(C3093,$X$1:$Y$49,2))</f>
        <v>D 4</v>
      </c>
      <c r="M3093" s="10" t="e">
        <f>M3092+IF(AND(B3093="C",E3093&lt;&gt;""),IF(G3093="D",-#REF!,+#REF!),0)</f>
        <v>#REF!</v>
      </c>
      <c r="N3093">
        <f>IF(D3093,MONTH(D3093),"")</f>
        <v>3</v>
      </c>
      <c r="O3093">
        <f>IF(D3093,YEAR(D3093),"")</f>
        <v>2006</v>
      </c>
      <c r="P3093" s="12">
        <f>P3092+IF(AND($B3093="C",I3093&lt;&gt;""),IF($G3093="D",-I3093,+I3093),0)</f>
        <v>182.23577481221318</v>
      </c>
    </row>
    <row r="3094" spans="1:16" x14ac:dyDescent="0.2">
      <c r="A3094" s="6">
        <v>1584</v>
      </c>
      <c r="B3094" s="6" t="s">
        <v>17</v>
      </c>
      <c r="C3094" t="s">
        <v>28</v>
      </c>
      <c r="D3094" s="8">
        <v>38781</v>
      </c>
      <c r="E3094" s="8">
        <v>38789</v>
      </c>
      <c r="F3094" t="s">
        <v>284</v>
      </c>
      <c r="G3094" s="6" t="s">
        <v>23</v>
      </c>
      <c r="I3094" s="12">
        <v>25</v>
      </c>
      <c r="J3094" s="12">
        <f>J3093+IF(AND($B3094="B",$G3094="D"),-I3094,IF($B3094="B",+I3094,0))</f>
        <v>-4816.5632749897077</v>
      </c>
      <c r="K3094" s="12">
        <f>K3093+IF(AND($B3094="B",$E3094&lt;&gt;""),IF($G3094="D",-I3094,+I3094),0)</f>
        <v>-4816.5632749897077</v>
      </c>
      <c r="L3094" s="6" t="str">
        <f>IF(C3094="","",G3094&amp;" "&amp;VLOOKUP(C3094,$X$1:$Y$49,2))</f>
        <v>D 25</v>
      </c>
      <c r="M3094" s="10" t="e">
        <f>M3093+IF(AND(B3094="C",E3094&lt;&gt;""),IF(G3094="D",-#REF!,+#REF!),0)</f>
        <v>#REF!</v>
      </c>
      <c r="N3094">
        <f>IF(D3094,MONTH(D3094),"")</f>
        <v>3</v>
      </c>
      <c r="O3094">
        <f>IF(D3094,YEAR(D3094),"")</f>
        <v>2006</v>
      </c>
      <c r="P3094" s="12">
        <f>P3093+IF(AND($B3094="C",I3094&lt;&gt;""),IF($G3094="D",-I3094,+I3094),0)</f>
        <v>182.23577481221318</v>
      </c>
    </row>
    <row r="3095" spans="1:16" x14ac:dyDescent="0.2">
      <c r="A3095" s="6">
        <v>1584</v>
      </c>
      <c r="B3095" s="6" t="s">
        <v>17</v>
      </c>
      <c r="C3095" t="s">
        <v>26</v>
      </c>
      <c r="D3095" s="8">
        <v>38781</v>
      </c>
      <c r="E3095" s="8">
        <v>38789</v>
      </c>
      <c r="F3095" t="s">
        <v>284</v>
      </c>
      <c r="G3095" s="6" t="s">
        <v>23</v>
      </c>
      <c r="I3095" s="12">
        <v>4.9000000000000004</v>
      </c>
      <c r="J3095" s="12">
        <f>J3094+IF(AND($B3095="B",$G3095="D"),-I3095,IF($B3095="B",+I3095,0))</f>
        <v>-4821.4632749897073</v>
      </c>
      <c r="K3095" s="12">
        <f>K3094+IF(AND($B3095="B",$E3095&lt;&gt;""),IF($G3095="D",-I3095,+I3095),0)</f>
        <v>-4821.4632749897073</v>
      </c>
      <c r="L3095" s="6" t="str">
        <f>IF(C3095="","",G3095&amp;" "&amp;VLOOKUP(C3095,$X$1:$Y$49,2))</f>
        <v>D 6</v>
      </c>
      <c r="M3095" s="10" t="e">
        <f>M3094+IF(AND(B3095="C",E3095&lt;&gt;""),IF(G3095="D",-#REF!,+#REF!),0)</f>
        <v>#REF!</v>
      </c>
      <c r="N3095">
        <f>IF(D3095,MONTH(D3095),"")</f>
        <v>3</v>
      </c>
      <c r="O3095">
        <f>IF(D3095,YEAR(D3095),"")</f>
        <v>2006</v>
      </c>
      <c r="P3095" s="12">
        <f>P3094+IF(AND($B3095="C",I3095&lt;&gt;""),IF($G3095="D",-I3095,+I3095),0)</f>
        <v>182.23577481221318</v>
      </c>
    </row>
    <row r="3096" spans="1:16" x14ac:dyDescent="0.2">
      <c r="A3096" s="6">
        <v>1582</v>
      </c>
      <c r="B3096" s="6" t="s">
        <v>17</v>
      </c>
      <c r="C3096" t="s">
        <v>54</v>
      </c>
      <c r="D3096" s="8">
        <v>38785</v>
      </c>
      <c r="E3096" s="8">
        <v>38786</v>
      </c>
      <c r="F3096" t="s">
        <v>284</v>
      </c>
      <c r="G3096" s="6" t="s">
        <v>19</v>
      </c>
      <c r="I3096" s="12">
        <v>140</v>
      </c>
      <c r="J3096" s="12">
        <f>J3095+IF(AND($B3096="B",$G3096="D"),-I3096,IF($B3096="B",+I3096,0))</f>
        <v>-4681.4632749897073</v>
      </c>
      <c r="K3096" s="12">
        <f>K3095+IF(AND($B3096="B",$E3096&lt;&gt;""),IF($G3096="D",-I3096,+I3096),0)</f>
        <v>-4681.4632749897073</v>
      </c>
      <c r="L3096" s="6" t="str">
        <f>IF(C3096="","",G3096&amp;" "&amp;VLOOKUP(C3096,$X$1:$Y$49,2))</f>
        <v>R 6</v>
      </c>
      <c r="M3096" s="10" t="e">
        <f>M3095+IF(AND(B3096="C",E3096&lt;&gt;""),IF(G3096="D",-#REF!,+#REF!),0)</f>
        <v>#REF!</v>
      </c>
      <c r="N3096">
        <f>IF(D3096,MONTH(D3096),"")</f>
        <v>3</v>
      </c>
      <c r="O3096">
        <f>IF(D3096,YEAR(D3096),"")</f>
        <v>2006</v>
      </c>
      <c r="P3096" s="12">
        <f>P3095+IF(AND($B3096="C",I3096&lt;&gt;""),IF($G3096="D",-I3096,+I3096),0)</f>
        <v>182.23577481221318</v>
      </c>
    </row>
    <row r="3097" spans="1:16" x14ac:dyDescent="0.2">
      <c r="A3097" s="6">
        <v>1582</v>
      </c>
      <c r="B3097" s="6" t="s">
        <v>17</v>
      </c>
      <c r="C3097" t="s">
        <v>62</v>
      </c>
      <c r="D3097" s="8">
        <v>38785</v>
      </c>
      <c r="E3097" s="8">
        <v>38786</v>
      </c>
      <c r="F3097" t="s">
        <v>284</v>
      </c>
      <c r="G3097" s="6" t="s">
        <v>19</v>
      </c>
      <c r="I3097" s="12">
        <v>27.44</v>
      </c>
      <c r="J3097" s="12">
        <f>J3096+IF(AND($B3097="B",$G3097="D"),-I3097,IF($B3097="B",+I3097,0))</f>
        <v>-4654.0232749897077</v>
      </c>
      <c r="K3097" s="12">
        <f>K3096+IF(AND($B3097="B",$E3097&lt;&gt;""),IF($G3097="D",-I3097,+I3097),0)</f>
        <v>-4654.0232749897077</v>
      </c>
      <c r="L3097" s="6" t="str">
        <f>IF(C3097="","",G3097&amp;" "&amp;VLOOKUP(C3097,$X$1:$Y$49,2))</f>
        <v>R 5</v>
      </c>
      <c r="M3097" s="10" t="e">
        <f>M3096+IF(AND(B3097="C",E3097&lt;&gt;""),IF(G3097="D",-#REF!,+#REF!),0)</f>
        <v>#REF!</v>
      </c>
      <c r="N3097">
        <f>IF(D3097,MONTH(D3097),"")</f>
        <v>3</v>
      </c>
      <c r="O3097">
        <f>IF(D3097,YEAR(D3097),"")</f>
        <v>2006</v>
      </c>
      <c r="P3097" s="12">
        <f>P3096+IF(AND($B3097="C",I3097&lt;&gt;""),IF($G3097="D",-I3097,+I3097),0)</f>
        <v>182.23577481221318</v>
      </c>
    </row>
    <row r="3098" spans="1:16" x14ac:dyDescent="0.2">
      <c r="A3098" s="6">
        <v>999</v>
      </c>
      <c r="B3098" s="6" t="s">
        <v>17</v>
      </c>
      <c r="C3098" t="s">
        <v>33</v>
      </c>
      <c r="D3098" s="8">
        <v>38786</v>
      </c>
      <c r="E3098" s="8">
        <v>38811</v>
      </c>
      <c r="F3098" t="s">
        <v>284</v>
      </c>
      <c r="G3098" s="6" t="s">
        <v>23</v>
      </c>
      <c r="H3098" s="6"/>
      <c r="I3098" s="12">
        <v>128.38</v>
      </c>
      <c r="J3098" s="12">
        <f>J3097+IF(AND($B3098="B",$G3098="D"),-I3098,IF($B3098="B",+I3098,0))</f>
        <v>-4782.4032749897078</v>
      </c>
      <c r="K3098" s="12">
        <f>K3097+IF(AND($B3098="B",$E3098&lt;&gt;""),IF($G3098="D",-I3098,+I3098),0)</f>
        <v>-4782.4032749897078</v>
      </c>
      <c r="L3098" s="6" t="str">
        <f>IF(C3098="","",G3098&amp;" "&amp;VLOOKUP(C3098,$X$1:$Y$49,2))</f>
        <v>D 23</v>
      </c>
      <c r="M3098" s="10" t="e">
        <f>M3097+IF(AND(B3098="C",E3098&lt;&gt;""),IF(G3098="D",-#REF!,+#REF!),0)</f>
        <v>#REF!</v>
      </c>
      <c r="N3098">
        <f>IF(D3098,MONTH(D3098),"")</f>
        <v>3</v>
      </c>
      <c r="O3098">
        <f>IF(D3098,YEAR(D3098),"")</f>
        <v>2006</v>
      </c>
      <c r="P3098" s="12">
        <f>P3097+IF(AND($B3098="C",I3098&lt;&gt;""),IF($G3098="D",-I3098,+I3098),0)</f>
        <v>182.23577481221318</v>
      </c>
    </row>
    <row r="3099" spans="1:16" x14ac:dyDescent="0.2">
      <c r="A3099" s="6">
        <v>1551</v>
      </c>
      <c r="B3099" s="6" t="s">
        <v>17</v>
      </c>
      <c r="C3099" t="s">
        <v>33</v>
      </c>
      <c r="D3099" s="8">
        <v>38786</v>
      </c>
      <c r="E3099" s="8">
        <v>38788</v>
      </c>
      <c r="F3099" t="s">
        <v>284</v>
      </c>
      <c r="G3099" s="6" t="s">
        <v>23</v>
      </c>
      <c r="I3099" s="12">
        <v>408.1</v>
      </c>
      <c r="J3099" s="12">
        <f>J3098+IF(AND($B3099="B",$G3099="D"),-I3099,IF($B3099="B",+I3099,0))</f>
        <v>-5190.5032749897082</v>
      </c>
      <c r="K3099" s="12">
        <f>K3098+IF(AND($B3099="B",$E3099&lt;&gt;""),IF($G3099="D",-I3099,+I3099),0)</f>
        <v>-5190.5032749897082</v>
      </c>
      <c r="L3099" s="6" t="str">
        <f>IF(C3099="","",G3099&amp;" "&amp;VLOOKUP(C3099,$X$1:$Y$49,2))</f>
        <v>D 23</v>
      </c>
      <c r="M3099" s="10" t="e">
        <f>M3098+IF(AND(B3099="C",E3099&lt;&gt;""),IF(G3099="D",-#REF!,+#REF!),0)</f>
        <v>#REF!</v>
      </c>
      <c r="N3099">
        <f>IF(D3099,MONTH(D3099),"")</f>
        <v>3</v>
      </c>
      <c r="O3099">
        <f>IF(D3099,YEAR(D3099),"")</f>
        <v>2006</v>
      </c>
      <c r="P3099" s="12">
        <f>P3098+IF(AND($B3099="C",I3099&lt;&gt;""),IF($G3099="D",-I3099,+I3099),0)</f>
        <v>182.23577481221318</v>
      </c>
    </row>
    <row r="3100" spans="1:16" x14ac:dyDescent="0.2">
      <c r="A3100" s="6">
        <v>1553</v>
      </c>
      <c r="B3100" s="6" t="s">
        <v>17</v>
      </c>
      <c r="C3100" t="s">
        <v>33</v>
      </c>
      <c r="D3100" s="8">
        <v>38786</v>
      </c>
      <c r="E3100" s="8">
        <v>38795</v>
      </c>
      <c r="F3100" t="s">
        <v>284</v>
      </c>
      <c r="G3100" s="6" t="s">
        <v>23</v>
      </c>
      <c r="I3100" s="12">
        <v>701</v>
      </c>
      <c r="J3100" s="12">
        <f>J3099+IF(AND($B3100="B",$G3100="D"),-I3100,IF($B3100="B",+I3100,0))</f>
        <v>-5891.5032749897082</v>
      </c>
      <c r="K3100" s="12">
        <f>K3099+IF(AND($B3100="B",$E3100&lt;&gt;""),IF($G3100="D",-I3100,+I3100),0)</f>
        <v>-5891.5032749897082</v>
      </c>
      <c r="L3100" s="6" t="str">
        <f>IF(C3100="","",G3100&amp;" "&amp;VLOOKUP(C3100,$X$1:$Y$49,2))</f>
        <v>D 23</v>
      </c>
      <c r="M3100" s="10" t="e">
        <f>M3099+IF(AND(B3100="C",E3100&lt;&gt;""),IF(G3100="D",-#REF!,+#REF!),0)</f>
        <v>#REF!</v>
      </c>
      <c r="N3100">
        <f>IF(D3100,MONTH(D3100),"")</f>
        <v>3</v>
      </c>
      <c r="O3100">
        <f>IF(D3100,YEAR(D3100),"")</f>
        <v>2006</v>
      </c>
      <c r="P3100" s="12">
        <f>P3099+IF(AND($B3100="C",I3100&lt;&gt;""),IF($G3100="D",-I3100,+I3100),0)</f>
        <v>182.23577481221318</v>
      </c>
    </row>
    <row r="3101" spans="1:16" x14ac:dyDescent="0.2">
      <c r="A3101" s="6">
        <v>1578</v>
      </c>
      <c r="B3101" s="6" t="s">
        <v>17</v>
      </c>
      <c r="C3101" t="s">
        <v>54</v>
      </c>
      <c r="D3101" s="8">
        <v>38786</v>
      </c>
      <c r="E3101" s="8">
        <v>38787</v>
      </c>
      <c r="F3101" t="s">
        <v>284</v>
      </c>
      <c r="G3101" s="6" t="s">
        <v>19</v>
      </c>
      <c r="I3101" s="12">
        <v>500</v>
      </c>
      <c r="J3101" s="12">
        <f>J3100+IF(AND($B3101="B",$G3101="D"),-I3101,IF($B3101="B",+I3101,0))</f>
        <v>-5391.5032749897082</v>
      </c>
      <c r="K3101" s="12">
        <f>K3100+IF(AND($B3101="B",$E3101&lt;&gt;""),IF($G3101="D",-I3101,+I3101),0)</f>
        <v>-5391.5032749897082</v>
      </c>
      <c r="L3101" s="6" t="str">
        <f>IF(C3101="","",G3101&amp;" "&amp;VLOOKUP(C3101,$X$1:$Y$49,2))</f>
        <v>R 6</v>
      </c>
      <c r="M3101" s="10" t="e">
        <f>M3100+IF(AND(B3101="C",E3101&lt;&gt;""),IF(G3101="D",-#REF!,+#REF!),0)</f>
        <v>#REF!</v>
      </c>
      <c r="N3101">
        <f>IF(D3101,MONTH(D3101),"")</f>
        <v>3</v>
      </c>
      <c r="O3101">
        <f>IF(D3101,YEAR(D3101),"")</f>
        <v>2006</v>
      </c>
      <c r="P3101" s="12">
        <f>P3100+IF(AND($B3101="C",I3101&lt;&gt;""),IF($G3101="D",-I3101,+I3101),0)</f>
        <v>182.23577481221318</v>
      </c>
    </row>
    <row r="3102" spans="1:16" x14ac:dyDescent="0.2">
      <c r="A3102" s="6">
        <v>1578</v>
      </c>
      <c r="B3102" s="6" t="s">
        <v>17</v>
      </c>
      <c r="C3102" t="s">
        <v>62</v>
      </c>
      <c r="D3102" s="8">
        <v>38786</v>
      </c>
      <c r="E3102" s="8">
        <v>38787</v>
      </c>
      <c r="F3102" t="s">
        <v>284</v>
      </c>
      <c r="G3102" s="6" t="s">
        <v>19</v>
      </c>
      <c r="I3102" s="12">
        <v>98</v>
      </c>
      <c r="J3102" s="12">
        <f>J3101+IF(AND($B3102="B",$G3102="D"),-I3102,IF($B3102="B",+I3102,0))</f>
        <v>-5293.5032749897082</v>
      </c>
      <c r="K3102" s="12">
        <f>K3101+IF(AND($B3102="B",$E3102&lt;&gt;""),IF($G3102="D",-I3102,+I3102),0)</f>
        <v>-5293.5032749897082</v>
      </c>
      <c r="L3102" s="6" t="str">
        <f>IF(C3102="","",G3102&amp;" "&amp;VLOOKUP(C3102,$X$1:$Y$49,2))</f>
        <v>R 5</v>
      </c>
      <c r="M3102" s="10" t="e">
        <f>M3101+IF(AND(B3102="C",E3102&lt;&gt;""),IF(G3102="D",-#REF!,+#REF!),0)</f>
        <v>#REF!</v>
      </c>
      <c r="N3102">
        <f>IF(D3102,MONTH(D3102),"")</f>
        <v>3</v>
      </c>
      <c r="O3102">
        <f>IF(D3102,YEAR(D3102),"")</f>
        <v>2006</v>
      </c>
      <c r="P3102" s="12">
        <f>P3101+IF(AND($B3102="C",I3102&lt;&gt;""),IF($G3102="D",-I3102,+I3102),0)</f>
        <v>182.23577481221318</v>
      </c>
    </row>
    <row r="3103" spans="1:16" x14ac:dyDescent="0.2">
      <c r="A3103" s="6">
        <v>1586</v>
      </c>
      <c r="B3103" s="6" t="s">
        <v>17</v>
      </c>
      <c r="C3103" t="s">
        <v>54</v>
      </c>
      <c r="D3103" s="8">
        <v>38786</v>
      </c>
      <c r="E3103" s="8">
        <v>38790</v>
      </c>
      <c r="F3103" t="s">
        <v>284</v>
      </c>
      <c r="G3103" s="6" t="s">
        <v>19</v>
      </c>
      <c r="I3103" s="12">
        <v>560</v>
      </c>
      <c r="J3103" s="12">
        <f>J3102+IF(AND($B3103="B",$G3103="D"),-I3103,IF($B3103="B",+I3103,0))</f>
        <v>-4733.5032749897082</v>
      </c>
      <c r="K3103" s="12">
        <f>K3102+IF(AND($B3103="B",$E3103&lt;&gt;""),IF($G3103="D",-I3103,+I3103),0)</f>
        <v>-4733.5032749897082</v>
      </c>
      <c r="L3103" s="6" t="str">
        <f>IF(C3103="","",G3103&amp;" "&amp;VLOOKUP(C3103,$X$1:$Y$49,2))</f>
        <v>R 6</v>
      </c>
      <c r="M3103" s="10" t="e">
        <f>M3102+IF(AND(B3103="C",E3103&lt;&gt;""),IF(G3103="D",-#REF!,+#REF!),0)</f>
        <v>#REF!</v>
      </c>
      <c r="N3103">
        <f>IF(D3103,MONTH(D3103),"")</f>
        <v>3</v>
      </c>
      <c r="O3103">
        <f>IF(D3103,YEAR(D3103),"")</f>
        <v>2006</v>
      </c>
      <c r="P3103" s="12">
        <f>P3102+IF(AND($B3103="C",I3103&lt;&gt;""),IF($G3103="D",-I3103,+I3103),0)</f>
        <v>182.23577481221318</v>
      </c>
    </row>
    <row r="3104" spans="1:16" x14ac:dyDescent="0.2">
      <c r="A3104" s="6">
        <v>1586</v>
      </c>
      <c r="B3104" s="6" t="s">
        <v>17</v>
      </c>
      <c r="C3104" t="s">
        <v>62</v>
      </c>
      <c r="D3104" s="8">
        <v>38786</v>
      </c>
      <c r="E3104" s="8">
        <v>38790</v>
      </c>
      <c r="F3104" t="s">
        <v>284</v>
      </c>
      <c r="G3104" s="6" t="s">
        <v>19</v>
      </c>
      <c r="I3104" s="12">
        <v>109.76</v>
      </c>
      <c r="J3104" s="12">
        <f>J3103+IF(AND($B3104="B",$G3104="D"),-I3104,IF($B3104="B",+I3104,0))</f>
        <v>-4623.743274989708</v>
      </c>
      <c r="K3104" s="12">
        <f>K3103+IF(AND($B3104="B",$E3104&lt;&gt;""),IF($G3104="D",-I3104,+I3104),0)</f>
        <v>-4623.743274989708</v>
      </c>
      <c r="L3104" s="6" t="str">
        <f>IF(C3104="","",G3104&amp;" "&amp;VLOOKUP(C3104,$X$1:$Y$49,2))</f>
        <v>R 5</v>
      </c>
      <c r="M3104" s="10" t="e">
        <f>M3103+IF(AND(B3104="C",E3104&lt;&gt;""),IF(G3104="D",-#REF!,+#REF!),0)</f>
        <v>#REF!</v>
      </c>
      <c r="N3104">
        <f>IF(D3104,MONTH(D3104),"")</f>
        <v>3</v>
      </c>
      <c r="O3104">
        <f>IF(D3104,YEAR(D3104),"")</f>
        <v>2006</v>
      </c>
      <c r="P3104" s="12">
        <f>P3103+IF(AND($B3104="C",I3104&lt;&gt;""),IF($G3104="D",-I3104,+I3104),0)</f>
        <v>182.23577481221318</v>
      </c>
    </row>
    <row r="3105" spans="1:16" x14ac:dyDescent="0.2">
      <c r="A3105" s="6">
        <v>1589</v>
      </c>
      <c r="B3105" s="6" t="s">
        <v>17</v>
      </c>
      <c r="C3105" t="s">
        <v>28</v>
      </c>
      <c r="D3105" s="8">
        <v>38792</v>
      </c>
      <c r="E3105" s="8">
        <v>38810</v>
      </c>
      <c r="F3105" t="s">
        <v>284</v>
      </c>
      <c r="G3105" s="6" t="s">
        <v>23</v>
      </c>
      <c r="I3105" s="12">
        <v>38.880000000000003</v>
      </c>
      <c r="J3105" s="12">
        <f>J3104+IF(AND($B3105="B",$G3105="D"),-I3105,IF($B3105="B",+I3105,0))</f>
        <v>-4662.6232749897081</v>
      </c>
      <c r="K3105" s="12">
        <f>K3104+IF(AND($B3105="B",$E3105&lt;&gt;""),IF($G3105="D",-I3105,+I3105),0)</f>
        <v>-4662.6232749897081</v>
      </c>
      <c r="L3105" s="6" t="str">
        <f>IF(C3105="","",G3105&amp;" "&amp;VLOOKUP(C3105,$X$1:$Y$49,2))</f>
        <v>D 25</v>
      </c>
      <c r="M3105" s="10" t="e">
        <f>M3104+IF(AND(B3105="C",E3105&lt;&gt;""),IF(G3105="D",-#REF!,+#REF!),0)</f>
        <v>#REF!</v>
      </c>
      <c r="N3105">
        <f>IF(D3105,MONTH(D3105),"")</f>
        <v>3</v>
      </c>
      <c r="O3105">
        <f>IF(D3105,YEAR(D3105),"")</f>
        <v>2006</v>
      </c>
      <c r="P3105" s="12">
        <f>P3104+IF(AND($B3105="C",I3105&lt;&gt;""),IF($G3105="D",-I3105,+I3105),0)</f>
        <v>182.23577481221318</v>
      </c>
    </row>
    <row r="3106" spans="1:16" x14ac:dyDescent="0.2">
      <c r="A3106" s="6">
        <v>1589</v>
      </c>
      <c r="B3106" s="6" t="s">
        <v>17</v>
      </c>
      <c r="C3106" t="s">
        <v>26</v>
      </c>
      <c r="D3106" s="8">
        <v>38792</v>
      </c>
      <c r="E3106" s="8">
        <v>38810</v>
      </c>
      <c r="F3106" t="s">
        <v>284</v>
      </c>
      <c r="G3106" s="6" t="s">
        <v>23</v>
      </c>
      <c r="I3106" s="12">
        <v>7.62</v>
      </c>
      <c r="J3106" s="12">
        <f>J3105+IF(AND($B3106="B",$G3106="D"),-I3106,IF($B3106="B",+I3106,0))</f>
        <v>-4670.243274989708</v>
      </c>
      <c r="K3106" s="12">
        <f>K3105+IF(AND($B3106="B",$E3106&lt;&gt;""),IF($G3106="D",-I3106,+I3106),0)</f>
        <v>-4670.243274989708</v>
      </c>
      <c r="L3106" s="6" t="str">
        <f>IF(C3106="","",G3106&amp;" "&amp;VLOOKUP(C3106,$X$1:$Y$49,2))</f>
        <v>D 6</v>
      </c>
      <c r="M3106" s="10" t="e">
        <f>M3105+IF(AND(B3106="C",E3106&lt;&gt;""),IF(G3106="D",-#REF!,+#REF!),0)</f>
        <v>#REF!</v>
      </c>
      <c r="N3106">
        <f>IF(D3106,MONTH(D3106),"")</f>
        <v>3</v>
      </c>
      <c r="O3106">
        <f>IF(D3106,YEAR(D3106),"")</f>
        <v>2006</v>
      </c>
      <c r="P3106" s="12">
        <f>P3105+IF(AND($B3106="C",I3106&lt;&gt;""),IF($G3106="D",-I3106,+I3106),0)</f>
        <v>182.23577481221318</v>
      </c>
    </row>
    <row r="3107" spans="1:16" x14ac:dyDescent="0.2">
      <c r="A3107" s="6">
        <v>1587</v>
      </c>
      <c r="B3107" s="6" t="s">
        <v>17</v>
      </c>
      <c r="C3107" s="7" t="s">
        <v>56</v>
      </c>
      <c r="D3107" s="8">
        <v>38793</v>
      </c>
      <c r="E3107" s="19">
        <v>38793</v>
      </c>
      <c r="F3107" t="s">
        <v>284</v>
      </c>
      <c r="G3107" s="6" t="s">
        <v>23</v>
      </c>
      <c r="I3107" s="12">
        <v>-181.37</v>
      </c>
      <c r="J3107" s="12">
        <f>J3106+IF(AND($B3107="B",$G3107="D"),-I3107,IF($B3107="B",+I3107,0))</f>
        <v>-4488.8732749897081</v>
      </c>
      <c r="K3107" s="12">
        <f>K3106+IF(AND($B3107="B",$E3107&lt;&gt;""),IF($G3107="D",-I3107,+I3107),0)</f>
        <v>-4488.8732749897081</v>
      </c>
      <c r="L3107" s="6" t="str">
        <f>IF(C3107="","",G3107&amp;" "&amp;VLOOKUP(C3107,$X$1:$Y$49,2))</f>
        <v>D 14</v>
      </c>
      <c r="M3107" s="10" t="e">
        <f>M3106+IF(AND(B3107="C",E3107&lt;&gt;""),IF(G3107="D",-#REF!,+#REF!),0)</f>
        <v>#REF!</v>
      </c>
      <c r="N3107">
        <f>IF(D3107,MONTH(D3107),"")</f>
        <v>3</v>
      </c>
      <c r="O3107">
        <f>IF(D3107,YEAR(D3107),"")</f>
        <v>2006</v>
      </c>
      <c r="P3107" s="12">
        <f>P3106+IF(AND($B3107="C",I3107&lt;&gt;""),IF($G3107="D",-I3107,+I3107),0)</f>
        <v>182.23577481221318</v>
      </c>
    </row>
    <row r="3108" spans="1:16" x14ac:dyDescent="0.2">
      <c r="A3108" s="6">
        <v>1587</v>
      </c>
      <c r="B3108" s="6" t="s">
        <v>17</v>
      </c>
      <c r="C3108" s="7" t="s">
        <v>26</v>
      </c>
      <c r="D3108" s="8">
        <v>38793</v>
      </c>
      <c r="E3108" s="19">
        <v>38793</v>
      </c>
      <c r="F3108" t="s">
        <v>284</v>
      </c>
      <c r="G3108" s="6" t="s">
        <v>23</v>
      </c>
      <c r="I3108" s="12">
        <v>-47.54</v>
      </c>
      <c r="J3108" s="12">
        <f>J3107+IF(AND($B3108="B",$G3108="D"),-I3108,IF($B3108="B",+I3108,0))</f>
        <v>-4441.3332749897081</v>
      </c>
      <c r="K3108" s="12">
        <f>K3107+IF(AND($B3108="B",$E3108&lt;&gt;""),IF($G3108="D",-I3108,+I3108),0)</f>
        <v>-4441.3332749897081</v>
      </c>
      <c r="L3108" s="6" t="str">
        <f>IF(C3108="","",G3108&amp;" "&amp;VLOOKUP(C3108,$X$1:$Y$49,2))</f>
        <v>D 6</v>
      </c>
      <c r="M3108" s="10" t="e">
        <f>M3107+IF(AND(B3108="C",E3108&lt;&gt;""),IF(G3108="D",-#REF!,+#REF!),0)</f>
        <v>#REF!</v>
      </c>
      <c r="N3108">
        <f>IF(D3108,MONTH(D3108),"")</f>
        <v>3</v>
      </c>
      <c r="O3108">
        <f>IF(D3108,YEAR(D3108),"")</f>
        <v>2006</v>
      </c>
      <c r="P3108" s="12">
        <f>P3107+IF(AND($B3108="C",I3108&lt;&gt;""),IF($G3108="D",-I3108,+I3108),0)</f>
        <v>182.23577481221318</v>
      </c>
    </row>
    <row r="3109" spans="1:16" x14ac:dyDescent="0.2">
      <c r="A3109" s="6">
        <v>1587</v>
      </c>
      <c r="B3109" s="6" t="s">
        <v>17</v>
      </c>
      <c r="C3109" s="7" t="s">
        <v>51</v>
      </c>
      <c r="D3109" s="8">
        <v>38793</v>
      </c>
      <c r="E3109" s="19">
        <v>38793</v>
      </c>
      <c r="F3109" t="s">
        <v>284</v>
      </c>
      <c r="G3109" s="6" t="s">
        <v>23</v>
      </c>
      <c r="I3109" s="12">
        <v>-71.08</v>
      </c>
      <c r="J3109" s="12">
        <f>J3108+IF(AND($B3109="B",$G3109="D"),-I3109,IF($B3109="B",+I3109,0))</f>
        <v>-4370.2532749897082</v>
      </c>
      <c r="K3109" s="12">
        <f>K3108+IF(AND($B3109="B",$E3109&lt;&gt;""),IF($G3109="D",-I3109,+I3109),0)</f>
        <v>-4370.2532749897082</v>
      </c>
      <c r="L3109" s="6" t="str">
        <f>IF(C3109="","",G3109&amp;" "&amp;VLOOKUP(C3109,$X$1:$Y$49,2))</f>
        <v>D 21</v>
      </c>
      <c r="M3109" s="10" t="e">
        <f>M3108+IF(AND(B3109="C",E3109&lt;&gt;""),IF(G3109="D",-#REF!,+#REF!),0)</f>
        <v>#REF!</v>
      </c>
      <c r="N3109">
        <f>IF(D3109,MONTH(D3109),"")</f>
        <v>3</v>
      </c>
      <c r="O3109">
        <f>IF(D3109,YEAR(D3109),"")</f>
        <v>2006</v>
      </c>
      <c r="P3109" s="12">
        <f>P3108+IF(AND($B3109="C",I3109&lt;&gt;""),IF($G3109="D",-I3109,+I3109),0)</f>
        <v>182.23577481221318</v>
      </c>
    </row>
    <row r="3110" spans="1:16" x14ac:dyDescent="0.2">
      <c r="A3110" s="6">
        <v>1528</v>
      </c>
      <c r="B3110" s="6" t="s">
        <v>17</v>
      </c>
      <c r="C3110" t="s">
        <v>57</v>
      </c>
      <c r="D3110" s="8">
        <v>38797</v>
      </c>
      <c r="E3110" s="8">
        <v>38796</v>
      </c>
      <c r="F3110" t="s">
        <v>284</v>
      </c>
      <c r="G3110" s="6" t="s">
        <v>23</v>
      </c>
      <c r="I3110" s="12">
        <v>278.97000000000003</v>
      </c>
      <c r="J3110" s="12">
        <f>J3109+IF(AND($B3110="B",$G3110="D"),-I3110,IF($B3110="B",+I3110,0))</f>
        <v>-4649.2232749897084</v>
      </c>
      <c r="K3110" s="12">
        <f>K3109+IF(AND($B3110="B",$E3110&lt;&gt;""),IF($G3110="D",-I3110,+I3110),0)</f>
        <v>-4649.2232749897084</v>
      </c>
      <c r="L3110" s="6" t="str">
        <f>IF(C3110="","",G3110&amp;" "&amp;VLOOKUP(C3110,$X$1:$Y$49,2))</f>
        <v>D 13</v>
      </c>
      <c r="M3110" s="10" t="e">
        <f>M3109+IF(AND(B3110="C",E3110&lt;&gt;""),IF(G3110="D",-#REF!,+#REF!),0)</f>
        <v>#REF!</v>
      </c>
      <c r="N3110">
        <f>IF(D3110,MONTH(D3110),"")</f>
        <v>3</v>
      </c>
      <c r="O3110">
        <f>IF(D3110,YEAR(D3110),"")</f>
        <v>2006</v>
      </c>
      <c r="P3110" s="12">
        <f>P3109+IF(AND($B3110="C",I3110&lt;&gt;""),IF($G3110="D",-I3110,+I3110),0)</f>
        <v>182.23577481221318</v>
      </c>
    </row>
    <row r="3111" spans="1:16" x14ac:dyDescent="0.2">
      <c r="A3111" s="6">
        <v>1528</v>
      </c>
      <c r="B3111" s="6" t="s">
        <v>17</v>
      </c>
      <c r="C3111" s="7" t="s">
        <v>26</v>
      </c>
      <c r="D3111" s="8">
        <v>38797</v>
      </c>
      <c r="E3111" s="8">
        <v>38796</v>
      </c>
      <c r="F3111" t="s">
        <v>284</v>
      </c>
      <c r="G3111" s="6" t="s">
        <v>23</v>
      </c>
      <c r="I3111" s="12">
        <v>54.68</v>
      </c>
      <c r="J3111" s="12">
        <f>J3110+IF(AND($B3111="B",$G3111="D"),-I3111,IF($B3111="B",+I3111,0))</f>
        <v>-4703.9032749897087</v>
      </c>
      <c r="K3111" s="12">
        <f>K3110+IF(AND($B3111="B",$E3111&lt;&gt;""),IF($G3111="D",-I3111,+I3111),0)</f>
        <v>-4703.9032749897087</v>
      </c>
      <c r="L3111" s="6" t="str">
        <f>IF(C3111="","",G3111&amp;" "&amp;VLOOKUP(C3111,$X$1:$Y$49,2))</f>
        <v>D 6</v>
      </c>
      <c r="M3111" s="10" t="e">
        <f>M3110+IF(AND(B3111="C",E3111&lt;&gt;""),IF(G3111="D",-#REF!,+#REF!),0)</f>
        <v>#REF!</v>
      </c>
      <c r="N3111">
        <f>IF(D3111,MONTH(D3111),"")</f>
        <v>3</v>
      </c>
      <c r="O3111">
        <f>IF(D3111,YEAR(D3111),"")</f>
        <v>2006</v>
      </c>
      <c r="P3111" s="12">
        <f>P3110+IF(AND($B3111="C",I3111&lt;&gt;""),IF($G3111="D",-I3111,+I3111),0)</f>
        <v>182.23577481221318</v>
      </c>
    </row>
    <row r="3112" spans="1:16" x14ac:dyDescent="0.2">
      <c r="A3112" s="6">
        <v>1528</v>
      </c>
      <c r="B3112" s="6" t="s">
        <v>17</v>
      </c>
      <c r="C3112" t="s">
        <v>64</v>
      </c>
      <c r="D3112" s="8">
        <v>38797</v>
      </c>
      <c r="E3112" s="8">
        <v>38796</v>
      </c>
      <c r="F3112" t="s">
        <v>284</v>
      </c>
      <c r="G3112" s="6" t="s">
        <v>23</v>
      </c>
      <c r="I3112" s="12">
        <v>6.11</v>
      </c>
      <c r="J3112" s="12">
        <f>J3111+IF(AND($B3112="B",$G3112="D"),-I3112,IF($B3112="B",+I3112,0))</f>
        <v>-4710.0132749897084</v>
      </c>
      <c r="K3112" s="12">
        <f>K3111+IF(AND($B3112="B",$E3112&lt;&gt;""),IF($G3112="D",-I3112,+I3112),0)</f>
        <v>-4710.0132749897084</v>
      </c>
      <c r="L3112" s="6" t="str">
        <f>IF(C3112="","",G3112&amp;" "&amp;VLOOKUP(C3112,$X$1:$Y$49,2))</f>
        <v>D 20</v>
      </c>
      <c r="M3112" s="10" t="e">
        <f>M3111+IF(AND(B3112="C",E3112&lt;&gt;""),IF(G3112="D",-#REF!,+#REF!),0)</f>
        <v>#REF!</v>
      </c>
      <c r="N3112">
        <f>IF(D3112,MONTH(D3112),"")</f>
        <v>3</v>
      </c>
      <c r="O3112">
        <f>IF(D3112,YEAR(D3112),"")</f>
        <v>2006</v>
      </c>
      <c r="P3112" s="12">
        <f>P3111+IF(AND($B3112="C",I3112&lt;&gt;""),IF($G3112="D",-I3112,+I3112),0)</f>
        <v>182.23577481221318</v>
      </c>
    </row>
    <row r="3113" spans="1:16" x14ac:dyDescent="0.2">
      <c r="A3113" s="6">
        <v>1585</v>
      </c>
      <c r="B3113" s="6" t="s">
        <v>17</v>
      </c>
      <c r="C3113" t="s">
        <v>54</v>
      </c>
      <c r="D3113" s="8">
        <v>38799</v>
      </c>
      <c r="E3113" s="8">
        <v>38804</v>
      </c>
      <c r="F3113" t="s">
        <v>284</v>
      </c>
      <c r="G3113" s="6" t="s">
        <v>19</v>
      </c>
      <c r="I3113" s="12">
        <v>1020</v>
      </c>
      <c r="J3113" s="12">
        <f>J3112+IF(AND($B3113="B",$G3113="D"),-I3113,IF($B3113="B",+I3113,0))</f>
        <v>-3690.0132749897084</v>
      </c>
      <c r="K3113" s="12">
        <f>K3112+IF(AND($B3113="B",$E3113&lt;&gt;""),IF($G3113="D",-I3113,+I3113),0)</f>
        <v>-3690.0132749897084</v>
      </c>
      <c r="L3113" s="6" t="str">
        <f>IF(C3113="","",G3113&amp;" "&amp;VLOOKUP(C3113,$X$1:$Y$49,2))</f>
        <v>R 6</v>
      </c>
      <c r="M3113" s="10" t="e">
        <f>M3112+IF(AND(B3113="C",E3113&lt;&gt;""),IF(G3113="D",-#REF!,+#REF!),0)</f>
        <v>#REF!</v>
      </c>
      <c r="N3113">
        <f>IF(D3113,MONTH(D3113),"")</f>
        <v>3</v>
      </c>
      <c r="O3113">
        <f>IF(D3113,YEAR(D3113),"")</f>
        <v>2006</v>
      </c>
      <c r="P3113" s="12">
        <f>P3112+IF(AND($B3113="C",I3113&lt;&gt;""),IF($G3113="D",-I3113,+I3113),0)</f>
        <v>182.23577481221318</v>
      </c>
    </row>
    <row r="3114" spans="1:16" x14ac:dyDescent="0.2">
      <c r="A3114" s="6">
        <v>1585</v>
      </c>
      <c r="B3114" s="6" t="s">
        <v>17</v>
      </c>
      <c r="C3114" t="s">
        <v>62</v>
      </c>
      <c r="D3114" s="8">
        <v>38799</v>
      </c>
      <c r="E3114" s="8">
        <v>38804</v>
      </c>
      <c r="F3114" t="s">
        <v>284</v>
      </c>
      <c r="G3114" s="6" t="s">
        <v>19</v>
      </c>
      <c r="I3114" s="12">
        <v>199.92</v>
      </c>
      <c r="J3114" s="12">
        <f>J3113+IF(AND($B3114="B",$G3114="D"),-I3114,IF($B3114="B",+I3114,0))</f>
        <v>-3490.0932749897083</v>
      </c>
      <c r="K3114" s="12">
        <f>K3113+IF(AND($B3114="B",$E3114&lt;&gt;""),IF($G3114="D",-I3114,+I3114),0)</f>
        <v>-3490.0932749897083</v>
      </c>
      <c r="L3114" s="6" t="str">
        <f>IF(C3114="","",G3114&amp;" "&amp;VLOOKUP(C3114,$X$1:$Y$49,2))</f>
        <v>R 5</v>
      </c>
      <c r="M3114" s="10" t="e">
        <f>M3113+IF(AND(B3114="C",E3114&lt;&gt;""),IF(G3114="D",-#REF!,+#REF!),0)</f>
        <v>#REF!</v>
      </c>
      <c r="N3114">
        <f>IF(D3114,MONTH(D3114),"")</f>
        <v>3</v>
      </c>
      <c r="O3114">
        <f>IF(D3114,YEAR(D3114),"")</f>
        <v>2006</v>
      </c>
      <c r="P3114" s="12">
        <f>P3113+IF(AND($B3114="C",I3114&lt;&gt;""),IF($G3114="D",-I3114,+I3114),0)</f>
        <v>182.23577481221318</v>
      </c>
    </row>
    <row r="3115" spans="1:16" x14ac:dyDescent="0.2">
      <c r="A3115" s="6">
        <v>1588</v>
      </c>
      <c r="B3115" s="6" t="s">
        <v>17</v>
      </c>
      <c r="C3115" t="s">
        <v>33</v>
      </c>
      <c r="D3115" s="8">
        <v>38801</v>
      </c>
      <c r="E3115" s="8">
        <v>38802</v>
      </c>
      <c r="F3115" t="s">
        <v>284</v>
      </c>
      <c r="G3115" s="6" t="s">
        <v>23</v>
      </c>
      <c r="I3115" s="12">
        <v>720</v>
      </c>
      <c r="J3115" s="12">
        <f>J3114+IF(AND($B3115="B",$G3115="D"),-I3115,IF($B3115="B",+I3115,0))</f>
        <v>-4210.0932749897083</v>
      </c>
      <c r="K3115" s="12">
        <f>K3114+IF(AND($B3115="B",$E3115&lt;&gt;""),IF($G3115="D",-I3115,+I3115),0)</f>
        <v>-4210.0932749897083</v>
      </c>
      <c r="L3115" s="6" t="str">
        <f>IF(C3115="","",G3115&amp;" "&amp;VLOOKUP(C3115,$X$1:$Y$49,2))</f>
        <v>D 23</v>
      </c>
      <c r="M3115" s="10" t="e">
        <f>M3114+IF(AND(B3115="C",E3115&lt;&gt;""),IF(G3115="D",-#REF!,+#REF!),0)</f>
        <v>#REF!</v>
      </c>
      <c r="N3115">
        <f>IF(D3115,MONTH(D3115),"")</f>
        <v>3</v>
      </c>
      <c r="O3115">
        <f>IF(D3115,YEAR(D3115),"")</f>
        <v>2006</v>
      </c>
      <c r="P3115" s="12">
        <f>P3114+IF(AND($B3115="C",I3115&lt;&gt;""),IF($G3115="D",-I3115,+I3115),0)</f>
        <v>182.23577481221318</v>
      </c>
    </row>
    <row r="3116" spans="1:16" x14ac:dyDescent="0.2">
      <c r="A3116" s="6">
        <v>1591</v>
      </c>
      <c r="B3116" s="6" t="s">
        <v>17</v>
      </c>
      <c r="C3116" t="s">
        <v>31</v>
      </c>
      <c r="D3116" s="8">
        <v>38807</v>
      </c>
      <c r="E3116" s="8">
        <v>38807</v>
      </c>
      <c r="F3116" t="s">
        <v>284</v>
      </c>
      <c r="G3116" s="6" t="s">
        <v>23</v>
      </c>
      <c r="I3116" s="12">
        <v>131.86000000000001</v>
      </c>
      <c r="J3116" s="12">
        <f>J3115+IF(AND($B3116="B",$G3116="D"),-I3116,IF($B3116="B",+I3116,0))</f>
        <v>-4341.953274989708</v>
      </c>
      <c r="K3116" s="12">
        <f>K3115+IF(AND($B3116="B",$E3116&lt;&gt;""),IF($G3116="D",-I3116,+I3116),0)</f>
        <v>-4341.953274989708</v>
      </c>
      <c r="L3116" s="6" t="str">
        <f>IF(C3116="","",G3116&amp;" "&amp;VLOOKUP(C3116,$X$1:$Y$49,2))</f>
        <v>D 22</v>
      </c>
      <c r="M3116" s="10" t="e">
        <f>M3115+IF(AND(B3116="C",E3116&lt;&gt;""),IF(G3116="D",-#REF!,+#REF!),0)</f>
        <v>#REF!</v>
      </c>
      <c r="N3116">
        <f>IF(D3116,MONTH(D3116),"")</f>
        <v>3</v>
      </c>
      <c r="O3116">
        <f>IF(D3116,YEAR(D3116),"")</f>
        <v>2006</v>
      </c>
      <c r="P3116" s="12">
        <f>P3115+IF(AND($B3116="C",I3116&lt;&gt;""),IF($G3116="D",-I3116,+I3116),0)</f>
        <v>182.23577481221318</v>
      </c>
    </row>
    <row r="3117" spans="1:16" x14ac:dyDescent="0.2">
      <c r="A3117" s="6">
        <v>1591</v>
      </c>
      <c r="B3117" s="6" t="s">
        <v>17</v>
      </c>
      <c r="C3117" t="s">
        <v>26</v>
      </c>
      <c r="D3117" s="8">
        <v>38807</v>
      </c>
      <c r="E3117" s="8">
        <v>38807</v>
      </c>
      <c r="F3117" t="s">
        <v>284</v>
      </c>
      <c r="G3117" s="6" t="s">
        <v>23</v>
      </c>
      <c r="I3117" s="12">
        <v>19.670000000000002</v>
      </c>
      <c r="J3117" s="12">
        <f>J3116+IF(AND($B3117="B",$G3117="D"),-I3117,IF($B3117="B",+I3117,0))</f>
        <v>-4361.6232749897081</v>
      </c>
      <c r="K3117" s="12">
        <f>K3116+IF(AND($B3117="B",$E3117&lt;&gt;""),IF($G3117="D",-I3117,+I3117),0)</f>
        <v>-4361.6232749897081</v>
      </c>
      <c r="L3117" s="6" t="str">
        <f>IF(C3117="","",G3117&amp;" "&amp;VLOOKUP(C3117,$X$1:$Y$49,2))</f>
        <v>D 6</v>
      </c>
      <c r="M3117" s="10" t="e">
        <f>M3116+IF(AND(B3117="C",E3117&lt;&gt;""),IF(G3117="D",-#REF!,+#REF!),0)</f>
        <v>#REF!</v>
      </c>
      <c r="N3117">
        <f>IF(D3117,MONTH(D3117),"")</f>
        <v>3</v>
      </c>
      <c r="O3117">
        <f>IF(D3117,YEAR(D3117),"")</f>
        <v>2006</v>
      </c>
      <c r="P3117" s="12">
        <f>P3116+IF(AND($B3117="C",I3117&lt;&gt;""),IF($G3117="D",-I3117,+I3117),0)</f>
        <v>182.23577481221318</v>
      </c>
    </row>
    <row r="3118" spans="1:16" x14ac:dyDescent="0.2">
      <c r="A3118" s="6">
        <v>1590</v>
      </c>
      <c r="B3118" s="6" t="s">
        <v>17</v>
      </c>
      <c r="C3118" t="s">
        <v>53</v>
      </c>
      <c r="D3118" s="8">
        <v>38810</v>
      </c>
      <c r="E3118" s="8">
        <v>38810</v>
      </c>
      <c r="F3118" t="s">
        <v>284</v>
      </c>
      <c r="G3118" s="6" t="s">
        <v>23</v>
      </c>
      <c r="I3118" s="12">
        <v>34</v>
      </c>
      <c r="J3118" s="12">
        <f>J3117+IF(AND($B3118="B",$G3118="D"),-I3118,IF($B3118="B",+I3118,0))</f>
        <v>-4395.6232749897081</v>
      </c>
      <c r="K3118" s="12">
        <f>K3117+IF(AND($B3118="B",$E3118&lt;&gt;""),IF($G3118="D",-I3118,+I3118),0)</f>
        <v>-4395.6232749897081</v>
      </c>
      <c r="L3118" s="6" t="str">
        <f>IF(C3118="","",G3118&amp;" "&amp;VLOOKUP(C3118,$X$1:$Y$49,2))</f>
        <v>D 29</v>
      </c>
      <c r="M3118" s="10" t="e">
        <f>M3117+IF(AND(B3118="C",E3118&lt;&gt;""),IF(G3118="D",-#REF!,+#REF!),0)</f>
        <v>#REF!</v>
      </c>
      <c r="N3118">
        <f>IF(D3118,MONTH(D3118),"")</f>
        <v>4</v>
      </c>
      <c r="O3118">
        <f>IF(D3118,YEAR(D3118),"")</f>
        <v>2006</v>
      </c>
      <c r="P3118" s="12">
        <f>P3117+IF(AND($B3118="C",I3118&lt;&gt;""),IF($G3118="D",-I3118,+I3118),0)</f>
        <v>182.23577481221318</v>
      </c>
    </row>
    <row r="3119" spans="1:16" x14ac:dyDescent="0.2">
      <c r="A3119" s="6">
        <v>1590</v>
      </c>
      <c r="B3119" s="6" t="s">
        <v>17</v>
      </c>
      <c r="C3119" t="s">
        <v>26</v>
      </c>
      <c r="D3119" s="8">
        <v>38810</v>
      </c>
      <c r="E3119" s="8">
        <v>38810</v>
      </c>
      <c r="F3119" t="s">
        <v>284</v>
      </c>
      <c r="G3119" s="6" t="s">
        <v>23</v>
      </c>
      <c r="I3119" s="12">
        <v>5.96</v>
      </c>
      <c r="J3119" s="12">
        <f>J3118+IF(AND($B3119="B",$G3119="D"),-I3119,IF($B3119="B",+I3119,0))</f>
        <v>-4401.5832749897081</v>
      </c>
      <c r="K3119" s="12">
        <f>K3118+IF(AND($B3119="B",$E3119&lt;&gt;""),IF($G3119="D",-I3119,+I3119),0)</f>
        <v>-4401.5832749897081</v>
      </c>
      <c r="L3119" s="6" t="str">
        <f>IF(C3119="","",G3119&amp;" "&amp;VLOOKUP(C3119,$X$1:$Y$49,2))</f>
        <v>D 6</v>
      </c>
      <c r="M3119" s="10" t="e">
        <f>M3118+IF(AND(B3119="C",E3119&lt;&gt;""),IF(G3119="D",-#REF!,+#REF!),0)</f>
        <v>#REF!</v>
      </c>
      <c r="N3119">
        <f>IF(D3119,MONTH(D3119),"")</f>
        <v>4</v>
      </c>
      <c r="O3119">
        <f>IF(D3119,YEAR(D3119),"")</f>
        <v>2006</v>
      </c>
      <c r="P3119" s="12">
        <f>P3118+IF(AND($B3119="C",I3119&lt;&gt;""),IF($G3119="D",-I3119,+I3119),0)</f>
        <v>182.23577481221318</v>
      </c>
    </row>
    <row r="3120" spans="1:16" x14ac:dyDescent="0.2">
      <c r="A3120" s="6">
        <v>1598</v>
      </c>
      <c r="B3120" s="6" t="s">
        <v>17</v>
      </c>
      <c r="C3120" t="s">
        <v>53</v>
      </c>
      <c r="D3120" s="8">
        <v>38811</v>
      </c>
      <c r="E3120" s="8">
        <v>38808</v>
      </c>
      <c r="F3120" t="s">
        <v>284</v>
      </c>
      <c r="G3120" s="6" t="s">
        <v>23</v>
      </c>
      <c r="I3120" s="12">
        <v>45.24</v>
      </c>
      <c r="J3120" s="12">
        <f>J3119+IF(AND($B3120="B",$G3120="D"),-I3120,IF($B3120="B",+I3120,0))</f>
        <v>-4446.8232749897079</v>
      </c>
      <c r="K3120" s="12">
        <f>K3119+IF(AND($B3120="B",$E3120&lt;&gt;""),IF($G3120="D",-I3120,+I3120),0)</f>
        <v>-4446.8232749897079</v>
      </c>
      <c r="L3120" s="6" t="str">
        <f>IF(C3120="","",G3120&amp;" "&amp;VLOOKUP(C3120,$X$1:$Y$49,2))</f>
        <v>D 29</v>
      </c>
      <c r="M3120" s="10" t="e">
        <f>M3119+IF(AND(B3120="C",E3120&lt;&gt;""),IF(G3120="D",-#REF!,+#REF!),0)</f>
        <v>#REF!</v>
      </c>
      <c r="N3120">
        <f>IF(D3120,MONTH(D3120),"")</f>
        <v>4</v>
      </c>
      <c r="O3120">
        <f>IF(D3120,YEAR(D3120),"")</f>
        <v>2006</v>
      </c>
      <c r="P3120" s="12">
        <f>P3119+IF(AND($B3120="C",I3120&lt;&gt;""),IF($G3120="D",-I3120,+I3120),0)</f>
        <v>182.23577481221318</v>
      </c>
    </row>
    <row r="3121" spans="1:16" x14ac:dyDescent="0.2">
      <c r="A3121" s="6">
        <v>1598</v>
      </c>
      <c r="B3121" s="6" t="s">
        <v>17</v>
      </c>
      <c r="C3121" t="s">
        <v>26</v>
      </c>
      <c r="D3121" s="8">
        <v>38811</v>
      </c>
      <c r="E3121" s="8">
        <v>38808</v>
      </c>
      <c r="F3121" t="s">
        <v>284</v>
      </c>
      <c r="G3121" s="6" t="s">
        <v>23</v>
      </c>
      <c r="I3121" s="12">
        <v>6.27</v>
      </c>
      <c r="J3121" s="12">
        <f>J3120+IF(AND($B3121="B",$G3121="D"),-I3121,IF($B3121="B",+I3121,0))</f>
        <v>-4453.0932749897083</v>
      </c>
      <c r="K3121" s="12">
        <f>K3120+IF(AND($B3121="B",$E3121&lt;&gt;""),IF($G3121="D",-I3121,+I3121),0)</f>
        <v>-4453.0932749897083</v>
      </c>
      <c r="L3121" s="6" t="str">
        <f>IF(C3121="","",G3121&amp;" "&amp;VLOOKUP(C3121,$X$1:$Y$49,2))</f>
        <v>D 6</v>
      </c>
      <c r="M3121" s="10" t="e">
        <f>M3120+IF(AND(B3121="C",E3121&lt;&gt;""),IF(G3121="D",-#REF!,+#REF!),0)</f>
        <v>#REF!</v>
      </c>
      <c r="N3121">
        <f>IF(D3121,MONTH(D3121),"")</f>
        <v>4</v>
      </c>
      <c r="O3121">
        <f>IF(D3121,YEAR(D3121),"")</f>
        <v>2006</v>
      </c>
      <c r="P3121" s="12">
        <f>P3120+IF(AND($B3121="C",I3121&lt;&gt;""),IF($G3121="D",-I3121,+I3121),0)</f>
        <v>182.23577481221318</v>
      </c>
    </row>
    <row r="3122" spans="1:16" x14ac:dyDescent="0.2">
      <c r="A3122" s="6">
        <v>1611</v>
      </c>
      <c r="B3122" s="6" t="s">
        <v>17</v>
      </c>
      <c r="C3122" t="s">
        <v>53</v>
      </c>
      <c r="D3122" s="8">
        <v>38811</v>
      </c>
      <c r="E3122" s="8">
        <v>38810</v>
      </c>
      <c r="F3122" t="s">
        <v>284</v>
      </c>
      <c r="G3122" s="6" t="s">
        <v>23</v>
      </c>
      <c r="I3122" s="12">
        <v>8.36</v>
      </c>
      <c r="J3122" s="12">
        <f>J3121+IF(AND($B3122="B",$G3122="D"),-I3122,IF($B3122="B",+I3122,0))</f>
        <v>-4461.453274989708</v>
      </c>
      <c r="K3122" s="12">
        <f>K3121+IF(AND($B3122="B",$E3122&lt;&gt;""),IF($G3122="D",-I3122,+I3122),0)</f>
        <v>-4461.453274989708</v>
      </c>
      <c r="L3122" s="6" t="str">
        <f>IF(C3122="","",G3122&amp;" "&amp;VLOOKUP(C3122,$X$1:$Y$49,2))</f>
        <v>D 29</v>
      </c>
      <c r="M3122" s="10" t="e">
        <f>M3121+IF(AND(B3122="C",E3122&lt;&gt;""),IF(G3122="D",-#REF!,+#REF!),0)</f>
        <v>#REF!</v>
      </c>
      <c r="N3122">
        <f>IF(D3122,MONTH(D3122),"")</f>
        <v>4</v>
      </c>
      <c r="O3122">
        <f>IF(D3122,YEAR(D3122),"")</f>
        <v>2006</v>
      </c>
      <c r="P3122" s="12">
        <f>P3121+IF(AND($B3122="C",I3122&lt;&gt;""),IF($G3122="D",-I3122,+I3122),0)</f>
        <v>182.23577481221318</v>
      </c>
    </row>
    <row r="3123" spans="1:16" x14ac:dyDescent="0.2">
      <c r="A3123" s="6">
        <v>1611</v>
      </c>
      <c r="B3123" s="6" t="s">
        <v>17</v>
      </c>
      <c r="C3123" t="s">
        <v>26</v>
      </c>
      <c r="D3123" s="8">
        <v>38811</v>
      </c>
      <c r="E3123" s="8">
        <v>38810</v>
      </c>
      <c r="F3123" t="s">
        <v>284</v>
      </c>
      <c r="G3123" s="6" t="s">
        <v>23</v>
      </c>
      <c r="I3123" s="12">
        <v>1.64</v>
      </c>
      <c r="J3123" s="12">
        <f>J3122+IF(AND($B3123="B",$G3123="D"),-I3123,IF($B3123="B",+I3123,0))</f>
        <v>-4463.0932749897083</v>
      </c>
      <c r="K3123" s="12">
        <f>K3122+IF(AND($B3123="B",$E3123&lt;&gt;""),IF($G3123="D",-I3123,+I3123),0)</f>
        <v>-4463.0932749897083</v>
      </c>
      <c r="L3123" s="6" t="str">
        <f>IF(C3123="","",G3123&amp;" "&amp;VLOOKUP(C3123,$X$1:$Y$49,2))</f>
        <v>D 6</v>
      </c>
      <c r="M3123" s="10" t="e">
        <f>M3122+IF(AND(B3123="C",E3123&lt;&gt;""),IF(G3123="D",-#REF!,+#REF!),0)</f>
        <v>#REF!</v>
      </c>
      <c r="N3123">
        <f>IF(D3123,MONTH(D3123),"")</f>
        <v>4</v>
      </c>
      <c r="O3123">
        <f>IF(D3123,YEAR(D3123),"")</f>
        <v>2006</v>
      </c>
      <c r="P3123" s="12">
        <f>P3122+IF(AND($B3123="C",I3123&lt;&gt;""),IF($G3123="D",-I3123,+I3123),0)</f>
        <v>182.23577481221318</v>
      </c>
    </row>
    <row r="3124" spans="1:16" x14ac:dyDescent="0.2">
      <c r="A3124" s="6">
        <v>1544</v>
      </c>
      <c r="B3124" s="6" t="s">
        <v>17</v>
      </c>
      <c r="C3124" t="s">
        <v>58</v>
      </c>
      <c r="D3124" s="8">
        <v>38812</v>
      </c>
      <c r="E3124" s="8">
        <v>38826</v>
      </c>
      <c r="F3124" t="s">
        <v>284</v>
      </c>
      <c r="G3124" s="6" t="s">
        <v>23</v>
      </c>
      <c r="I3124" s="12">
        <v>150</v>
      </c>
      <c r="J3124" s="12">
        <f>J3123+IF(AND($B3124="B",$G3124="D"),-I3124,IF($B3124="B",+I3124,0))</f>
        <v>-4613.0932749897083</v>
      </c>
      <c r="K3124" s="12">
        <f>K3123+IF(AND($B3124="B",$E3124&lt;&gt;""),IF($G3124="D",-I3124,+I3124),0)</f>
        <v>-4613.0932749897083</v>
      </c>
      <c r="L3124" s="6" t="str">
        <f>IF(C3124="","",G3124&amp;" "&amp;VLOOKUP(C3124,$X$1:$Y$49,2))</f>
        <v>D 4</v>
      </c>
      <c r="M3124" s="10" t="e">
        <f>M3123+IF(AND(B3124="C",E3124&lt;&gt;""),IF(G3124="D",-#REF!,+#REF!),0)</f>
        <v>#REF!</v>
      </c>
      <c r="N3124">
        <f>IF(D3124,MONTH(D3124),"")</f>
        <v>4</v>
      </c>
      <c r="O3124">
        <f>IF(D3124,YEAR(D3124),"")</f>
        <v>2006</v>
      </c>
      <c r="P3124" s="12">
        <f>P3123+IF(AND($B3124="C",I3124&lt;&gt;""),IF($G3124="D",-I3124,+I3124),0)</f>
        <v>182.23577481221318</v>
      </c>
    </row>
    <row r="3125" spans="1:16" x14ac:dyDescent="0.2">
      <c r="A3125" s="6">
        <v>999</v>
      </c>
      <c r="B3125" s="6" t="s">
        <v>17</v>
      </c>
      <c r="C3125" t="s">
        <v>33</v>
      </c>
      <c r="D3125" s="8">
        <v>38817</v>
      </c>
      <c r="E3125" s="8">
        <v>38841</v>
      </c>
      <c r="F3125" t="s">
        <v>284</v>
      </c>
      <c r="G3125" s="6" t="s">
        <v>23</v>
      </c>
      <c r="H3125" s="6"/>
      <c r="I3125" s="12">
        <v>128.38</v>
      </c>
      <c r="J3125" s="12">
        <f>J3124+IF(AND($B3125="B",$G3125="D"),-I3125,IF($B3125="B",+I3125,0))</f>
        <v>-4741.4732749897084</v>
      </c>
      <c r="K3125" s="12">
        <f>K3124+IF(AND($B3125="B",$E3125&lt;&gt;""),IF($G3125="D",-I3125,+I3125),0)</f>
        <v>-4741.4732749897084</v>
      </c>
      <c r="L3125" s="6" t="str">
        <f>IF(C3125="","",G3125&amp;" "&amp;VLOOKUP(C3125,$X$1:$Y$49,2))</f>
        <v>D 23</v>
      </c>
      <c r="M3125" s="10" t="e">
        <f>M3124+IF(AND(B3125="C",E3125&lt;&gt;""),IF(G3125="D",-#REF!,+#REF!),0)</f>
        <v>#REF!</v>
      </c>
      <c r="N3125">
        <f>IF(D3125,MONTH(D3125),"")</f>
        <v>4</v>
      </c>
      <c r="O3125">
        <f>IF(D3125,YEAR(D3125),"")</f>
        <v>2006</v>
      </c>
      <c r="P3125" s="12">
        <f>P3124+IF(AND($B3125="C",I3125&lt;&gt;""),IF($G3125="D",-I3125,+I3125),0)</f>
        <v>182.23577481221318</v>
      </c>
    </row>
    <row r="3126" spans="1:16" x14ac:dyDescent="0.2">
      <c r="A3126" s="6">
        <v>1548</v>
      </c>
      <c r="B3126" s="6" t="s">
        <v>17</v>
      </c>
      <c r="C3126" t="s">
        <v>33</v>
      </c>
      <c r="D3126" s="8">
        <v>38817</v>
      </c>
      <c r="E3126" s="8">
        <v>38816</v>
      </c>
      <c r="F3126" t="s">
        <v>284</v>
      </c>
      <c r="G3126" s="6" t="s">
        <v>23</v>
      </c>
      <c r="I3126" s="12">
        <v>262.77</v>
      </c>
      <c r="J3126" s="12">
        <f>J3125+IF(AND($B3126="B",$G3126="D"),-I3126,IF($B3126="B",+I3126,0))</f>
        <v>-5004.2432749897089</v>
      </c>
      <c r="K3126" s="12">
        <f>K3125+IF(AND($B3126="B",$E3126&lt;&gt;""),IF($G3126="D",-I3126,+I3126),0)</f>
        <v>-5004.2432749897089</v>
      </c>
      <c r="L3126" s="6" t="str">
        <f>IF(C3126="","",G3126&amp;" "&amp;VLOOKUP(C3126,$X$1:$Y$49,2))</f>
        <v>D 23</v>
      </c>
      <c r="M3126" s="10" t="e">
        <f>M3125+IF(AND(B3126="C",E3126&lt;&gt;""),IF(G3126="D",-#REF!,+#REF!),0)</f>
        <v>#REF!</v>
      </c>
      <c r="N3126">
        <f>IF(D3126,MONTH(D3126),"")</f>
        <v>4</v>
      </c>
      <c r="O3126">
        <f>IF(D3126,YEAR(D3126),"")</f>
        <v>2006</v>
      </c>
      <c r="P3126" s="12">
        <f>P3125+IF(AND($B3126="C",I3126&lt;&gt;""),IF($G3126="D",-I3126,+I3126),0)</f>
        <v>182.23577481221318</v>
      </c>
    </row>
    <row r="3127" spans="1:16" x14ac:dyDescent="0.2">
      <c r="A3127" s="6">
        <v>1549</v>
      </c>
      <c r="B3127" s="6" t="s">
        <v>17</v>
      </c>
      <c r="C3127" t="s">
        <v>33</v>
      </c>
      <c r="D3127" s="8">
        <v>38817</v>
      </c>
      <c r="E3127" s="8">
        <v>38816</v>
      </c>
      <c r="F3127" t="s">
        <v>284</v>
      </c>
      <c r="G3127" s="6" t="s">
        <v>23</v>
      </c>
      <c r="I3127" s="12">
        <v>301.2</v>
      </c>
      <c r="J3127" s="12">
        <f>J3126+IF(AND($B3127="B",$G3127="D"),-I3127,IF($B3127="B",+I3127,0))</f>
        <v>-5305.4432749897087</v>
      </c>
      <c r="K3127" s="12">
        <f>K3126+IF(AND($B3127="B",$E3127&lt;&gt;""),IF($G3127="D",-I3127,+I3127),0)</f>
        <v>-5305.4432749897087</v>
      </c>
      <c r="L3127" s="6" t="str">
        <f>IF(C3127="","",G3127&amp;" "&amp;VLOOKUP(C3127,$X$1:$Y$49,2))</f>
        <v>D 23</v>
      </c>
      <c r="M3127" s="10" t="e">
        <f>M3126+IF(AND(B3127="C",E3127&lt;&gt;""),IF(G3127="D",-#REF!,+#REF!),0)</f>
        <v>#REF!</v>
      </c>
      <c r="N3127">
        <f>IF(D3127,MONTH(D3127),"")</f>
        <v>4</v>
      </c>
      <c r="O3127">
        <f>IF(D3127,YEAR(D3127),"")</f>
        <v>2006</v>
      </c>
      <c r="P3127" s="12">
        <f>P3126+IF(AND($B3127="C",I3127&lt;&gt;""),IF($G3127="D",-I3127,+I3127),0)</f>
        <v>182.23577481221318</v>
      </c>
    </row>
    <row r="3128" spans="1:16" x14ac:dyDescent="0.2">
      <c r="A3128" s="6">
        <v>1551</v>
      </c>
      <c r="B3128" s="6" t="s">
        <v>17</v>
      </c>
      <c r="C3128" t="s">
        <v>33</v>
      </c>
      <c r="D3128" s="8">
        <v>38817</v>
      </c>
      <c r="E3128" s="8">
        <v>38817</v>
      </c>
      <c r="F3128" t="s">
        <v>284</v>
      </c>
      <c r="G3128" s="6" t="s">
        <v>23</v>
      </c>
      <c r="I3128" s="12">
        <v>408.1</v>
      </c>
      <c r="J3128" s="12">
        <f>J3127+IF(AND($B3128="B",$G3128="D"),-I3128,IF($B3128="B",+I3128,0))</f>
        <v>-5713.5432749897091</v>
      </c>
      <c r="K3128" s="12">
        <f>K3127+IF(AND($B3128="B",$E3128&lt;&gt;""),IF($G3128="D",-I3128,+I3128),0)</f>
        <v>-5713.5432749897091</v>
      </c>
      <c r="L3128" s="6" t="str">
        <f>IF(C3128="","",G3128&amp;" "&amp;VLOOKUP(C3128,$X$1:$Y$49,2))</f>
        <v>D 23</v>
      </c>
      <c r="M3128" s="10" t="e">
        <f>M3127+IF(AND(B3128="C",E3128&lt;&gt;""),IF(G3128="D",-#REF!,+#REF!),0)</f>
        <v>#REF!</v>
      </c>
      <c r="N3128">
        <f>IF(D3128,MONTH(D3128),"")</f>
        <v>4</v>
      </c>
      <c r="O3128">
        <f>IF(D3128,YEAR(D3128),"")</f>
        <v>2006</v>
      </c>
      <c r="P3128" s="12">
        <f>P3127+IF(AND($B3128="C",I3128&lt;&gt;""),IF($G3128="D",-I3128,+I3128),0)</f>
        <v>182.23577481221318</v>
      </c>
    </row>
    <row r="3129" spans="1:16" x14ac:dyDescent="0.2">
      <c r="A3129" s="6">
        <v>1553</v>
      </c>
      <c r="B3129" s="6" t="s">
        <v>17</v>
      </c>
      <c r="C3129" t="s">
        <v>33</v>
      </c>
      <c r="D3129" s="8">
        <v>38817</v>
      </c>
      <c r="E3129" s="8">
        <v>38826</v>
      </c>
      <c r="F3129" t="s">
        <v>284</v>
      </c>
      <c r="G3129" s="6" t="s">
        <v>23</v>
      </c>
      <c r="I3129" s="12">
        <v>701</v>
      </c>
      <c r="J3129" s="12">
        <f>J3128+IF(AND($B3129="B",$G3129="D"),-I3129,IF($B3129="B",+I3129,0))</f>
        <v>-6414.5432749897091</v>
      </c>
      <c r="K3129" s="12">
        <f>K3128+IF(AND($B3129="B",$E3129&lt;&gt;""),IF($G3129="D",-I3129,+I3129),0)</f>
        <v>-6414.5432749897091</v>
      </c>
      <c r="L3129" s="6" t="str">
        <f>IF(C3129="","",G3129&amp;" "&amp;VLOOKUP(C3129,$X$1:$Y$49,2))</f>
        <v>D 23</v>
      </c>
      <c r="M3129" s="10" t="e">
        <f>M3128+IF(AND(B3129="C",E3129&lt;&gt;""),IF(G3129="D",-#REF!,+#REF!),0)</f>
        <v>#REF!</v>
      </c>
      <c r="N3129">
        <f>IF(D3129,MONTH(D3129),"")</f>
        <v>4</v>
      </c>
      <c r="O3129">
        <f>IF(D3129,YEAR(D3129),"")</f>
        <v>2006</v>
      </c>
      <c r="P3129" s="12">
        <f>P3128+IF(AND($B3129="C",I3129&lt;&gt;""),IF($G3129="D",-I3129,+I3129),0)</f>
        <v>182.23577481221318</v>
      </c>
    </row>
    <row r="3130" spans="1:16" x14ac:dyDescent="0.2">
      <c r="A3130" s="6">
        <v>1538</v>
      </c>
      <c r="B3130" s="6" t="s">
        <v>17</v>
      </c>
      <c r="C3130" t="s">
        <v>64</v>
      </c>
      <c r="D3130" s="8">
        <v>38818</v>
      </c>
      <c r="E3130" s="8">
        <v>38816</v>
      </c>
      <c r="F3130" t="s">
        <v>284</v>
      </c>
      <c r="G3130" s="6" t="s">
        <v>23</v>
      </c>
      <c r="I3130" s="12">
        <v>4</v>
      </c>
      <c r="J3130" s="12">
        <f>J3129+IF(AND($B3130="B",$G3130="D"),-I3130,IF($B3130="B",+I3130,0))</f>
        <v>-6418.5432749897091</v>
      </c>
      <c r="K3130" s="12">
        <f>K3129+IF(AND($B3130="B",$E3130&lt;&gt;""),IF($G3130="D",-I3130,+I3130),0)</f>
        <v>-6418.5432749897091</v>
      </c>
      <c r="L3130" s="6" t="str">
        <f>IF(C3130="","",G3130&amp;" "&amp;VLOOKUP(C3130,$X$1:$Y$49,2))</f>
        <v>D 20</v>
      </c>
      <c r="M3130" s="10" t="e">
        <f>M3129+IF(AND(B3130="C",E3130&lt;&gt;""),IF(G3130="D",-#REF!,+#REF!),0)</f>
        <v>#REF!</v>
      </c>
      <c r="N3130">
        <f>IF(D3130,MONTH(D3130),"")</f>
        <v>4</v>
      </c>
      <c r="O3130">
        <f>IF(D3130,YEAR(D3130),"")</f>
        <v>2006</v>
      </c>
      <c r="P3130" s="12">
        <f>P3129+IF(AND($B3130="C",I3130&lt;&gt;""),IF($G3130="D",-I3130,+I3130),0)</f>
        <v>182.23577481221318</v>
      </c>
    </row>
    <row r="3131" spans="1:16" x14ac:dyDescent="0.2">
      <c r="A3131" s="6">
        <v>1592</v>
      </c>
      <c r="B3131" s="6" t="s">
        <v>17</v>
      </c>
      <c r="C3131" t="s">
        <v>67</v>
      </c>
      <c r="D3131" s="8">
        <v>38819</v>
      </c>
      <c r="E3131" s="8">
        <v>38824</v>
      </c>
      <c r="F3131" t="s">
        <v>284</v>
      </c>
      <c r="G3131" s="6" t="s">
        <v>23</v>
      </c>
      <c r="I3131" s="12">
        <v>1922</v>
      </c>
      <c r="J3131" s="12">
        <f>J3130+IF(AND($B3131="B",$G3131="D"),-I3131,IF($B3131="B",+I3131,0))</f>
        <v>-8340.5432749897082</v>
      </c>
      <c r="K3131" s="12">
        <f>K3130+IF(AND($B3131="B",$E3131&lt;&gt;""),IF($G3131="D",-I3131,+I3131),0)</f>
        <v>-8340.5432749897082</v>
      </c>
      <c r="L3131" s="6" t="str">
        <f>IF(C3131="","",G3131&amp;" "&amp;VLOOKUP(C3131,$X$1:$Y$49,2))</f>
        <v>D 11</v>
      </c>
      <c r="M3131" s="10" t="e">
        <f>M3130+IF(AND(B3131="C",E3131&lt;&gt;""),IF(G3131="D",-#REF!,+#REF!),0)</f>
        <v>#REF!</v>
      </c>
      <c r="N3131">
        <f>IF(D3131,MONTH(D3131),"")</f>
        <v>4</v>
      </c>
      <c r="O3131">
        <f>IF(D3131,YEAR(D3131),"")</f>
        <v>2006</v>
      </c>
      <c r="P3131" s="12">
        <f>P3130+IF(AND($B3131="C",I3131&lt;&gt;""),IF($G3131="D",-I3131,+I3131),0)</f>
        <v>182.23577481221318</v>
      </c>
    </row>
    <row r="3132" spans="1:16" x14ac:dyDescent="0.2">
      <c r="A3132" s="6">
        <v>1596</v>
      </c>
      <c r="B3132" s="6" t="s">
        <v>17</v>
      </c>
      <c r="C3132" t="s">
        <v>54</v>
      </c>
      <c r="D3132" s="8">
        <v>38819</v>
      </c>
      <c r="E3132" s="8">
        <v>38818</v>
      </c>
      <c r="F3132" t="s">
        <v>284</v>
      </c>
      <c r="G3132" s="6" t="s">
        <v>19</v>
      </c>
      <c r="I3132" s="12">
        <v>2400</v>
      </c>
      <c r="J3132" s="12">
        <f>J3131+IF(AND($B3132="B",$G3132="D"),-I3132,IF($B3132="B",+I3132,0))</f>
        <v>-5940.5432749897082</v>
      </c>
      <c r="K3132" s="12">
        <f>K3131+IF(AND($B3132="B",$E3132&lt;&gt;""),IF($G3132="D",-I3132,+I3132),0)</f>
        <v>-5940.5432749897082</v>
      </c>
      <c r="L3132" s="6" t="str">
        <f>IF(C3132="","",G3132&amp;" "&amp;VLOOKUP(C3132,$X$1:$Y$49,2))</f>
        <v>R 6</v>
      </c>
      <c r="M3132" s="10" t="e">
        <f>M3131+IF(AND(B3132="C",E3132&lt;&gt;""),IF(G3132="D",-#REF!,+#REF!),0)</f>
        <v>#REF!</v>
      </c>
      <c r="N3132">
        <f>IF(D3132,MONTH(D3132),"")</f>
        <v>4</v>
      </c>
      <c r="O3132">
        <f>IF(D3132,YEAR(D3132),"")</f>
        <v>2006</v>
      </c>
      <c r="P3132" s="12">
        <f>P3131+IF(AND($B3132="C",I3132&lt;&gt;""),IF($G3132="D",-I3132,+I3132),0)</f>
        <v>182.23577481221318</v>
      </c>
    </row>
    <row r="3133" spans="1:16" x14ac:dyDescent="0.2">
      <c r="A3133" s="6">
        <v>1596</v>
      </c>
      <c r="B3133" s="6" t="s">
        <v>17</v>
      </c>
      <c r="C3133" t="s">
        <v>62</v>
      </c>
      <c r="D3133" s="8">
        <v>38819</v>
      </c>
      <c r="E3133" s="8">
        <v>38818</v>
      </c>
      <c r="F3133" t="s">
        <v>284</v>
      </c>
      <c r="G3133" s="6" t="s">
        <v>19</v>
      </c>
      <c r="I3133" s="12">
        <v>470.4</v>
      </c>
      <c r="J3133" s="12">
        <f>J3132+IF(AND($B3133="B",$G3133="D"),-I3133,IF($B3133="B",+I3133,0))</f>
        <v>-5470.1432749897085</v>
      </c>
      <c r="K3133" s="12">
        <f>K3132+IF(AND($B3133="B",$E3133&lt;&gt;""),IF($G3133="D",-I3133,+I3133),0)</f>
        <v>-5470.1432749897085</v>
      </c>
      <c r="L3133" s="6" t="str">
        <f>IF(C3133="","",G3133&amp;" "&amp;VLOOKUP(C3133,$X$1:$Y$49,2))</f>
        <v>R 5</v>
      </c>
      <c r="M3133" s="10" t="e">
        <f>M3132+IF(AND(B3133="C",E3133&lt;&gt;""),IF(G3133="D",-#REF!,+#REF!),0)</f>
        <v>#REF!</v>
      </c>
      <c r="N3133">
        <f>IF(D3133,MONTH(D3133),"")</f>
        <v>4</v>
      </c>
      <c r="O3133">
        <f>IF(D3133,YEAR(D3133),"")</f>
        <v>2006</v>
      </c>
      <c r="P3133" s="12">
        <f>P3132+IF(AND($B3133="C",I3133&lt;&gt;""),IF($G3133="D",-I3133,+I3133),0)</f>
        <v>182.23577481221318</v>
      </c>
    </row>
    <row r="3134" spans="1:16" x14ac:dyDescent="0.2">
      <c r="A3134" s="6">
        <v>1597</v>
      </c>
      <c r="B3134" s="6" t="s">
        <v>17</v>
      </c>
      <c r="C3134" t="s">
        <v>28</v>
      </c>
      <c r="D3134" s="8">
        <v>38819</v>
      </c>
      <c r="E3134" s="8">
        <v>38838</v>
      </c>
      <c r="F3134" t="s">
        <v>284</v>
      </c>
      <c r="G3134" s="6" t="s">
        <v>23</v>
      </c>
      <c r="I3134" s="12">
        <v>26.2</v>
      </c>
      <c r="J3134" s="12">
        <f>J3133+IF(AND($B3134="B",$G3134="D"),-I3134,IF($B3134="B",+I3134,0))</f>
        <v>-5496.3432749897083</v>
      </c>
      <c r="K3134" s="12">
        <f>K3133+IF(AND($B3134="B",$E3134&lt;&gt;""),IF($G3134="D",-I3134,+I3134),0)</f>
        <v>-5496.3432749897083</v>
      </c>
      <c r="L3134" s="6" t="str">
        <f>IF(C3134="","",G3134&amp;" "&amp;VLOOKUP(C3134,$X$1:$Y$49,2))</f>
        <v>D 25</v>
      </c>
      <c r="M3134" s="10" t="e">
        <f>M3133+IF(AND(B3134="C",E3134&lt;&gt;""),IF(G3134="D",-#REF!,+#REF!),0)</f>
        <v>#REF!</v>
      </c>
      <c r="N3134">
        <f>IF(D3134,MONTH(D3134),"")</f>
        <v>4</v>
      </c>
      <c r="O3134">
        <f>IF(D3134,YEAR(D3134),"")</f>
        <v>2006</v>
      </c>
      <c r="P3134" s="12">
        <f>P3133+IF(AND($B3134="C",I3134&lt;&gt;""),IF($G3134="D",-I3134,+I3134),0)</f>
        <v>182.23577481221318</v>
      </c>
    </row>
    <row r="3135" spans="1:16" x14ac:dyDescent="0.2">
      <c r="A3135" s="6">
        <v>1597</v>
      </c>
      <c r="B3135" s="6" t="s">
        <v>17</v>
      </c>
      <c r="C3135" t="s">
        <v>26</v>
      </c>
      <c r="D3135" s="8">
        <v>38819</v>
      </c>
      <c r="E3135" s="8">
        <v>38838</v>
      </c>
      <c r="F3135" t="s">
        <v>284</v>
      </c>
      <c r="G3135" s="6" t="s">
        <v>23</v>
      </c>
      <c r="I3135" s="12">
        <v>5.14</v>
      </c>
      <c r="J3135" s="12">
        <f>J3134+IF(AND($B3135="B",$G3135="D"),-I3135,IF($B3135="B",+I3135,0))</f>
        <v>-5501.4832749897087</v>
      </c>
      <c r="K3135" s="12">
        <f>K3134+IF(AND($B3135="B",$E3135&lt;&gt;""),IF($G3135="D",-I3135,+I3135),0)</f>
        <v>-5501.4832749897087</v>
      </c>
      <c r="L3135" s="6" t="str">
        <f>IF(C3135="","",G3135&amp;" "&amp;VLOOKUP(C3135,$X$1:$Y$49,2))</f>
        <v>D 6</v>
      </c>
      <c r="M3135" s="10" t="e">
        <f>M3134+IF(AND(B3135="C",E3135&lt;&gt;""),IF(G3135="D",-#REF!,+#REF!),0)</f>
        <v>#REF!</v>
      </c>
      <c r="N3135">
        <f>IF(D3135,MONTH(D3135),"")</f>
        <v>4</v>
      </c>
      <c r="O3135">
        <f>IF(D3135,YEAR(D3135),"")</f>
        <v>2006</v>
      </c>
      <c r="P3135" s="12">
        <f>P3134+IF(AND($B3135="C",I3135&lt;&gt;""),IF($G3135="D",-I3135,+I3135),0)</f>
        <v>182.23577481221318</v>
      </c>
    </row>
    <row r="3136" spans="1:16" x14ac:dyDescent="0.2">
      <c r="A3136" s="6">
        <v>1599</v>
      </c>
      <c r="B3136" s="6" t="s">
        <v>17</v>
      </c>
      <c r="C3136" t="s">
        <v>28</v>
      </c>
      <c r="D3136" s="8">
        <v>38823</v>
      </c>
      <c r="E3136" s="8">
        <v>38838</v>
      </c>
      <c r="F3136" t="s">
        <v>284</v>
      </c>
      <c r="G3136" s="6" t="s">
        <v>23</v>
      </c>
      <c r="I3136" s="12">
        <v>39.81</v>
      </c>
      <c r="J3136" s="12">
        <f>J3135+IF(AND($B3136="B",$G3136="D"),-I3136,IF($B3136="B",+I3136,0))</f>
        <v>-5541.2932749897091</v>
      </c>
      <c r="K3136" s="12">
        <f>K3135+IF(AND($B3136="B",$E3136&lt;&gt;""),IF($G3136="D",-I3136,+I3136),0)</f>
        <v>-5541.2932749897091</v>
      </c>
      <c r="L3136" s="6" t="str">
        <f>IF(C3136="","",G3136&amp;" "&amp;VLOOKUP(C3136,$X$1:$Y$49,2))</f>
        <v>D 25</v>
      </c>
      <c r="M3136" s="10" t="e">
        <f>M3135+IF(AND(B3136="C",E3136&lt;&gt;""),IF(G3136="D",-#REF!,+#REF!),0)</f>
        <v>#REF!</v>
      </c>
      <c r="N3136">
        <f>IF(D3136,MONTH(D3136),"")</f>
        <v>4</v>
      </c>
      <c r="O3136">
        <f>IF(D3136,YEAR(D3136),"")</f>
        <v>2006</v>
      </c>
      <c r="P3136" s="12">
        <f>P3135+IF(AND($B3136="C",I3136&lt;&gt;""),IF($G3136="D",-I3136,+I3136),0)</f>
        <v>182.23577481221318</v>
      </c>
    </row>
    <row r="3137" spans="1:16" x14ac:dyDescent="0.2">
      <c r="A3137" s="6">
        <v>1599</v>
      </c>
      <c r="B3137" s="6" t="s">
        <v>17</v>
      </c>
      <c r="C3137" t="s">
        <v>26</v>
      </c>
      <c r="D3137" s="8">
        <v>38823</v>
      </c>
      <c r="E3137" s="8">
        <v>38838</v>
      </c>
      <c r="F3137" t="s">
        <v>284</v>
      </c>
      <c r="G3137" s="6" t="s">
        <v>23</v>
      </c>
      <c r="I3137" s="12">
        <v>7.81</v>
      </c>
      <c r="J3137" s="12">
        <f>J3136+IF(AND($B3137="B",$G3137="D"),-I3137,IF($B3137="B",+I3137,0))</f>
        <v>-5549.1032749897095</v>
      </c>
      <c r="K3137" s="12">
        <f>K3136+IF(AND($B3137="B",$E3137&lt;&gt;""),IF($G3137="D",-I3137,+I3137),0)</f>
        <v>-5549.1032749897095</v>
      </c>
      <c r="L3137" s="6" t="str">
        <f>IF(C3137="","",G3137&amp;" "&amp;VLOOKUP(C3137,$X$1:$Y$49,2))</f>
        <v>D 6</v>
      </c>
      <c r="M3137" s="10" t="e">
        <f>M3136+IF(AND(B3137="C",E3137&lt;&gt;""),IF(G3137="D",-#REF!,+#REF!),0)</f>
        <v>#REF!</v>
      </c>
      <c r="N3137">
        <f>IF(D3137,MONTH(D3137),"")</f>
        <v>4</v>
      </c>
      <c r="O3137">
        <f>IF(D3137,YEAR(D3137),"")</f>
        <v>2006</v>
      </c>
      <c r="P3137" s="12">
        <f>P3136+IF(AND($B3137="C",I3137&lt;&gt;""),IF($G3137="D",-I3137,+I3137),0)</f>
        <v>182.23577481221318</v>
      </c>
    </row>
    <row r="3138" spans="1:16" x14ac:dyDescent="0.2">
      <c r="A3138" s="6">
        <v>1612</v>
      </c>
      <c r="B3138" s="6" t="s">
        <v>17</v>
      </c>
      <c r="C3138" t="s">
        <v>28</v>
      </c>
      <c r="D3138" s="8">
        <v>38824</v>
      </c>
      <c r="E3138" s="8">
        <v>38824</v>
      </c>
      <c r="F3138" t="s">
        <v>284</v>
      </c>
      <c r="G3138" s="6" t="s">
        <v>23</v>
      </c>
      <c r="I3138" s="12">
        <v>25</v>
      </c>
      <c r="J3138" s="12">
        <f>J3137+IF(AND($B3138="B",$G3138="D"),-I3138,IF($B3138="B",+I3138,0))</f>
        <v>-5574.1032749897095</v>
      </c>
      <c r="K3138" s="12">
        <f>K3137+IF(AND($B3138="B",$E3138&lt;&gt;""),IF($G3138="D",-I3138,+I3138),0)</f>
        <v>-5574.1032749897095</v>
      </c>
      <c r="L3138" s="6" t="str">
        <f>IF(C3138="","",G3138&amp;" "&amp;VLOOKUP(C3138,$X$1:$Y$49,2))</f>
        <v>D 25</v>
      </c>
      <c r="M3138" s="10" t="e">
        <f>M3137+IF(AND(B3138="C",E3138&lt;&gt;""),IF(G3138="D",-#REF!,+#REF!),0)</f>
        <v>#REF!</v>
      </c>
      <c r="N3138">
        <f>IF(D3138,MONTH(D3138),"")</f>
        <v>4</v>
      </c>
      <c r="O3138">
        <f>IF(D3138,YEAR(D3138),"")</f>
        <v>2006</v>
      </c>
      <c r="P3138" s="12">
        <f>P3137+IF(AND($B3138="C",I3138&lt;&gt;""),IF($G3138="D",-I3138,+I3138),0)</f>
        <v>182.23577481221318</v>
      </c>
    </row>
    <row r="3139" spans="1:16" x14ac:dyDescent="0.2">
      <c r="A3139" s="6">
        <v>1612</v>
      </c>
      <c r="B3139" s="6" t="s">
        <v>17</v>
      </c>
      <c r="C3139" t="s">
        <v>26</v>
      </c>
      <c r="D3139" s="8">
        <v>38824</v>
      </c>
      <c r="E3139" s="8">
        <v>38824</v>
      </c>
      <c r="F3139" t="s">
        <v>284</v>
      </c>
      <c r="G3139" s="6" t="s">
        <v>23</v>
      </c>
      <c r="I3139" s="12">
        <v>4.9000000000000004</v>
      </c>
      <c r="J3139" s="12">
        <f>J3138+IF(AND($B3139="B",$G3139="D"),-I3139,IF($B3139="B",+I3139,0))</f>
        <v>-5579.0032749897091</v>
      </c>
      <c r="K3139" s="12">
        <f>K3138+IF(AND($B3139="B",$E3139&lt;&gt;""),IF($G3139="D",-I3139,+I3139),0)</f>
        <v>-5579.0032749897091</v>
      </c>
      <c r="L3139" s="6" t="str">
        <f>IF(C3139="","",G3139&amp;" "&amp;VLOOKUP(C3139,$X$1:$Y$49,2))</f>
        <v>D 6</v>
      </c>
      <c r="M3139" s="10" t="e">
        <f>M3138+IF(AND(B3139="C",E3139&lt;&gt;""),IF(G3139="D",-#REF!,+#REF!),0)</f>
        <v>#REF!</v>
      </c>
      <c r="N3139">
        <f>IF(D3139,MONTH(D3139),"")</f>
        <v>4</v>
      </c>
      <c r="O3139">
        <f>IF(D3139,YEAR(D3139),"")</f>
        <v>2006</v>
      </c>
      <c r="P3139" s="12">
        <f>P3138+IF(AND($B3139="C",I3139&lt;&gt;""),IF($G3139="D",-I3139,+I3139),0)</f>
        <v>182.23577481221318</v>
      </c>
    </row>
    <row r="3140" spans="1:16" x14ac:dyDescent="0.2">
      <c r="A3140" s="6">
        <v>1595</v>
      </c>
      <c r="B3140" s="6" t="s">
        <v>17</v>
      </c>
      <c r="C3140" t="s">
        <v>54</v>
      </c>
      <c r="D3140" s="8">
        <v>38825</v>
      </c>
      <c r="E3140" s="8">
        <v>38828</v>
      </c>
      <c r="F3140" t="s">
        <v>284</v>
      </c>
      <c r="G3140" s="6" t="s">
        <v>19</v>
      </c>
      <c r="I3140" s="12">
        <v>2270</v>
      </c>
      <c r="J3140" s="12">
        <f>J3139+IF(AND($B3140="B",$G3140="D"),-I3140,IF($B3140="B",+I3140,0))</f>
        <v>-3309.0032749897091</v>
      </c>
      <c r="K3140" s="12">
        <f>K3139+IF(AND($B3140="B",$E3140&lt;&gt;""),IF($G3140="D",-I3140,+I3140),0)</f>
        <v>-3309.0032749897091</v>
      </c>
      <c r="L3140" s="6" t="str">
        <f>IF(C3140="","",G3140&amp;" "&amp;VLOOKUP(C3140,$X$1:$Y$49,2))</f>
        <v>R 6</v>
      </c>
      <c r="M3140" s="10" t="e">
        <f>M3139+IF(AND(B3140="C",E3140&lt;&gt;""),IF(G3140="D",-#REF!,+#REF!),0)</f>
        <v>#REF!</v>
      </c>
      <c r="N3140">
        <f>IF(D3140,MONTH(D3140),"")</f>
        <v>4</v>
      </c>
      <c r="O3140">
        <f>IF(D3140,YEAR(D3140),"")</f>
        <v>2006</v>
      </c>
      <c r="P3140" s="12">
        <f>P3139+IF(AND($B3140="C",I3140&lt;&gt;""),IF($G3140="D",-I3140,+I3140),0)</f>
        <v>182.23577481221318</v>
      </c>
    </row>
    <row r="3141" spans="1:16" x14ac:dyDescent="0.2">
      <c r="A3141" s="6">
        <v>1595</v>
      </c>
      <c r="B3141" s="6" t="s">
        <v>17</v>
      </c>
      <c r="C3141" t="s">
        <v>62</v>
      </c>
      <c r="D3141" s="8">
        <v>38825</v>
      </c>
      <c r="E3141" s="8">
        <v>38828</v>
      </c>
      <c r="F3141" t="s">
        <v>284</v>
      </c>
      <c r="G3141" s="6" t="s">
        <v>19</v>
      </c>
      <c r="I3141" s="12">
        <v>444.92</v>
      </c>
      <c r="J3141" s="12">
        <f>J3140+IF(AND($B3141="B",$G3141="D"),-I3141,IF($B3141="B",+I3141,0))</f>
        <v>-2864.083274989709</v>
      </c>
      <c r="K3141" s="12">
        <f>K3140+IF(AND($B3141="B",$E3141&lt;&gt;""),IF($G3141="D",-I3141,+I3141),0)</f>
        <v>-2864.083274989709</v>
      </c>
      <c r="L3141" s="6" t="str">
        <f>IF(C3141="","",G3141&amp;" "&amp;VLOOKUP(C3141,$X$1:$Y$49,2))</f>
        <v>R 5</v>
      </c>
      <c r="M3141" s="10" t="e">
        <f>M3140+IF(AND(B3141="C",E3141&lt;&gt;""),IF(G3141="D",-#REF!,+#REF!),0)</f>
        <v>#REF!</v>
      </c>
      <c r="N3141">
        <f>IF(D3141,MONTH(D3141),"")</f>
        <v>4</v>
      </c>
      <c r="O3141">
        <f>IF(D3141,YEAR(D3141),"")</f>
        <v>2006</v>
      </c>
      <c r="P3141" s="12">
        <f>P3140+IF(AND($B3141="C",I3141&lt;&gt;""),IF($G3141="D",-I3141,+I3141),0)</f>
        <v>182.23577481221318</v>
      </c>
    </row>
    <row r="3142" spans="1:16" x14ac:dyDescent="0.2">
      <c r="A3142" s="6">
        <v>1528</v>
      </c>
      <c r="B3142" s="6" t="s">
        <v>17</v>
      </c>
      <c r="C3142" t="s">
        <v>57</v>
      </c>
      <c r="D3142" s="8">
        <v>38828</v>
      </c>
      <c r="E3142" s="8">
        <v>38827</v>
      </c>
      <c r="F3142" t="s">
        <v>284</v>
      </c>
      <c r="G3142" s="6" t="s">
        <v>23</v>
      </c>
      <c r="I3142" s="12">
        <v>278.97000000000003</v>
      </c>
      <c r="J3142" s="12">
        <f>J3141+IF(AND($B3142="B",$G3142="D"),-I3142,IF($B3142="B",+I3142,0))</f>
        <v>-3143.0532749897093</v>
      </c>
      <c r="K3142" s="12">
        <f>K3141+IF(AND($B3142="B",$E3142&lt;&gt;""),IF($G3142="D",-I3142,+I3142),0)</f>
        <v>-3143.0532749897093</v>
      </c>
      <c r="L3142" s="6" t="str">
        <f>IF(C3142="","",G3142&amp;" "&amp;VLOOKUP(C3142,$X$1:$Y$49,2))</f>
        <v>D 13</v>
      </c>
      <c r="M3142" s="10" t="e">
        <f>M3141+IF(AND(B3142="C",E3142&lt;&gt;""),IF(G3142="D",-#REF!,+#REF!),0)</f>
        <v>#REF!</v>
      </c>
      <c r="N3142">
        <f>IF(D3142,MONTH(D3142),"")</f>
        <v>4</v>
      </c>
      <c r="O3142">
        <f>IF(D3142,YEAR(D3142),"")</f>
        <v>2006</v>
      </c>
      <c r="P3142" s="12">
        <f>P3141+IF(AND($B3142="C",I3142&lt;&gt;""),IF($G3142="D",-I3142,+I3142),0)</f>
        <v>182.23577481221318</v>
      </c>
    </row>
    <row r="3143" spans="1:16" x14ac:dyDescent="0.2">
      <c r="A3143" s="6">
        <v>1528</v>
      </c>
      <c r="B3143" s="6" t="s">
        <v>17</v>
      </c>
      <c r="C3143" s="7" t="s">
        <v>26</v>
      </c>
      <c r="D3143" s="8">
        <v>38828</v>
      </c>
      <c r="E3143" s="8">
        <v>38827</v>
      </c>
      <c r="F3143" t="s">
        <v>284</v>
      </c>
      <c r="G3143" s="6" t="s">
        <v>23</v>
      </c>
      <c r="I3143" s="12">
        <v>54.68</v>
      </c>
      <c r="J3143" s="12">
        <f>J3142+IF(AND($B3143="B",$G3143="D"),-I3143,IF($B3143="B",+I3143,0))</f>
        <v>-3197.7332749897091</v>
      </c>
      <c r="K3143" s="12">
        <f>K3142+IF(AND($B3143="B",$E3143&lt;&gt;""),IF($G3143="D",-I3143,+I3143),0)</f>
        <v>-3197.7332749897091</v>
      </c>
      <c r="L3143" s="6" t="str">
        <f>IF(C3143="","",G3143&amp;" "&amp;VLOOKUP(C3143,$X$1:$Y$49,2))</f>
        <v>D 6</v>
      </c>
      <c r="M3143" s="10" t="e">
        <f>M3142+IF(AND(B3143="C",E3143&lt;&gt;""),IF(G3143="D",-#REF!,+#REF!),0)</f>
        <v>#REF!</v>
      </c>
      <c r="N3143">
        <f>IF(D3143,MONTH(D3143),"")</f>
        <v>4</v>
      </c>
      <c r="O3143">
        <f>IF(D3143,YEAR(D3143),"")</f>
        <v>2006</v>
      </c>
      <c r="P3143" s="12">
        <f>P3142+IF(AND($B3143="C",I3143&lt;&gt;""),IF($G3143="D",-I3143,+I3143),0)</f>
        <v>182.23577481221318</v>
      </c>
    </row>
    <row r="3144" spans="1:16" x14ac:dyDescent="0.2">
      <c r="A3144" s="6">
        <v>1528</v>
      </c>
      <c r="B3144" s="6" t="s">
        <v>17</v>
      </c>
      <c r="C3144" t="s">
        <v>64</v>
      </c>
      <c r="D3144" s="8">
        <v>38828</v>
      </c>
      <c r="E3144" s="8">
        <v>38827</v>
      </c>
      <c r="F3144" t="s">
        <v>284</v>
      </c>
      <c r="G3144" s="6" t="s">
        <v>23</v>
      </c>
      <c r="I3144" s="12">
        <v>6.11</v>
      </c>
      <c r="J3144" s="12">
        <f>J3143+IF(AND($B3144="B",$G3144="D"),-I3144,IF($B3144="B",+I3144,0))</f>
        <v>-3203.8432749897092</v>
      </c>
      <c r="K3144" s="12">
        <f>K3143+IF(AND($B3144="B",$E3144&lt;&gt;""),IF($G3144="D",-I3144,+I3144),0)</f>
        <v>-3203.8432749897092</v>
      </c>
      <c r="L3144" s="6" t="str">
        <f>IF(C3144="","",G3144&amp;" "&amp;VLOOKUP(C3144,$X$1:$Y$49,2))</f>
        <v>D 20</v>
      </c>
      <c r="M3144" s="10" t="e">
        <f>M3143+IF(AND(B3144="C",E3144&lt;&gt;""),IF(G3144="D",-#REF!,+#REF!),0)</f>
        <v>#REF!</v>
      </c>
      <c r="N3144">
        <f>IF(D3144,MONTH(D3144),"")</f>
        <v>4</v>
      </c>
      <c r="O3144">
        <f>IF(D3144,YEAR(D3144),"")</f>
        <v>2006</v>
      </c>
      <c r="P3144" s="12">
        <f>P3143+IF(AND($B3144="C",I3144&lt;&gt;""),IF($G3144="D",-I3144,+I3144),0)</f>
        <v>182.23577481221318</v>
      </c>
    </row>
    <row r="3145" spans="1:16" x14ac:dyDescent="0.2">
      <c r="A3145" s="6">
        <v>1593</v>
      </c>
      <c r="B3145" s="6" t="s">
        <v>17</v>
      </c>
      <c r="C3145" t="s">
        <v>58</v>
      </c>
      <c r="D3145" s="8">
        <v>38828</v>
      </c>
      <c r="E3145" s="8">
        <v>38825</v>
      </c>
      <c r="F3145" s="26" t="s">
        <v>284</v>
      </c>
      <c r="G3145" s="6" t="s">
        <v>23</v>
      </c>
      <c r="I3145" s="12">
        <v>2500</v>
      </c>
      <c r="J3145" s="12">
        <f>J3144+IF(AND($B3145="B",$G3145="D"),-I3145,IF($B3145="B",+I3145,0))</f>
        <v>-5703.8432749897092</v>
      </c>
      <c r="K3145" s="12">
        <f>K3144+IF(AND($B3145="B",$E3145&lt;&gt;""),IF($G3145="D",-I3145,+I3145),0)</f>
        <v>-5703.8432749897092</v>
      </c>
      <c r="L3145" s="6" t="str">
        <f>IF(C3145="","",G3145&amp;" "&amp;VLOOKUP(C3145,$X$1:$Y$49,2))</f>
        <v>D 4</v>
      </c>
      <c r="M3145" s="10" t="e">
        <f>M3144+IF(AND(B3145="C",E3145&lt;&gt;""),IF(G3145="D",-#REF!,+#REF!),0)</f>
        <v>#REF!</v>
      </c>
      <c r="N3145">
        <f>IF(D3145,MONTH(D3145),"")</f>
        <v>4</v>
      </c>
      <c r="O3145">
        <f>IF(D3145,YEAR(D3145),"")</f>
        <v>2006</v>
      </c>
      <c r="P3145" s="12">
        <f>P3144+IF(AND($B3145="C",I3145&lt;&gt;""),IF($G3145="D",-I3145,+I3145),0)</f>
        <v>182.23577481221318</v>
      </c>
    </row>
    <row r="3146" spans="1:16" x14ac:dyDescent="0.2">
      <c r="A3146" s="6">
        <v>1593</v>
      </c>
      <c r="B3146" s="6" t="s">
        <v>17</v>
      </c>
      <c r="C3146" t="s">
        <v>54</v>
      </c>
      <c r="D3146" s="8">
        <v>38834</v>
      </c>
      <c r="E3146" s="8">
        <v>38834</v>
      </c>
      <c r="F3146" t="s">
        <v>284</v>
      </c>
      <c r="G3146" s="6" t="s">
        <v>19</v>
      </c>
      <c r="I3146" s="12">
        <v>4400</v>
      </c>
      <c r="J3146" s="12">
        <f>J3145+IF(AND($B3146="B",$G3146="D"),-I3146,IF($B3146="B",+I3146,0))</f>
        <v>-1303.8432749897092</v>
      </c>
      <c r="K3146" s="12">
        <f>K3145+IF(AND($B3146="B",$E3146&lt;&gt;""),IF($G3146="D",-I3146,+I3146),0)</f>
        <v>-1303.8432749897092</v>
      </c>
      <c r="L3146" s="6" t="str">
        <f>IF(C3146="","",G3146&amp;" "&amp;VLOOKUP(C3146,$X$1:$Y$49,2))</f>
        <v>R 6</v>
      </c>
      <c r="M3146" s="10" t="e">
        <f>M3145+IF(AND(B3146="C",E3146&lt;&gt;""),IF(G3146="D",-#REF!,+#REF!),0)</f>
        <v>#REF!</v>
      </c>
      <c r="N3146">
        <f>IF(D3146,MONTH(D3146),"")</f>
        <v>4</v>
      </c>
      <c r="O3146">
        <f>IF(D3146,YEAR(D3146),"")</f>
        <v>2006</v>
      </c>
      <c r="P3146" s="12">
        <f>P3145+IF(AND($B3146="C",I3146&lt;&gt;""),IF($G3146="D",-I3146,+I3146),0)</f>
        <v>182.23577481221318</v>
      </c>
    </row>
    <row r="3147" spans="1:16" x14ac:dyDescent="0.2">
      <c r="A3147" s="6">
        <v>1593</v>
      </c>
      <c r="B3147" s="6" t="s">
        <v>17</v>
      </c>
      <c r="C3147" t="s">
        <v>62</v>
      </c>
      <c r="D3147" s="8">
        <v>38834</v>
      </c>
      <c r="E3147" s="8">
        <v>38834</v>
      </c>
      <c r="F3147" t="s">
        <v>284</v>
      </c>
      <c r="G3147" s="6" t="s">
        <v>19</v>
      </c>
      <c r="I3147" s="12">
        <v>862.4</v>
      </c>
      <c r="J3147" s="12">
        <f>J3146+IF(AND($B3147="B",$G3147="D"),-I3147,IF($B3147="B",+I3147,0))</f>
        <v>-441.44327498970927</v>
      </c>
      <c r="K3147" s="12">
        <f>K3146+IF(AND($B3147="B",$E3147&lt;&gt;""),IF($G3147="D",-I3147,+I3147),0)</f>
        <v>-441.44327498970927</v>
      </c>
      <c r="L3147" s="6" t="str">
        <f>IF(C3147="","",G3147&amp;" "&amp;VLOOKUP(C3147,$X$1:$Y$49,2))</f>
        <v>R 5</v>
      </c>
      <c r="M3147" s="10" t="e">
        <f>M3146+IF(AND(B3147="C",E3147&lt;&gt;""),IF(G3147="D",-#REF!,+#REF!),0)</f>
        <v>#REF!</v>
      </c>
      <c r="N3147">
        <f>IF(D3147,MONTH(D3147),"")</f>
        <v>4</v>
      </c>
      <c r="O3147">
        <f>IF(D3147,YEAR(D3147),"")</f>
        <v>2006</v>
      </c>
      <c r="P3147" s="12">
        <f>P3146+IF(AND($B3147="C",I3147&lt;&gt;""),IF($G3147="D",-I3147,+I3147),0)</f>
        <v>182.23577481221318</v>
      </c>
    </row>
    <row r="3148" spans="1:16" x14ac:dyDescent="0.2">
      <c r="A3148" s="6">
        <v>1613</v>
      </c>
      <c r="B3148" s="6" t="s">
        <v>17</v>
      </c>
      <c r="C3148" t="s">
        <v>31</v>
      </c>
      <c r="D3148" s="8">
        <v>38835</v>
      </c>
      <c r="E3148" s="8">
        <v>38835</v>
      </c>
      <c r="F3148" t="s">
        <v>284</v>
      </c>
      <c r="G3148" s="6" t="s">
        <v>23</v>
      </c>
      <c r="I3148" s="12">
        <v>119.03</v>
      </c>
      <c r="J3148" s="12">
        <f>J3147+IF(AND($B3148="B",$G3148="D"),-I3148,IF($B3148="B",+I3148,0))</f>
        <v>-560.47327498970924</v>
      </c>
      <c r="K3148" s="12">
        <f>K3147+IF(AND($B3148="B",$E3148&lt;&gt;""),IF($G3148="D",-I3148,+I3148),0)</f>
        <v>-560.47327498970924</v>
      </c>
      <c r="L3148" s="6" t="str">
        <f>IF(C3148="","",G3148&amp;" "&amp;VLOOKUP(C3148,$X$1:$Y$49,2))</f>
        <v>D 22</v>
      </c>
      <c r="M3148" s="10" t="e">
        <f>M3147+IF(AND(B3148="C",E3148&lt;&gt;""),IF(G3148="D",-#REF!,+#REF!),0)</f>
        <v>#REF!</v>
      </c>
      <c r="N3148">
        <f>IF(D3148,MONTH(D3148),"")</f>
        <v>4</v>
      </c>
      <c r="O3148">
        <f>IF(D3148,YEAR(D3148),"")</f>
        <v>2006</v>
      </c>
      <c r="P3148" s="12">
        <f>P3147+IF(AND($B3148="C",I3148&lt;&gt;""),IF($G3148="D",-I3148,+I3148),0)</f>
        <v>182.23577481221318</v>
      </c>
    </row>
    <row r="3149" spans="1:16" x14ac:dyDescent="0.2">
      <c r="A3149" s="6">
        <v>1613</v>
      </c>
      <c r="B3149" s="6" t="s">
        <v>17</v>
      </c>
      <c r="C3149" t="s">
        <v>26</v>
      </c>
      <c r="D3149" s="8">
        <v>38835</v>
      </c>
      <c r="E3149" s="8">
        <v>38835</v>
      </c>
      <c r="F3149" t="s">
        <v>284</v>
      </c>
      <c r="G3149" s="6" t="s">
        <v>23</v>
      </c>
      <c r="I3149" s="12">
        <v>23.33</v>
      </c>
      <c r="J3149" s="12">
        <f>J3148+IF(AND($B3149="B",$G3149="D"),-I3149,IF($B3149="B",+I3149,0))</f>
        <v>-583.80327498970928</v>
      </c>
      <c r="K3149" s="12">
        <f>K3148+IF(AND($B3149="B",$E3149&lt;&gt;""),IF($G3149="D",-I3149,+I3149),0)</f>
        <v>-583.80327498970928</v>
      </c>
      <c r="L3149" s="6" t="str">
        <f>IF(C3149="","",G3149&amp;" "&amp;VLOOKUP(C3149,$X$1:$Y$49,2))</f>
        <v>D 6</v>
      </c>
      <c r="M3149" s="10" t="e">
        <f>M3148+IF(AND(B3149="C",E3149&lt;&gt;""),IF(G3149="D",-#REF!,+#REF!),0)</f>
        <v>#REF!</v>
      </c>
      <c r="N3149">
        <f>IF(D3149,MONTH(D3149),"")</f>
        <v>4</v>
      </c>
      <c r="O3149">
        <f>IF(D3149,YEAR(D3149),"")</f>
        <v>2006</v>
      </c>
      <c r="P3149" s="12">
        <f>P3148+IF(AND($B3149="C",I3149&lt;&gt;""),IF($G3149="D",-I3149,+I3149),0)</f>
        <v>182.23577481221318</v>
      </c>
    </row>
    <row r="3150" spans="1:16" x14ac:dyDescent="0.2">
      <c r="A3150" s="6">
        <v>1614</v>
      </c>
      <c r="B3150" s="6" t="s">
        <v>17</v>
      </c>
      <c r="C3150" t="s">
        <v>53</v>
      </c>
      <c r="D3150" s="8">
        <v>38839</v>
      </c>
      <c r="E3150" s="8">
        <v>38839</v>
      </c>
      <c r="F3150" t="s">
        <v>284</v>
      </c>
      <c r="G3150" s="6" t="s">
        <v>23</v>
      </c>
      <c r="I3150" s="12">
        <v>34</v>
      </c>
      <c r="J3150" s="12">
        <f>J3149+IF(AND($B3150="B",$G3150="D"),-I3150,IF($B3150="B",+I3150,0))</f>
        <v>-617.80327498970928</v>
      </c>
      <c r="K3150" s="12">
        <f>K3149+IF(AND($B3150="B",$E3150&lt;&gt;""),IF($G3150="D",-I3150,+I3150),0)</f>
        <v>-617.80327498970928</v>
      </c>
      <c r="L3150" s="6" t="str">
        <f>IF(C3150="","",G3150&amp;" "&amp;VLOOKUP(C3150,$X$1:$Y$49,2))</f>
        <v>D 29</v>
      </c>
      <c r="M3150" s="10" t="e">
        <f>M3149+IF(AND(B3150="C",E3150&lt;&gt;""),IF(G3150="D",-#REF!,+#REF!),0)</f>
        <v>#REF!</v>
      </c>
      <c r="N3150">
        <f>IF(D3150,MONTH(D3150),"")</f>
        <v>5</v>
      </c>
      <c r="O3150">
        <f>IF(D3150,YEAR(D3150),"")</f>
        <v>2006</v>
      </c>
      <c r="P3150" s="12">
        <f>P3149+IF(AND($B3150="C",I3150&lt;&gt;""),IF($G3150="D",-I3150,+I3150),0)</f>
        <v>182.23577481221318</v>
      </c>
    </row>
    <row r="3151" spans="1:16" x14ac:dyDescent="0.2">
      <c r="A3151" s="6">
        <v>1614</v>
      </c>
      <c r="B3151" s="6" t="s">
        <v>17</v>
      </c>
      <c r="C3151" t="s">
        <v>26</v>
      </c>
      <c r="D3151" s="8">
        <v>38839</v>
      </c>
      <c r="E3151" s="8">
        <v>38839</v>
      </c>
      <c r="F3151" t="s">
        <v>284</v>
      </c>
      <c r="G3151" s="6" t="s">
        <v>23</v>
      </c>
      <c r="I3151" s="12">
        <v>5.96</v>
      </c>
      <c r="J3151" s="12">
        <f>J3150+IF(AND($B3151="B",$G3151="D"),-I3151,IF($B3151="B",+I3151,0))</f>
        <v>-623.76327498970932</v>
      </c>
      <c r="K3151" s="12">
        <f>K3150+IF(AND($B3151="B",$E3151&lt;&gt;""),IF($G3151="D",-I3151,+I3151),0)</f>
        <v>-623.76327498970932</v>
      </c>
      <c r="L3151" s="6" t="str">
        <f>IF(C3151="","",G3151&amp;" "&amp;VLOOKUP(C3151,$X$1:$Y$49,2))</f>
        <v>D 6</v>
      </c>
      <c r="M3151" s="10" t="e">
        <f>M3150+IF(AND(B3151="C",E3151&lt;&gt;""),IF(G3151="D",-#REF!,+#REF!),0)</f>
        <v>#REF!</v>
      </c>
      <c r="N3151">
        <f>IF(D3151,MONTH(D3151),"")</f>
        <v>5</v>
      </c>
      <c r="O3151">
        <f>IF(D3151,YEAR(D3151),"")</f>
        <v>2006</v>
      </c>
      <c r="P3151" s="12">
        <f>P3150+IF(AND($B3151="C",I3151&lt;&gt;""),IF($G3151="D",-I3151,+I3151),0)</f>
        <v>182.23577481221318</v>
      </c>
    </row>
    <row r="3152" spans="1:16" x14ac:dyDescent="0.2">
      <c r="A3152" s="6">
        <v>1615</v>
      </c>
      <c r="B3152" s="6" t="s">
        <v>17</v>
      </c>
      <c r="C3152" t="s">
        <v>53</v>
      </c>
      <c r="D3152" s="8">
        <v>38839</v>
      </c>
      <c r="E3152" s="8">
        <v>38839</v>
      </c>
      <c r="F3152" t="s">
        <v>284</v>
      </c>
      <c r="G3152" s="6" t="s">
        <v>23</v>
      </c>
      <c r="I3152" s="12">
        <v>8.36</v>
      </c>
      <c r="J3152" s="12">
        <f>J3151+IF(AND($B3152="B",$G3152="D"),-I3152,IF($B3152="B",+I3152,0))</f>
        <v>-632.12327498970933</v>
      </c>
      <c r="K3152" s="12">
        <f>K3151+IF(AND($B3152="B",$E3152&lt;&gt;""),IF($G3152="D",-I3152,+I3152),0)</f>
        <v>-632.12327498970933</v>
      </c>
      <c r="L3152" s="6" t="str">
        <f>IF(C3152="","",G3152&amp;" "&amp;VLOOKUP(C3152,$X$1:$Y$49,2))</f>
        <v>D 29</v>
      </c>
      <c r="M3152" s="10" t="e">
        <f>M3151+IF(AND(B3152="C",E3152&lt;&gt;""),IF(G3152="D",-#REF!,+#REF!),0)</f>
        <v>#REF!</v>
      </c>
      <c r="N3152">
        <f>IF(D3152,MONTH(D3152),"")</f>
        <v>5</v>
      </c>
      <c r="O3152">
        <f>IF(D3152,YEAR(D3152),"")</f>
        <v>2006</v>
      </c>
      <c r="P3152" s="12">
        <f>P3151+IF(AND($B3152="C",I3152&lt;&gt;""),IF($G3152="D",-I3152,+I3152),0)</f>
        <v>182.23577481221318</v>
      </c>
    </row>
    <row r="3153" spans="1:16" x14ac:dyDescent="0.2">
      <c r="A3153" s="6">
        <v>1615</v>
      </c>
      <c r="B3153" s="6" t="s">
        <v>17</v>
      </c>
      <c r="C3153" t="s">
        <v>26</v>
      </c>
      <c r="D3153" s="8">
        <v>38839</v>
      </c>
      <c r="E3153" s="8">
        <v>38839</v>
      </c>
      <c r="F3153" t="s">
        <v>284</v>
      </c>
      <c r="G3153" s="6" t="s">
        <v>23</v>
      </c>
      <c r="I3153" s="12">
        <v>1.64</v>
      </c>
      <c r="J3153" s="12">
        <f>J3152+IF(AND($B3153="B",$G3153="D"),-I3153,IF($B3153="B",+I3153,0))</f>
        <v>-633.76327498970932</v>
      </c>
      <c r="K3153" s="12">
        <f>K3152+IF(AND($B3153="B",$E3153&lt;&gt;""),IF($G3153="D",-I3153,+I3153),0)</f>
        <v>-633.76327498970932</v>
      </c>
      <c r="L3153" s="6" t="str">
        <f>IF(C3153="","",G3153&amp;" "&amp;VLOOKUP(C3153,$X$1:$Y$49,2))</f>
        <v>D 6</v>
      </c>
      <c r="M3153" s="10" t="e">
        <f>M3152+IF(AND(B3153="C",E3153&lt;&gt;""),IF(G3153="D",-#REF!,+#REF!),0)</f>
        <v>#REF!</v>
      </c>
      <c r="N3153">
        <f>IF(D3153,MONTH(D3153),"")</f>
        <v>5</v>
      </c>
      <c r="O3153">
        <f>IF(D3153,YEAR(D3153),"")</f>
        <v>2006</v>
      </c>
      <c r="P3153" s="12">
        <f>P3152+IF(AND($B3153="C",I3153&lt;&gt;""),IF($G3153="D",-I3153,+I3153),0)</f>
        <v>182.23577481221318</v>
      </c>
    </row>
    <row r="3154" spans="1:16" x14ac:dyDescent="0.2">
      <c r="A3154" s="6">
        <v>1610</v>
      </c>
      <c r="B3154" s="6" t="s">
        <v>17</v>
      </c>
      <c r="C3154" t="s">
        <v>31</v>
      </c>
      <c r="D3154" s="8">
        <v>38841</v>
      </c>
      <c r="E3154" s="8">
        <v>38844</v>
      </c>
      <c r="F3154" t="s">
        <v>284</v>
      </c>
      <c r="G3154" s="6" t="s">
        <v>23</v>
      </c>
      <c r="I3154" s="12">
        <v>6.94</v>
      </c>
      <c r="J3154" s="12">
        <f>J3153+IF(AND($B3154="B",$G3154="D"),-I3154,IF($B3154="B",+I3154,0))</f>
        <v>-640.70327498970937</v>
      </c>
      <c r="K3154" s="12">
        <f>K3153+IF(AND($B3154="B",$E3154&lt;&gt;""),IF($G3154="D",-I3154,+I3154),0)</f>
        <v>-640.70327498970937</v>
      </c>
      <c r="L3154" s="6" t="str">
        <f>IF(C3154="","",G3154&amp;" "&amp;VLOOKUP(C3154,$X$1:$Y$49,2))</f>
        <v>D 22</v>
      </c>
      <c r="M3154" s="10" t="e">
        <f>M3153+IF(AND(B3154="C",E3154&lt;&gt;""),IF(G3154="D",-#REF!,+#REF!),0)</f>
        <v>#REF!</v>
      </c>
      <c r="N3154">
        <f>IF(D3154,MONTH(D3154),"")</f>
        <v>5</v>
      </c>
      <c r="O3154">
        <f>IF(D3154,YEAR(D3154),"")</f>
        <v>2006</v>
      </c>
      <c r="P3154" s="12">
        <f>P3153+IF(AND($B3154="C",I3154&lt;&gt;""),IF($G3154="D",-I3154,+I3154),0)</f>
        <v>182.23577481221318</v>
      </c>
    </row>
    <row r="3155" spans="1:16" x14ac:dyDescent="0.2">
      <c r="A3155" s="6">
        <v>1610</v>
      </c>
      <c r="B3155" s="6" t="s">
        <v>17</v>
      </c>
      <c r="C3155" t="s">
        <v>26</v>
      </c>
      <c r="D3155" s="8">
        <v>38841</v>
      </c>
      <c r="E3155" s="8">
        <v>38844</v>
      </c>
      <c r="F3155" t="s">
        <v>284</v>
      </c>
      <c r="G3155" s="6" t="s">
        <v>23</v>
      </c>
      <c r="I3155" s="12">
        <v>1.36</v>
      </c>
      <c r="J3155" s="12">
        <f>J3154+IF(AND($B3155="B",$G3155="D"),-I3155,IF($B3155="B",+I3155,0))</f>
        <v>-642.06327498970938</v>
      </c>
      <c r="K3155" s="12">
        <f>K3154+IF(AND($B3155="B",$E3155&lt;&gt;""),IF($G3155="D",-I3155,+I3155),0)</f>
        <v>-642.06327498970938</v>
      </c>
      <c r="L3155" s="6" t="str">
        <f>IF(C3155="","",G3155&amp;" "&amp;VLOOKUP(C3155,$X$1:$Y$49,2))</f>
        <v>D 6</v>
      </c>
      <c r="M3155" s="10" t="e">
        <f>M3154+IF(AND(B3155="C",E3155&lt;&gt;""),IF(G3155="D",-#REF!,+#REF!),0)</f>
        <v>#REF!</v>
      </c>
      <c r="N3155">
        <f>IF(D3155,MONTH(D3155),"")</f>
        <v>5</v>
      </c>
      <c r="O3155">
        <f>IF(D3155,YEAR(D3155),"")</f>
        <v>2006</v>
      </c>
      <c r="P3155" s="12">
        <f>P3154+IF(AND($B3155="C",I3155&lt;&gt;""),IF($G3155="D",-I3155,+I3155),0)</f>
        <v>182.23577481221318</v>
      </c>
    </row>
    <row r="3156" spans="1:16" x14ac:dyDescent="0.2">
      <c r="A3156" s="6">
        <v>1544</v>
      </c>
      <c r="B3156" s="6" t="s">
        <v>17</v>
      </c>
      <c r="C3156" t="s">
        <v>58</v>
      </c>
      <c r="D3156" s="8">
        <v>38842</v>
      </c>
      <c r="E3156" s="8">
        <v>38855</v>
      </c>
      <c r="F3156" t="s">
        <v>284</v>
      </c>
      <c r="G3156" s="6" t="s">
        <v>23</v>
      </c>
      <c r="I3156" s="12">
        <v>150</v>
      </c>
      <c r="J3156" s="12">
        <f>J3155+IF(AND($B3156="B",$G3156="D"),-I3156,IF($B3156="B",+I3156,0))</f>
        <v>-792.06327498970938</v>
      </c>
      <c r="K3156" s="12">
        <f>K3155+IF(AND($B3156="B",$E3156&lt;&gt;""),IF($G3156="D",-I3156,+I3156),0)</f>
        <v>-792.06327498970938</v>
      </c>
      <c r="L3156" s="6" t="str">
        <f>IF(C3156="","",G3156&amp;" "&amp;VLOOKUP(C3156,$X$1:$Y$49,2))</f>
        <v>D 4</v>
      </c>
      <c r="M3156" s="10" t="e">
        <f>M3155+IF(AND(B3156="C",E3156&lt;&gt;""),IF(G3156="D",-#REF!,+#REF!),0)</f>
        <v>#REF!</v>
      </c>
      <c r="N3156">
        <f>IF(D3156,MONTH(D3156),"")</f>
        <v>5</v>
      </c>
      <c r="O3156">
        <f>IF(D3156,YEAR(D3156),"")</f>
        <v>2006</v>
      </c>
      <c r="P3156" s="12">
        <f>P3155+IF(AND($B3156="C",I3156&lt;&gt;""),IF($G3156="D",-I3156,+I3156),0)</f>
        <v>182.23577481221318</v>
      </c>
    </row>
    <row r="3157" spans="1:16" x14ac:dyDescent="0.2">
      <c r="A3157" s="6">
        <v>1602</v>
      </c>
      <c r="B3157" s="6" t="s">
        <v>17</v>
      </c>
      <c r="C3157" t="s">
        <v>58</v>
      </c>
      <c r="D3157" s="8">
        <v>38845</v>
      </c>
      <c r="E3157" s="8">
        <v>38844</v>
      </c>
      <c r="F3157" t="s">
        <v>284</v>
      </c>
      <c r="G3157" s="6" t="s">
        <v>23</v>
      </c>
      <c r="I3157" s="12">
        <v>3000</v>
      </c>
      <c r="J3157" s="12">
        <f>J3156+IF(AND($B3157="B",$G3157="D"),-I3157,IF($B3157="B",+I3157,0))</f>
        <v>-3792.0632749897095</v>
      </c>
      <c r="K3157" s="12">
        <f>K3156+IF(AND($B3157="B",$E3157&lt;&gt;""),IF($G3157="D",-I3157,+I3157),0)</f>
        <v>-3792.0632749897095</v>
      </c>
      <c r="L3157" s="6" t="str">
        <f>IF(C3157="","",G3157&amp;" "&amp;VLOOKUP(C3157,$X$1:$Y$49,2))</f>
        <v>D 4</v>
      </c>
      <c r="M3157" s="10" t="e">
        <f>M3156+IF(AND(B3157="C",E3157&lt;&gt;""),IF(G3157="D",-#REF!,+#REF!),0)</f>
        <v>#REF!</v>
      </c>
      <c r="N3157">
        <f>IF(D3157,MONTH(D3157),"")</f>
        <v>5</v>
      </c>
      <c r="O3157">
        <f>IF(D3157,YEAR(D3157),"")</f>
        <v>2006</v>
      </c>
      <c r="P3157" s="12">
        <f>P3156+IF(AND($B3157="C",I3157&lt;&gt;""),IF($G3157="D",-I3157,+I3157),0)</f>
        <v>182.23577481221318</v>
      </c>
    </row>
    <row r="3158" spans="1:16" x14ac:dyDescent="0.2">
      <c r="A3158" s="6">
        <v>999</v>
      </c>
      <c r="B3158" s="6" t="s">
        <v>17</v>
      </c>
      <c r="C3158" t="s">
        <v>33</v>
      </c>
      <c r="D3158" s="8">
        <v>38847</v>
      </c>
      <c r="E3158" s="8">
        <v>38872</v>
      </c>
      <c r="F3158" t="s">
        <v>284</v>
      </c>
      <c r="G3158" s="6" t="s">
        <v>23</v>
      </c>
      <c r="H3158" s="6"/>
      <c r="I3158" s="12">
        <v>128.38</v>
      </c>
      <c r="J3158" s="12">
        <f>J3157+IF(AND($B3158="B",$G3158="D"),-I3158,IF($B3158="B",+I3158,0))</f>
        <v>-3920.4432749897096</v>
      </c>
      <c r="K3158" s="12">
        <f>K3157+IF(AND($B3158="B",$E3158&lt;&gt;""),IF($G3158="D",-I3158,+I3158),0)</f>
        <v>-3920.4432749897096</v>
      </c>
      <c r="L3158" s="6" t="str">
        <f>IF(C3158="","",G3158&amp;" "&amp;VLOOKUP(C3158,$X$1:$Y$49,2))</f>
        <v>D 23</v>
      </c>
      <c r="M3158" s="10" t="e">
        <f>M3157+IF(AND(B3158="C",E3158&lt;&gt;""),IF(G3158="D",-#REF!,+#REF!),0)</f>
        <v>#REF!</v>
      </c>
      <c r="N3158">
        <f>IF(D3158,MONTH(D3158),"")</f>
        <v>5</v>
      </c>
      <c r="O3158">
        <f>IF(D3158,YEAR(D3158),"")</f>
        <v>2006</v>
      </c>
      <c r="P3158" s="12">
        <f>P3157+IF(AND($B3158="C",I3158&lt;&gt;""),IF($G3158="D",-I3158,+I3158),0)</f>
        <v>182.23577481221318</v>
      </c>
    </row>
    <row r="3159" spans="1:16" x14ac:dyDescent="0.2">
      <c r="A3159" s="6">
        <v>1551</v>
      </c>
      <c r="B3159" s="6" t="s">
        <v>17</v>
      </c>
      <c r="C3159" t="s">
        <v>33</v>
      </c>
      <c r="D3159" s="8">
        <v>38847</v>
      </c>
      <c r="E3159" s="8">
        <v>38848</v>
      </c>
      <c r="F3159" t="s">
        <v>284</v>
      </c>
      <c r="G3159" s="6" t="s">
        <v>23</v>
      </c>
      <c r="I3159" s="12">
        <v>408.1</v>
      </c>
      <c r="J3159" s="12">
        <f>J3158+IF(AND($B3159="B",$G3159="D"),-I3159,IF($B3159="B",+I3159,0))</f>
        <v>-4328.54327498971</v>
      </c>
      <c r="K3159" s="12">
        <f>K3158+IF(AND($B3159="B",$E3159&lt;&gt;""),IF($G3159="D",-I3159,+I3159),0)</f>
        <v>-4328.54327498971</v>
      </c>
      <c r="L3159" s="6" t="str">
        <f>IF(C3159="","",G3159&amp;" "&amp;VLOOKUP(C3159,$X$1:$Y$49,2))</f>
        <v>D 23</v>
      </c>
      <c r="M3159" s="10" t="e">
        <f>M3158+IF(AND(B3159="C",E3159&lt;&gt;""),IF(G3159="D",-#REF!,+#REF!),0)</f>
        <v>#REF!</v>
      </c>
      <c r="N3159">
        <f>IF(D3159,MONTH(D3159),"")</f>
        <v>5</v>
      </c>
      <c r="O3159">
        <f>IF(D3159,YEAR(D3159),"")</f>
        <v>2006</v>
      </c>
      <c r="P3159" s="12">
        <f>P3158+IF(AND($B3159="C",I3159&lt;&gt;""),IF($G3159="D",-I3159,+I3159),0)</f>
        <v>182.23577481221318</v>
      </c>
    </row>
    <row r="3160" spans="1:16" x14ac:dyDescent="0.2">
      <c r="A3160" s="6">
        <v>1553</v>
      </c>
      <c r="B3160" s="6" t="s">
        <v>17</v>
      </c>
      <c r="C3160" t="s">
        <v>33</v>
      </c>
      <c r="D3160" s="8">
        <v>38847</v>
      </c>
      <c r="E3160" s="8">
        <v>38858</v>
      </c>
      <c r="F3160" t="s">
        <v>284</v>
      </c>
      <c r="G3160" s="6" t="s">
        <v>23</v>
      </c>
      <c r="I3160" s="12">
        <v>701</v>
      </c>
      <c r="J3160" s="12">
        <f>J3159+IF(AND($B3160="B",$G3160="D"),-I3160,IF($B3160="B",+I3160,0))</f>
        <v>-5029.54327498971</v>
      </c>
      <c r="K3160" s="12">
        <f>K3159+IF(AND($B3160="B",$E3160&lt;&gt;""),IF($G3160="D",-I3160,+I3160),0)</f>
        <v>-5029.54327498971</v>
      </c>
      <c r="L3160" s="6" t="str">
        <f>IF(C3160="","",G3160&amp;" "&amp;VLOOKUP(C3160,$X$1:$Y$49,2))</f>
        <v>D 23</v>
      </c>
      <c r="M3160" s="10" t="e">
        <f>M3159+IF(AND(B3160="C",E3160&lt;&gt;""),IF(G3160="D",-#REF!,+#REF!),0)</f>
        <v>#REF!</v>
      </c>
      <c r="N3160">
        <f>IF(D3160,MONTH(D3160),"")</f>
        <v>5</v>
      </c>
      <c r="O3160">
        <f>IF(D3160,YEAR(D3160),"")</f>
        <v>2006</v>
      </c>
      <c r="P3160" s="12">
        <f>P3159+IF(AND($B3160="C",I3160&lt;&gt;""),IF($G3160="D",-I3160,+I3160),0)</f>
        <v>182.23577481221318</v>
      </c>
    </row>
    <row r="3161" spans="1:16" x14ac:dyDescent="0.2">
      <c r="A3161" s="6">
        <v>1606</v>
      </c>
      <c r="B3161" s="6" t="s">
        <v>17</v>
      </c>
      <c r="C3161" t="s">
        <v>28</v>
      </c>
      <c r="D3161" s="8">
        <v>38847</v>
      </c>
      <c r="E3161" s="8">
        <v>38850</v>
      </c>
      <c r="F3161" t="s">
        <v>284</v>
      </c>
      <c r="G3161" s="6" t="s">
        <v>23</v>
      </c>
      <c r="I3161" s="12">
        <v>10.79</v>
      </c>
      <c r="J3161" s="12">
        <f>J3160+IF(AND($B3161="B",$G3161="D"),-I3161,IF($B3161="B",+I3161,0))</f>
        <v>-5040.3332749897099</v>
      </c>
      <c r="K3161" s="12">
        <f>K3160+IF(AND($B3161="B",$E3161&lt;&gt;""),IF($G3161="D",-I3161,+I3161),0)</f>
        <v>-5040.3332749897099</v>
      </c>
      <c r="L3161" s="6" t="str">
        <f>IF(C3161="","",G3161&amp;" "&amp;VLOOKUP(C3161,$X$1:$Y$49,2))</f>
        <v>D 25</v>
      </c>
      <c r="M3161" s="10" t="e">
        <f>M3160+IF(AND(B3161="C",E3161&lt;&gt;""),IF(G3161="D",-#REF!,+#REF!),0)</f>
        <v>#REF!</v>
      </c>
      <c r="N3161">
        <f>IF(D3161,MONTH(D3161),"")</f>
        <v>5</v>
      </c>
      <c r="O3161">
        <f>IF(D3161,YEAR(D3161),"")</f>
        <v>2006</v>
      </c>
      <c r="P3161" s="12">
        <f>P3160+IF(AND($B3161="C",I3161&lt;&gt;""),IF($G3161="D",-I3161,+I3161),0)</f>
        <v>182.23577481221318</v>
      </c>
    </row>
    <row r="3162" spans="1:16" x14ac:dyDescent="0.2">
      <c r="A3162" s="6">
        <v>1606</v>
      </c>
      <c r="B3162" s="6" t="s">
        <v>17</v>
      </c>
      <c r="C3162" t="s">
        <v>26</v>
      </c>
      <c r="D3162" s="8">
        <v>38847</v>
      </c>
      <c r="E3162" s="8">
        <v>38850</v>
      </c>
      <c r="F3162" t="s">
        <v>284</v>
      </c>
      <c r="G3162" s="6" t="s">
        <v>23</v>
      </c>
      <c r="I3162" s="12">
        <v>2.11</v>
      </c>
      <c r="J3162" s="12">
        <f>J3161+IF(AND($B3162="B",$G3162="D"),-I3162,IF($B3162="B",+I3162,0))</f>
        <v>-5042.4432749897096</v>
      </c>
      <c r="K3162" s="12">
        <f>K3161+IF(AND($B3162="B",$E3162&lt;&gt;""),IF($G3162="D",-I3162,+I3162),0)</f>
        <v>-5042.4432749897096</v>
      </c>
      <c r="L3162" s="6" t="str">
        <f>IF(C3162="","",G3162&amp;" "&amp;VLOOKUP(C3162,$X$1:$Y$49,2))</f>
        <v>D 6</v>
      </c>
      <c r="M3162" s="10" t="e">
        <f>M3161+IF(AND(B3162="C",E3162&lt;&gt;""),IF(G3162="D",-#REF!,+#REF!),0)</f>
        <v>#REF!</v>
      </c>
      <c r="N3162">
        <f>IF(D3162,MONTH(D3162),"")</f>
        <v>5</v>
      </c>
      <c r="O3162">
        <f>IF(D3162,YEAR(D3162),"")</f>
        <v>2006</v>
      </c>
      <c r="P3162" s="12">
        <f>P3161+IF(AND($B3162="C",I3162&lt;&gt;""),IF($G3162="D",-I3162,+I3162),0)</f>
        <v>182.23577481221318</v>
      </c>
    </row>
    <row r="3163" spans="1:16" x14ac:dyDescent="0.2">
      <c r="A3163" s="6">
        <v>1607</v>
      </c>
      <c r="B3163" s="6" t="s">
        <v>17</v>
      </c>
      <c r="C3163" t="s">
        <v>64</v>
      </c>
      <c r="D3163" s="8">
        <v>38847</v>
      </c>
      <c r="E3163" s="8">
        <v>38847</v>
      </c>
      <c r="F3163" t="s">
        <v>284</v>
      </c>
      <c r="G3163" s="6" t="s">
        <v>23</v>
      </c>
      <c r="I3163" s="12">
        <v>388.86</v>
      </c>
      <c r="J3163" s="12">
        <f>J3162+IF(AND($B3163="B",$G3163="D"),-I3163,IF($B3163="B",+I3163,0))</f>
        <v>-5431.3032749897093</v>
      </c>
      <c r="K3163" s="12">
        <f>K3162+IF(AND($B3163="B",$E3163&lt;&gt;""),IF($G3163="D",-I3163,+I3163),0)</f>
        <v>-5431.3032749897093</v>
      </c>
      <c r="L3163" s="6" t="str">
        <f>IF(C3163="","",G3163&amp;" "&amp;VLOOKUP(C3163,$X$1:$Y$49,2))</f>
        <v>D 20</v>
      </c>
      <c r="M3163" s="10" t="e">
        <f>M3162+IF(AND(B3163="C",E3163&lt;&gt;""),IF(G3163="D",-#REF!,+#REF!),0)</f>
        <v>#REF!</v>
      </c>
      <c r="N3163">
        <f>IF(D3163,MONTH(D3163),"")</f>
        <v>5</v>
      </c>
      <c r="O3163">
        <f>IF(D3163,YEAR(D3163),"")</f>
        <v>2006</v>
      </c>
      <c r="P3163" s="12">
        <f>P3162+IF(AND($B3163="C",I3163&lt;&gt;""),IF($G3163="D",-I3163,+I3163),0)</f>
        <v>182.23577481221318</v>
      </c>
    </row>
    <row r="3164" spans="1:16" x14ac:dyDescent="0.2">
      <c r="A3164" s="6">
        <v>1538</v>
      </c>
      <c r="B3164" s="6" t="s">
        <v>17</v>
      </c>
      <c r="C3164" t="s">
        <v>64</v>
      </c>
      <c r="D3164" s="8">
        <v>38848</v>
      </c>
      <c r="E3164" s="8">
        <v>38848</v>
      </c>
      <c r="F3164" t="s">
        <v>284</v>
      </c>
      <c r="G3164" s="6" t="s">
        <v>23</v>
      </c>
      <c r="I3164" s="12">
        <v>4</v>
      </c>
      <c r="J3164" s="12">
        <f>J3163+IF(AND($B3164="B",$G3164="D"),-I3164,IF($B3164="B",+I3164,0))</f>
        <v>-5435.3032749897093</v>
      </c>
      <c r="K3164" s="12">
        <f>K3163+IF(AND($B3164="B",$E3164&lt;&gt;""),IF($G3164="D",-I3164,+I3164),0)</f>
        <v>-5435.3032749897093</v>
      </c>
      <c r="L3164" s="6" t="str">
        <f>IF(C3164="","",G3164&amp;" "&amp;VLOOKUP(C3164,$X$1:$Y$49,2))</f>
        <v>D 20</v>
      </c>
      <c r="M3164" s="10" t="e">
        <f>M3163+IF(AND(B3164="C",E3164&lt;&gt;""),IF(G3164="D",-#REF!,+#REF!),0)</f>
        <v>#REF!</v>
      </c>
      <c r="N3164">
        <f>IF(D3164,MONTH(D3164),"")</f>
        <v>5</v>
      </c>
      <c r="O3164">
        <f>IF(D3164,YEAR(D3164),"")</f>
        <v>2006</v>
      </c>
      <c r="P3164" s="12">
        <f>P3163+IF(AND($B3164="C",I3164&lt;&gt;""),IF($G3164="D",-I3164,+I3164),0)</f>
        <v>182.23577481221318</v>
      </c>
    </row>
    <row r="3165" spans="1:16" x14ac:dyDescent="0.2">
      <c r="A3165" s="6">
        <v>1616</v>
      </c>
      <c r="B3165" s="6" t="s">
        <v>17</v>
      </c>
      <c r="C3165" t="s">
        <v>28</v>
      </c>
      <c r="D3165" s="8">
        <v>38852</v>
      </c>
      <c r="E3165" s="8">
        <v>38852</v>
      </c>
      <c r="F3165" t="s">
        <v>284</v>
      </c>
      <c r="G3165" s="6" t="s">
        <v>23</v>
      </c>
      <c r="I3165" s="12">
        <v>40.200668896321069</v>
      </c>
      <c r="J3165" s="12">
        <f>J3164+IF(AND($B3165="B",$G3165="D"),-I3165,IF($B3165="B",+I3165,0))</f>
        <v>-5475.5039438860304</v>
      </c>
      <c r="K3165" s="12">
        <f>K3164+IF(AND($B3165="B",$E3165&lt;&gt;""),IF($G3165="D",-I3165,+I3165),0)</f>
        <v>-5475.5039438860304</v>
      </c>
      <c r="L3165" s="6" t="str">
        <f>IF(C3165="","",G3165&amp;" "&amp;VLOOKUP(C3165,$X$1:$Y$49,2))</f>
        <v>D 25</v>
      </c>
      <c r="M3165" s="10" t="e">
        <f>M3164+IF(AND(B3165="C",E3165&lt;&gt;""),IF(G3165="D",-#REF!,+#REF!),0)</f>
        <v>#REF!</v>
      </c>
      <c r="N3165">
        <f>IF(D3165,MONTH(D3165),"")</f>
        <v>5</v>
      </c>
      <c r="O3165">
        <f>IF(D3165,YEAR(D3165),"")</f>
        <v>2006</v>
      </c>
      <c r="P3165" s="12">
        <f>P3164+IF(AND($B3165="C",I3165&lt;&gt;""),IF($G3165="D",-I3165,+I3165),0)</f>
        <v>182.23577481221318</v>
      </c>
    </row>
    <row r="3166" spans="1:16" x14ac:dyDescent="0.2">
      <c r="A3166" s="6">
        <v>1616</v>
      </c>
      <c r="B3166" s="6" t="s">
        <v>17</v>
      </c>
      <c r="C3166" t="s">
        <v>26</v>
      </c>
      <c r="D3166" s="8">
        <v>38852</v>
      </c>
      <c r="E3166" s="8">
        <v>38852</v>
      </c>
      <c r="F3166" t="s">
        <v>284</v>
      </c>
      <c r="G3166" s="6" t="s">
        <v>23</v>
      </c>
      <c r="I3166" s="12">
        <v>7.88</v>
      </c>
      <c r="J3166" s="12">
        <f>J3165+IF(AND($B3166="B",$G3166="D"),-I3166,IF($B3166="B",+I3166,0))</f>
        <v>-5483.3839438860305</v>
      </c>
      <c r="K3166" s="12">
        <f>K3165+IF(AND($B3166="B",$E3166&lt;&gt;""),IF($G3166="D",-I3166,+I3166),0)</f>
        <v>-5483.3839438860305</v>
      </c>
      <c r="L3166" s="6" t="str">
        <f>IF(C3166="","",G3166&amp;" "&amp;VLOOKUP(C3166,$X$1:$Y$49,2))</f>
        <v>D 6</v>
      </c>
      <c r="M3166" s="10" t="e">
        <f>M3165+IF(AND(B3166="C",E3166&lt;&gt;""),IF(G3166="D",-#REF!,+#REF!),0)</f>
        <v>#REF!</v>
      </c>
      <c r="N3166">
        <f>IF(D3166,MONTH(D3166),"")</f>
        <v>5</v>
      </c>
      <c r="O3166">
        <f>IF(D3166,YEAR(D3166),"")</f>
        <v>2006</v>
      </c>
      <c r="P3166" s="12">
        <f>P3165+IF(AND($B3166="C",I3166&lt;&gt;""),IF($G3166="D",-I3166,+I3166),0)</f>
        <v>182.23577481221318</v>
      </c>
    </row>
    <row r="3167" spans="1:16" x14ac:dyDescent="0.2">
      <c r="A3167" s="6">
        <v>1528</v>
      </c>
      <c r="B3167" s="6" t="s">
        <v>17</v>
      </c>
      <c r="C3167" t="s">
        <v>57</v>
      </c>
      <c r="D3167" s="8">
        <v>38858</v>
      </c>
      <c r="E3167" s="8">
        <v>38858</v>
      </c>
      <c r="F3167" t="s">
        <v>284</v>
      </c>
      <c r="G3167" s="6" t="s">
        <v>23</v>
      </c>
      <c r="I3167" s="12">
        <v>278.97000000000003</v>
      </c>
      <c r="J3167" s="12">
        <f>J3166+IF(AND($B3167="B",$G3167="D"),-I3167,IF($B3167="B",+I3167,0))</f>
        <v>-5762.3539438860307</v>
      </c>
      <c r="K3167" s="12">
        <f>K3166+IF(AND($B3167="B",$E3167&lt;&gt;""),IF($G3167="D",-I3167,+I3167),0)</f>
        <v>-5762.3539438860307</v>
      </c>
      <c r="L3167" s="6" t="str">
        <f>IF(C3167="","",G3167&amp;" "&amp;VLOOKUP(C3167,$X$1:$Y$49,2))</f>
        <v>D 13</v>
      </c>
      <c r="M3167" s="10" t="e">
        <f>M3166+IF(AND(B3167="C",E3167&lt;&gt;""),IF(G3167="D",-#REF!,+#REF!),0)</f>
        <v>#REF!</v>
      </c>
      <c r="N3167">
        <f>IF(D3167,MONTH(D3167),"")</f>
        <v>5</v>
      </c>
      <c r="O3167">
        <f>IF(D3167,YEAR(D3167),"")</f>
        <v>2006</v>
      </c>
      <c r="P3167" s="12">
        <f>P3166+IF(AND($B3167="C",I3167&lt;&gt;""),IF($G3167="D",-I3167,+I3167),0)</f>
        <v>182.23577481221318</v>
      </c>
    </row>
    <row r="3168" spans="1:16" x14ac:dyDescent="0.2">
      <c r="A3168" s="6">
        <v>1528</v>
      </c>
      <c r="B3168" s="6" t="s">
        <v>17</v>
      </c>
      <c r="C3168" s="7" t="s">
        <v>26</v>
      </c>
      <c r="D3168" s="8">
        <v>38858</v>
      </c>
      <c r="E3168" s="8">
        <v>38858</v>
      </c>
      <c r="F3168" t="s">
        <v>284</v>
      </c>
      <c r="G3168" s="6" t="s">
        <v>23</v>
      </c>
      <c r="I3168" s="12">
        <v>54.68</v>
      </c>
      <c r="J3168" s="12">
        <f>J3167+IF(AND($B3168="B",$G3168="D"),-I3168,IF($B3168="B",+I3168,0))</f>
        <v>-5817.033943886031</v>
      </c>
      <c r="K3168" s="12">
        <f>K3167+IF(AND($B3168="B",$E3168&lt;&gt;""),IF($G3168="D",-I3168,+I3168),0)</f>
        <v>-5817.033943886031</v>
      </c>
      <c r="L3168" s="6" t="str">
        <f>IF(C3168="","",G3168&amp;" "&amp;VLOOKUP(C3168,$X$1:$Y$49,2))</f>
        <v>D 6</v>
      </c>
      <c r="M3168" s="10" t="e">
        <f>M3167+IF(AND(B3168="C",E3168&lt;&gt;""),IF(G3168="D",-#REF!,+#REF!),0)</f>
        <v>#REF!</v>
      </c>
      <c r="N3168">
        <f>IF(D3168,MONTH(D3168),"")</f>
        <v>5</v>
      </c>
      <c r="O3168">
        <f>IF(D3168,YEAR(D3168),"")</f>
        <v>2006</v>
      </c>
      <c r="P3168" s="12">
        <f>P3167+IF(AND($B3168="C",I3168&lt;&gt;""),IF($G3168="D",-I3168,+I3168),0)</f>
        <v>182.23577481221318</v>
      </c>
    </row>
    <row r="3169" spans="1:16" x14ac:dyDescent="0.2">
      <c r="A3169" s="6">
        <v>1528</v>
      </c>
      <c r="B3169" s="6" t="s">
        <v>17</v>
      </c>
      <c r="C3169" t="s">
        <v>64</v>
      </c>
      <c r="D3169" s="8">
        <v>38858</v>
      </c>
      <c r="E3169" s="8">
        <v>38858</v>
      </c>
      <c r="F3169" t="s">
        <v>284</v>
      </c>
      <c r="G3169" s="6" t="s">
        <v>23</v>
      </c>
      <c r="I3169" s="12">
        <v>6.11</v>
      </c>
      <c r="J3169" s="12">
        <f>J3168+IF(AND($B3169="B",$G3169="D"),-I3169,IF($B3169="B",+I3169,0))</f>
        <v>-5823.1439438860307</v>
      </c>
      <c r="K3169" s="12">
        <f>K3168+IF(AND($B3169="B",$E3169&lt;&gt;""),IF($G3169="D",-I3169,+I3169),0)</f>
        <v>-5823.1439438860307</v>
      </c>
      <c r="L3169" s="6" t="str">
        <f>IF(C3169="","",G3169&amp;" "&amp;VLOOKUP(C3169,$X$1:$Y$49,2))</f>
        <v>D 20</v>
      </c>
      <c r="M3169" s="10" t="e">
        <f>M3168+IF(AND(B3169="C",E3169&lt;&gt;""),IF(G3169="D",-#REF!,+#REF!),0)</f>
        <v>#REF!</v>
      </c>
      <c r="N3169">
        <f>IF(D3169,MONTH(D3169),"")</f>
        <v>5</v>
      </c>
      <c r="O3169">
        <f>IF(D3169,YEAR(D3169),"")</f>
        <v>2006</v>
      </c>
      <c r="P3169" s="12">
        <f>P3168+IF(AND($B3169="C",I3169&lt;&gt;""),IF($G3169="D",-I3169,+I3169),0)</f>
        <v>182.23577481221318</v>
      </c>
    </row>
    <row r="3170" spans="1:16" x14ac:dyDescent="0.2">
      <c r="A3170" s="6">
        <v>1604</v>
      </c>
      <c r="B3170" s="6" t="s">
        <v>17</v>
      </c>
      <c r="C3170" t="s">
        <v>54</v>
      </c>
      <c r="D3170" s="8">
        <v>38861</v>
      </c>
      <c r="E3170" s="8">
        <v>38867</v>
      </c>
      <c r="F3170" t="s">
        <v>284</v>
      </c>
      <c r="G3170" s="6" t="s">
        <v>19</v>
      </c>
      <c r="I3170" s="12">
        <v>785.05</v>
      </c>
      <c r="J3170" s="12">
        <f>J3169+IF(AND($B3170="B",$G3170="D"),-I3170,IF($B3170="B",+I3170,0))</f>
        <v>-5038.0939438860305</v>
      </c>
      <c r="K3170" s="12">
        <f>K3169+IF(AND($B3170="B",$E3170&lt;&gt;""),IF($G3170="D",-I3170,+I3170),0)</f>
        <v>-5038.0939438860305</v>
      </c>
      <c r="L3170" s="6" t="str">
        <f>IF(C3170="","",G3170&amp;" "&amp;VLOOKUP(C3170,$X$1:$Y$49,2))</f>
        <v>R 6</v>
      </c>
      <c r="M3170" s="10" t="e">
        <f>M3169+IF(AND(B3170="C",E3170&lt;&gt;""),IF(G3170="D",-#REF!,+#REF!),0)</f>
        <v>#REF!</v>
      </c>
      <c r="N3170">
        <f>IF(D3170,MONTH(D3170),"")</f>
        <v>5</v>
      </c>
      <c r="O3170">
        <f>IF(D3170,YEAR(D3170),"")</f>
        <v>2006</v>
      </c>
      <c r="P3170" s="12">
        <f>P3169+IF(AND($B3170="C",I3170&lt;&gt;""),IF($G3170="D",-I3170,+I3170),0)</f>
        <v>182.23577481221318</v>
      </c>
    </row>
    <row r="3171" spans="1:16" x14ac:dyDescent="0.2">
      <c r="A3171" s="6">
        <v>1604</v>
      </c>
      <c r="B3171" s="6" t="s">
        <v>17</v>
      </c>
      <c r="C3171" t="s">
        <v>62</v>
      </c>
      <c r="D3171" s="8">
        <v>38861</v>
      </c>
      <c r="E3171" s="8">
        <v>38867</v>
      </c>
      <c r="F3171" t="s">
        <v>284</v>
      </c>
      <c r="G3171" s="6" t="s">
        <v>19</v>
      </c>
      <c r="I3171" s="12">
        <v>156.26</v>
      </c>
      <c r="J3171" s="12">
        <f>J3170+IF(AND($B3171="B",$G3171="D"),-I3171,IF($B3171="B",+I3171,0))</f>
        <v>-4881.8339438860303</v>
      </c>
      <c r="K3171" s="12">
        <f>K3170+IF(AND($B3171="B",$E3171&lt;&gt;""),IF($G3171="D",-I3171,+I3171),0)</f>
        <v>-4881.8339438860303</v>
      </c>
      <c r="L3171" s="6" t="str">
        <f>IF(C3171="","",G3171&amp;" "&amp;VLOOKUP(C3171,$X$1:$Y$49,2))</f>
        <v>R 5</v>
      </c>
      <c r="M3171" s="10" t="e">
        <f>M3170+IF(AND(B3171="C",E3171&lt;&gt;""),IF(G3171="D",-#REF!,+#REF!),0)</f>
        <v>#REF!</v>
      </c>
      <c r="N3171">
        <f>IF(D3171,MONTH(D3171),"")</f>
        <v>5</v>
      </c>
      <c r="O3171">
        <f>IF(D3171,YEAR(D3171),"")</f>
        <v>2006</v>
      </c>
      <c r="P3171" s="12">
        <f>P3170+IF(AND($B3171="C",I3171&lt;&gt;""),IF($G3171="D",-I3171,+I3171),0)</f>
        <v>182.23577481221318</v>
      </c>
    </row>
    <row r="3172" spans="1:16" x14ac:dyDescent="0.2">
      <c r="A3172" s="6">
        <v>1603</v>
      </c>
      <c r="B3172" s="6" t="s">
        <v>17</v>
      </c>
      <c r="C3172" t="s">
        <v>28</v>
      </c>
      <c r="D3172" s="8">
        <v>38862</v>
      </c>
      <c r="E3172" s="8">
        <v>38860</v>
      </c>
      <c r="F3172" t="s">
        <v>284</v>
      </c>
      <c r="G3172" s="6" t="s">
        <v>23</v>
      </c>
      <c r="I3172" s="12">
        <v>0.12</v>
      </c>
      <c r="J3172" s="12">
        <f>J3171+IF(AND($B3172="B",$G3172="D"),-I3172,IF($B3172="B",+I3172,0))</f>
        <v>-4881.9539438860302</v>
      </c>
      <c r="K3172" s="12">
        <f>K3171+IF(AND($B3172="B",$E3172&lt;&gt;""),IF($G3172="D",-I3172,+I3172),0)</f>
        <v>-4881.9539438860302</v>
      </c>
      <c r="L3172" s="6" t="str">
        <f>IF(C3172="","",G3172&amp;" "&amp;VLOOKUP(C3172,$X$1:$Y$49,2))</f>
        <v>D 25</v>
      </c>
      <c r="M3172" s="10" t="e">
        <f>M3171+IF(AND(B3172="C",E3172&lt;&gt;""),IF(G3172="D",-#REF!,+#REF!),0)</f>
        <v>#REF!</v>
      </c>
      <c r="N3172">
        <f>IF(D3172,MONTH(D3172),"")</f>
        <v>5</v>
      </c>
      <c r="O3172">
        <f>IF(D3172,YEAR(D3172),"")</f>
        <v>2006</v>
      </c>
      <c r="P3172" s="12">
        <f>P3171+IF(AND($B3172="C",I3172&lt;&gt;""),IF($G3172="D",-I3172,+I3172),0)</f>
        <v>182.23577481221318</v>
      </c>
    </row>
    <row r="3173" spans="1:16" x14ac:dyDescent="0.2">
      <c r="A3173" s="6">
        <v>1603</v>
      </c>
      <c r="B3173" s="6" t="s">
        <v>17</v>
      </c>
      <c r="C3173" t="s">
        <v>26</v>
      </c>
      <c r="D3173" s="8">
        <v>38862</v>
      </c>
      <c r="E3173" s="8">
        <v>38860</v>
      </c>
      <c r="F3173" t="s">
        <v>284</v>
      </c>
      <c r="G3173" s="6" t="s">
        <v>23</v>
      </c>
      <c r="I3173" s="12">
        <v>0.02</v>
      </c>
      <c r="J3173" s="12">
        <f>J3172+IF(AND($B3173="B",$G3173="D"),-I3173,IF($B3173="B",+I3173,0))</f>
        <v>-4881.9739438860306</v>
      </c>
      <c r="K3173" s="12">
        <f>K3172+IF(AND($B3173="B",$E3173&lt;&gt;""),IF($G3173="D",-I3173,+I3173),0)</f>
        <v>-4881.9739438860306</v>
      </c>
      <c r="L3173" s="6" t="str">
        <f>IF(C3173="","",G3173&amp;" "&amp;VLOOKUP(C3173,$X$1:$Y$49,2))</f>
        <v>D 6</v>
      </c>
      <c r="M3173" s="10" t="e">
        <f>M3172+IF(AND(B3173="C",E3173&lt;&gt;""),IF(G3173="D",-#REF!,+#REF!),0)</f>
        <v>#REF!</v>
      </c>
      <c r="N3173">
        <f>IF(D3173,MONTH(D3173),"")</f>
        <v>5</v>
      </c>
      <c r="O3173">
        <f>IF(D3173,YEAR(D3173),"")</f>
        <v>2006</v>
      </c>
      <c r="P3173" s="12">
        <f>P3172+IF(AND($B3173="C",I3173&lt;&gt;""),IF($G3173="D",-I3173,+I3173),0)</f>
        <v>182.23577481221318</v>
      </c>
    </row>
    <row r="3174" spans="1:16" x14ac:dyDescent="0.2">
      <c r="A3174" s="6">
        <v>1617</v>
      </c>
      <c r="B3174" s="6" t="s">
        <v>17</v>
      </c>
      <c r="C3174" t="s">
        <v>31</v>
      </c>
      <c r="D3174" s="8">
        <v>38868</v>
      </c>
      <c r="E3174" s="8">
        <v>38868</v>
      </c>
      <c r="F3174" t="s">
        <v>284</v>
      </c>
      <c r="G3174" s="6" t="s">
        <v>23</v>
      </c>
      <c r="I3174" s="12">
        <v>142.25</v>
      </c>
      <c r="J3174" s="12">
        <f>J3173+IF(AND($B3174="B",$G3174="D"),-I3174,IF($B3174="B",+I3174,0))</f>
        <v>-5024.2239438860306</v>
      </c>
      <c r="K3174" s="12">
        <f>K3173+IF(AND($B3174="B",$E3174&lt;&gt;""),IF($G3174="D",-I3174,+I3174),0)</f>
        <v>-5024.2239438860306</v>
      </c>
      <c r="L3174" s="6" t="str">
        <f>IF(C3174="","",G3174&amp;" "&amp;VLOOKUP(C3174,$X$1:$Y$49,2))</f>
        <v>D 22</v>
      </c>
      <c r="M3174" s="10" t="e">
        <f>M3173+IF(AND(B3174="C",E3174&lt;&gt;""),IF(G3174="D",-#REF!,+#REF!),0)</f>
        <v>#REF!</v>
      </c>
      <c r="N3174">
        <f>IF(D3174,MONTH(D3174),"")</f>
        <v>5</v>
      </c>
      <c r="O3174">
        <f>IF(D3174,YEAR(D3174),"")</f>
        <v>2006</v>
      </c>
      <c r="P3174" s="12">
        <f>P3173+IF(AND($B3174="C",I3174&lt;&gt;""),IF($G3174="D",-I3174,+I3174),0)</f>
        <v>182.23577481221318</v>
      </c>
    </row>
    <row r="3175" spans="1:16" x14ac:dyDescent="0.2">
      <c r="A3175" s="6">
        <v>1617</v>
      </c>
      <c r="B3175" s="6" t="s">
        <v>17</v>
      </c>
      <c r="C3175" t="s">
        <v>26</v>
      </c>
      <c r="D3175" s="8">
        <v>38868</v>
      </c>
      <c r="E3175" s="8">
        <v>38868</v>
      </c>
      <c r="F3175" t="s">
        <v>284</v>
      </c>
      <c r="G3175" s="6" t="s">
        <v>23</v>
      </c>
      <c r="I3175" s="12">
        <v>27.86</v>
      </c>
      <c r="J3175" s="12">
        <f>J3174+IF(AND($B3175="B",$G3175="D"),-I3175,IF($B3175="B",+I3175,0))</f>
        <v>-5052.0839438860303</v>
      </c>
      <c r="K3175" s="12">
        <f>K3174+IF(AND($B3175="B",$E3175&lt;&gt;""),IF($G3175="D",-I3175,+I3175),0)</f>
        <v>-5052.0839438860303</v>
      </c>
      <c r="L3175" s="6" t="str">
        <f>IF(C3175="","",G3175&amp;" "&amp;VLOOKUP(C3175,$X$1:$Y$49,2))</f>
        <v>D 6</v>
      </c>
      <c r="M3175" s="10" t="e">
        <f>M3174+IF(AND(B3175="C",E3175&lt;&gt;""),IF(G3175="D",-#REF!,+#REF!),0)</f>
        <v>#REF!</v>
      </c>
      <c r="N3175">
        <f>IF(D3175,MONTH(D3175),"")</f>
        <v>5</v>
      </c>
      <c r="O3175">
        <f>IF(D3175,YEAR(D3175),"")</f>
        <v>2006</v>
      </c>
      <c r="P3175" s="12">
        <f>P3174+IF(AND($B3175="C",I3175&lt;&gt;""),IF($G3175="D",-I3175,+I3175),0)</f>
        <v>182.23577481221318</v>
      </c>
    </row>
    <row r="3176" spans="1:16" x14ac:dyDescent="0.2">
      <c r="A3176" s="6">
        <v>1622</v>
      </c>
      <c r="B3176" s="6" t="s">
        <v>17</v>
      </c>
      <c r="C3176" t="s">
        <v>53</v>
      </c>
      <c r="D3176" s="8">
        <v>38869</v>
      </c>
      <c r="E3176" s="8">
        <v>38869</v>
      </c>
      <c r="F3176" t="s">
        <v>284</v>
      </c>
      <c r="G3176" s="6" t="s">
        <v>23</v>
      </c>
      <c r="I3176" s="12">
        <v>8.36</v>
      </c>
      <c r="J3176" s="12">
        <f>J3175+IF(AND($B3176="B",$G3176="D"),-I3176,IF($B3176="B",+I3176,0))</f>
        <v>-5060.44394388603</v>
      </c>
      <c r="K3176" s="12">
        <f>K3175+IF(AND($B3176="B",$E3176&lt;&gt;""),IF($G3176="D",-I3176,+I3176),0)</f>
        <v>-5060.44394388603</v>
      </c>
      <c r="L3176" s="6" t="str">
        <f>IF(C3176="","",G3176&amp;" "&amp;VLOOKUP(C3176,$X$1:$Y$49,2))</f>
        <v>D 29</v>
      </c>
      <c r="M3176" s="10" t="e">
        <f>M3175+IF(AND(B3176="C",E3176&lt;&gt;""),IF(G3176="D",-#REF!,+#REF!),0)</f>
        <v>#REF!</v>
      </c>
      <c r="N3176">
        <f>IF(D3176,MONTH(D3176),"")</f>
        <v>6</v>
      </c>
      <c r="O3176">
        <f>IF(D3176,YEAR(D3176),"")</f>
        <v>2006</v>
      </c>
      <c r="P3176" s="12">
        <f>P3175+IF(AND($B3176="C",I3176&lt;&gt;""),IF($G3176="D",-I3176,+I3176),0)</f>
        <v>182.23577481221318</v>
      </c>
    </row>
    <row r="3177" spans="1:16" x14ac:dyDescent="0.2">
      <c r="A3177" s="6">
        <v>1622</v>
      </c>
      <c r="B3177" s="6" t="s">
        <v>17</v>
      </c>
      <c r="C3177" t="s">
        <v>26</v>
      </c>
      <c r="D3177" s="8">
        <v>38869</v>
      </c>
      <c r="E3177" s="8">
        <v>38869</v>
      </c>
      <c r="F3177" t="s">
        <v>284</v>
      </c>
      <c r="G3177" s="6" t="s">
        <v>23</v>
      </c>
      <c r="I3177" s="12">
        <v>1.64</v>
      </c>
      <c r="J3177" s="12">
        <f>J3176+IF(AND($B3177="B",$G3177="D"),-I3177,IF($B3177="B",+I3177,0))</f>
        <v>-5062.0839438860303</v>
      </c>
      <c r="K3177" s="12">
        <f>K3176+IF(AND($B3177="B",$E3177&lt;&gt;""),IF($G3177="D",-I3177,+I3177),0)</f>
        <v>-5062.0839438860303</v>
      </c>
      <c r="L3177" s="6" t="str">
        <f>IF(C3177="","",G3177&amp;" "&amp;VLOOKUP(C3177,$X$1:$Y$49,2))</f>
        <v>D 6</v>
      </c>
      <c r="M3177" s="10" t="e">
        <f>M3176+IF(AND(B3177="C",E3177&lt;&gt;""),IF(G3177="D",-#REF!,+#REF!),0)</f>
        <v>#REF!</v>
      </c>
      <c r="N3177">
        <f>IF(D3177,MONTH(D3177),"")</f>
        <v>6</v>
      </c>
      <c r="O3177">
        <f>IF(D3177,YEAR(D3177),"")</f>
        <v>2006</v>
      </c>
      <c r="P3177" s="12">
        <f>P3176+IF(AND($B3177="C",I3177&lt;&gt;""),IF($G3177="D",-I3177,+I3177),0)</f>
        <v>182.23577481221318</v>
      </c>
    </row>
    <row r="3178" spans="1:16" x14ac:dyDescent="0.2">
      <c r="A3178" s="6">
        <v>1623</v>
      </c>
      <c r="B3178" s="6" t="s">
        <v>17</v>
      </c>
      <c r="C3178" t="s">
        <v>53</v>
      </c>
      <c r="D3178" s="8">
        <v>38869</v>
      </c>
      <c r="E3178" s="8">
        <v>38869</v>
      </c>
      <c r="F3178" t="s">
        <v>284</v>
      </c>
      <c r="G3178" s="6" t="s">
        <v>23</v>
      </c>
      <c r="I3178" s="12">
        <v>34</v>
      </c>
      <c r="J3178" s="12">
        <f>J3177+IF(AND($B3178="B",$G3178="D"),-I3178,IF($B3178="B",+I3178,0))</f>
        <v>-5096.0839438860303</v>
      </c>
      <c r="K3178" s="12">
        <f>K3177+IF(AND($B3178="B",$E3178&lt;&gt;""),IF($G3178="D",-I3178,+I3178),0)</f>
        <v>-5096.0839438860303</v>
      </c>
      <c r="L3178" s="6" t="str">
        <f>IF(C3178="","",G3178&amp;" "&amp;VLOOKUP(C3178,$X$1:$Y$49,2))</f>
        <v>D 29</v>
      </c>
      <c r="M3178" s="10" t="e">
        <f>M3177+IF(AND(B3178="C",E3178&lt;&gt;""),IF(G3178="D",-#REF!,+#REF!),0)</f>
        <v>#REF!</v>
      </c>
      <c r="N3178">
        <f>IF(D3178,MONTH(D3178),"")</f>
        <v>6</v>
      </c>
      <c r="O3178">
        <f>IF(D3178,YEAR(D3178),"")</f>
        <v>2006</v>
      </c>
      <c r="P3178" s="12">
        <f>P3177+IF(AND($B3178="C",I3178&lt;&gt;""),IF($G3178="D",-I3178,+I3178),0)</f>
        <v>182.23577481221318</v>
      </c>
    </row>
    <row r="3179" spans="1:16" x14ac:dyDescent="0.2">
      <c r="A3179" s="6">
        <v>1623</v>
      </c>
      <c r="B3179" s="6" t="s">
        <v>17</v>
      </c>
      <c r="C3179" t="s">
        <v>26</v>
      </c>
      <c r="D3179" s="8">
        <v>38869</v>
      </c>
      <c r="E3179" s="8">
        <v>38869</v>
      </c>
      <c r="F3179" t="s">
        <v>284</v>
      </c>
      <c r="G3179" s="6" t="s">
        <v>23</v>
      </c>
      <c r="I3179" s="12">
        <v>5.96</v>
      </c>
      <c r="J3179" s="12">
        <f>J3178+IF(AND($B3179="B",$G3179="D"),-I3179,IF($B3179="B",+I3179,0))</f>
        <v>-5102.0439438860303</v>
      </c>
      <c r="K3179" s="12">
        <f>K3178+IF(AND($B3179="B",$E3179&lt;&gt;""),IF($G3179="D",-I3179,+I3179),0)</f>
        <v>-5102.0439438860303</v>
      </c>
      <c r="L3179" s="6" t="str">
        <f>IF(C3179="","",G3179&amp;" "&amp;VLOOKUP(C3179,$X$1:$Y$49,2))</f>
        <v>D 6</v>
      </c>
      <c r="M3179" s="10" t="e">
        <f>M3178+IF(AND(B3179="C",E3179&lt;&gt;""),IF(G3179="D",-#REF!,+#REF!),0)</f>
        <v>#REF!</v>
      </c>
      <c r="N3179">
        <f>IF(D3179,MONTH(D3179),"")</f>
        <v>6</v>
      </c>
      <c r="O3179">
        <f>IF(D3179,YEAR(D3179),"")</f>
        <v>2006</v>
      </c>
      <c r="P3179" s="12">
        <f>P3178+IF(AND($B3179="C",I3179&lt;&gt;""),IF($G3179="D",-I3179,+I3179),0)</f>
        <v>182.23577481221318</v>
      </c>
    </row>
    <row r="3180" spans="1:16" x14ac:dyDescent="0.2">
      <c r="A3180" s="6">
        <v>1628</v>
      </c>
      <c r="B3180" s="6" t="s">
        <v>17</v>
      </c>
      <c r="C3180" t="s">
        <v>53</v>
      </c>
      <c r="D3180" s="8">
        <v>38869</v>
      </c>
      <c r="E3180" s="8">
        <v>38869</v>
      </c>
      <c r="F3180" t="s">
        <v>284</v>
      </c>
      <c r="G3180" s="6" t="s">
        <v>23</v>
      </c>
      <c r="I3180" s="12">
        <v>8.36</v>
      </c>
      <c r="J3180" s="12">
        <f>J3179+IF(AND($B3180="B",$G3180="D"),-I3180,IF($B3180="B",+I3180,0))</f>
        <v>-5110.40394388603</v>
      </c>
      <c r="K3180" s="12">
        <f>K3179+IF(AND($B3180="B",$E3180&lt;&gt;""),IF($G3180="D",-I3180,+I3180),0)</f>
        <v>-5110.40394388603</v>
      </c>
      <c r="L3180" s="6" t="str">
        <f>IF(C3180="","",G3180&amp;" "&amp;VLOOKUP(C3180,$X$1:$Y$49,2))</f>
        <v>D 29</v>
      </c>
      <c r="M3180" s="10" t="e">
        <f>M3179+IF(AND(B3180="C",E3180&lt;&gt;""),IF(G3180="D",-#REF!,+#REF!),0)</f>
        <v>#REF!</v>
      </c>
      <c r="N3180">
        <f>IF(D3180,MONTH(D3180),"")</f>
        <v>6</v>
      </c>
      <c r="O3180">
        <f>IF(D3180,YEAR(D3180),"")</f>
        <v>2006</v>
      </c>
      <c r="P3180" s="12">
        <f>P3179+IF(AND($B3180="C",I3180&lt;&gt;""),IF($G3180="D",-I3180,+I3180),0)</f>
        <v>182.23577481221318</v>
      </c>
    </row>
    <row r="3181" spans="1:16" x14ac:dyDescent="0.2">
      <c r="A3181" s="6">
        <v>1628</v>
      </c>
      <c r="B3181" s="6" t="s">
        <v>17</v>
      </c>
      <c r="C3181" t="s">
        <v>26</v>
      </c>
      <c r="D3181" s="8">
        <v>38869</v>
      </c>
      <c r="E3181" s="8">
        <v>38869</v>
      </c>
      <c r="F3181" t="s">
        <v>284</v>
      </c>
      <c r="G3181" s="6" t="s">
        <v>23</v>
      </c>
      <c r="I3181" s="12">
        <v>1.64</v>
      </c>
      <c r="J3181" s="12">
        <f>J3180+IF(AND($B3181="B",$G3181="D"),-I3181,IF($B3181="B",+I3181,0))</f>
        <v>-5112.0439438860303</v>
      </c>
      <c r="K3181" s="12">
        <f>K3180+IF(AND($B3181="B",$E3181&lt;&gt;""),IF($G3181="D",-I3181,+I3181),0)</f>
        <v>-5112.0439438860303</v>
      </c>
      <c r="L3181" s="6" t="str">
        <f>IF(C3181="","",G3181&amp;" "&amp;VLOOKUP(C3181,$X$1:$Y$49,2))</f>
        <v>D 6</v>
      </c>
      <c r="M3181" s="10" t="e">
        <f>M3180+IF(AND(B3181="C",E3181&lt;&gt;""),IF(G3181="D",-#REF!,+#REF!),0)</f>
        <v>#REF!</v>
      </c>
      <c r="N3181">
        <f>IF(D3181,MONTH(D3181),"")</f>
        <v>6</v>
      </c>
      <c r="O3181">
        <f>IF(D3181,YEAR(D3181),"")</f>
        <v>2006</v>
      </c>
      <c r="P3181" s="12">
        <f>P3180+IF(AND($B3181="C",I3181&lt;&gt;""),IF($G3181="D",-I3181,+I3181),0)</f>
        <v>182.23577481221318</v>
      </c>
    </row>
    <row r="3182" spans="1:16" x14ac:dyDescent="0.2">
      <c r="A3182" s="6">
        <v>1628</v>
      </c>
      <c r="B3182" s="6" t="s">
        <v>17</v>
      </c>
      <c r="C3182" t="s">
        <v>53</v>
      </c>
      <c r="D3182" s="8">
        <v>38869</v>
      </c>
      <c r="E3182" s="8">
        <v>38869</v>
      </c>
      <c r="F3182" t="s">
        <v>284</v>
      </c>
      <c r="G3182" s="6" t="s">
        <v>23</v>
      </c>
      <c r="I3182" s="12">
        <v>34</v>
      </c>
      <c r="J3182" s="12">
        <f>J3181+IF(AND($B3182="B",$G3182="D"),-I3182,IF($B3182="B",+I3182,0))</f>
        <v>-5146.0439438860303</v>
      </c>
      <c r="K3182" s="12">
        <f>K3181+IF(AND($B3182="B",$E3182&lt;&gt;""),IF($G3182="D",-I3182,+I3182),0)</f>
        <v>-5146.0439438860303</v>
      </c>
      <c r="L3182" s="6" t="str">
        <f>IF(C3182="","",G3182&amp;" "&amp;VLOOKUP(C3182,$X$1:$Y$49,2))</f>
        <v>D 29</v>
      </c>
      <c r="M3182" s="10" t="e">
        <f>M3181+IF(AND(B3182="C",E3182&lt;&gt;""),IF(G3182="D",-#REF!,+#REF!),0)</f>
        <v>#REF!</v>
      </c>
      <c r="N3182">
        <f>IF(D3182,MONTH(D3182),"")</f>
        <v>6</v>
      </c>
      <c r="O3182">
        <f>IF(D3182,YEAR(D3182),"")</f>
        <v>2006</v>
      </c>
      <c r="P3182" s="12">
        <f>P3181+IF(AND($B3182="C",I3182&lt;&gt;""),IF($G3182="D",-I3182,+I3182),0)</f>
        <v>182.23577481221318</v>
      </c>
    </row>
    <row r="3183" spans="1:16" x14ac:dyDescent="0.2">
      <c r="A3183" s="6">
        <v>1628</v>
      </c>
      <c r="B3183" s="6" t="s">
        <v>17</v>
      </c>
      <c r="C3183" t="s">
        <v>26</v>
      </c>
      <c r="D3183" s="8">
        <v>38869</v>
      </c>
      <c r="E3183" s="8">
        <v>38869</v>
      </c>
      <c r="F3183" t="s">
        <v>284</v>
      </c>
      <c r="G3183" s="6" t="s">
        <v>23</v>
      </c>
      <c r="I3183" s="12">
        <v>5.96</v>
      </c>
      <c r="J3183" s="12">
        <f>J3182+IF(AND($B3183="B",$G3183="D"),-I3183,IF($B3183="B",+I3183,0))</f>
        <v>-5152.0039438860304</v>
      </c>
      <c r="K3183" s="12">
        <f>K3182+IF(AND($B3183="B",$E3183&lt;&gt;""),IF($G3183="D",-I3183,+I3183),0)</f>
        <v>-5152.0039438860304</v>
      </c>
      <c r="L3183" s="6" t="str">
        <f>IF(C3183="","",G3183&amp;" "&amp;VLOOKUP(C3183,$X$1:$Y$49,2))</f>
        <v>D 6</v>
      </c>
      <c r="M3183" s="10" t="e">
        <f>M3182+IF(AND(B3183="C",E3183&lt;&gt;""),IF(G3183="D",-#REF!,+#REF!),0)</f>
        <v>#REF!</v>
      </c>
      <c r="N3183">
        <f>IF(D3183,MONTH(D3183),"")</f>
        <v>6</v>
      </c>
      <c r="O3183">
        <f>IF(D3183,YEAR(D3183),"")</f>
        <v>2006</v>
      </c>
      <c r="P3183" s="12">
        <f>P3182+IF(AND($B3183="C",I3183&lt;&gt;""),IF($G3183="D",-I3183,+I3183),0)</f>
        <v>182.23577481221318</v>
      </c>
    </row>
    <row r="3184" spans="1:16" x14ac:dyDescent="0.2">
      <c r="A3184" s="6">
        <v>1544</v>
      </c>
      <c r="B3184" s="6" t="s">
        <v>17</v>
      </c>
      <c r="C3184" t="s">
        <v>58</v>
      </c>
      <c r="D3184" s="8">
        <v>38873</v>
      </c>
      <c r="E3184" s="8">
        <v>38887</v>
      </c>
      <c r="F3184" t="s">
        <v>284</v>
      </c>
      <c r="G3184" s="6" t="s">
        <v>23</v>
      </c>
      <c r="I3184" s="12">
        <v>150</v>
      </c>
      <c r="J3184" s="12">
        <f>J3183+IF(AND($B3184="B",$G3184="D"),-I3184,IF($B3184="B",+I3184,0))</f>
        <v>-5302.0039438860304</v>
      </c>
      <c r="K3184" s="12">
        <f>K3183+IF(AND($B3184="B",$E3184&lt;&gt;""),IF($G3184="D",-I3184,+I3184),0)</f>
        <v>-5302.0039438860304</v>
      </c>
      <c r="L3184" s="6" t="str">
        <f>IF(C3184="","",G3184&amp;" "&amp;VLOOKUP(C3184,$X$1:$Y$49,2))</f>
        <v>D 4</v>
      </c>
      <c r="M3184" s="10" t="e">
        <f>M3183+IF(AND(B3184="C",E3184&lt;&gt;""),IF(G3184="D",-#REF!,+#REF!),0)</f>
        <v>#REF!</v>
      </c>
      <c r="N3184">
        <f>IF(D3184,MONTH(D3184),"")</f>
        <v>6</v>
      </c>
      <c r="O3184">
        <f>IF(D3184,YEAR(D3184),"")</f>
        <v>2006</v>
      </c>
      <c r="P3184" s="12">
        <f>P3183+IF(AND($B3184="C",I3184&lt;&gt;""),IF($G3184="D",-I3184,+I3184),0)</f>
        <v>182.23577481221318</v>
      </c>
    </row>
    <row r="3185" spans="1:16" x14ac:dyDescent="0.2">
      <c r="A3185" s="6">
        <v>1621</v>
      </c>
      <c r="B3185" s="6" t="s">
        <v>17</v>
      </c>
      <c r="C3185" t="s">
        <v>28</v>
      </c>
      <c r="D3185" s="8">
        <v>38873</v>
      </c>
      <c r="E3185" s="8">
        <v>38867</v>
      </c>
      <c r="F3185" t="s">
        <v>284</v>
      </c>
      <c r="G3185" s="6" t="s">
        <v>23</v>
      </c>
      <c r="I3185" s="12">
        <v>41.471571906354519</v>
      </c>
      <c r="J3185" s="12">
        <f>J3184+IF(AND($B3185="B",$G3185="D"),-I3185,IF($B3185="B",+I3185,0))</f>
        <v>-5343.4755157923846</v>
      </c>
      <c r="K3185" s="12">
        <f>K3184+IF(AND($B3185="B",$E3185&lt;&gt;""),IF($G3185="D",-I3185,+I3185),0)</f>
        <v>-5343.4755157923846</v>
      </c>
      <c r="L3185" s="6" t="str">
        <f>IF(C3185="","",G3185&amp;" "&amp;VLOOKUP(C3185,$X$1:$Y$49,2))</f>
        <v>D 25</v>
      </c>
      <c r="M3185" s="10" t="e">
        <f>M3184+IF(AND(B3185="C",E3185&lt;&gt;""),IF(G3185="D",-#REF!,+#REF!),0)</f>
        <v>#REF!</v>
      </c>
      <c r="N3185">
        <f>IF(D3185,MONTH(D3185),"")</f>
        <v>6</v>
      </c>
      <c r="O3185">
        <f>IF(D3185,YEAR(D3185),"")</f>
        <v>2006</v>
      </c>
      <c r="P3185" s="12">
        <f>P3184+IF(AND($B3185="C",I3185&lt;&gt;""),IF($G3185="D",-I3185,+I3185),0)</f>
        <v>182.23577481221318</v>
      </c>
    </row>
    <row r="3186" spans="1:16" x14ac:dyDescent="0.2">
      <c r="A3186" s="6">
        <v>1621</v>
      </c>
      <c r="B3186" s="6" t="s">
        <v>17</v>
      </c>
      <c r="C3186" t="s">
        <v>26</v>
      </c>
      <c r="D3186" s="8">
        <v>38873</v>
      </c>
      <c r="E3186" s="8">
        <v>38867</v>
      </c>
      <c r="F3186" t="s">
        <v>284</v>
      </c>
      <c r="G3186" s="6" t="s">
        <v>23</v>
      </c>
      <c r="I3186" s="12">
        <v>8.1300000000000008</v>
      </c>
      <c r="J3186" s="12">
        <f>J3185+IF(AND($B3186="B",$G3186="D"),-I3186,IF($B3186="B",+I3186,0))</f>
        <v>-5351.6055157923847</v>
      </c>
      <c r="K3186" s="12">
        <f>K3185+IF(AND($B3186="B",$E3186&lt;&gt;""),IF($G3186="D",-I3186,+I3186),0)</f>
        <v>-5351.6055157923847</v>
      </c>
      <c r="L3186" s="6" t="str">
        <f>IF(C3186="","",G3186&amp;" "&amp;VLOOKUP(C3186,$X$1:$Y$49,2))</f>
        <v>D 6</v>
      </c>
      <c r="M3186" s="10" t="e">
        <f>M3185+IF(AND(B3186="C",E3186&lt;&gt;""),IF(G3186="D",-#REF!,+#REF!),0)</f>
        <v>#REF!</v>
      </c>
      <c r="N3186">
        <f>IF(D3186,MONTH(D3186),"")</f>
        <v>6</v>
      </c>
      <c r="O3186">
        <f>IF(D3186,YEAR(D3186),"")</f>
        <v>2006</v>
      </c>
      <c r="P3186" s="12">
        <f>P3185+IF(AND($B3186="C",I3186&lt;&gt;""),IF($G3186="D",-I3186,+I3186),0)</f>
        <v>182.23577481221318</v>
      </c>
    </row>
    <row r="3187" spans="1:16" x14ac:dyDescent="0.2">
      <c r="A3187" s="6">
        <v>999</v>
      </c>
      <c r="B3187" s="6" t="s">
        <v>17</v>
      </c>
      <c r="C3187" t="s">
        <v>33</v>
      </c>
      <c r="D3187" s="8">
        <v>38878</v>
      </c>
      <c r="E3187" s="8">
        <v>38902</v>
      </c>
      <c r="F3187" t="s">
        <v>284</v>
      </c>
      <c r="G3187" s="6" t="s">
        <v>23</v>
      </c>
      <c r="H3187" s="6"/>
      <c r="I3187" s="12">
        <v>128.38</v>
      </c>
      <c r="J3187" s="12">
        <f>J3186+IF(AND($B3187="B",$G3187="D"),-I3187,IF($B3187="B",+I3187,0))</f>
        <v>-5479.9855157923848</v>
      </c>
      <c r="K3187" s="12">
        <f>K3186+IF(AND($B3187="B",$E3187&lt;&gt;""),IF($G3187="D",-I3187,+I3187),0)</f>
        <v>-5479.9855157923848</v>
      </c>
      <c r="L3187" s="6" t="str">
        <f>IF(C3187="","",G3187&amp;" "&amp;VLOOKUP(C3187,$X$1:$Y$49,2))</f>
        <v>D 23</v>
      </c>
      <c r="M3187" s="10" t="e">
        <f>M3186+IF(AND(B3187="C",E3187&lt;&gt;""),IF(G3187="D",-#REF!,+#REF!),0)</f>
        <v>#REF!</v>
      </c>
      <c r="N3187">
        <f>IF(D3187,MONTH(D3187),"")</f>
        <v>6</v>
      </c>
      <c r="O3187">
        <f>IF(D3187,YEAR(D3187),"")</f>
        <v>2006</v>
      </c>
      <c r="P3187" s="12">
        <f>P3186+IF(AND($B3187="C",I3187&lt;&gt;""),IF($G3187="D",-I3187,+I3187),0)</f>
        <v>182.23577481221318</v>
      </c>
    </row>
    <row r="3188" spans="1:16" x14ac:dyDescent="0.2">
      <c r="A3188" s="6">
        <v>1551</v>
      </c>
      <c r="B3188" s="6" t="s">
        <v>17</v>
      </c>
      <c r="C3188" t="s">
        <v>33</v>
      </c>
      <c r="D3188" s="8">
        <v>38878</v>
      </c>
      <c r="E3188" s="8">
        <v>38879</v>
      </c>
      <c r="F3188" t="s">
        <v>284</v>
      </c>
      <c r="G3188" s="6" t="s">
        <v>23</v>
      </c>
      <c r="I3188" s="12">
        <v>408.1</v>
      </c>
      <c r="J3188" s="12">
        <f>J3187+IF(AND($B3188="B",$G3188="D"),-I3188,IF($B3188="B",+I3188,0))</f>
        <v>-5888.0855157923852</v>
      </c>
      <c r="K3188" s="12">
        <f>K3187+IF(AND($B3188="B",$E3188&lt;&gt;""),IF($G3188="D",-I3188,+I3188),0)</f>
        <v>-5888.0855157923852</v>
      </c>
      <c r="L3188" s="6" t="str">
        <f>IF(C3188="","",G3188&amp;" "&amp;VLOOKUP(C3188,$X$1:$Y$49,2))</f>
        <v>D 23</v>
      </c>
      <c r="M3188" s="10" t="e">
        <f>M3187+IF(AND(B3188="C",E3188&lt;&gt;""),IF(G3188="D",-#REF!,+#REF!),0)</f>
        <v>#REF!</v>
      </c>
      <c r="N3188">
        <f>IF(D3188,MONTH(D3188),"")</f>
        <v>6</v>
      </c>
      <c r="O3188">
        <f>IF(D3188,YEAR(D3188),"")</f>
        <v>2006</v>
      </c>
      <c r="P3188" s="12">
        <f>P3187+IF(AND($B3188="C",I3188&lt;&gt;""),IF($G3188="D",-I3188,+I3188),0)</f>
        <v>182.23577481221318</v>
      </c>
    </row>
    <row r="3189" spans="1:16" x14ac:dyDescent="0.2">
      <c r="A3189" s="6">
        <v>1553</v>
      </c>
      <c r="B3189" s="6" t="s">
        <v>17</v>
      </c>
      <c r="C3189" t="s">
        <v>33</v>
      </c>
      <c r="D3189" s="8">
        <v>38878</v>
      </c>
      <c r="E3189" s="8">
        <v>38887</v>
      </c>
      <c r="F3189" t="s">
        <v>284</v>
      </c>
      <c r="G3189" s="6" t="s">
        <v>23</v>
      </c>
      <c r="I3189" s="12">
        <v>701</v>
      </c>
      <c r="J3189" s="12">
        <f>J3188+IF(AND($B3189="B",$G3189="D"),-I3189,IF($B3189="B",+I3189,0))</f>
        <v>-6589.0855157923852</v>
      </c>
      <c r="K3189" s="12">
        <f>K3188+IF(AND($B3189="B",$E3189&lt;&gt;""),IF($G3189="D",-I3189,+I3189),0)</f>
        <v>-6589.0855157923852</v>
      </c>
      <c r="L3189" s="6" t="str">
        <f>IF(C3189="","",G3189&amp;" "&amp;VLOOKUP(C3189,$X$1:$Y$49,2))</f>
        <v>D 23</v>
      </c>
      <c r="M3189" s="10" t="e">
        <f>M3188+IF(AND(B3189="C",E3189&lt;&gt;""),IF(G3189="D",-#REF!,+#REF!),0)</f>
        <v>#REF!</v>
      </c>
      <c r="N3189">
        <f>IF(D3189,MONTH(D3189),"")</f>
        <v>6</v>
      </c>
      <c r="O3189">
        <f>IF(D3189,YEAR(D3189),"")</f>
        <v>2006</v>
      </c>
      <c r="P3189" s="12">
        <f>P3188+IF(AND($B3189="C",I3189&lt;&gt;""),IF($G3189="D",-I3189,+I3189),0)</f>
        <v>182.23577481221318</v>
      </c>
    </row>
    <row r="3190" spans="1:16" x14ac:dyDescent="0.2">
      <c r="A3190" s="6">
        <v>1538</v>
      </c>
      <c r="B3190" s="6" t="s">
        <v>17</v>
      </c>
      <c r="C3190" t="s">
        <v>64</v>
      </c>
      <c r="D3190" s="8">
        <v>38879</v>
      </c>
      <c r="E3190" s="8">
        <v>38879</v>
      </c>
      <c r="F3190" t="s">
        <v>284</v>
      </c>
      <c r="G3190" s="6" t="s">
        <v>23</v>
      </c>
      <c r="I3190" s="12">
        <v>4</v>
      </c>
      <c r="J3190" s="12">
        <f>J3189+IF(AND($B3190="B",$G3190="D"),-I3190,IF($B3190="B",+I3190,0))</f>
        <v>-6593.0855157923852</v>
      </c>
      <c r="K3190" s="12">
        <f>K3189+IF(AND($B3190="B",$E3190&lt;&gt;""),IF($G3190="D",-I3190,+I3190),0)</f>
        <v>-6593.0855157923852</v>
      </c>
      <c r="L3190" s="6" t="str">
        <f>IF(C3190="","",G3190&amp;" "&amp;VLOOKUP(C3190,$X$1:$Y$49,2))</f>
        <v>D 20</v>
      </c>
      <c r="M3190" s="10" t="e">
        <f>M3189+IF(AND(B3190="C",E3190&lt;&gt;""),IF(G3190="D",-#REF!,+#REF!),0)</f>
        <v>#REF!</v>
      </c>
      <c r="N3190">
        <f>IF(D3190,MONTH(D3190),"")</f>
        <v>6</v>
      </c>
      <c r="O3190">
        <f>IF(D3190,YEAR(D3190),"")</f>
        <v>2006</v>
      </c>
      <c r="P3190" s="12">
        <f>P3189+IF(AND($B3190="C",I3190&lt;&gt;""),IF($G3190="D",-I3190,+I3190),0)</f>
        <v>182.23577481221318</v>
      </c>
    </row>
    <row r="3191" spans="1:16" x14ac:dyDescent="0.2">
      <c r="A3191" s="6">
        <v>1625</v>
      </c>
      <c r="B3191" s="6" t="s">
        <v>17</v>
      </c>
      <c r="C3191" t="s">
        <v>28</v>
      </c>
      <c r="D3191" s="8">
        <v>38883</v>
      </c>
      <c r="E3191" s="8">
        <v>38883</v>
      </c>
      <c r="F3191" t="s">
        <v>284</v>
      </c>
      <c r="G3191" s="6" t="s">
        <v>23</v>
      </c>
      <c r="I3191" s="12">
        <v>33.001672240802677</v>
      </c>
      <c r="J3191" s="12">
        <f>J3190+IF(AND($B3191="B",$G3191="D"),-I3191,IF($B3191="B",+I3191,0))</f>
        <v>-6626.0871880331879</v>
      </c>
      <c r="K3191" s="12">
        <f>K3190+IF(AND($B3191="B",$E3191&lt;&gt;""),IF($G3191="D",-I3191,+I3191),0)</f>
        <v>-6626.0871880331879</v>
      </c>
      <c r="L3191" s="6" t="str">
        <f>IF(C3191="","",G3191&amp;" "&amp;VLOOKUP(C3191,$X$1:$Y$49,2))</f>
        <v>D 25</v>
      </c>
      <c r="M3191" s="10" t="e">
        <f>M3190+IF(AND(B3191="C",E3191&lt;&gt;""),IF(G3191="D",-#REF!,+#REF!),0)</f>
        <v>#REF!</v>
      </c>
      <c r="N3191">
        <f>IF(D3191,MONTH(D3191),"")</f>
        <v>6</v>
      </c>
      <c r="O3191">
        <f>IF(D3191,YEAR(D3191),"")</f>
        <v>2006</v>
      </c>
      <c r="P3191" s="12">
        <f>P3190+IF(AND($B3191="C",I3191&lt;&gt;""),IF($G3191="D",-I3191,+I3191),0)</f>
        <v>182.23577481221318</v>
      </c>
    </row>
    <row r="3192" spans="1:16" x14ac:dyDescent="0.2">
      <c r="A3192" s="6">
        <v>1625</v>
      </c>
      <c r="B3192" s="6" t="s">
        <v>17</v>
      </c>
      <c r="C3192" t="s">
        <v>26</v>
      </c>
      <c r="D3192" s="8">
        <v>38883</v>
      </c>
      <c r="E3192" s="8">
        <v>38883</v>
      </c>
      <c r="F3192" t="s">
        <v>284</v>
      </c>
      <c r="G3192" s="6" t="s">
        <v>23</v>
      </c>
      <c r="I3192" s="12">
        <v>6.47</v>
      </c>
      <c r="J3192" s="12">
        <f>J3191+IF(AND($B3192="B",$G3192="D"),-I3192,IF($B3192="B",+I3192,0))</f>
        <v>-6632.5571880331881</v>
      </c>
      <c r="K3192" s="12">
        <f>K3191+IF(AND($B3192="B",$E3192&lt;&gt;""),IF($G3192="D",-I3192,+I3192),0)</f>
        <v>-6632.5571880331881</v>
      </c>
      <c r="L3192" s="6" t="str">
        <f>IF(C3192="","",G3192&amp;" "&amp;VLOOKUP(C3192,$X$1:$Y$49,2))</f>
        <v>D 6</v>
      </c>
      <c r="M3192" s="10" t="e">
        <f>M3191+IF(AND(B3192="C",E3192&lt;&gt;""),IF(G3192="D",-#REF!,+#REF!),0)</f>
        <v>#REF!</v>
      </c>
      <c r="N3192">
        <f>IF(D3192,MONTH(D3192),"")</f>
        <v>6</v>
      </c>
      <c r="O3192">
        <f>IF(D3192,YEAR(D3192),"")</f>
        <v>2006</v>
      </c>
      <c r="P3192" s="12">
        <f>P3191+IF(AND($B3192="C",I3192&lt;&gt;""),IF($G3192="D",-I3192,+I3192),0)</f>
        <v>182.23577481221318</v>
      </c>
    </row>
    <row r="3193" spans="1:16" x14ac:dyDescent="0.2">
      <c r="A3193" s="6">
        <v>1601</v>
      </c>
      <c r="B3193" s="6" t="s">
        <v>17</v>
      </c>
      <c r="C3193" t="s">
        <v>54</v>
      </c>
      <c r="D3193" s="8">
        <v>38885</v>
      </c>
      <c r="E3193" s="8">
        <v>38890</v>
      </c>
      <c r="F3193" t="s">
        <v>284</v>
      </c>
      <c r="G3193" s="6" t="s">
        <v>19</v>
      </c>
      <c r="I3193" s="12">
        <v>810</v>
      </c>
      <c r="J3193" s="12">
        <f>J3192+IF(AND($B3193="B",$G3193="D"),-I3193,IF($B3193="B",+I3193,0))</f>
        <v>-5822.5571880331881</v>
      </c>
      <c r="K3193" s="12">
        <f>K3192+IF(AND($B3193="B",$E3193&lt;&gt;""),IF($G3193="D",-I3193,+I3193),0)</f>
        <v>-5822.5571880331881</v>
      </c>
      <c r="L3193" s="6" t="str">
        <f>IF(C3193="","",G3193&amp;" "&amp;VLOOKUP(C3193,$X$1:$Y$49,2))</f>
        <v>R 6</v>
      </c>
      <c r="M3193" s="10" t="e">
        <f>M3192+IF(AND(B3193="C",E3193&lt;&gt;""),IF(G3193="D",-#REF!,+#REF!),0)</f>
        <v>#REF!</v>
      </c>
      <c r="N3193">
        <f>IF(D3193,MONTH(D3193),"")</f>
        <v>6</v>
      </c>
      <c r="O3193">
        <f>IF(D3193,YEAR(D3193),"")</f>
        <v>2006</v>
      </c>
      <c r="P3193" s="12">
        <f>P3192+IF(AND($B3193="C",I3193&lt;&gt;""),IF($G3193="D",-I3193,+I3193),0)</f>
        <v>182.23577481221318</v>
      </c>
    </row>
    <row r="3194" spans="1:16" x14ac:dyDescent="0.2">
      <c r="A3194" s="6">
        <v>1601</v>
      </c>
      <c r="B3194" s="6" t="s">
        <v>17</v>
      </c>
      <c r="C3194" t="s">
        <v>62</v>
      </c>
      <c r="D3194" s="8">
        <v>38885</v>
      </c>
      <c r="E3194" s="8">
        <v>38890</v>
      </c>
      <c r="F3194" t="s">
        <v>284</v>
      </c>
      <c r="G3194" s="6" t="s">
        <v>19</v>
      </c>
      <c r="I3194" s="12">
        <v>158.76</v>
      </c>
      <c r="J3194" s="12">
        <f>J3193+IF(AND($B3194="B",$G3194="D"),-I3194,IF($B3194="B",+I3194,0))</f>
        <v>-5663.7971880331879</v>
      </c>
      <c r="K3194" s="12">
        <f>K3193+IF(AND($B3194="B",$E3194&lt;&gt;""),IF($G3194="D",-I3194,+I3194),0)</f>
        <v>-5663.7971880331879</v>
      </c>
      <c r="L3194" s="6" t="str">
        <f>IF(C3194="","",G3194&amp;" "&amp;VLOOKUP(C3194,$X$1:$Y$49,2))</f>
        <v>R 5</v>
      </c>
      <c r="M3194" s="10" t="e">
        <f>M3193+IF(AND(B3194="C",E3194&lt;&gt;""),IF(G3194="D",-#REF!,+#REF!),0)</f>
        <v>#REF!</v>
      </c>
      <c r="N3194">
        <f>IF(D3194,MONTH(D3194),"")</f>
        <v>6</v>
      </c>
      <c r="O3194">
        <f>IF(D3194,YEAR(D3194),"")</f>
        <v>2006</v>
      </c>
      <c r="P3194" s="12">
        <f>P3193+IF(AND($B3194="C",I3194&lt;&gt;""),IF($G3194="D",-I3194,+I3194),0)</f>
        <v>182.23577481221318</v>
      </c>
    </row>
    <row r="3195" spans="1:16" x14ac:dyDescent="0.2">
      <c r="A3195" s="6">
        <v>1600</v>
      </c>
      <c r="B3195" s="6" t="s">
        <v>17</v>
      </c>
      <c r="C3195" t="s">
        <v>54</v>
      </c>
      <c r="D3195" s="8">
        <v>38888</v>
      </c>
      <c r="E3195" s="8">
        <v>38891</v>
      </c>
      <c r="F3195" t="s">
        <v>284</v>
      </c>
      <c r="G3195" s="6" t="s">
        <v>19</v>
      </c>
      <c r="I3195" s="12">
        <v>2310</v>
      </c>
      <c r="J3195" s="12">
        <f>J3194+IF(AND($B3195="B",$G3195="D"),-I3195,IF($B3195="B",+I3195,0))</f>
        <v>-3353.7971880331879</v>
      </c>
      <c r="K3195" s="12">
        <f>K3194+IF(AND($B3195="B",$E3195&lt;&gt;""),IF($G3195="D",-I3195,+I3195),0)</f>
        <v>-3353.7971880331879</v>
      </c>
      <c r="L3195" s="6" t="str">
        <f>IF(C3195="","",G3195&amp;" "&amp;VLOOKUP(C3195,$X$1:$Y$49,2))</f>
        <v>R 6</v>
      </c>
      <c r="M3195" s="10" t="e">
        <f>M3194+IF(AND(B3195="C",E3195&lt;&gt;""),IF(G3195="D",-#REF!,+#REF!),0)</f>
        <v>#REF!</v>
      </c>
      <c r="N3195">
        <f>IF(D3195,MONTH(D3195),"")</f>
        <v>6</v>
      </c>
      <c r="O3195">
        <f>IF(D3195,YEAR(D3195),"")</f>
        <v>2006</v>
      </c>
      <c r="P3195" s="12">
        <f>P3194+IF(AND($B3195="C",I3195&lt;&gt;""),IF($G3195="D",-I3195,+I3195),0)</f>
        <v>182.23577481221318</v>
      </c>
    </row>
    <row r="3196" spans="1:16" x14ac:dyDescent="0.2">
      <c r="A3196" s="6">
        <v>1600</v>
      </c>
      <c r="B3196" s="6" t="s">
        <v>17</v>
      </c>
      <c r="C3196" t="s">
        <v>62</v>
      </c>
      <c r="D3196" s="8">
        <v>38888</v>
      </c>
      <c r="E3196" s="8">
        <v>38891</v>
      </c>
      <c r="F3196" t="s">
        <v>284</v>
      </c>
      <c r="G3196" s="6" t="s">
        <v>19</v>
      </c>
      <c r="I3196" s="12">
        <v>452.76</v>
      </c>
      <c r="J3196" s="12">
        <f>J3195+IF(AND($B3196="B",$G3196="D"),-I3196,IF($B3196="B",+I3196,0))</f>
        <v>-2901.0371880331877</v>
      </c>
      <c r="K3196" s="12">
        <f>K3195+IF(AND($B3196="B",$E3196&lt;&gt;""),IF($G3196="D",-I3196,+I3196),0)</f>
        <v>-2901.0371880331877</v>
      </c>
      <c r="L3196" s="6" t="str">
        <f>IF(C3196="","",G3196&amp;" "&amp;VLOOKUP(C3196,$X$1:$Y$49,2))</f>
        <v>R 5</v>
      </c>
      <c r="M3196" s="10" t="e">
        <f>M3195+IF(AND(B3196="C",E3196&lt;&gt;""),IF(G3196="D",-#REF!,+#REF!),0)</f>
        <v>#REF!</v>
      </c>
      <c r="N3196">
        <f>IF(D3196,MONTH(D3196),"")</f>
        <v>6</v>
      </c>
      <c r="O3196">
        <f>IF(D3196,YEAR(D3196),"")</f>
        <v>2006</v>
      </c>
      <c r="P3196" s="12">
        <f>P3195+IF(AND($B3196="C",I3196&lt;&gt;""),IF($G3196="D",-I3196,+I3196),0)</f>
        <v>182.23577481221318</v>
      </c>
    </row>
    <row r="3197" spans="1:16" x14ac:dyDescent="0.2">
      <c r="A3197" s="6">
        <v>1600</v>
      </c>
      <c r="B3197" s="6" t="s">
        <v>17</v>
      </c>
      <c r="C3197" t="s">
        <v>54</v>
      </c>
      <c r="D3197" s="8">
        <v>38888</v>
      </c>
      <c r="E3197" s="8">
        <v>38891</v>
      </c>
      <c r="F3197" t="s">
        <v>284</v>
      </c>
      <c r="G3197" s="6" t="s">
        <v>19</v>
      </c>
      <c r="I3197" s="12">
        <v>1560</v>
      </c>
      <c r="J3197" s="12">
        <f>J3196+IF(AND($B3197="B",$G3197="D"),-I3197,IF($B3197="B",+I3197,0))</f>
        <v>-1341.0371880331877</v>
      </c>
      <c r="K3197" s="12">
        <f>K3196+IF(AND($B3197="B",$E3197&lt;&gt;""),IF($G3197="D",-I3197,+I3197),0)</f>
        <v>-1341.0371880331877</v>
      </c>
      <c r="L3197" s="6" t="str">
        <f>IF(C3197="","",G3197&amp;" "&amp;VLOOKUP(C3197,$X$1:$Y$49,2))</f>
        <v>R 6</v>
      </c>
      <c r="M3197" s="10" t="e">
        <f>M3196+IF(AND(B3197="C",E3197&lt;&gt;""),IF(G3197="D",-#REF!,+#REF!),0)</f>
        <v>#REF!</v>
      </c>
      <c r="N3197">
        <f>IF(D3197,MONTH(D3197),"")</f>
        <v>6</v>
      </c>
      <c r="O3197">
        <f>IF(D3197,YEAR(D3197),"")</f>
        <v>2006</v>
      </c>
      <c r="P3197" s="12">
        <f>P3196+IF(AND($B3197="C",I3197&lt;&gt;""),IF($G3197="D",-I3197,+I3197),0)</f>
        <v>182.23577481221318</v>
      </c>
    </row>
    <row r="3198" spans="1:16" x14ac:dyDescent="0.2">
      <c r="A3198" s="6">
        <v>1600</v>
      </c>
      <c r="B3198" s="6" t="s">
        <v>17</v>
      </c>
      <c r="C3198" t="s">
        <v>62</v>
      </c>
      <c r="D3198" s="8">
        <v>38888</v>
      </c>
      <c r="E3198" s="8">
        <v>38891</v>
      </c>
      <c r="F3198" t="s">
        <v>284</v>
      </c>
      <c r="G3198" s="6" t="s">
        <v>19</v>
      </c>
      <c r="I3198" s="12">
        <v>305.76</v>
      </c>
      <c r="J3198" s="12">
        <f>J3197+IF(AND($B3198="B",$G3198="D"),-I3198,IF($B3198="B",+I3198,0))</f>
        <v>-1035.2771880331877</v>
      </c>
      <c r="K3198" s="12">
        <f>K3197+IF(AND($B3198="B",$E3198&lt;&gt;""),IF($G3198="D",-I3198,+I3198),0)</f>
        <v>-1035.2771880331877</v>
      </c>
      <c r="L3198" s="6" t="str">
        <f>IF(C3198="","",G3198&amp;" "&amp;VLOOKUP(C3198,$X$1:$Y$49,2))</f>
        <v>R 5</v>
      </c>
      <c r="M3198" s="10" t="e">
        <f>M3197+IF(AND(B3198="C",E3198&lt;&gt;""),IF(G3198="D",-#REF!,+#REF!),0)</f>
        <v>#REF!</v>
      </c>
      <c r="N3198">
        <f>IF(D3198,MONTH(D3198),"")</f>
        <v>6</v>
      </c>
      <c r="O3198">
        <f>IF(D3198,YEAR(D3198),"")</f>
        <v>2006</v>
      </c>
      <c r="P3198" s="12">
        <f>P3197+IF(AND($B3198="C",I3198&lt;&gt;""),IF($G3198="D",-I3198,+I3198),0)</f>
        <v>182.23577481221318</v>
      </c>
    </row>
    <row r="3199" spans="1:16" x14ac:dyDescent="0.2">
      <c r="A3199" s="6">
        <v>1528</v>
      </c>
      <c r="B3199" s="6" t="s">
        <v>17</v>
      </c>
      <c r="C3199" t="s">
        <v>57</v>
      </c>
      <c r="D3199" s="8">
        <v>38889</v>
      </c>
      <c r="E3199" s="8">
        <v>38888</v>
      </c>
      <c r="F3199" t="s">
        <v>284</v>
      </c>
      <c r="G3199" s="6" t="s">
        <v>23</v>
      </c>
      <c r="I3199" s="12">
        <v>278.97000000000003</v>
      </c>
      <c r="J3199" s="12">
        <f>J3198+IF(AND($B3199="B",$G3199="D"),-I3199,IF($B3199="B",+I3199,0))</f>
        <v>-1314.2471880331877</v>
      </c>
      <c r="K3199" s="12">
        <f>K3198+IF(AND($B3199="B",$E3199&lt;&gt;""),IF($G3199="D",-I3199,+I3199),0)</f>
        <v>-1314.2471880331877</v>
      </c>
      <c r="L3199" s="6" t="str">
        <f>IF(C3199="","",G3199&amp;" "&amp;VLOOKUP(C3199,$X$1:$Y$49,2))</f>
        <v>D 13</v>
      </c>
      <c r="M3199" s="10" t="e">
        <f>M3198+IF(AND(B3199="C",E3199&lt;&gt;""),IF(G3199="D",-#REF!,+#REF!),0)</f>
        <v>#REF!</v>
      </c>
      <c r="N3199">
        <f>IF(D3199,MONTH(D3199),"")</f>
        <v>6</v>
      </c>
      <c r="O3199">
        <f>IF(D3199,YEAR(D3199),"")</f>
        <v>2006</v>
      </c>
      <c r="P3199" s="12">
        <f>P3198+IF(AND($B3199="C",I3199&lt;&gt;""),IF($G3199="D",-I3199,+I3199),0)</f>
        <v>182.23577481221318</v>
      </c>
    </row>
    <row r="3200" spans="1:16" x14ac:dyDescent="0.2">
      <c r="A3200" s="6">
        <v>1528</v>
      </c>
      <c r="B3200" s="6" t="s">
        <v>17</v>
      </c>
      <c r="C3200" s="7" t="s">
        <v>26</v>
      </c>
      <c r="D3200" s="8">
        <v>38889</v>
      </c>
      <c r="E3200" s="8">
        <v>38888</v>
      </c>
      <c r="F3200" t="s">
        <v>284</v>
      </c>
      <c r="G3200" s="6" t="s">
        <v>23</v>
      </c>
      <c r="I3200" s="12">
        <v>54.68</v>
      </c>
      <c r="J3200" s="12">
        <f>J3199+IF(AND($B3200="B",$G3200="D"),-I3200,IF($B3200="B",+I3200,0))</f>
        <v>-1368.9271880331878</v>
      </c>
      <c r="K3200" s="12">
        <f>K3199+IF(AND($B3200="B",$E3200&lt;&gt;""),IF($G3200="D",-I3200,+I3200),0)</f>
        <v>-1368.9271880331878</v>
      </c>
      <c r="L3200" s="6" t="str">
        <f>IF(C3200="","",G3200&amp;" "&amp;VLOOKUP(C3200,$X$1:$Y$49,2))</f>
        <v>D 6</v>
      </c>
      <c r="M3200" s="10" t="e">
        <f>M3199+IF(AND(B3200="C",E3200&lt;&gt;""),IF(G3200="D",-#REF!,+#REF!),0)</f>
        <v>#REF!</v>
      </c>
      <c r="N3200">
        <f>IF(D3200,MONTH(D3200),"")</f>
        <v>6</v>
      </c>
      <c r="O3200">
        <f>IF(D3200,YEAR(D3200),"")</f>
        <v>2006</v>
      </c>
      <c r="P3200" s="12">
        <f>P3199+IF(AND($B3200="C",I3200&lt;&gt;""),IF($G3200="D",-I3200,+I3200),0)</f>
        <v>182.23577481221318</v>
      </c>
    </row>
    <row r="3201" spans="1:16" x14ac:dyDescent="0.2">
      <c r="A3201" s="6">
        <v>1528</v>
      </c>
      <c r="B3201" s="6" t="s">
        <v>17</v>
      </c>
      <c r="C3201" t="s">
        <v>64</v>
      </c>
      <c r="D3201" s="8">
        <v>38889</v>
      </c>
      <c r="E3201" s="8">
        <v>38888</v>
      </c>
      <c r="F3201" t="s">
        <v>284</v>
      </c>
      <c r="G3201" s="6" t="s">
        <v>23</v>
      </c>
      <c r="I3201" s="12">
        <v>6.11</v>
      </c>
      <c r="J3201" s="12">
        <f>J3200+IF(AND($B3201="B",$G3201="D"),-I3201,IF($B3201="B",+I3201,0))</f>
        <v>-1375.0371880331877</v>
      </c>
      <c r="K3201" s="12">
        <f>K3200+IF(AND($B3201="B",$E3201&lt;&gt;""),IF($G3201="D",-I3201,+I3201),0)</f>
        <v>-1375.0371880331877</v>
      </c>
      <c r="L3201" s="6" t="str">
        <f>IF(C3201="","",G3201&amp;" "&amp;VLOOKUP(C3201,$X$1:$Y$49,2))</f>
        <v>D 20</v>
      </c>
      <c r="M3201" s="10" t="e">
        <f>M3200+IF(AND(B3201="C",E3201&lt;&gt;""),IF(G3201="D",-#REF!,+#REF!),0)</f>
        <v>#REF!</v>
      </c>
      <c r="N3201">
        <f>IF(D3201,MONTH(D3201),"")</f>
        <v>6</v>
      </c>
      <c r="O3201">
        <f>IF(D3201,YEAR(D3201),"")</f>
        <v>2006</v>
      </c>
      <c r="P3201" s="12">
        <f>P3200+IF(AND($B3201="C",I3201&lt;&gt;""),IF($G3201="D",-I3201,+I3201),0)</f>
        <v>182.23577481221318</v>
      </c>
    </row>
    <row r="3202" spans="1:16" x14ac:dyDescent="0.2">
      <c r="A3202" s="6">
        <v>1619</v>
      </c>
      <c r="B3202" s="6" t="s">
        <v>17</v>
      </c>
      <c r="C3202" t="s">
        <v>54</v>
      </c>
      <c r="D3202" s="8">
        <v>38891</v>
      </c>
      <c r="E3202" s="8">
        <v>38892</v>
      </c>
      <c r="F3202" t="s">
        <v>284</v>
      </c>
      <c r="G3202" s="6" t="s">
        <v>19</v>
      </c>
      <c r="I3202" s="12">
        <v>915</v>
      </c>
      <c r="J3202" s="12">
        <f>J3201+IF(AND($B3202="B",$G3202="D"),-I3202,IF($B3202="B",+I3202,0))</f>
        <v>-460.0371880331877</v>
      </c>
      <c r="K3202" s="12">
        <f>K3201+IF(AND($B3202="B",$E3202&lt;&gt;""),IF($G3202="D",-I3202,+I3202),0)</f>
        <v>-460.0371880331877</v>
      </c>
      <c r="L3202" s="6" t="str">
        <f>IF(C3202="","",G3202&amp;" "&amp;VLOOKUP(C3202,$X$1:$Y$49,2))</f>
        <v>R 6</v>
      </c>
      <c r="M3202" s="10" t="e">
        <f>M3201+IF(AND(B3202="C",E3202&lt;&gt;""),IF(G3202="D",-#REF!,+#REF!),0)</f>
        <v>#REF!</v>
      </c>
      <c r="N3202">
        <f>IF(D3202,MONTH(D3202),"")</f>
        <v>6</v>
      </c>
      <c r="O3202">
        <f>IF(D3202,YEAR(D3202),"")</f>
        <v>2006</v>
      </c>
      <c r="P3202" s="12">
        <f>P3201+IF(AND($B3202="C",I3202&lt;&gt;""),IF($G3202="D",-I3202,+I3202),0)</f>
        <v>182.23577481221318</v>
      </c>
    </row>
    <row r="3203" spans="1:16" x14ac:dyDescent="0.2">
      <c r="A3203" s="6">
        <v>1619</v>
      </c>
      <c r="B3203" s="6" t="s">
        <v>17</v>
      </c>
      <c r="C3203" t="s">
        <v>62</v>
      </c>
      <c r="D3203" s="8">
        <v>38891</v>
      </c>
      <c r="E3203" s="8">
        <v>38892</v>
      </c>
      <c r="F3203" t="s">
        <v>284</v>
      </c>
      <c r="G3203" s="6" t="s">
        <v>19</v>
      </c>
      <c r="I3203" s="12">
        <v>179.34</v>
      </c>
      <c r="J3203" s="12">
        <f>J3202+IF(AND($B3203="B",$G3203="D"),-I3203,IF($B3203="B",+I3203,0))</f>
        <v>-280.69718803318767</v>
      </c>
      <c r="K3203" s="12">
        <f>K3202+IF(AND($B3203="B",$E3203&lt;&gt;""),IF($G3203="D",-I3203,+I3203),0)</f>
        <v>-280.69718803318767</v>
      </c>
      <c r="L3203" s="6" t="str">
        <f>IF(C3203="","",G3203&amp;" "&amp;VLOOKUP(C3203,$X$1:$Y$49,2))</f>
        <v>R 5</v>
      </c>
      <c r="M3203" s="10" t="e">
        <f>M3202+IF(AND(B3203="C",E3203&lt;&gt;""),IF(G3203="D",-#REF!,+#REF!),0)</f>
        <v>#REF!</v>
      </c>
      <c r="N3203">
        <f>IF(D3203,MONTH(D3203),"")</f>
        <v>6</v>
      </c>
      <c r="O3203">
        <f>IF(D3203,YEAR(D3203),"")</f>
        <v>2006</v>
      </c>
      <c r="P3203" s="12">
        <f>P3202+IF(AND($B3203="C",I3203&lt;&gt;""),IF($G3203="D",-I3203,+I3203),0)</f>
        <v>182.23577481221318</v>
      </c>
    </row>
    <row r="3204" spans="1:16" x14ac:dyDescent="0.2">
      <c r="A3204" s="6">
        <v>1588</v>
      </c>
      <c r="B3204" s="6" t="s">
        <v>17</v>
      </c>
      <c r="C3204" t="s">
        <v>33</v>
      </c>
      <c r="D3204" s="8">
        <v>38893</v>
      </c>
      <c r="E3204" s="8">
        <v>38893</v>
      </c>
      <c r="F3204" t="s">
        <v>284</v>
      </c>
      <c r="G3204" s="6" t="s">
        <v>23</v>
      </c>
      <c r="I3204" s="12">
        <v>720</v>
      </c>
      <c r="J3204" s="12">
        <f>J3203+IF(AND($B3204="B",$G3204="D"),-I3204,IF($B3204="B",+I3204,0))</f>
        <v>-1000.6971880331877</v>
      </c>
      <c r="K3204" s="12">
        <f>K3203+IF(AND($B3204="B",$E3204&lt;&gt;""),IF($G3204="D",-I3204,+I3204),0)</f>
        <v>-1000.6971880331877</v>
      </c>
      <c r="L3204" s="6" t="str">
        <f>IF(C3204="","",G3204&amp;" "&amp;VLOOKUP(C3204,$X$1:$Y$49,2))</f>
        <v>D 23</v>
      </c>
      <c r="M3204" s="10" t="e">
        <f>M3203+IF(AND(B3204="C",E3204&lt;&gt;""),IF(G3204="D",-#REF!,+#REF!),0)</f>
        <v>#REF!</v>
      </c>
      <c r="N3204">
        <f>IF(D3204,MONTH(D3204),"")</f>
        <v>6</v>
      </c>
      <c r="O3204">
        <f>IF(D3204,YEAR(D3204),"")</f>
        <v>2006</v>
      </c>
      <c r="P3204" s="12">
        <f>P3203+IF(AND($B3204="C",I3204&lt;&gt;""),IF($G3204="D",-I3204,+I3204),0)</f>
        <v>182.23577481221318</v>
      </c>
    </row>
    <row r="3205" spans="1:16" x14ac:dyDescent="0.2">
      <c r="A3205" s="6">
        <v>1626</v>
      </c>
      <c r="B3205" s="6" t="s">
        <v>17</v>
      </c>
      <c r="C3205" t="s">
        <v>28</v>
      </c>
      <c r="D3205" s="8">
        <v>38897</v>
      </c>
      <c r="E3205" s="8">
        <v>38897</v>
      </c>
      <c r="F3205" t="s">
        <v>284</v>
      </c>
      <c r="G3205" s="6" t="s">
        <v>23</v>
      </c>
      <c r="I3205" s="12">
        <v>42.48</v>
      </c>
      <c r="J3205" s="12">
        <f>J3204+IF(AND($B3205="B",$G3205="D"),-I3205,IF($B3205="B",+I3205,0))</f>
        <v>-1043.1771880331876</v>
      </c>
      <c r="K3205" s="12">
        <f>K3204+IF(AND($B3205="B",$E3205&lt;&gt;""),IF($G3205="D",-I3205,+I3205),0)</f>
        <v>-1043.1771880331876</v>
      </c>
      <c r="L3205" s="6" t="str">
        <f>IF(C3205="","",G3205&amp;" "&amp;VLOOKUP(C3205,$X$1:$Y$49,2))</f>
        <v>D 25</v>
      </c>
      <c r="M3205" s="10" t="e">
        <f>M3204+IF(AND(B3205="C",E3205&lt;&gt;""),IF(G3205="D",-#REF!,+#REF!),0)</f>
        <v>#REF!</v>
      </c>
      <c r="N3205">
        <f>IF(D3205,MONTH(D3205),"")</f>
        <v>6</v>
      </c>
      <c r="O3205">
        <f>IF(D3205,YEAR(D3205),"")</f>
        <v>2006</v>
      </c>
      <c r="P3205" s="12">
        <f>P3204+IF(AND($B3205="C",I3205&lt;&gt;""),IF($G3205="D",-I3205,+I3205),0)</f>
        <v>182.23577481221318</v>
      </c>
    </row>
    <row r="3206" spans="1:16" x14ac:dyDescent="0.2">
      <c r="A3206" s="6">
        <v>1626</v>
      </c>
      <c r="B3206" s="6" t="s">
        <v>17</v>
      </c>
      <c r="C3206" t="s">
        <v>26</v>
      </c>
      <c r="D3206" s="8">
        <v>38897</v>
      </c>
      <c r="E3206" s="8">
        <v>38897</v>
      </c>
      <c r="F3206" t="s">
        <v>284</v>
      </c>
      <c r="G3206" s="6" t="s">
        <v>23</v>
      </c>
      <c r="I3206" s="12">
        <v>8.33</v>
      </c>
      <c r="J3206" s="12">
        <f>J3205+IF(AND($B3206="B",$G3206="D"),-I3206,IF($B3206="B",+I3206,0))</f>
        <v>-1051.5071880331875</v>
      </c>
      <c r="K3206" s="12">
        <f>K3205+IF(AND($B3206="B",$E3206&lt;&gt;""),IF($G3206="D",-I3206,+I3206),0)</f>
        <v>-1051.5071880331875</v>
      </c>
      <c r="L3206" s="6" t="str">
        <f>IF(C3206="","",G3206&amp;" "&amp;VLOOKUP(C3206,$X$1:$Y$49,2))</f>
        <v>D 6</v>
      </c>
      <c r="M3206" s="10" t="e">
        <f>M3205+IF(AND(B3206="C",E3206&lt;&gt;""),IF(G3206="D",-#REF!,+#REF!),0)</f>
        <v>#REF!</v>
      </c>
      <c r="N3206">
        <f>IF(D3206,MONTH(D3206),"")</f>
        <v>6</v>
      </c>
      <c r="O3206">
        <f>IF(D3206,YEAR(D3206),"")</f>
        <v>2006</v>
      </c>
      <c r="P3206" s="12">
        <f>P3205+IF(AND($B3206="C",I3206&lt;&gt;""),IF($G3206="D",-I3206,+I3206),0)</f>
        <v>182.23577481221318</v>
      </c>
    </row>
    <row r="3207" spans="1:16" x14ac:dyDescent="0.2">
      <c r="A3207" s="6">
        <v>1605</v>
      </c>
      <c r="B3207" s="6" t="s">
        <v>17</v>
      </c>
      <c r="C3207" t="s">
        <v>28</v>
      </c>
      <c r="D3207" s="8">
        <v>38898</v>
      </c>
      <c r="E3207" s="8">
        <v>38897</v>
      </c>
      <c r="F3207" t="s">
        <v>284</v>
      </c>
      <c r="G3207" s="6" t="s">
        <v>23</v>
      </c>
      <c r="I3207" s="12">
        <v>29.03</v>
      </c>
      <c r="J3207" s="12">
        <f>J3206+IF(AND($B3207="B",$G3207="D"),-I3207,IF($B3207="B",+I3207,0))</f>
        <v>-1080.5371880331875</v>
      </c>
      <c r="K3207" s="12">
        <f>K3206+IF(AND($B3207="B",$E3207&lt;&gt;""),IF($G3207="D",-I3207,+I3207),0)</f>
        <v>-1080.5371880331875</v>
      </c>
      <c r="L3207" s="6" t="str">
        <f>IF(C3207="","",G3207&amp;" "&amp;VLOOKUP(C3207,$X$1:$Y$49,2))</f>
        <v>D 25</v>
      </c>
      <c r="M3207" s="10" t="e">
        <f>M3206+IF(AND(B3207="C",E3207&lt;&gt;""),IF(G3207="D",-#REF!,+#REF!),0)</f>
        <v>#REF!</v>
      </c>
      <c r="N3207">
        <f>IF(D3207,MONTH(D3207),"")</f>
        <v>6</v>
      </c>
      <c r="O3207">
        <f>IF(D3207,YEAR(D3207),"")</f>
        <v>2006</v>
      </c>
      <c r="P3207" s="12">
        <f>P3206+IF(AND($B3207="C",I3207&lt;&gt;""),IF($G3207="D",-I3207,+I3207),0)</f>
        <v>182.23577481221318</v>
      </c>
    </row>
    <row r="3208" spans="1:16" x14ac:dyDescent="0.2">
      <c r="A3208" s="6">
        <v>1605</v>
      </c>
      <c r="B3208" s="6" t="s">
        <v>17</v>
      </c>
      <c r="C3208" t="s">
        <v>26</v>
      </c>
      <c r="D3208" s="8">
        <v>38898</v>
      </c>
      <c r="E3208" s="8">
        <v>38897</v>
      </c>
      <c r="F3208" t="s">
        <v>284</v>
      </c>
      <c r="G3208" s="6" t="s">
        <v>23</v>
      </c>
      <c r="I3208" s="12">
        <v>5.69</v>
      </c>
      <c r="J3208" s="12">
        <f>J3207+IF(AND($B3208="B",$G3208="D"),-I3208,IF($B3208="B",+I3208,0))</f>
        <v>-1086.2271880331875</v>
      </c>
      <c r="K3208" s="12">
        <f>K3207+IF(AND($B3208="B",$E3208&lt;&gt;""),IF($G3208="D",-I3208,+I3208),0)</f>
        <v>-1086.2271880331875</v>
      </c>
      <c r="L3208" s="6" t="str">
        <f>IF(C3208="","",G3208&amp;" "&amp;VLOOKUP(C3208,$X$1:$Y$49,2))</f>
        <v>D 6</v>
      </c>
      <c r="M3208" s="10" t="e">
        <f>M3207+IF(AND(B3208="C",E3208&lt;&gt;""),IF(G3208="D",-#REF!,+#REF!),0)</f>
        <v>#REF!</v>
      </c>
      <c r="N3208">
        <f>IF(D3208,MONTH(D3208),"")</f>
        <v>6</v>
      </c>
      <c r="O3208">
        <f>IF(D3208,YEAR(D3208),"")</f>
        <v>2006</v>
      </c>
      <c r="P3208" s="12">
        <f>P3207+IF(AND($B3208="C",I3208&lt;&gt;""),IF($G3208="D",-I3208,+I3208),0)</f>
        <v>182.23577481221318</v>
      </c>
    </row>
    <row r="3209" spans="1:16" x14ac:dyDescent="0.2">
      <c r="A3209" s="6">
        <v>1608</v>
      </c>
      <c r="B3209" s="6" t="s">
        <v>17</v>
      </c>
      <c r="C3209" t="s">
        <v>28</v>
      </c>
      <c r="D3209" s="8">
        <v>38898</v>
      </c>
      <c r="E3209" s="8">
        <v>38897</v>
      </c>
      <c r="F3209" t="s">
        <v>284</v>
      </c>
      <c r="G3209" s="6" t="s">
        <v>23</v>
      </c>
      <c r="I3209" s="12">
        <v>152</v>
      </c>
      <c r="J3209" s="12">
        <f>J3208+IF(AND($B3209="B",$G3209="D"),-I3209,IF($B3209="B",+I3209,0))</f>
        <v>-1238.2271880331875</v>
      </c>
      <c r="K3209" s="12">
        <f>K3208+IF(AND($B3209="B",$E3209&lt;&gt;""),IF($G3209="D",-I3209,+I3209),0)</f>
        <v>-1238.2271880331875</v>
      </c>
      <c r="L3209" s="6" t="str">
        <f>IF(C3209="","",G3209&amp;" "&amp;VLOOKUP(C3209,$X$1:$Y$49,2))</f>
        <v>D 25</v>
      </c>
      <c r="M3209" s="10" t="e">
        <f>M3208+IF(AND(B3209="C",E3209&lt;&gt;""),IF(G3209="D",-#REF!,+#REF!),0)</f>
        <v>#REF!</v>
      </c>
      <c r="N3209">
        <f>IF(D3209,MONTH(D3209),"")</f>
        <v>6</v>
      </c>
      <c r="O3209">
        <f>IF(D3209,YEAR(D3209),"")</f>
        <v>2006</v>
      </c>
      <c r="P3209" s="12">
        <f>P3208+IF(AND($B3209="C",I3209&lt;&gt;""),IF($G3209="D",-I3209,+I3209),0)</f>
        <v>182.23577481221318</v>
      </c>
    </row>
    <row r="3210" spans="1:16" x14ac:dyDescent="0.2">
      <c r="A3210" s="6">
        <v>1608</v>
      </c>
      <c r="B3210" s="6" t="s">
        <v>17</v>
      </c>
      <c r="C3210" t="s">
        <v>26</v>
      </c>
      <c r="D3210" s="8">
        <v>38898</v>
      </c>
      <c r="E3210" s="8">
        <v>38897</v>
      </c>
      <c r="F3210" t="s">
        <v>284</v>
      </c>
      <c r="G3210" s="6" t="s">
        <v>23</v>
      </c>
      <c r="I3210" s="12">
        <v>8.36</v>
      </c>
      <c r="J3210" s="12">
        <f>J3209+IF(AND($B3210="B",$G3210="D"),-I3210,IF($B3210="B",+I3210,0))</f>
        <v>-1246.5871880331874</v>
      </c>
      <c r="K3210" s="12">
        <f>K3209+IF(AND($B3210="B",$E3210&lt;&gt;""),IF($G3210="D",-I3210,+I3210),0)</f>
        <v>-1246.5871880331874</v>
      </c>
      <c r="L3210" s="6" t="str">
        <f>IF(C3210="","",G3210&amp;" "&amp;VLOOKUP(C3210,$X$1:$Y$49,2))</f>
        <v>D 6</v>
      </c>
      <c r="M3210" s="10" t="e">
        <f>M3209+IF(AND(B3210="C",E3210&lt;&gt;""),IF(G3210="D",-#REF!,+#REF!),0)</f>
        <v>#REF!</v>
      </c>
      <c r="N3210">
        <f>IF(D3210,MONTH(D3210),"")</f>
        <v>6</v>
      </c>
      <c r="O3210">
        <f>IF(D3210,YEAR(D3210),"")</f>
        <v>2006</v>
      </c>
      <c r="P3210" s="12">
        <f>P3209+IF(AND($B3210="C",I3210&lt;&gt;""),IF($G3210="D",-I3210,+I3210),0)</f>
        <v>182.23577481221318</v>
      </c>
    </row>
    <row r="3211" spans="1:16" x14ac:dyDescent="0.2">
      <c r="A3211" s="6">
        <v>1609</v>
      </c>
      <c r="B3211" s="6" t="s">
        <v>17</v>
      </c>
      <c r="C3211" t="s">
        <v>45</v>
      </c>
      <c r="D3211" s="8">
        <v>38898</v>
      </c>
      <c r="E3211" s="8">
        <v>38901</v>
      </c>
      <c r="F3211" t="s">
        <v>284</v>
      </c>
      <c r="G3211" s="6" t="s">
        <v>23</v>
      </c>
      <c r="I3211" s="12">
        <v>800</v>
      </c>
      <c r="J3211" s="12">
        <f>J3210+IF(AND($B3211="B",$G3211="D"),-I3211,IF($B3211="B",+I3211,0))</f>
        <v>-2046.5871880331874</v>
      </c>
      <c r="K3211" s="12">
        <f>K3210+IF(AND($B3211="B",$E3211&lt;&gt;""),IF($G3211="D",-I3211,+I3211),0)</f>
        <v>-2046.5871880331874</v>
      </c>
      <c r="L3211" s="6" t="str">
        <f>IF(C3211="","",G3211&amp;" "&amp;VLOOKUP(C3211,$X$1:$Y$49,2))</f>
        <v>D 7</v>
      </c>
      <c r="M3211" s="10" t="e">
        <f>M3210+IF(AND(B3211="C",E3211&lt;&gt;""),IF(G3211="D",-#REF!,+#REF!),0)</f>
        <v>#REF!</v>
      </c>
      <c r="N3211">
        <f>IF(D3211,MONTH(D3211),"")</f>
        <v>6</v>
      </c>
      <c r="O3211">
        <f>IF(D3211,YEAR(D3211),"")</f>
        <v>2006</v>
      </c>
      <c r="P3211" s="12">
        <f>P3210+IF(AND($B3211="C",I3211&lt;&gt;""),IF($G3211="D",-I3211,+I3211),0)</f>
        <v>182.23577481221318</v>
      </c>
    </row>
    <row r="3212" spans="1:16" x14ac:dyDescent="0.2">
      <c r="A3212" s="6">
        <v>1609</v>
      </c>
      <c r="B3212" s="6" t="s">
        <v>17</v>
      </c>
      <c r="C3212" t="s">
        <v>26</v>
      </c>
      <c r="D3212" s="8">
        <v>38898</v>
      </c>
      <c r="E3212" s="8">
        <v>38901</v>
      </c>
      <c r="F3212" t="s">
        <v>284</v>
      </c>
      <c r="G3212" s="6" t="s">
        <v>23</v>
      </c>
      <c r="I3212" s="12">
        <v>156.80000000000001</v>
      </c>
      <c r="J3212" s="12">
        <f>J3211+IF(AND($B3212="B",$G3212="D"),-I3212,IF($B3212="B",+I3212,0))</f>
        <v>-2203.3871880331876</v>
      </c>
      <c r="K3212" s="12">
        <f>K3211+IF(AND($B3212="B",$E3212&lt;&gt;""),IF($G3212="D",-I3212,+I3212),0)</f>
        <v>-2203.3871880331876</v>
      </c>
      <c r="L3212" s="6" t="str">
        <f>IF(C3212="","",G3212&amp;" "&amp;VLOOKUP(C3212,$X$1:$Y$49,2))</f>
        <v>D 6</v>
      </c>
      <c r="M3212" s="10" t="e">
        <f>M3211+IF(AND(B3212="C",E3212&lt;&gt;""),IF(G3212="D",-#REF!,+#REF!),0)</f>
        <v>#REF!</v>
      </c>
      <c r="N3212">
        <f>IF(D3212,MONTH(D3212),"")</f>
        <v>6</v>
      </c>
      <c r="O3212">
        <f>IF(D3212,YEAR(D3212),"")</f>
        <v>2006</v>
      </c>
      <c r="P3212" s="12">
        <f>P3211+IF(AND($B3212="C",I3212&lt;&gt;""),IF($G3212="D",-I3212,+I3212),0)</f>
        <v>182.23577481221318</v>
      </c>
    </row>
    <row r="3213" spans="1:16" x14ac:dyDescent="0.2">
      <c r="A3213" s="6">
        <v>1627</v>
      </c>
      <c r="B3213" s="6" t="s">
        <v>17</v>
      </c>
      <c r="C3213" t="s">
        <v>31</v>
      </c>
      <c r="D3213" s="8">
        <v>38898</v>
      </c>
      <c r="E3213" s="8">
        <v>38898</v>
      </c>
      <c r="F3213" t="s">
        <v>284</v>
      </c>
      <c r="G3213" s="6" t="s">
        <v>23</v>
      </c>
      <c r="I3213" s="12">
        <v>145.41999999999999</v>
      </c>
      <c r="J3213" s="12">
        <f>J3212+IF(AND($B3213="B",$G3213="D"),-I3213,IF($B3213="B",+I3213,0))</f>
        <v>-2348.8071880331877</v>
      </c>
      <c r="K3213" s="12">
        <f>K3212+IF(AND($B3213="B",$E3213&lt;&gt;""),IF($G3213="D",-I3213,+I3213),0)</f>
        <v>-2348.8071880331877</v>
      </c>
      <c r="L3213" s="6" t="str">
        <f>IF(C3213="","",G3213&amp;" "&amp;VLOOKUP(C3213,$X$1:$Y$49,2))</f>
        <v>D 22</v>
      </c>
      <c r="M3213" s="10" t="e">
        <f>M3212+IF(AND(B3213="C",E3213&lt;&gt;""),IF(G3213="D",-#REF!,+#REF!),0)</f>
        <v>#REF!</v>
      </c>
      <c r="N3213">
        <f>IF(D3213,MONTH(D3213),"")</f>
        <v>6</v>
      </c>
      <c r="O3213">
        <f>IF(D3213,YEAR(D3213),"")</f>
        <v>2006</v>
      </c>
      <c r="P3213" s="12">
        <f>P3212+IF(AND($B3213="C",I3213&lt;&gt;""),IF($G3213="D",-I3213,+I3213),0)</f>
        <v>182.23577481221318</v>
      </c>
    </row>
    <row r="3214" spans="1:16" x14ac:dyDescent="0.2">
      <c r="A3214" s="6">
        <v>1627</v>
      </c>
      <c r="B3214" s="6" t="s">
        <v>17</v>
      </c>
      <c r="C3214" t="s">
        <v>26</v>
      </c>
      <c r="D3214" s="8">
        <v>38898</v>
      </c>
      <c r="E3214" s="8">
        <v>38898</v>
      </c>
      <c r="F3214" t="s">
        <v>284</v>
      </c>
      <c r="G3214" s="6" t="s">
        <v>23</v>
      </c>
      <c r="I3214" s="12">
        <v>27.62</v>
      </c>
      <c r="J3214" s="12">
        <f>J3213+IF(AND($B3214="B",$G3214="D"),-I3214,IF($B3214="B",+I3214,0))</f>
        <v>-2376.4271880331876</v>
      </c>
      <c r="K3214" s="12">
        <f>K3213+IF(AND($B3214="B",$E3214&lt;&gt;""),IF($G3214="D",-I3214,+I3214),0)</f>
        <v>-2376.4271880331876</v>
      </c>
      <c r="L3214" s="6" t="str">
        <f>IF(C3214="","",G3214&amp;" "&amp;VLOOKUP(C3214,$X$1:$Y$49,2))</f>
        <v>D 6</v>
      </c>
      <c r="M3214" s="10" t="e">
        <f>M3213+IF(AND(B3214="C",E3214&lt;&gt;""),IF(G3214="D",-#REF!,+#REF!),0)</f>
        <v>#REF!</v>
      </c>
      <c r="N3214">
        <f>IF(D3214,MONTH(D3214),"")</f>
        <v>6</v>
      </c>
      <c r="O3214">
        <f>IF(D3214,YEAR(D3214),"")</f>
        <v>2006</v>
      </c>
      <c r="P3214" s="12">
        <f>P3213+IF(AND($B3214="C",I3214&lt;&gt;""),IF($G3214="D",-I3214,+I3214),0)</f>
        <v>182.23577481221318</v>
      </c>
    </row>
    <row r="3215" spans="1:16" x14ac:dyDescent="0.2">
      <c r="A3215" s="6">
        <v>1620</v>
      </c>
      <c r="B3215" s="6" t="s">
        <v>17</v>
      </c>
      <c r="C3215" t="s">
        <v>54</v>
      </c>
      <c r="D3215" s="8">
        <v>38901</v>
      </c>
      <c r="E3215" s="8">
        <v>38904</v>
      </c>
      <c r="F3215" t="s">
        <v>284</v>
      </c>
      <c r="G3215" s="6" t="s">
        <v>19</v>
      </c>
      <c r="I3215" s="12">
        <v>700</v>
      </c>
      <c r="J3215" s="12">
        <f>J3214+IF(AND($B3215="B",$G3215="D"),-I3215,IF($B3215="B",+I3215,0))</f>
        <v>-1676.4271880331876</v>
      </c>
      <c r="K3215" s="12">
        <f>K3214+IF(AND($B3215="B",$E3215&lt;&gt;""),IF($G3215="D",-I3215,+I3215),0)</f>
        <v>-1676.4271880331876</v>
      </c>
      <c r="L3215" s="6" t="str">
        <f>IF(C3215="","",G3215&amp;" "&amp;VLOOKUP(C3215,$X$1:$Y$49,2))</f>
        <v>R 6</v>
      </c>
      <c r="M3215" s="10" t="e">
        <f>M3214+IF(AND(B3215="C",E3215&lt;&gt;""),IF(G3215="D",-#REF!,+#REF!),0)</f>
        <v>#REF!</v>
      </c>
      <c r="N3215">
        <f>IF(D3215,MONTH(D3215),"")</f>
        <v>7</v>
      </c>
      <c r="O3215">
        <f>IF(D3215,YEAR(D3215),"")</f>
        <v>2006</v>
      </c>
      <c r="P3215" s="12">
        <f>P3214+IF(AND($B3215="C",I3215&lt;&gt;""),IF($G3215="D",-I3215,+I3215),0)</f>
        <v>182.23577481221318</v>
      </c>
    </row>
    <row r="3216" spans="1:16" x14ac:dyDescent="0.2">
      <c r="A3216" s="6">
        <v>1620</v>
      </c>
      <c r="B3216" s="6" t="s">
        <v>17</v>
      </c>
      <c r="C3216" t="s">
        <v>62</v>
      </c>
      <c r="D3216" s="8">
        <v>38901</v>
      </c>
      <c r="E3216" s="8">
        <v>38904</v>
      </c>
      <c r="F3216" t="s">
        <v>284</v>
      </c>
      <c r="G3216" s="6" t="s">
        <v>19</v>
      </c>
      <c r="I3216" s="12">
        <v>137.19999999999999</v>
      </c>
      <c r="J3216" s="12">
        <f>J3215+IF(AND($B3216="B",$G3216="D"),-I3216,IF($B3216="B",+I3216,0))</f>
        <v>-1539.2271880331875</v>
      </c>
      <c r="K3216" s="12">
        <f>K3215+IF(AND($B3216="B",$E3216&lt;&gt;""),IF($G3216="D",-I3216,+I3216),0)</f>
        <v>-1539.2271880331875</v>
      </c>
      <c r="L3216" s="6" t="str">
        <f>IF(C3216="","",G3216&amp;" "&amp;VLOOKUP(C3216,$X$1:$Y$49,2))</f>
        <v>R 5</v>
      </c>
      <c r="M3216" s="10" t="e">
        <f>M3215+IF(AND(B3216="C",E3216&lt;&gt;""),IF(G3216="D",-#REF!,+#REF!),0)</f>
        <v>#REF!</v>
      </c>
      <c r="N3216">
        <f>IF(D3216,MONTH(D3216),"")</f>
        <v>7</v>
      </c>
      <c r="O3216">
        <f>IF(D3216,YEAR(D3216),"")</f>
        <v>2006</v>
      </c>
      <c r="P3216" s="12">
        <f>P3215+IF(AND($B3216="C",I3216&lt;&gt;""),IF($G3216="D",-I3216,+I3216),0)</f>
        <v>182.23577481221318</v>
      </c>
    </row>
    <row r="3217" spans="1:16" x14ac:dyDescent="0.2">
      <c r="A3217" s="6">
        <v>1624</v>
      </c>
      <c r="B3217" s="6" t="s">
        <v>17</v>
      </c>
      <c r="C3217" t="s">
        <v>58</v>
      </c>
      <c r="D3217" s="8">
        <v>38901</v>
      </c>
      <c r="E3217" s="8">
        <v>38903</v>
      </c>
      <c r="F3217" t="s">
        <v>284</v>
      </c>
      <c r="G3217" s="6" t="s">
        <v>23</v>
      </c>
      <c r="I3217" s="12">
        <v>3000</v>
      </c>
      <c r="J3217" s="12">
        <f>J3216+IF(AND($B3217="B",$G3217="D"),-I3217,IF($B3217="B",+I3217,0))</f>
        <v>-4539.2271880331873</v>
      </c>
      <c r="K3217" s="12">
        <f>K3216+IF(AND($B3217="B",$E3217&lt;&gt;""),IF($G3217="D",-I3217,+I3217),0)</f>
        <v>-4539.2271880331873</v>
      </c>
      <c r="L3217" s="6" t="str">
        <f>IF(C3217="","",G3217&amp;" "&amp;VLOOKUP(C3217,$X$1:$Y$49,2))</f>
        <v>D 4</v>
      </c>
      <c r="M3217" s="10" t="e">
        <f>M3216+IF(AND(B3217="C",E3217&lt;&gt;""),IF(G3217="D",-#REF!,+#REF!),0)</f>
        <v>#REF!</v>
      </c>
      <c r="N3217">
        <f>IF(D3217,MONTH(D3217),"")</f>
        <v>7</v>
      </c>
      <c r="O3217">
        <f>IF(D3217,YEAR(D3217),"")</f>
        <v>2006</v>
      </c>
      <c r="P3217" s="12">
        <f>P3216+IF(AND($B3217="C",I3217&lt;&gt;""),IF($G3217="D",-I3217,+I3217),0)</f>
        <v>182.23577481221318</v>
      </c>
    </row>
    <row r="3218" spans="1:16" x14ac:dyDescent="0.2">
      <c r="A3218" s="6">
        <v>1632</v>
      </c>
      <c r="B3218" s="6" t="s">
        <v>17</v>
      </c>
      <c r="C3218" t="s">
        <v>53</v>
      </c>
      <c r="D3218" s="8">
        <v>38902</v>
      </c>
      <c r="E3218" s="8">
        <v>38899</v>
      </c>
      <c r="F3218" t="s">
        <v>284</v>
      </c>
      <c r="G3218" s="6" t="s">
        <v>23</v>
      </c>
      <c r="I3218" s="12">
        <v>25.18</v>
      </c>
      <c r="J3218" s="12">
        <f>J3217+IF(AND($B3218="B",$G3218="D"),-I3218,IF($B3218="B",+I3218,0))</f>
        <v>-4564.4071880331876</v>
      </c>
      <c r="K3218" s="12">
        <f>K3217+IF(AND($B3218="B",$E3218&lt;&gt;""),IF($G3218="D",-I3218,+I3218),0)</f>
        <v>-4564.4071880331876</v>
      </c>
      <c r="L3218" s="6" t="str">
        <f>IF(C3218="","",G3218&amp;" "&amp;VLOOKUP(C3218,$X$1:$Y$49,2))</f>
        <v>D 29</v>
      </c>
      <c r="M3218" s="10" t="e">
        <f>M3217+IF(AND(B3218="C",E3218&lt;&gt;""),IF(G3218="D",-#REF!,+#REF!),0)</f>
        <v>#REF!</v>
      </c>
      <c r="N3218">
        <f>IF(D3218,MONTH(D3218),"")</f>
        <v>7</v>
      </c>
      <c r="O3218">
        <f>IF(D3218,YEAR(D3218),"")</f>
        <v>2006</v>
      </c>
      <c r="P3218" s="12">
        <f>P3217+IF(AND($B3218="C",I3218&lt;&gt;""),IF($G3218="D",-I3218,+I3218),0)</f>
        <v>182.23577481221318</v>
      </c>
    </row>
    <row r="3219" spans="1:16" x14ac:dyDescent="0.2">
      <c r="A3219" s="6">
        <v>1632</v>
      </c>
      <c r="B3219" s="6" t="s">
        <v>17</v>
      </c>
      <c r="C3219" t="s">
        <v>26</v>
      </c>
      <c r="D3219" s="8">
        <v>38902</v>
      </c>
      <c r="E3219" s="8">
        <v>38899</v>
      </c>
      <c r="F3219" t="s">
        <v>284</v>
      </c>
      <c r="G3219" s="6" t="s">
        <v>23</v>
      </c>
      <c r="I3219" s="12">
        <v>3.91</v>
      </c>
      <c r="J3219" s="12">
        <f>J3218+IF(AND($B3219="B",$G3219="D"),-I3219,IF($B3219="B",+I3219,0))</f>
        <v>-4568.3171880331874</v>
      </c>
      <c r="K3219" s="12">
        <f>K3218+IF(AND($B3219="B",$E3219&lt;&gt;""),IF($G3219="D",-I3219,+I3219),0)</f>
        <v>-4568.3171880331874</v>
      </c>
      <c r="L3219" s="6" t="str">
        <f>IF(C3219="","",G3219&amp;" "&amp;VLOOKUP(C3219,$X$1:$Y$49,2))</f>
        <v>D 6</v>
      </c>
      <c r="M3219" s="10" t="e">
        <f>M3218+IF(AND(B3219="C",E3219&lt;&gt;""),IF(G3219="D",-#REF!,+#REF!),0)</f>
        <v>#REF!</v>
      </c>
      <c r="N3219">
        <f>IF(D3219,MONTH(D3219),"")</f>
        <v>7</v>
      </c>
      <c r="O3219">
        <f>IF(D3219,YEAR(D3219),"")</f>
        <v>2006</v>
      </c>
      <c r="P3219" s="12">
        <f>P3218+IF(AND($B3219="C",I3219&lt;&gt;""),IF($G3219="D",-I3219,+I3219),0)</f>
        <v>182.23577481221318</v>
      </c>
    </row>
    <row r="3220" spans="1:16" x14ac:dyDescent="0.2">
      <c r="A3220" s="6">
        <v>1544</v>
      </c>
      <c r="B3220" s="6" t="s">
        <v>17</v>
      </c>
      <c r="C3220" t="s">
        <v>58</v>
      </c>
      <c r="D3220" s="8">
        <v>38903</v>
      </c>
      <c r="E3220" s="8">
        <v>38917</v>
      </c>
      <c r="F3220" t="s">
        <v>284</v>
      </c>
      <c r="G3220" s="6" t="s">
        <v>23</v>
      </c>
      <c r="I3220" s="12">
        <v>153.15</v>
      </c>
      <c r="J3220" s="12">
        <f>J3219+IF(AND($B3220="B",$G3220="D"),-I3220,IF($B3220="B",+I3220,0))</f>
        <v>-4721.4671880331871</v>
      </c>
      <c r="K3220" s="12">
        <f>K3219+IF(AND($B3220="B",$E3220&lt;&gt;""),IF($G3220="D",-I3220,+I3220),0)</f>
        <v>-4721.4671880331871</v>
      </c>
      <c r="L3220" s="6" t="str">
        <f>IF(C3220="","",G3220&amp;" "&amp;VLOOKUP(C3220,$X$1:$Y$49,2))</f>
        <v>D 4</v>
      </c>
      <c r="M3220" s="10" t="e">
        <f>M3219+IF(AND(B3220="C",E3220&lt;&gt;""),IF(G3220="D",-#REF!,+#REF!),0)</f>
        <v>#REF!</v>
      </c>
      <c r="N3220">
        <f>IF(D3220,MONTH(D3220),"")</f>
        <v>7</v>
      </c>
      <c r="O3220">
        <f>IF(D3220,YEAR(D3220),"")</f>
        <v>2006</v>
      </c>
      <c r="P3220" s="12">
        <f>P3219+IF(AND($B3220="C",I3220&lt;&gt;""),IF($G3220="D",-I3220,+I3220),0)</f>
        <v>182.23577481221318</v>
      </c>
    </row>
    <row r="3221" spans="1:16" x14ac:dyDescent="0.2">
      <c r="A3221" s="6">
        <v>1618</v>
      </c>
      <c r="B3221" s="6" t="s">
        <v>17</v>
      </c>
      <c r="C3221" t="s">
        <v>54</v>
      </c>
      <c r="D3221" s="8">
        <v>38903</v>
      </c>
      <c r="E3221" s="8">
        <v>38908</v>
      </c>
      <c r="F3221" t="s">
        <v>284</v>
      </c>
      <c r="G3221" s="6" t="s">
        <v>19</v>
      </c>
      <c r="I3221" s="12">
        <v>1350</v>
      </c>
      <c r="J3221" s="12">
        <f>J3220+IF(AND($B3221="B",$G3221="D"),-I3221,IF($B3221="B",+I3221,0))</f>
        <v>-3371.4671880331871</v>
      </c>
      <c r="K3221" s="12">
        <f>K3220+IF(AND($B3221="B",$E3221&lt;&gt;""),IF($G3221="D",-I3221,+I3221),0)</f>
        <v>-3371.4671880331871</v>
      </c>
      <c r="L3221" s="6" t="str">
        <f>IF(C3221="","",G3221&amp;" "&amp;VLOOKUP(C3221,$X$1:$Y$49,2))</f>
        <v>R 6</v>
      </c>
      <c r="M3221" s="10" t="e">
        <f>M3220+IF(AND(B3221="C",E3221&lt;&gt;""),IF(G3221="D",-#REF!,+#REF!),0)</f>
        <v>#REF!</v>
      </c>
      <c r="N3221">
        <f>IF(D3221,MONTH(D3221),"")</f>
        <v>7</v>
      </c>
      <c r="O3221">
        <f>IF(D3221,YEAR(D3221),"")</f>
        <v>2006</v>
      </c>
      <c r="P3221" s="12">
        <f>P3220+IF(AND($B3221="C",I3221&lt;&gt;""),IF($G3221="D",-I3221,+I3221),0)</f>
        <v>182.23577481221318</v>
      </c>
    </row>
    <row r="3222" spans="1:16" x14ac:dyDescent="0.2">
      <c r="A3222" s="6">
        <v>1618</v>
      </c>
      <c r="B3222" s="6" t="s">
        <v>17</v>
      </c>
      <c r="C3222" t="s">
        <v>62</v>
      </c>
      <c r="D3222" s="8">
        <v>38903</v>
      </c>
      <c r="E3222" s="8">
        <v>38908</v>
      </c>
      <c r="F3222" t="s">
        <v>284</v>
      </c>
      <c r="G3222" s="6" t="s">
        <v>19</v>
      </c>
      <c r="I3222" s="12">
        <v>264.60000000000002</v>
      </c>
      <c r="J3222" s="12">
        <f>J3221+IF(AND($B3222="B",$G3222="D"),-I3222,IF($B3222="B",+I3222,0))</f>
        <v>-3106.8671880331872</v>
      </c>
      <c r="K3222" s="12">
        <f>K3221+IF(AND($B3222="B",$E3222&lt;&gt;""),IF($G3222="D",-I3222,+I3222),0)</f>
        <v>-3106.8671880331872</v>
      </c>
      <c r="L3222" s="6" t="str">
        <f>IF(C3222="","",G3222&amp;" "&amp;VLOOKUP(C3222,$X$1:$Y$49,2))</f>
        <v>R 5</v>
      </c>
      <c r="M3222" s="10" t="e">
        <f>M3221+IF(AND(B3222="C",E3222&lt;&gt;""),IF(G3222="D",-#REF!,+#REF!),0)</f>
        <v>#REF!</v>
      </c>
      <c r="N3222">
        <f>IF(D3222,MONTH(D3222),"")</f>
        <v>7</v>
      </c>
      <c r="O3222">
        <f>IF(D3222,YEAR(D3222),"")</f>
        <v>2006</v>
      </c>
      <c r="P3222" s="12">
        <f>P3221+IF(AND($B3222="C",I3222&lt;&gt;""),IF($G3222="D",-I3222,+I3222),0)</f>
        <v>182.23577481221318</v>
      </c>
    </row>
    <row r="3223" spans="1:16" x14ac:dyDescent="0.2">
      <c r="A3223" s="6">
        <v>999</v>
      </c>
      <c r="B3223" s="6" t="s">
        <v>17</v>
      </c>
      <c r="C3223" t="s">
        <v>33</v>
      </c>
      <c r="D3223" s="8">
        <v>38908</v>
      </c>
      <c r="E3223" s="8">
        <v>38935</v>
      </c>
      <c r="F3223" t="s">
        <v>284</v>
      </c>
      <c r="G3223" s="6" t="s">
        <v>23</v>
      </c>
      <c r="H3223" s="6"/>
      <c r="I3223" s="12">
        <v>128.38</v>
      </c>
      <c r="J3223" s="12">
        <f>J3222+IF(AND($B3223="B",$G3223="D"),-I3223,IF($B3223="B",+I3223,0))</f>
        <v>-3235.2471880331873</v>
      </c>
      <c r="K3223" s="12">
        <f>K3222+IF(AND($B3223="B",$E3223&lt;&gt;""),IF($G3223="D",-I3223,+I3223),0)</f>
        <v>-3235.2471880331873</v>
      </c>
      <c r="L3223" s="6" t="str">
        <f>IF(C3223="","",G3223&amp;" "&amp;VLOOKUP(C3223,$X$1:$Y$49,2))</f>
        <v>D 23</v>
      </c>
      <c r="M3223" s="10" t="e">
        <f>M3222+IF(AND(B3223="C",E3223&lt;&gt;""),IF(G3223="D",-#REF!,+#REF!),0)</f>
        <v>#REF!</v>
      </c>
      <c r="N3223">
        <f>IF(D3223,MONTH(D3223),"")</f>
        <v>7</v>
      </c>
      <c r="O3223">
        <f>IF(D3223,YEAR(D3223),"")</f>
        <v>2006</v>
      </c>
      <c r="P3223" s="12">
        <f>P3222+IF(AND($B3223="C",I3223&lt;&gt;""),IF($G3223="D",-I3223,+I3223),0)</f>
        <v>182.23577481221318</v>
      </c>
    </row>
    <row r="3224" spans="1:16" x14ac:dyDescent="0.2">
      <c r="A3224" s="6">
        <v>1548</v>
      </c>
      <c r="B3224" s="6" t="s">
        <v>17</v>
      </c>
      <c r="C3224" t="s">
        <v>33</v>
      </c>
      <c r="D3224" s="8">
        <v>38908</v>
      </c>
      <c r="E3224" s="8">
        <v>38907</v>
      </c>
      <c r="F3224" t="s">
        <v>284</v>
      </c>
      <c r="G3224" s="6" t="s">
        <v>23</v>
      </c>
      <c r="I3224" s="12">
        <v>262.77</v>
      </c>
      <c r="J3224" s="12">
        <f>J3223+IF(AND($B3224="B",$G3224="D"),-I3224,IF($B3224="B",+I3224,0))</f>
        <v>-3498.0171880331873</v>
      </c>
      <c r="K3224" s="12">
        <f>K3223+IF(AND($B3224="B",$E3224&lt;&gt;""),IF($G3224="D",-I3224,+I3224),0)</f>
        <v>-3498.0171880331873</v>
      </c>
      <c r="L3224" s="6" t="str">
        <f>IF(C3224="","",G3224&amp;" "&amp;VLOOKUP(C3224,$X$1:$Y$49,2))</f>
        <v>D 23</v>
      </c>
      <c r="M3224" s="10" t="e">
        <f>M3223+IF(AND(B3224="C",E3224&lt;&gt;""),IF(G3224="D",-#REF!,+#REF!),0)</f>
        <v>#REF!</v>
      </c>
      <c r="N3224">
        <f>IF(D3224,MONTH(D3224),"")</f>
        <v>7</v>
      </c>
      <c r="O3224">
        <f>IF(D3224,YEAR(D3224),"")</f>
        <v>2006</v>
      </c>
      <c r="P3224" s="12">
        <f>P3223+IF(AND($B3224="C",I3224&lt;&gt;""),IF($G3224="D",-I3224,+I3224),0)</f>
        <v>182.23577481221318</v>
      </c>
    </row>
    <row r="3225" spans="1:16" x14ac:dyDescent="0.2">
      <c r="A3225" s="6">
        <v>1549</v>
      </c>
      <c r="B3225" s="6" t="s">
        <v>17</v>
      </c>
      <c r="C3225" t="s">
        <v>33</v>
      </c>
      <c r="D3225" s="8">
        <v>38908</v>
      </c>
      <c r="E3225" s="8">
        <v>38907</v>
      </c>
      <c r="F3225" t="s">
        <v>284</v>
      </c>
      <c r="G3225" s="6" t="s">
        <v>23</v>
      </c>
      <c r="I3225" s="12">
        <v>301.2</v>
      </c>
      <c r="J3225" s="12">
        <f>J3224+IF(AND($B3225="B",$G3225="D"),-I3225,IF($B3225="B",+I3225,0))</f>
        <v>-3799.2171880331871</v>
      </c>
      <c r="K3225" s="12">
        <f>K3224+IF(AND($B3225="B",$E3225&lt;&gt;""),IF($G3225="D",-I3225,+I3225),0)</f>
        <v>-3799.2171880331871</v>
      </c>
      <c r="L3225" s="6" t="str">
        <f>IF(C3225="","",G3225&amp;" "&amp;VLOOKUP(C3225,$X$1:$Y$49,2))</f>
        <v>D 23</v>
      </c>
      <c r="M3225" s="10" t="e">
        <f>M3224+IF(AND(B3225="C",E3225&lt;&gt;""),IF(G3225="D",-#REF!,+#REF!),0)</f>
        <v>#REF!</v>
      </c>
      <c r="N3225">
        <f>IF(D3225,MONTH(D3225),"")</f>
        <v>7</v>
      </c>
      <c r="O3225">
        <f>IF(D3225,YEAR(D3225),"")</f>
        <v>2006</v>
      </c>
      <c r="P3225" s="12">
        <f>P3224+IF(AND($B3225="C",I3225&lt;&gt;""),IF($G3225="D",-I3225,+I3225),0)</f>
        <v>182.23577481221318</v>
      </c>
    </row>
    <row r="3226" spans="1:16" x14ac:dyDescent="0.2">
      <c r="A3226" s="6">
        <v>1551</v>
      </c>
      <c r="B3226" s="6" t="s">
        <v>17</v>
      </c>
      <c r="C3226" t="s">
        <v>33</v>
      </c>
      <c r="D3226" s="8">
        <v>38908</v>
      </c>
      <c r="E3226" s="8">
        <v>38909</v>
      </c>
      <c r="F3226" t="s">
        <v>284</v>
      </c>
      <c r="G3226" s="6" t="s">
        <v>23</v>
      </c>
      <c r="I3226" s="12">
        <v>408.1</v>
      </c>
      <c r="J3226" s="12">
        <f>J3225+IF(AND($B3226="B",$G3226="D"),-I3226,IF($B3226="B",+I3226,0))</f>
        <v>-4207.3171880331874</v>
      </c>
      <c r="K3226" s="12">
        <f>K3225+IF(AND($B3226="B",$E3226&lt;&gt;""),IF($G3226="D",-I3226,+I3226),0)</f>
        <v>-4207.3171880331874</v>
      </c>
      <c r="L3226" s="6" t="str">
        <f>IF(C3226="","",G3226&amp;" "&amp;VLOOKUP(C3226,$X$1:$Y$49,2))</f>
        <v>D 23</v>
      </c>
      <c r="M3226" s="10" t="e">
        <f>M3225+IF(AND(B3226="C",E3226&lt;&gt;""),IF(G3226="D",-#REF!,+#REF!),0)</f>
        <v>#REF!</v>
      </c>
      <c r="N3226">
        <f>IF(D3226,MONTH(D3226),"")</f>
        <v>7</v>
      </c>
      <c r="O3226">
        <f>IF(D3226,YEAR(D3226),"")</f>
        <v>2006</v>
      </c>
      <c r="P3226" s="12">
        <f>P3225+IF(AND($B3226="C",I3226&lt;&gt;""),IF($G3226="D",-I3226,+I3226),0)</f>
        <v>182.23577481221318</v>
      </c>
    </row>
    <row r="3227" spans="1:16" x14ac:dyDescent="0.2">
      <c r="A3227" s="6">
        <v>1553</v>
      </c>
      <c r="B3227" s="6" t="s">
        <v>17</v>
      </c>
      <c r="C3227" t="s">
        <v>33</v>
      </c>
      <c r="D3227" s="8">
        <v>38908</v>
      </c>
      <c r="E3227" s="8">
        <v>38917</v>
      </c>
      <c r="F3227" t="s">
        <v>284</v>
      </c>
      <c r="G3227" s="6" t="s">
        <v>23</v>
      </c>
      <c r="I3227" s="12">
        <v>701</v>
      </c>
      <c r="J3227" s="12">
        <f>J3226+IF(AND($B3227="B",$G3227="D"),-I3227,IF($B3227="B",+I3227,0))</f>
        <v>-4908.3171880331874</v>
      </c>
      <c r="K3227" s="12">
        <f>K3226+IF(AND($B3227="B",$E3227&lt;&gt;""),IF($G3227="D",-I3227,+I3227),0)</f>
        <v>-4908.3171880331874</v>
      </c>
      <c r="L3227" s="6" t="str">
        <f>IF(C3227="","",G3227&amp;" "&amp;VLOOKUP(C3227,$X$1:$Y$49,2))</f>
        <v>D 23</v>
      </c>
      <c r="M3227" s="10" t="e">
        <f>M3226+IF(AND(B3227="C",E3227&lt;&gt;""),IF(G3227="D",-#REF!,+#REF!),0)</f>
        <v>#REF!</v>
      </c>
      <c r="N3227">
        <f>IF(D3227,MONTH(D3227),"")</f>
        <v>7</v>
      </c>
      <c r="O3227">
        <f>IF(D3227,YEAR(D3227),"")</f>
        <v>2006</v>
      </c>
      <c r="P3227" s="12">
        <f>P3226+IF(AND($B3227="C",I3227&lt;&gt;""),IF($G3227="D",-I3227,+I3227),0)</f>
        <v>182.23577481221318</v>
      </c>
    </row>
    <row r="3228" spans="1:16" x14ac:dyDescent="0.2">
      <c r="A3228" s="6">
        <v>1538</v>
      </c>
      <c r="B3228" s="6" t="s">
        <v>17</v>
      </c>
      <c r="C3228" t="s">
        <v>64</v>
      </c>
      <c r="D3228" s="8">
        <v>38909</v>
      </c>
      <c r="E3228" s="8">
        <v>38908</v>
      </c>
      <c r="F3228" t="s">
        <v>284</v>
      </c>
      <c r="G3228" s="6" t="s">
        <v>23</v>
      </c>
      <c r="I3228" s="12">
        <v>4</v>
      </c>
      <c r="J3228" s="12">
        <f>J3227+IF(AND($B3228="B",$G3228="D"),-I3228,IF($B3228="B",+I3228,0))</f>
        <v>-4912.3171880331874</v>
      </c>
      <c r="K3228" s="12">
        <f>K3227+IF(AND($B3228="B",$E3228&lt;&gt;""),IF($G3228="D",-I3228,+I3228),0)</f>
        <v>-4912.3171880331874</v>
      </c>
      <c r="L3228" s="6" t="str">
        <f>IF(C3228="","",G3228&amp;" "&amp;VLOOKUP(C3228,$X$1:$Y$49,2))</f>
        <v>D 20</v>
      </c>
      <c r="M3228" s="10" t="e">
        <f>M3227+IF(AND(B3228="C",E3228&lt;&gt;""),IF(G3228="D",-#REF!,+#REF!),0)</f>
        <v>#REF!</v>
      </c>
      <c r="N3228">
        <f>IF(D3228,MONTH(D3228),"")</f>
        <v>7</v>
      </c>
      <c r="O3228">
        <f>IF(D3228,YEAR(D3228),"")</f>
        <v>2006</v>
      </c>
      <c r="P3228" s="12">
        <f>P3227+IF(AND($B3228="C",I3228&lt;&gt;""),IF($G3228="D",-I3228,+I3228),0)</f>
        <v>182.23577481221318</v>
      </c>
    </row>
    <row r="3229" spans="1:16" x14ac:dyDescent="0.2">
      <c r="A3229" s="6">
        <v>1630</v>
      </c>
      <c r="B3229" s="6" t="s">
        <v>17</v>
      </c>
      <c r="C3229" t="s">
        <v>58</v>
      </c>
      <c r="D3229" s="8">
        <v>38909</v>
      </c>
      <c r="E3229" s="8">
        <v>38909</v>
      </c>
      <c r="F3229" t="s">
        <v>284</v>
      </c>
      <c r="G3229" s="6" t="s">
        <v>23</v>
      </c>
      <c r="I3229" s="12">
        <v>1000</v>
      </c>
      <c r="J3229" s="12">
        <f>J3228+IF(AND($B3229="B",$G3229="D"),-I3229,IF($B3229="B",+I3229,0))</f>
        <v>-5912.3171880331874</v>
      </c>
      <c r="K3229" s="12">
        <f>K3228+IF(AND($B3229="B",$E3229&lt;&gt;""),IF($G3229="D",-I3229,+I3229),0)</f>
        <v>-5912.3171880331874</v>
      </c>
      <c r="L3229" s="6" t="str">
        <f>IF(C3229="","",G3229&amp;" "&amp;VLOOKUP(C3229,$X$1:$Y$49,2))</f>
        <v>D 4</v>
      </c>
      <c r="M3229" s="10" t="e">
        <f>M3228+IF(AND(B3229="C",E3229&lt;&gt;""),IF(G3229="D",-#REF!,+#REF!),0)</f>
        <v>#REF!</v>
      </c>
      <c r="N3229">
        <f>IF(D3229,MONTH(D3229),"")</f>
        <v>7</v>
      </c>
      <c r="O3229">
        <f>IF(D3229,YEAR(D3229),"")</f>
        <v>2006</v>
      </c>
      <c r="P3229" s="12">
        <f>P3228+IF(AND($B3229="C",I3229&lt;&gt;""),IF($G3229="D",-I3229,+I3229),0)</f>
        <v>182.23577481221318</v>
      </c>
    </row>
    <row r="3230" spans="1:16" x14ac:dyDescent="0.2">
      <c r="A3230" s="6">
        <v>1631</v>
      </c>
      <c r="B3230" s="6" t="s">
        <v>17</v>
      </c>
      <c r="C3230" t="s">
        <v>54</v>
      </c>
      <c r="D3230" s="8">
        <v>38909</v>
      </c>
      <c r="E3230" s="8">
        <v>38910</v>
      </c>
      <c r="F3230" t="s">
        <v>284</v>
      </c>
      <c r="G3230" s="6" t="s">
        <v>19</v>
      </c>
      <c r="I3230" s="12">
        <v>550</v>
      </c>
      <c r="J3230" s="12">
        <f>J3229+IF(AND($B3230="B",$G3230="D"),-I3230,IF($B3230="B",+I3230,0))</f>
        <v>-5362.3171880331874</v>
      </c>
      <c r="K3230" s="12">
        <f>K3229+IF(AND($B3230="B",$E3230&lt;&gt;""),IF($G3230="D",-I3230,+I3230),0)</f>
        <v>-5362.3171880331874</v>
      </c>
      <c r="L3230" s="6" t="str">
        <f>IF(C3230="","",G3230&amp;" "&amp;VLOOKUP(C3230,$X$1:$Y$49,2))</f>
        <v>R 6</v>
      </c>
      <c r="M3230" s="10" t="e">
        <f>M3229+IF(AND(B3230="C",E3230&lt;&gt;""),IF(G3230="D",-#REF!,+#REF!),0)</f>
        <v>#REF!</v>
      </c>
      <c r="N3230">
        <f>IF(D3230,MONTH(D3230),"")</f>
        <v>7</v>
      </c>
      <c r="O3230">
        <f>IF(D3230,YEAR(D3230),"")</f>
        <v>2006</v>
      </c>
      <c r="P3230" s="12">
        <f>P3229+IF(AND($B3230="C",I3230&lt;&gt;""),IF($G3230="D",-I3230,+I3230),0)</f>
        <v>182.23577481221318</v>
      </c>
    </row>
    <row r="3231" spans="1:16" x14ac:dyDescent="0.2">
      <c r="A3231" s="6">
        <v>1631</v>
      </c>
      <c r="B3231" s="6" t="s">
        <v>17</v>
      </c>
      <c r="C3231" t="s">
        <v>62</v>
      </c>
      <c r="D3231" s="8">
        <v>38909</v>
      </c>
      <c r="E3231" s="8">
        <v>38910</v>
      </c>
      <c r="F3231" t="s">
        <v>284</v>
      </c>
      <c r="G3231" s="6" t="s">
        <v>19</v>
      </c>
      <c r="I3231" s="12">
        <v>107.8</v>
      </c>
      <c r="J3231" s="12">
        <f>J3230+IF(AND($B3231="B",$G3231="D"),-I3231,IF($B3231="B",+I3231,0))</f>
        <v>-5254.5171880331873</v>
      </c>
      <c r="K3231" s="12">
        <f>K3230+IF(AND($B3231="B",$E3231&lt;&gt;""),IF($G3231="D",-I3231,+I3231),0)</f>
        <v>-5254.5171880331873</v>
      </c>
      <c r="L3231" s="6" t="str">
        <f>IF(C3231="","",G3231&amp;" "&amp;VLOOKUP(C3231,$X$1:$Y$49,2))</f>
        <v>R 5</v>
      </c>
      <c r="M3231" s="10" t="e">
        <f>M3230+IF(AND(B3231="C",E3231&lt;&gt;""),IF(G3231="D",-#REF!,+#REF!),0)</f>
        <v>#REF!</v>
      </c>
      <c r="N3231">
        <f>IF(D3231,MONTH(D3231),"")</f>
        <v>7</v>
      </c>
      <c r="O3231">
        <f>IF(D3231,YEAR(D3231),"")</f>
        <v>2006</v>
      </c>
      <c r="P3231" s="12">
        <f>P3230+IF(AND($B3231="C",I3231&lt;&gt;""),IF($G3231="D",-I3231,+I3231),0)</f>
        <v>182.23577481221318</v>
      </c>
    </row>
    <row r="3232" spans="1:16" x14ac:dyDescent="0.2">
      <c r="A3232" s="6">
        <v>1629</v>
      </c>
      <c r="B3232" s="6" t="s">
        <v>17</v>
      </c>
      <c r="C3232" t="s">
        <v>67</v>
      </c>
      <c r="D3232" s="8">
        <v>38911</v>
      </c>
      <c r="E3232" s="8">
        <v>38915</v>
      </c>
      <c r="F3232" t="s">
        <v>284</v>
      </c>
      <c r="G3232" s="6" t="s">
        <v>23</v>
      </c>
      <c r="I3232" s="12">
        <v>2528</v>
      </c>
      <c r="J3232" s="12">
        <f>J3231+IF(AND($B3232="B",$G3232="D"),-I3232,IF($B3232="B",+I3232,0))</f>
        <v>-7782.5171880331873</v>
      </c>
      <c r="K3232" s="12">
        <f>K3231+IF(AND($B3232="B",$E3232&lt;&gt;""),IF($G3232="D",-I3232,+I3232),0)</f>
        <v>-7782.5171880331873</v>
      </c>
      <c r="L3232" s="6" t="str">
        <f>IF(C3232="","",G3232&amp;" "&amp;VLOOKUP(C3232,$X$1:$Y$49,2))</f>
        <v>D 11</v>
      </c>
      <c r="M3232" s="10" t="e">
        <f>M3231+IF(AND(B3232="C",E3232&lt;&gt;""),IF(G3232="D",-#REF!,+#REF!),0)</f>
        <v>#REF!</v>
      </c>
      <c r="N3232">
        <f>IF(D3232,MONTH(D3232),"")</f>
        <v>7</v>
      </c>
      <c r="O3232">
        <f>IF(D3232,YEAR(D3232),"")</f>
        <v>2006</v>
      </c>
      <c r="P3232" s="12">
        <f>P3231+IF(AND($B3232="C",I3232&lt;&gt;""),IF($G3232="D",-I3232,+I3232),0)</f>
        <v>182.23577481221318</v>
      </c>
    </row>
    <row r="3233" spans="1:16" x14ac:dyDescent="0.2">
      <c r="A3233" s="6">
        <v>1634</v>
      </c>
      <c r="B3233" s="6" t="s">
        <v>17</v>
      </c>
      <c r="C3233" t="s">
        <v>28</v>
      </c>
      <c r="D3233" s="8">
        <v>38913</v>
      </c>
      <c r="E3233" s="8">
        <v>38914</v>
      </c>
      <c r="F3233" t="s">
        <v>284</v>
      </c>
      <c r="G3233" s="6" t="s">
        <v>23</v>
      </c>
      <c r="I3233" s="12">
        <v>33</v>
      </c>
      <c r="J3233" s="12">
        <f>J3232+IF(AND($B3233="B",$G3233="D"),-I3233,IF($B3233="B",+I3233,0))</f>
        <v>-7815.5171880331873</v>
      </c>
      <c r="K3233" s="12">
        <f>K3232+IF(AND($B3233="B",$E3233&lt;&gt;""),IF($G3233="D",-I3233,+I3233),0)</f>
        <v>-7815.5171880331873</v>
      </c>
      <c r="L3233" s="6" t="str">
        <f>IF(C3233="","",G3233&amp;" "&amp;VLOOKUP(C3233,$X$1:$Y$49,2))</f>
        <v>D 25</v>
      </c>
      <c r="M3233" s="10" t="e">
        <f>M3232+IF(AND(B3233="C",E3233&lt;&gt;""),IF(G3233="D",-#REF!,+#REF!),0)</f>
        <v>#REF!</v>
      </c>
      <c r="N3233">
        <f>IF(D3233,MONTH(D3233),"")</f>
        <v>7</v>
      </c>
      <c r="O3233">
        <f>IF(D3233,YEAR(D3233),"")</f>
        <v>2006</v>
      </c>
      <c r="P3233" s="12">
        <f>P3232+IF(AND($B3233="C",I3233&lt;&gt;""),IF($G3233="D",-I3233,+I3233),0)</f>
        <v>182.23577481221318</v>
      </c>
    </row>
    <row r="3234" spans="1:16" x14ac:dyDescent="0.2">
      <c r="A3234" s="6">
        <v>1634</v>
      </c>
      <c r="B3234" s="6" t="s">
        <v>17</v>
      </c>
      <c r="C3234" t="s">
        <v>26</v>
      </c>
      <c r="D3234" s="8">
        <v>38913</v>
      </c>
      <c r="E3234" s="8">
        <v>38914</v>
      </c>
      <c r="F3234" t="s">
        <v>284</v>
      </c>
      <c r="G3234" s="6" t="s">
        <v>23</v>
      </c>
      <c r="I3234" s="12">
        <v>6.47</v>
      </c>
      <c r="J3234" s="12">
        <f>J3233+IF(AND($B3234="B",$G3234="D"),-I3234,IF($B3234="B",+I3234,0))</f>
        <v>-7821.9871880331875</v>
      </c>
      <c r="K3234" s="12">
        <f>K3233+IF(AND($B3234="B",$E3234&lt;&gt;""),IF($G3234="D",-I3234,+I3234),0)</f>
        <v>-7821.9871880331875</v>
      </c>
      <c r="L3234" s="6" t="str">
        <f>IF(C3234="","",G3234&amp;" "&amp;VLOOKUP(C3234,$X$1:$Y$49,2))</f>
        <v>D 6</v>
      </c>
      <c r="M3234" s="10" t="e">
        <f>M3233+IF(AND(B3234="C",E3234&lt;&gt;""),IF(G3234="D",-#REF!,+#REF!),0)</f>
        <v>#REF!</v>
      </c>
      <c r="N3234">
        <f>IF(D3234,MONTH(D3234),"")</f>
        <v>7</v>
      </c>
      <c r="O3234">
        <f>IF(D3234,YEAR(D3234),"")</f>
        <v>2006</v>
      </c>
      <c r="P3234" s="12">
        <f>P3233+IF(AND($B3234="C",I3234&lt;&gt;""),IF($G3234="D",-I3234,+I3234),0)</f>
        <v>182.23577481221318</v>
      </c>
    </row>
    <row r="3235" spans="1:16" x14ac:dyDescent="0.2">
      <c r="A3235" s="6">
        <v>1633</v>
      </c>
      <c r="B3235" s="6" t="s">
        <v>17</v>
      </c>
      <c r="C3235" t="s">
        <v>28</v>
      </c>
      <c r="D3235" s="8">
        <v>38914</v>
      </c>
      <c r="E3235" s="8">
        <v>38931</v>
      </c>
      <c r="F3235" t="s">
        <v>284</v>
      </c>
      <c r="G3235" s="6" t="s">
        <v>23</v>
      </c>
      <c r="I3235" s="12">
        <v>49.09</v>
      </c>
      <c r="J3235" s="12">
        <f>J3234+IF(AND($B3235="B",$G3235="D"),-I3235,IF($B3235="B",+I3235,0))</f>
        <v>-7871.0771880331877</v>
      </c>
      <c r="K3235" s="12">
        <f>K3234+IF(AND($B3235="B",$E3235&lt;&gt;""),IF($G3235="D",-I3235,+I3235),0)</f>
        <v>-7871.0771880331877</v>
      </c>
      <c r="L3235" s="6" t="str">
        <f>IF(C3235="","",G3235&amp;" "&amp;VLOOKUP(C3235,$X$1:$Y$49,2))</f>
        <v>D 25</v>
      </c>
      <c r="M3235" s="10" t="e">
        <f>M3234+IF(AND(B3235="C",E3235&lt;&gt;""),IF(G3235="D",-#REF!,+#REF!),0)</f>
        <v>#REF!</v>
      </c>
      <c r="N3235">
        <f>IF(D3235,MONTH(D3235),"")</f>
        <v>7</v>
      </c>
      <c r="O3235">
        <f>IF(D3235,YEAR(D3235),"")</f>
        <v>2006</v>
      </c>
      <c r="P3235" s="12">
        <f>P3234+IF(AND($B3235="C",I3235&lt;&gt;""),IF($G3235="D",-I3235,+I3235),0)</f>
        <v>182.23577481221318</v>
      </c>
    </row>
    <row r="3236" spans="1:16" x14ac:dyDescent="0.2">
      <c r="A3236" s="6">
        <v>1633</v>
      </c>
      <c r="B3236" s="6" t="s">
        <v>17</v>
      </c>
      <c r="C3236" t="s">
        <v>26</v>
      </c>
      <c r="D3236" s="8">
        <v>38914</v>
      </c>
      <c r="E3236" s="8">
        <v>38931</v>
      </c>
      <c r="F3236" t="s">
        <v>284</v>
      </c>
      <c r="G3236" s="6" t="s">
        <v>23</v>
      </c>
      <c r="I3236" s="12">
        <v>9.6300000000000008</v>
      </c>
      <c r="J3236" s="12">
        <f>J3235+IF(AND($B3236="B",$G3236="D"),-I3236,IF($B3236="B",+I3236,0))</f>
        <v>-7880.7071880331878</v>
      </c>
      <c r="K3236" s="12">
        <f>K3235+IF(AND($B3236="B",$E3236&lt;&gt;""),IF($G3236="D",-I3236,+I3236),0)</f>
        <v>-7880.7071880331878</v>
      </c>
      <c r="L3236" s="6" t="str">
        <f>IF(C3236="","",G3236&amp;" "&amp;VLOOKUP(C3236,$X$1:$Y$49,2))</f>
        <v>D 6</v>
      </c>
      <c r="M3236" s="10" t="e">
        <f>M3235+IF(AND(B3236="C",E3236&lt;&gt;""),IF(G3236="D",-#REF!,+#REF!),0)</f>
        <v>#REF!</v>
      </c>
      <c r="N3236">
        <f>IF(D3236,MONTH(D3236),"")</f>
        <v>7</v>
      </c>
      <c r="O3236">
        <f>IF(D3236,YEAR(D3236),"")</f>
        <v>2006</v>
      </c>
      <c r="P3236" s="12">
        <f>P3235+IF(AND($B3236="C",I3236&lt;&gt;""),IF($G3236="D",-I3236,+I3236),0)</f>
        <v>182.23577481221318</v>
      </c>
    </row>
    <row r="3237" spans="1:16" x14ac:dyDescent="0.2">
      <c r="A3237" s="6">
        <v>1528</v>
      </c>
      <c r="B3237" s="6" t="s">
        <v>17</v>
      </c>
      <c r="C3237" t="s">
        <v>57</v>
      </c>
      <c r="D3237" s="8">
        <v>38919</v>
      </c>
      <c r="E3237" s="8">
        <v>38918</v>
      </c>
      <c r="F3237" t="s">
        <v>284</v>
      </c>
      <c r="G3237" s="6" t="s">
        <v>23</v>
      </c>
      <c r="I3237" s="12">
        <v>278.97000000000003</v>
      </c>
      <c r="J3237" s="12">
        <f>J3236+IF(AND($B3237="B",$G3237="D"),-I3237,IF($B3237="B",+I3237,0))</f>
        <v>-8159.677188033188</v>
      </c>
      <c r="K3237" s="12">
        <f>K3236+IF(AND($B3237="B",$E3237&lt;&gt;""),IF($G3237="D",-I3237,+I3237),0)</f>
        <v>-8159.677188033188</v>
      </c>
      <c r="L3237" s="6" t="str">
        <f>IF(C3237="","",G3237&amp;" "&amp;VLOOKUP(C3237,$X$1:$Y$49,2))</f>
        <v>D 13</v>
      </c>
      <c r="M3237" s="10" t="e">
        <f>M3236+IF(AND(B3237="C",E3237&lt;&gt;""),IF(G3237="D",-#REF!,+#REF!),0)</f>
        <v>#REF!</v>
      </c>
      <c r="N3237">
        <f>IF(D3237,MONTH(D3237),"")</f>
        <v>7</v>
      </c>
      <c r="O3237">
        <f>IF(D3237,YEAR(D3237),"")</f>
        <v>2006</v>
      </c>
      <c r="P3237" s="12">
        <f>P3236+IF(AND($B3237="C",I3237&lt;&gt;""),IF($G3237="D",-I3237,+I3237),0)</f>
        <v>182.23577481221318</v>
      </c>
    </row>
    <row r="3238" spans="1:16" x14ac:dyDescent="0.2">
      <c r="A3238" s="6">
        <v>1528</v>
      </c>
      <c r="B3238" s="6" t="s">
        <v>17</v>
      </c>
      <c r="C3238" s="7" t="s">
        <v>26</v>
      </c>
      <c r="D3238" s="8">
        <v>38919</v>
      </c>
      <c r="E3238" s="8">
        <v>38918</v>
      </c>
      <c r="F3238" t="s">
        <v>284</v>
      </c>
      <c r="G3238" s="6" t="s">
        <v>23</v>
      </c>
      <c r="I3238" s="12">
        <v>54.68</v>
      </c>
      <c r="J3238" s="12">
        <f>J3237+IF(AND($B3238="B",$G3238="D"),-I3238,IF($B3238="B",+I3238,0))</f>
        <v>-8214.3571880331874</v>
      </c>
      <c r="K3238" s="12">
        <f>K3237+IF(AND($B3238="B",$E3238&lt;&gt;""),IF($G3238="D",-I3238,+I3238),0)</f>
        <v>-8214.3571880331874</v>
      </c>
      <c r="L3238" s="6" t="str">
        <f>IF(C3238="","",G3238&amp;" "&amp;VLOOKUP(C3238,$X$1:$Y$49,2))</f>
        <v>D 6</v>
      </c>
      <c r="M3238" s="10" t="e">
        <f>M3237+IF(AND(B3238="C",E3238&lt;&gt;""),IF(G3238="D",-#REF!,+#REF!),0)</f>
        <v>#REF!</v>
      </c>
      <c r="N3238">
        <f>IF(D3238,MONTH(D3238),"")</f>
        <v>7</v>
      </c>
      <c r="O3238">
        <f>IF(D3238,YEAR(D3238),"")</f>
        <v>2006</v>
      </c>
      <c r="P3238" s="12">
        <f>P3237+IF(AND($B3238="C",I3238&lt;&gt;""),IF($G3238="D",-I3238,+I3238),0)</f>
        <v>182.23577481221318</v>
      </c>
    </row>
    <row r="3239" spans="1:16" x14ac:dyDescent="0.2">
      <c r="A3239" s="6">
        <v>1528</v>
      </c>
      <c r="B3239" s="6" t="s">
        <v>17</v>
      </c>
      <c r="C3239" t="s">
        <v>64</v>
      </c>
      <c r="D3239" s="8">
        <v>38919</v>
      </c>
      <c r="E3239" s="8">
        <v>38918</v>
      </c>
      <c r="F3239" t="s">
        <v>284</v>
      </c>
      <c r="G3239" s="6" t="s">
        <v>23</v>
      </c>
      <c r="I3239" s="12">
        <v>6.11</v>
      </c>
      <c r="J3239" s="12">
        <f>J3238+IF(AND($B3239="B",$G3239="D"),-I3239,IF($B3239="B",+I3239,0))</f>
        <v>-8220.467188033188</v>
      </c>
      <c r="K3239" s="12">
        <f>K3238+IF(AND($B3239="B",$E3239&lt;&gt;""),IF($G3239="D",-I3239,+I3239),0)</f>
        <v>-8220.467188033188</v>
      </c>
      <c r="L3239" s="6" t="str">
        <f>IF(C3239="","",G3239&amp;" "&amp;VLOOKUP(C3239,$X$1:$Y$49,2))</f>
        <v>D 20</v>
      </c>
      <c r="M3239" s="10" t="e">
        <f>M3238+IF(AND(B3239="C",E3239&lt;&gt;""),IF(G3239="D",-#REF!,+#REF!),0)</f>
        <v>#REF!</v>
      </c>
      <c r="N3239">
        <f>IF(D3239,MONTH(D3239),"")</f>
        <v>7</v>
      </c>
      <c r="O3239">
        <f>IF(D3239,YEAR(D3239),"")</f>
        <v>2006</v>
      </c>
      <c r="P3239" s="12">
        <f>P3238+IF(AND($B3239="C",I3239&lt;&gt;""),IF($G3239="D",-I3239,+I3239),0)</f>
        <v>182.23577481221318</v>
      </c>
    </row>
    <row r="3240" spans="1:16" x14ac:dyDescent="0.2">
      <c r="A3240" s="6">
        <v>1639</v>
      </c>
      <c r="B3240" s="6" t="s">
        <v>17</v>
      </c>
      <c r="C3240" t="s">
        <v>53</v>
      </c>
      <c r="D3240" s="8">
        <v>38929</v>
      </c>
      <c r="E3240" s="8">
        <v>38929</v>
      </c>
      <c r="F3240" t="s">
        <v>284</v>
      </c>
      <c r="G3240" s="6" t="s">
        <v>23</v>
      </c>
      <c r="I3240" s="12">
        <v>6.73</v>
      </c>
      <c r="J3240" s="12">
        <f>J3239+IF(AND($B3240="B",$G3240="D"),-I3240,IF($B3240="B",+I3240,0))</f>
        <v>-8227.1971880331876</v>
      </c>
      <c r="K3240" s="12">
        <f>K3239+IF(AND($B3240="B",$E3240&lt;&gt;""),IF($G3240="D",-I3240,+I3240),0)</f>
        <v>-8227.1971880331876</v>
      </c>
      <c r="L3240" s="6" t="str">
        <f>IF(C3240="","",G3240&amp;" "&amp;VLOOKUP(C3240,$X$1:$Y$49,2))</f>
        <v>D 29</v>
      </c>
      <c r="M3240" s="10" t="e">
        <f>M3239+IF(AND(B3240="C",E3240&lt;&gt;""),IF(G3240="D",-#REF!,+#REF!),0)</f>
        <v>#REF!</v>
      </c>
      <c r="N3240">
        <f>IF(D3240,MONTH(D3240),"")</f>
        <v>7</v>
      </c>
      <c r="O3240">
        <f>IF(D3240,YEAR(D3240),"")</f>
        <v>2006</v>
      </c>
      <c r="P3240" s="12">
        <f>P3239+IF(AND($B3240="C",I3240&lt;&gt;""),IF($G3240="D",-I3240,+I3240),0)</f>
        <v>182.23577481221318</v>
      </c>
    </row>
    <row r="3241" spans="1:16" x14ac:dyDescent="0.2">
      <c r="A3241" s="6">
        <v>1639</v>
      </c>
      <c r="B3241" s="6" t="s">
        <v>17</v>
      </c>
      <c r="C3241" t="s">
        <v>26</v>
      </c>
      <c r="D3241" s="8">
        <v>38929</v>
      </c>
      <c r="E3241" s="8">
        <v>38929</v>
      </c>
      <c r="F3241" t="s">
        <v>284</v>
      </c>
      <c r="G3241" s="6" t="s">
        <v>23</v>
      </c>
      <c r="I3241" s="12">
        <v>1.32</v>
      </c>
      <c r="J3241" s="12">
        <f>J3240+IF(AND($B3241="B",$G3241="D"),-I3241,IF($B3241="B",+I3241,0))</f>
        <v>-8228.5171880331873</v>
      </c>
      <c r="K3241" s="12">
        <f>K3240+IF(AND($B3241="B",$E3241&lt;&gt;""),IF($G3241="D",-I3241,+I3241),0)</f>
        <v>-8228.5171880331873</v>
      </c>
      <c r="L3241" s="6" t="str">
        <f>IF(C3241="","",G3241&amp;" "&amp;VLOOKUP(C3241,$X$1:$Y$49,2))</f>
        <v>D 6</v>
      </c>
      <c r="M3241" s="10" t="e">
        <f>M3240+IF(AND(B3241="C",E3241&lt;&gt;""),IF(G3241="D",-#REF!,+#REF!),0)</f>
        <v>#REF!</v>
      </c>
      <c r="N3241">
        <f>IF(D3241,MONTH(D3241),"")</f>
        <v>7</v>
      </c>
      <c r="O3241">
        <f>IF(D3241,YEAR(D3241),"")</f>
        <v>2006</v>
      </c>
      <c r="P3241" s="12">
        <f>P3240+IF(AND($B3241="C",I3241&lt;&gt;""),IF($G3241="D",-I3241,+I3241),0)</f>
        <v>182.23577481221318</v>
      </c>
    </row>
    <row r="3242" spans="1:16" x14ac:dyDescent="0.2">
      <c r="A3242" s="6">
        <v>1643</v>
      </c>
      <c r="B3242" s="6" t="s">
        <v>17</v>
      </c>
      <c r="C3242" t="s">
        <v>31</v>
      </c>
      <c r="D3242" s="8">
        <v>38929</v>
      </c>
      <c r="E3242" s="8">
        <v>38929</v>
      </c>
      <c r="F3242" t="s">
        <v>284</v>
      </c>
      <c r="G3242" s="6" t="s">
        <v>23</v>
      </c>
      <c r="I3242" s="12">
        <v>13.04</v>
      </c>
      <c r="J3242" s="12">
        <f>J3241+IF(AND($B3242="B",$G3242="D"),-I3242,IF($B3242="B",+I3242,0))</f>
        <v>-8241.5571880331881</v>
      </c>
      <c r="K3242" s="12">
        <f>K3241+IF(AND($B3242="B",$E3242&lt;&gt;""),IF($G3242="D",-I3242,+I3242),0)</f>
        <v>-8241.5571880331881</v>
      </c>
      <c r="L3242" s="6" t="str">
        <f>IF(C3242="","",G3242&amp;" "&amp;VLOOKUP(C3242,$X$1:$Y$49,2))</f>
        <v>D 22</v>
      </c>
      <c r="M3242" s="10" t="e">
        <f>M3241+IF(AND(B3242="C",E3242&lt;&gt;""),IF(G3242="D",-#REF!,+#REF!),0)</f>
        <v>#REF!</v>
      </c>
      <c r="N3242">
        <f>IF(D3242,MONTH(D3242),"")</f>
        <v>7</v>
      </c>
      <c r="O3242">
        <f>IF(D3242,YEAR(D3242),"")</f>
        <v>2006</v>
      </c>
      <c r="P3242" s="12">
        <f>P3241+IF(AND($B3242="C",I3242&lt;&gt;""),IF($G3242="D",-I3242,+I3242),0)</f>
        <v>182.23577481221318</v>
      </c>
    </row>
    <row r="3243" spans="1:16" x14ac:dyDescent="0.2">
      <c r="A3243" s="6">
        <v>1643</v>
      </c>
      <c r="B3243" s="6" t="s">
        <v>17</v>
      </c>
      <c r="C3243" t="s">
        <v>26</v>
      </c>
      <c r="D3243" s="8">
        <v>38929</v>
      </c>
      <c r="E3243" s="8">
        <v>38929</v>
      </c>
      <c r="F3243" t="s">
        <v>284</v>
      </c>
      <c r="G3243" s="6" t="s">
        <v>23</v>
      </c>
      <c r="I3243" s="12">
        <v>0.76</v>
      </c>
      <c r="J3243" s="12">
        <f>J3242+IF(AND($B3243="B",$G3243="D"),-I3243,IF($B3243="B",+I3243,0))</f>
        <v>-8242.3171880331884</v>
      </c>
      <c r="K3243" s="12">
        <f>K3242+IF(AND($B3243="B",$E3243&lt;&gt;""),IF($G3243="D",-I3243,+I3243),0)</f>
        <v>-8242.3171880331884</v>
      </c>
      <c r="L3243" s="6" t="str">
        <f>IF(C3243="","",G3243&amp;" "&amp;VLOOKUP(C3243,$X$1:$Y$49,2))</f>
        <v>D 6</v>
      </c>
      <c r="M3243" s="10" t="e">
        <f>M3242+IF(AND(B3243="C",E3243&lt;&gt;""),IF(G3243="D",-#REF!,+#REF!),0)</f>
        <v>#REF!</v>
      </c>
      <c r="N3243">
        <f>IF(D3243,MONTH(D3243),"")</f>
        <v>7</v>
      </c>
      <c r="O3243">
        <f>IF(D3243,YEAR(D3243),"")</f>
        <v>2006</v>
      </c>
      <c r="P3243" s="12">
        <f>P3242+IF(AND($B3243="C",I3243&lt;&gt;""),IF($G3243="D",-I3243,+I3243),0)</f>
        <v>182.23577481221318</v>
      </c>
    </row>
    <row r="3244" spans="1:16" x14ac:dyDescent="0.2">
      <c r="A3244" s="6">
        <v>1641</v>
      </c>
      <c r="B3244" s="6" t="s">
        <v>17</v>
      </c>
      <c r="C3244" t="s">
        <v>53</v>
      </c>
      <c r="D3244" s="8">
        <v>38930</v>
      </c>
      <c r="E3244" s="8">
        <v>38930</v>
      </c>
      <c r="F3244" t="s">
        <v>284</v>
      </c>
      <c r="G3244" s="6" t="s">
        <v>23</v>
      </c>
      <c r="I3244" s="12">
        <v>34</v>
      </c>
      <c r="J3244" s="12">
        <f>J3243+IF(AND($B3244="B",$G3244="D"),-I3244,IF($B3244="B",+I3244,0))</f>
        <v>-8276.3171880331884</v>
      </c>
      <c r="K3244" s="12">
        <f>K3243+IF(AND($B3244="B",$E3244&lt;&gt;""),IF($G3244="D",-I3244,+I3244),0)</f>
        <v>-8276.3171880331884</v>
      </c>
      <c r="L3244" s="6" t="str">
        <f>IF(C3244="","",G3244&amp;" "&amp;VLOOKUP(C3244,$X$1:$Y$49,2))</f>
        <v>D 29</v>
      </c>
      <c r="M3244" s="10" t="e">
        <f>M3243+IF(AND(B3244="C",E3244&lt;&gt;""),IF(G3244="D",-#REF!,+#REF!),0)</f>
        <v>#REF!</v>
      </c>
      <c r="N3244">
        <f>IF(D3244,MONTH(D3244),"")</f>
        <v>8</v>
      </c>
      <c r="O3244">
        <f>IF(D3244,YEAR(D3244),"")</f>
        <v>2006</v>
      </c>
      <c r="P3244" s="12">
        <f>P3243+IF(AND($B3244="C",I3244&lt;&gt;""),IF($G3244="D",-I3244,+I3244),0)</f>
        <v>182.23577481221318</v>
      </c>
    </row>
    <row r="3245" spans="1:16" x14ac:dyDescent="0.2">
      <c r="A3245" s="6">
        <v>1641</v>
      </c>
      <c r="B3245" s="6" t="s">
        <v>17</v>
      </c>
      <c r="C3245" t="s">
        <v>26</v>
      </c>
      <c r="D3245" s="8">
        <v>38930</v>
      </c>
      <c r="E3245" s="8">
        <v>38930</v>
      </c>
      <c r="F3245" t="s">
        <v>284</v>
      </c>
      <c r="G3245" s="6" t="s">
        <v>23</v>
      </c>
      <c r="I3245" s="12">
        <v>5.96</v>
      </c>
      <c r="J3245" s="12">
        <f>J3244+IF(AND($B3245="B",$G3245="D"),-I3245,IF($B3245="B",+I3245,0))</f>
        <v>-8282.2771880331875</v>
      </c>
      <c r="K3245" s="12">
        <f>K3244+IF(AND($B3245="B",$E3245&lt;&gt;""),IF($G3245="D",-I3245,+I3245),0)</f>
        <v>-8282.2771880331875</v>
      </c>
      <c r="L3245" s="6" t="str">
        <f>IF(C3245="","",G3245&amp;" "&amp;VLOOKUP(C3245,$X$1:$Y$49,2))</f>
        <v>D 6</v>
      </c>
      <c r="M3245" s="10" t="e">
        <f>M3244+IF(AND(B3245="C",E3245&lt;&gt;""),IF(G3245="D",-#REF!,+#REF!),0)</f>
        <v>#REF!</v>
      </c>
      <c r="N3245">
        <f>IF(D3245,MONTH(D3245),"")</f>
        <v>8</v>
      </c>
      <c r="O3245">
        <f>IF(D3245,YEAR(D3245),"")</f>
        <v>2006</v>
      </c>
      <c r="P3245" s="12">
        <f>P3244+IF(AND($B3245="C",I3245&lt;&gt;""),IF($G3245="D",-I3245,+I3245),0)</f>
        <v>182.23577481221318</v>
      </c>
    </row>
    <row r="3246" spans="1:16" x14ac:dyDescent="0.2">
      <c r="A3246" s="6">
        <v>1642</v>
      </c>
      <c r="B3246" s="6" t="s">
        <v>17</v>
      </c>
      <c r="C3246" t="s">
        <v>53</v>
      </c>
      <c r="D3246" s="8">
        <v>38930</v>
      </c>
      <c r="E3246" s="8">
        <v>38930</v>
      </c>
      <c r="F3246" t="s">
        <v>284</v>
      </c>
      <c r="G3246" s="6" t="s">
        <v>23</v>
      </c>
      <c r="I3246" s="12">
        <v>8.36</v>
      </c>
      <c r="J3246" s="12">
        <f>J3245+IF(AND($B3246="B",$G3246="D"),-I3246,IF($B3246="B",+I3246,0))</f>
        <v>-8290.6371880331881</v>
      </c>
      <c r="K3246" s="12">
        <f>K3245+IF(AND($B3246="B",$E3246&lt;&gt;""),IF($G3246="D",-I3246,+I3246),0)</f>
        <v>-8290.6371880331881</v>
      </c>
      <c r="L3246" s="6" t="str">
        <f>IF(C3246="","",G3246&amp;" "&amp;VLOOKUP(C3246,$X$1:$Y$49,2))</f>
        <v>D 29</v>
      </c>
      <c r="M3246" s="10" t="e">
        <f>M3245+IF(AND(B3246="C",E3246&lt;&gt;""),IF(G3246="D",-#REF!,+#REF!),0)</f>
        <v>#REF!</v>
      </c>
      <c r="N3246">
        <f>IF(D3246,MONTH(D3246),"")</f>
        <v>8</v>
      </c>
      <c r="O3246">
        <f>IF(D3246,YEAR(D3246),"")</f>
        <v>2006</v>
      </c>
      <c r="P3246" s="12">
        <f>P3245+IF(AND($B3246="C",I3246&lt;&gt;""),IF($G3246="D",-I3246,+I3246),0)</f>
        <v>182.23577481221318</v>
      </c>
    </row>
    <row r="3247" spans="1:16" x14ac:dyDescent="0.2">
      <c r="A3247" s="6">
        <v>1642</v>
      </c>
      <c r="B3247" s="6" t="s">
        <v>17</v>
      </c>
      <c r="C3247" t="s">
        <v>26</v>
      </c>
      <c r="D3247" s="8">
        <v>38930</v>
      </c>
      <c r="E3247" s="8">
        <v>38930</v>
      </c>
      <c r="F3247" t="s">
        <v>284</v>
      </c>
      <c r="G3247" s="6" t="s">
        <v>23</v>
      </c>
      <c r="I3247" s="12">
        <v>1.64</v>
      </c>
      <c r="J3247" s="12">
        <f>J3246+IF(AND($B3247="B",$G3247="D"),-I3247,IF($B3247="B",+I3247,0))</f>
        <v>-8292.2771880331875</v>
      </c>
      <c r="K3247" s="12">
        <f>K3246+IF(AND($B3247="B",$E3247&lt;&gt;""),IF($G3247="D",-I3247,+I3247),0)</f>
        <v>-8292.2771880331875</v>
      </c>
      <c r="L3247" s="6" t="str">
        <f>IF(C3247="","",G3247&amp;" "&amp;VLOOKUP(C3247,$X$1:$Y$49,2))</f>
        <v>D 6</v>
      </c>
      <c r="M3247" s="10" t="e">
        <f>M3246+IF(AND(B3247="C",E3247&lt;&gt;""),IF(G3247="D",-#REF!,+#REF!),0)</f>
        <v>#REF!</v>
      </c>
      <c r="N3247">
        <f>IF(D3247,MONTH(D3247),"")</f>
        <v>8</v>
      </c>
      <c r="O3247">
        <f>IF(D3247,YEAR(D3247),"")</f>
        <v>2006</v>
      </c>
      <c r="P3247" s="12">
        <f>P3246+IF(AND($B3247="C",I3247&lt;&gt;""),IF($G3247="D",-I3247,+I3247),0)</f>
        <v>182.23577481221318</v>
      </c>
    </row>
    <row r="3248" spans="1:16" x14ac:dyDescent="0.2">
      <c r="A3248" s="6">
        <v>1640</v>
      </c>
      <c r="B3248" s="6" t="s">
        <v>17</v>
      </c>
      <c r="C3248" t="s">
        <v>54</v>
      </c>
      <c r="D3248" s="8">
        <v>38931</v>
      </c>
      <c r="E3248" s="8">
        <v>38931</v>
      </c>
      <c r="F3248" t="s">
        <v>284</v>
      </c>
      <c r="G3248" s="6" t="s">
        <v>19</v>
      </c>
      <c r="I3248" s="12">
        <v>700</v>
      </c>
      <c r="J3248" s="12">
        <f>J3247+IF(AND($B3248="B",$G3248="D"),-I3248,IF($B3248="B",+I3248,0))</f>
        <v>-7592.2771880331875</v>
      </c>
      <c r="K3248" s="12">
        <f>K3247+IF(AND($B3248="B",$E3248&lt;&gt;""),IF($G3248="D",-I3248,+I3248),0)</f>
        <v>-7592.2771880331875</v>
      </c>
      <c r="L3248" s="6" t="str">
        <f>IF(C3248="","",G3248&amp;" "&amp;VLOOKUP(C3248,$X$1:$Y$49,2))</f>
        <v>R 6</v>
      </c>
      <c r="M3248" s="10" t="e">
        <f>M3247+IF(AND(B3248="C",E3248&lt;&gt;""),IF(G3248="D",-#REF!,+#REF!),0)</f>
        <v>#REF!</v>
      </c>
      <c r="N3248">
        <f>IF(D3248,MONTH(D3248),"")</f>
        <v>8</v>
      </c>
      <c r="O3248">
        <f>IF(D3248,YEAR(D3248),"")</f>
        <v>2006</v>
      </c>
      <c r="P3248" s="12">
        <f>P3247+IF(AND($B3248="C",I3248&lt;&gt;""),IF($G3248="D",-I3248,+I3248),0)</f>
        <v>182.23577481221318</v>
      </c>
    </row>
    <row r="3249" spans="1:16" x14ac:dyDescent="0.2">
      <c r="A3249" s="6">
        <v>1640</v>
      </c>
      <c r="B3249" s="6" t="s">
        <v>17</v>
      </c>
      <c r="C3249" t="s">
        <v>62</v>
      </c>
      <c r="D3249" s="8">
        <v>38931</v>
      </c>
      <c r="E3249" s="8">
        <v>38931</v>
      </c>
      <c r="F3249" t="s">
        <v>284</v>
      </c>
      <c r="G3249" s="6" t="s">
        <v>19</v>
      </c>
      <c r="I3249" s="12">
        <v>137.19999999999999</v>
      </c>
      <c r="J3249" s="12">
        <f>J3248+IF(AND($B3249="B",$G3249="D"),-I3249,IF($B3249="B",+I3249,0))</f>
        <v>-7455.0771880331877</v>
      </c>
      <c r="K3249" s="12">
        <f>K3248+IF(AND($B3249="B",$E3249&lt;&gt;""),IF($G3249="D",-I3249,+I3249),0)</f>
        <v>-7455.0771880331877</v>
      </c>
      <c r="L3249" s="6" t="str">
        <f>IF(C3249="","",G3249&amp;" "&amp;VLOOKUP(C3249,$X$1:$Y$49,2))</f>
        <v>R 5</v>
      </c>
      <c r="M3249" s="10" t="e">
        <f>M3248+IF(AND(B3249="C",E3249&lt;&gt;""),IF(G3249="D",-#REF!,+#REF!),0)</f>
        <v>#REF!</v>
      </c>
      <c r="N3249">
        <f>IF(D3249,MONTH(D3249),"")</f>
        <v>8</v>
      </c>
      <c r="O3249">
        <f>IF(D3249,YEAR(D3249),"")</f>
        <v>2006</v>
      </c>
      <c r="P3249" s="12">
        <f>P3248+IF(AND($B3249="C",I3249&lt;&gt;""),IF($G3249="D",-I3249,+I3249),0)</f>
        <v>182.23577481221318</v>
      </c>
    </row>
    <row r="3250" spans="1:16" x14ac:dyDescent="0.2">
      <c r="A3250" s="6">
        <v>1635</v>
      </c>
      <c r="B3250" s="6" t="s">
        <v>40</v>
      </c>
      <c r="C3250" t="s">
        <v>49</v>
      </c>
      <c r="D3250" s="8">
        <v>38933</v>
      </c>
      <c r="E3250" s="8">
        <v>38933</v>
      </c>
      <c r="F3250" t="s">
        <v>284</v>
      </c>
      <c r="G3250" s="6" t="s">
        <v>23</v>
      </c>
      <c r="H3250" s="6"/>
      <c r="I3250" s="12">
        <v>50</v>
      </c>
      <c r="J3250" s="12">
        <f>J3249+IF(AND($B3250="B",$G3250="D"),-I3250,IF($B3250="B",+I3250,0))</f>
        <v>-7455.0771880331877</v>
      </c>
      <c r="K3250" s="12">
        <f>K3249+IF(AND($B3250="B",$E3250&lt;&gt;""),IF($G3250="D",-I3250,+I3250),0)</f>
        <v>-7455.0771880331877</v>
      </c>
      <c r="L3250" s="6" t="str">
        <f>IF(C3250="","",G3250&amp;" "&amp;VLOOKUP(C3250,$X$1:$Y$49,2))</f>
        <v>D 24</v>
      </c>
      <c r="M3250" s="10" t="e">
        <f>M3249+IF(AND(B3250="C",E3250&lt;&gt;""),IF(G3250="D",-#REF!,+#REF!),0)</f>
        <v>#REF!</v>
      </c>
      <c r="N3250">
        <f>IF(D3250,MONTH(D3250),"")</f>
        <v>8</v>
      </c>
      <c r="O3250">
        <f>IF(D3250,YEAR(D3250),"")</f>
        <v>2006</v>
      </c>
      <c r="P3250" s="12">
        <f>P3249+IF(AND($B3250="C",I3250&lt;&gt;""),IF($G3250="D",-I3250,+I3250),0)</f>
        <v>132.23577481221318</v>
      </c>
    </row>
    <row r="3251" spans="1:16" x14ac:dyDescent="0.2">
      <c r="A3251" s="6">
        <v>1635</v>
      </c>
      <c r="B3251" s="6" t="s">
        <v>40</v>
      </c>
      <c r="C3251" t="s">
        <v>26</v>
      </c>
      <c r="D3251" s="8">
        <v>38933</v>
      </c>
      <c r="E3251" s="8">
        <v>38933</v>
      </c>
      <c r="F3251" t="s">
        <v>284</v>
      </c>
      <c r="G3251" s="6" t="s">
        <v>23</v>
      </c>
      <c r="H3251" s="6"/>
      <c r="I3251" s="12">
        <v>9.8000000000000007</v>
      </c>
      <c r="J3251" s="12">
        <f>J3250+IF(AND($B3251="B",$G3251="D"),-I3251,IF($B3251="B",+I3251,0))</f>
        <v>-7455.0771880331877</v>
      </c>
      <c r="K3251" s="12">
        <f>K3250+IF(AND($B3251="B",$E3251&lt;&gt;""),IF($G3251="D",-I3251,+I3251),0)</f>
        <v>-7455.0771880331877</v>
      </c>
      <c r="L3251" s="6" t="str">
        <f>IF(C3251="","",G3251&amp;" "&amp;VLOOKUP(C3251,$X$1:$Y$49,2))</f>
        <v>D 6</v>
      </c>
      <c r="M3251" s="10" t="e">
        <f>M3250+IF(AND(B3251="C",E3251&lt;&gt;""),IF(G3251="D",-#REF!,+#REF!),0)</f>
        <v>#REF!</v>
      </c>
      <c r="N3251">
        <f>IF(D3251,MONTH(D3251),"")</f>
        <v>8</v>
      </c>
      <c r="O3251">
        <f>IF(D3251,YEAR(D3251),"")</f>
        <v>2006</v>
      </c>
      <c r="P3251" s="12">
        <f>P3250+IF(AND($B3251="C",I3251&lt;&gt;""),IF($G3251="D",-I3251,+I3251),0)</f>
        <v>122.43577481221318</v>
      </c>
    </row>
    <row r="3252" spans="1:16" x14ac:dyDescent="0.2">
      <c r="A3252" s="6">
        <v>1544</v>
      </c>
      <c r="B3252" s="6" t="s">
        <v>17</v>
      </c>
      <c r="C3252" t="s">
        <v>58</v>
      </c>
      <c r="D3252" s="8">
        <v>38934</v>
      </c>
      <c r="E3252" s="8">
        <v>38949</v>
      </c>
      <c r="F3252" t="s">
        <v>284</v>
      </c>
      <c r="G3252" s="6" t="s">
        <v>23</v>
      </c>
      <c r="I3252" s="12">
        <v>153.15</v>
      </c>
      <c r="J3252" s="12">
        <f>J3251+IF(AND($B3252="B",$G3252="D"),-I3252,IF($B3252="B",+I3252,0))</f>
        <v>-7608.2271880331873</v>
      </c>
      <c r="K3252" s="12">
        <f>K3251+IF(AND($B3252="B",$E3252&lt;&gt;""),IF($G3252="D",-I3252,+I3252),0)</f>
        <v>-7608.2271880331873</v>
      </c>
      <c r="L3252" s="6" t="str">
        <f>IF(C3252="","",G3252&amp;" "&amp;VLOOKUP(C3252,$X$1:$Y$49,2))</f>
        <v>D 4</v>
      </c>
      <c r="M3252" s="10" t="e">
        <f>M3251+IF(AND(B3252="C",E3252&lt;&gt;""),IF(G3252="D",-#REF!,+#REF!),0)</f>
        <v>#REF!</v>
      </c>
      <c r="N3252">
        <f>IF(D3252,MONTH(D3252),"")</f>
        <v>8</v>
      </c>
      <c r="O3252">
        <f>IF(D3252,YEAR(D3252),"")</f>
        <v>2006</v>
      </c>
      <c r="P3252" s="12">
        <f>P3251+IF(AND($B3252="C",I3252&lt;&gt;""),IF($G3252="D",-I3252,+I3252),0)</f>
        <v>122.43577481221318</v>
      </c>
    </row>
    <row r="3253" spans="1:16" x14ac:dyDescent="0.2">
      <c r="A3253" s="6">
        <v>1644</v>
      </c>
      <c r="B3253" s="6" t="s">
        <v>17</v>
      </c>
      <c r="C3253" t="s">
        <v>54</v>
      </c>
      <c r="D3253" s="8">
        <v>38936</v>
      </c>
      <c r="E3253" s="8">
        <v>38937</v>
      </c>
      <c r="F3253" t="s">
        <v>284</v>
      </c>
      <c r="G3253" s="6" t="s">
        <v>19</v>
      </c>
      <c r="I3253" s="12">
        <v>350</v>
      </c>
      <c r="J3253" s="12">
        <f>J3252+IF(AND($B3253="B",$G3253="D"),-I3253,IF($B3253="B",+I3253,0))</f>
        <v>-7258.2271880331873</v>
      </c>
      <c r="K3253" s="12">
        <f>K3252+IF(AND($B3253="B",$E3253&lt;&gt;""),IF($G3253="D",-I3253,+I3253),0)</f>
        <v>-7258.2271880331873</v>
      </c>
      <c r="L3253" s="6" t="str">
        <f>IF(C3253="","",G3253&amp;" "&amp;VLOOKUP(C3253,$X$1:$Y$49,2))</f>
        <v>R 6</v>
      </c>
      <c r="M3253" s="10" t="e">
        <f>M3252+IF(AND(B3253="C",E3253&lt;&gt;""),IF(G3253="D",-#REF!,+#REF!),0)</f>
        <v>#REF!</v>
      </c>
      <c r="N3253">
        <f>IF(D3253,MONTH(D3253),"")</f>
        <v>8</v>
      </c>
      <c r="O3253">
        <f>IF(D3253,YEAR(D3253),"")</f>
        <v>2006</v>
      </c>
      <c r="P3253" s="12">
        <f>P3252+IF(AND($B3253="C",I3253&lt;&gt;""),IF($G3253="D",-I3253,+I3253),0)</f>
        <v>122.43577481221318</v>
      </c>
    </row>
    <row r="3254" spans="1:16" x14ac:dyDescent="0.2">
      <c r="A3254" s="6">
        <v>1644</v>
      </c>
      <c r="B3254" s="6" t="s">
        <v>17</v>
      </c>
      <c r="C3254" t="s">
        <v>62</v>
      </c>
      <c r="D3254" s="8">
        <v>38936</v>
      </c>
      <c r="E3254" s="8">
        <v>38937</v>
      </c>
      <c r="F3254" t="s">
        <v>284</v>
      </c>
      <c r="G3254" s="6" t="s">
        <v>19</v>
      </c>
      <c r="I3254" s="12">
        <v>68.599999999999994</v>
      </c>
      <c r="J3254" s="12">
        <f>J3253+IF(AND($B3254="B",$G3254="D"),-I3254,IF($B3254="B",+I3254,0))</f>
        <v>-7189.6271880331869</v>
      </c>
      <c r="K3254" s="12">
        <f>K3253+IF(AND($B3254="B",$E3254&lt;&gt;""),IF($G3254="D",-I3254,+I3254),0)</f>
        <v>-7189.6271880331869</v>
      </c>
      <c r="L3254" s="6" t="str">
        <f>IF(C3254="","",G3254&amp;" "&amp;VLOOKUP(C3254,$X$1:$Y$49,2))</f>
        <v>R 5</v>
      </c>
      <c r="M3254" s="10" t="e">
        <f>M3253+IF(AND(B3254="C",E3254&lt;&gt;""),IF(G3254="D",-#REF!,+#REF!),0)</f>
        <v>#REF!</v>
      </c>
      <c r="N3254">
        <f>IF(D3254,MONTH(D3254),"")</f>
        <v>8</v>
      </c>
      <c r="O3254">
        <f>IF(D3254,YEAR(D3254),"")</f>
        <v>2006</v>
      </c>
      <c r="P3254" s="12">
        <f>P3253+IF(AND($B3254="C",I3254&lt;&gt;""),IF($G3254="D",-I3254,+I3254),0)</f>
        <v>122.43577481221318</v>
      </c>
    </row>
    <row r="3255" spans="1:16" x14ac:dyDescent="0.2">
      <c r="A3255" s="6">
        <v>999</v>
      </c>
      <c r="B3255" s="6" t="s">
        <v>17</v>
      </c>
      <c r="C3255" t="s">
        <v>33</v>
      </c>
      <c r="D3255" s="8">
        <v>38939</v>
      </c>
      <c r="E3255" s="8">
        <v>38994</v>
      </c>
      <c r="F3255" t="s">
        <v>284</v>
      </c>
      <c r="G3255" s="6" t="s">
        <v>23</v>
      </c>
      <c r="H3255" s="6"/>
      <c r="I3255" s="12">
        <v>128.38</v>
      </c>
      <c r="J3255" s="12">
        <f>J3254+IF(AND($B3255="B",$G3255="D"),-I3255,IF($B3255="B",+I3255,0))</f>
        <v>-7318.007188033187</v>
      </c>
      <c r="K3255" s="12">
        <f>K3254+IF(AND($B3255="B",$E3255&lt;&gt;""),IF($G3255="D",-I3255,+I3255),0)</f>
        <v>-7318.007188033187</v>
      </c>
      <c r="L3255" s="6" t="str">
        <f>IF(C3255="","",G3255&amp;" "&amp;VLOOKUP(C3255,$X$1:$Y$49,2))</f>
        <v>D 23</v>
      </c>
      <c r="M3255" s="10" t="e">
        <f>M3254+IF(AND(B3255="C",E3255&lt;&gt;""),IF(G3255="D",-#REF!,+#REF!),0)</f>
        <v>#REF!</v>
      </c>
      <c r="N3255">
        <f>IF(D3255,MONTH(D3255),"")</f>
        <v>8</v>
      </c>
      <c r="O3255">
        <f>IF(D3255,YEAR(D3255),"")</f>
        <v>2006</v>
      </c>
      <c r="P3255" s="12">
        <f>P3254+IF(AND($B3255="C",I3255&lt;&gt;""),IF($G3255="D",-I3255,+I3255),0)</f>
        <v>122.43577481221318</v>
      </c>
    </row>
    <row r="3256" spans="1:16" x14ac:dyDescent="0.2">
      <c r="A3256" s="6">
        <v>1551</v>
      </c>
      <c r="B3256" s="6" t="s">
        <v>17</v>
      </c>
      <c r="C3256" t="s">
        <v>33</v>
      </c>
      <c r="D3256" s="8">
        <v>38939</v>
      </c>
      <c r="E3256" s="8">
        <v>38939</v>
      </c>
      <c r="F3256" t="s">
        <v>284</v>
      </c>
      <c r="G3256" s="6" t="s">
        <v>23</v>
      </c>
      <c r="I3256" s="12">
        <v>408.1</v>
      </c>
      <c r="J3256" s="12">
        <f>J3255+IF(AND($B3256="B",$G3256="D"),-I3256,IF($B3256="B",+I3256,0))</f>
        <v>-7726.1071880331874</v>
      </c>
      <c r="K3256" s="12">
        <f>K3255+IF(AND($B3256="B",$E3256&lt;&gt;""),IF($G3256="D",-I3256,+I3256),0)</f>
        <v>-7726.1071880331874</v>
      </c>
      <c r="L3256" s="6" t="str">
        <f>IF(C3256="","",G3256&amp;" "&amp;VLOOKUP(C3256,$X$1:$Y$49,2))</f>
        <v>D 23</v>
      </c>
      <c r="M3256" s="10" t="e">
        <f>M3255+IF(AND(B3256="C",E3256&lt;&gt;""),IF(G3256="D",-#REF!,+#REF!),0)</f>
        <v>#REF!</v>
      </c>
      <c r="N3256">
        <f>IF(D3256,MONTH(D3256),"")</f>
        <v>8</v>
      </c>
      <c r="O3256">
        <f>IF(D3256,YEAR(D3256),"")</f>
        <v>2006</v>
      </c>
      <c r="P3256" s="12">
        <f>P3255+IF(AND($B3256="C",I3256&lt;&gt;""),IF($G3256="D",-I3256,+I3256),0)</f>
        <v>122.43577481221318</v>
      </c>
    </row>
    <row r="3257" spans="1:16" x14ac:dyDescent="0.2">
      <c r="A3257" s="6">
        <v>1553</v>
      </c>
      <c r="B3257" s="6" t="s">
        <v>17</v>
      </c>
      <c r="C3257" t="s">
        <v>33</v>
      </c>
      <c r="D3257" s="8">
        <v>38939</v>
      </c>
      <c r="E3257" s="8">
        <v>38949</v>
      </c>
      <c r="F3257" t="s">
        <v>284</v>
      </c>
      <c r="G3257" s="6" t="s">
        <v>23</v>
      </c>
      <c r="I3257" s="12">
        <v>701</v>
      </c>
      <c r="J3257" s="12">
        <f>J3256+IF(AND($B3257="B",$G3257="D"),-I3257,IF($B3257="B",+I3257,0))</f>
        <v>-8427.1071880331874</v>
      </c>
      <c r="K3257" s="12">
        <f>K3256+IF(AND($B3257="B",$E3257&lt;&gt;""),IF($G3257="D",-I3257,+I3257),0)</f>
        <v>-8427.1071880331874</v>
      </c>
      <c r="L3257" s="6" t="str">
        <f>IF(C3257="","",G3257&amp;" "&amp;VLOOKUP(C3257,$X$1:$Y$49,2))</f>
        <v>D 23</v>
      </c>
      <c r="M3257" s="10" t="e">
        <f>M3256+IF(AND(B3257="C",E3257&lt;&gt;""),IF(G3257="D",-#REF!,+#REF!),0)</f>
        <v>#REF!</v>
      </c>
      <c r="N3257">
        <f>IF(D3257,MONTH(D3257),"")</f>
        <v>8</v>
      </c>
      <c r="O3257">
        <f>IF(D3257,YEAR(D3257),"")</f>
        <v>2006</v>
      </c>
      <c r="P3257" s="12">
        <f>P3256+IF(AND($B3257="C",I3257&lt;&gt;""),IF($G3257="D",-I3257,+I3257),0)</f>
        <v>122.43577481221318</v>
      </c>
    </row>
    <row r="3258" spans="1:16" x14ac:dyDescent="0.2">
      <c r="A3258" s="6">
        <v>1538</v>
      </c>
      <c r="B3258" s="6" t="s">
        <v>17</v>
      </c>
      <c r="C3258" t="s">
        <v>64</v>
      </c>
      <c r="D3258" s="8">
        <v>38940</v>
      </c>
      <c r="E3258" s="8">
        <v>38938</v>
      </c>
      <c r="F3258" t="s">
        <v>284</v>
      </c>
      <c r="G3258" s="6" t="s">
        <v>23</v>
      </c>
      <c r="I3258" s="12">
        <v>4</v>
      </c>
      <c r="J3258" s="12">
        <f>J3257+IF(AND($B3258="B",$G3258="D"),-I3258,IF($B3258="B",+I3258,0))</f>
        <v>-8431.1071880331874</v>
      </c>
      <c r="K3258" s="12">
        <f>K3257+IF(AND($B3258="B",$E3258&lt;&gt;""),IF($G3258="D",-I3258,+I3258),0)</f>
        <v>-8431.1071880331874</v>
      </c>
      <c r="L3258" s="6" t="str">
        <f>IF(C3258="","",G3258&amp;" "&amp;VLOOKUP(C3258,$X$1:$Y$49,2))</f>
        <v>D 20</v>
      </c>
      <c r="M3258" s="10" t="e">
        <f>M3257+IF(AND(B3258="C",E3258&lt;&gt;""),IF(G3258="D",-#REF!,+#REF!),0)</f>
        <v>#REF!</v>
      </c>
      <c r="N3258">
        <f>IF(D3258,MONTH(D3258),"")</f>
        <v>8</v>
      </c>
      <c r="O3258">
        <f>IF(D3258,YEAR(D3258),"")</f>
        <v>2006</v>
      </c>
      <c r="P3258" s="12">
        <f>P3257+IF(AND($B3258="C",I3258&lt;&gt;""),IF($G3258="D",-I3258,+I3258),0)</f>
        <v>122.43577481221318</v>
      </c>
    </row>
    <row r="3259" spans="1:16" x14ac:dyDescent="0.2">
      <c r="A3259" s="6">
        <v>1637</v>
      </c>
      <c r="B3259" s="6" t="s">
        <v>17</v>
      </c>
      <c r="C3259" t="s">
        <v>28</v>
      </c>
      <c r="D3259" s="8">
        <v>38944</v>
      </c>
      <c r="E3259" s="8">
        <v>38942</v>
      </c>
      <c r="F3259" t="s">
        <v>284</v>
      </c>
      <c r="G3259" s="6" t="s">
        <v>23</v>
      </c>
      <c r="I3259" s="12">
        <v>33</v>
      </c>
      <c r="J3259" s="12">
        <f>J3258+IF(AND($B3259="B",$G3259="D"),-I3259,IF($B3259="B",+I3259,0))</f>
        <v>-8464.1071880331874</v>
      </c>
      <c r="K3259" s="12">
        <f>K3258+IF(AND($B3259="B",$E3259&lt;&gt;""),IF($G3259="D",-I3259,+I3259),0)</f>
        <v>-8464.1071880331874</v>
      </c>
      <c r="L3259" s="6" t="str">
        <f>IF(C3259="","",G3259&amp;" "&amp;VLOOKUP(C3259,$X$1:$Y$49,2))</f>
        <v>D 25</v>
      </c>
      <c r="M3259" s="10" t="e">
        <f>M3258+IF(AND(B3259="C",E3259&lt;&gt;""),IF(G3259="D",-#REF!,+#REF!),0)</f>
        <v>#REF!</v>
      </c>
      <c r="N3259">
        <f>IF(D3259,MONTH(D3259),"")</f>
        <v>8</v>
      </c>
      <c r="O3259">
        <f>IF(D3259,YEAR(D3259),"")</f>
        <v>2006</v>
      </c>
      <c r="P3259" s="12">
        <f>P3258+IF(AND($B3259="C",I3259&lt;&gt;""),IF($G3259="D",-I3259,+I3259),0)</f>
        <v>122.43577481221318</v>
      </c>
    </row>
    <row r="3260" spans="1:16" x14ac:dyDescent="0.2">
      <c r="A3260" s="6">
        <v>1637</v>
      </c>
      <c r="B3260" s="6" t="s">
        <v>17</v>
      </c>
      <c r="C3260" t="s">
        <v>26</v>
      </c>
      <c r="D3260" s="8">
        <v>38944</v>
      </c>
      <c r="E3260" s="8">
        <v>38942</v>
      </c>
      <c r="F3260" t="s">
        <v>284</v>
      </c>
      <c r="G3260" s="6" t="s">
        <v>23</v>
      </c>
      <c r="I3260" s="12">
        <v>6.47</v>
      </c>
      <c r="J3260" s="12">
        <f>J3259+IF(AND($B3260="B",$G3260="D"),-I3260,IF($B3260="B",+I3260,0))</f>
        <v>-8470.5771880331868</v>
      </c>
      <c r="K3260" s="12">
        <f>K3259+IF(AND($B3260="B",$E3260&lt;&gt;""),IF($G3260="D",-I3260,+I3260),0)</f>
        <v>-8470.5771880331868</v>
      </c>
      <c r="L3260" s="6" t="str">
        <f>IF(C3260="","",G3260&amp;" "&amp;VLOOKUP(C3260,$X$1:$Y$49,2))</f>
        <v>D 6</v>
      </c>
      <c r="M3260" s="10" t="e">
        <f>M3259+IF(AND(B3260="C",E3260&lt;&gt;""),IF(G3260="D",-#REF!,+#REF!),0)</f>
        <v>#REF!</v>
      </c>
      <c r="N3260">
        <f>IF(D3260,MONTH(D3260),"")</f>
        <v>8</v>
      </c>
      <c r="O3260">
        <f>IF(D3260,YEAR(D3260),"")</f>
        <v>2006</v>
      </c>
      <c r="P3260" s="12">
        <f>P3259+IF(AND($B3260="C",I3260&lt;&gt;""),IF($G3260="D",-I3260,+I3260),0)</f>
        <v>122.43577481221318</v>
      </c>
    </row>
    <row r="3261" spans="1:16" x14ac:dyDescent="0.2">
      <c r="A3261" s="6">
        <v>1528</v>
      </c>
      <c r="B3261" s="6" t="s">
        <v>17</v>
      </c>
      <c r="C3261" t="s">
        <v>57</v>
      </c>
      <c r="D3261" s="8">
        <v>38950</v>
      </c>
      <c r="E3261" s="8">
        <v>38949</v>
      </c>
      <c r="F3261" t="s">
        <v>284</v>
      </c>
      <c r="G3261" s="6" t="s">
        <v>23</v>
      </c>
      <c r="I3261" s="12">
        <v>278.97000000000003</v>
      </c>
      <c r="J3261" s="12">
        <f>J3260+IF(AND($B3261="B",$G3261="D"),-I3261,IF($B3261="B",+I3261,0))</f>
        <v>-8749.5471880331861</v>
      </c>
      <c r="K3261" s="12">
        <f>K3260+IF(AND($B3261="B",$E3261&lt;&gt;""),IF($G3261="D",-I3261,+I3261),0)</f>
        <v>-8749.5471880331861</v>
      </c>
      <c r="L3261" s="6" t="str">
        <f>IF(C3261="","",G3261&amp;" "&amp;VLOOKUP(C3261,$X$1:$Y$49,2))</f>
        <v>D 13</v>
      </c>
      <c r="M3261" s="10" t="e">
        <f>M3260+IF(AND(B3261="C",E3261&lt;&gt;""),IF(G3261="D",-#REF!,+#REF!),0)</f>
        <v>#REF!</v>
      </c>
      <c r="N3261">
        <f>IF(D3261,MONTH(D3261),"")</f>
        <v>8</v>
      </c>
      <c r="O3261">
        <f>IF(D3261,YEAR(D3261),"")</f>
        <v>2006</v>
      </c>
      <c r="P3261" s="12">
        <f>P3260+IF(AND($B3261="C",I3261&lt;&gt;""),IF($G3261="D",-I3261,+I3261),0)</f>
        <v>122.43577481221318</v>
      </c>
    </row>
    <row r="3262" spans="1:16" x14ac:dyDescent="0.2">
      <c r="A3262" s="6">
        <v>1528</v>
      </c>
      <c r="B3262" s="6" t="s">
        <v>17</v>
      </c>
      <c r="C3262" s="7" t="s">
        <v>26</v>
      </c>
      <c r="D3262" s="8">
        <v>38950</v>
      </c>
      <c r="E3262" s="8">
        <v>38949</v>
      </c>
      <c r="F3262" t="s">
        <v>284</v>
      </c>
      <c r="G3262" s="6" t="s">
        <v>23</v>
      </c>
      <c r="I3262" s="12">
        <v>54.68</v>
      </c>
      <c r="J3262" s="12">
        <f>J3261+IF(AND($B3262="B",$G3262="D"),-I3262,IF($B3262="B",+I3262,0))</f>
        <v>-8804.2271880331864</v>
      </c>
      <c r="K3262" s="12">
        <f>K3261+IF(AND($B3262="B",$E3262&lt;&gt;""),IF($G3262="D",-I3262,+I3262),0)</f>
        <v>-8804.2271880331864</v>
      </c>
      <c r="L3262" s="6" t="str">
        <f>IF(C3262="","",G3262&amp;" "&amp;VLOOKUP(C3262,$X$1:$Y$49,2))</f>
        <v>D 6</v>
      </c>
      <c r="M3262" s="10" t="e">
        <f>M3261+IF(AND(B3262="C",E3262&lt;&gt;""),IF(G3262="D",-#REF!,+#REF!),0)</f>
        <v>#REF!</v>
      </c>
      <c r="N3262">
        <f>IF(D3262,MONTH(D3262),"")</f>
        <v>8</v>
      </c>
      <c r="O3262">
        <f>IF(D3262,YEAR(D3262),"")</f>
        <v>2006</v>
      </c>
      <c r="P3262" s="12">
        <f>P3261+IF(AND($B3262="C",I3262&lt;&gt;""),IF($G3262="D",-I3262,+I3262),0)</f>
        <v>122.43577481221318</v>
      </c>
    </row>
    <row r="3263" spans="1:16" x14ac:dyDescent="0.2">
      <c r="A3263" s="6">
        <v>1528</v>
      </c>
      <c r="B3263" s="6" t="s">
        <v>17</v>
      </c>
      <c r="C3263" t="s">
        <v>64</v>
      </c>
      <c r="D3263" s="8">
        <v>38950</v>
      </c>
      <c r="E3263" s="8">
        <v>38949</v>
      </c>
      <c r="F3263" t="s">
        <v>284</v>
      </c>
      <c r="G3263" s="6" t="s">
        <v>23</v>
      </c>
      <c r="I3263" s="12">
        <v>6.11</v>
      </c>
      <c r="J3263" s="12">
        <f>J3262+IF(AND($B3263="B",$G3263="D"),-I3263,IF($B3263="B",+I3263,0))</f>
        <v>-8810.337188033187</v>
      </c>
      <c r="K3263" s="12">
        <f>K3262+IF(AND($B3263="B",$E3263&lt;&gt;""),IF($G3263="D",-I3263,+I3263),0)</f>
        <v>-8810.337188033187</v>
      </c>
      <c r="L3263" s="6" t="str">
        <f>IF(C3263="","",G3263&amp;" "&amp;VLOOKUP(C3263,$X$1:$Y$49,2))</f>
        <v>D 20</v>
      </c>
      <c r="M3263" s="10" t="e">
        <f>M3262+IF(AND(B3263="C",E3263&lt;&gt;""),IF(G3263="D",-#REF!,+#REF!),0)</f>
        <v>#REF!</v>
      </c>
      <c r="N3263">
        <f>IF(D3263,MONTH(D3263),"")</f>
        <v>8</v>
      </c>
      <c r="O3263">
        <f>IF(D3263,YEAR(D3263),"")</f>
        <v>2006</v>
      </c>
      <c r="P3263" s="12">
        <f>P3262+IF(AND($B3263="C",I3263&lt;&gt;""),IF($G3263="D",-I3263,+I3263),0)</f>
        <v>122.43577481221318</v>
      </c>
    </row>
    <row r="3264" spans="1:16" x14ac:dyDescent="0.2">
      <c r="A3264" s="6">
        <v>1646</v>
      </c>
      <c r="B3264" s="6" t="s">
        <v>17</v>
      </c>
      <c r="C3264" t="s">
        <v>28</v>
      </c>
      <c r="D3264" s="8">
        <v>38959</v>
      </c>
      <c r="E3264" s="8">
        <v>38959</v>
      </c>
      <c r="F3264" t="s">
        <v>284</v>
      </c>
      <c r="G3264" s="6" t="s">
        <v>23</v>
      </c>
      <c r="I3264" s="12">
        <v>27.9</v>
      </c>
      <c r="J3264" s="12">
        <f>J3263+IF(AND($B3264="B",$G3264="D"),-I3264,IF($B3264="B",+I3264,0))</f>
        <v>-8838.2371880331866</v>
      </c>
      <c r="K3264" s="12">
        <f>K3263+IF(AND($B3264="B",$E3264&lt;&gt;""),IF($G3264="D",-I3264,+I3264),0)</f>
        <v>-8838.2371880331866</v>
      </c>
      <c r="L3264" s="6" t="str">
        <f>IF(C3264="","",G3264&amp;" "&amp;VLOOKUP(C3264,$X$1:$Y$49,2))</f>
        <v>D 25</v>
      </c>
      <c r="M3264" s="10" t="e">
        <f>M3263+IF(AND(B3264="C",E3264&lt;&gt;""),IF(G3264="D",-#REF!,+#REF!),0)</f>
        <v>#REF!</v>
      </c>
      <c r="N3264">
        <f>IF(D3264,MONTH(D3264),"")</f>
        <v>8</v>
      </c>
      <c r="O3264">
        <f>IF(D3264,YEAR(D3264),"")</f>
        <v>2006</v>
      </c>
      <c r="P3264" s="12">
        <f>P3263+IF(AND($B3264="C",I3264&lt;&gt;""),IF($G3264="D",-I3264,+I3264),0)</f>
        <v>122.43577481221318</v>
      </c>
    </row>
    <row r="3265" spans="1:16" x14ac:dyDescent="0.2">
      <c r="A3265" s="6">
        <v>1646</v>
      </c>
      <c r="B3265" s="6" t="s">
        <v>17</v>
      </c>
      <c r="C3265" t="s">
        <v>26</v>
      </c>
      <c r="D3265" s="8">
        <v>38959</v>
      </c>
      <c r="E3265" s="8">
        <v>38959</v>
      </c>
      <c r="F3265" t="s">
        <v>284</v>
      </c>
      <c r="G3265" s="6" t="s">
        <v>23</v>
      </c>
      <c r="I3265" s="12">
        <v>5.47</v>
      </c>
      <c r="J3265" s="12">
        <f>J3264+IF(AND($B3265="B",$G3265="D"),-I3265,IF($B3265="B",+I3265,0))</f>
        <v>-8843.707188033186</v>
      </c>
      <c r="K3265" s="12">
        <f>K3264+IF(AND($B3265="B",$E3265&lt;&gt;""),IF($G3265="D",-I3265,+I3265),0)</f>
        <v>-8843.707188033186</v>
      </c>
      <c r="L3265" s="6" t="str">
        <f>IF(C3265="","",G3265&amp;" "&amp;VLOOKUP(C3265,$X$1:$Y$49,2))</f>
        <v>D 6</v>
      </c>
      <c r="M3265" s="10" t="e">
        <f>M3264+IF(AND(B3265="C",E3265&lt;&gt;""),IF(G3265="D",-#REF!,+#REF!),0)</f>
        <v>#REF!</v>
      </c>
      <c r="N3265">
        <f>IF(D3265,MONTH(D3265),"")</f>
        <v>8</v>
      </c>
      <c r="O3265">
        <f>IF(D3265,YEAR(D3265),"")</f>
        <v>2006</v>
      </c>
      <c r="P3265" s="12">
        <f>P3264+IF(AND($B3265="C",I3265&lt;&gt;""),IF($G3265="D",-I3265,+I3265),0)</f>
        <v>122.43577481221318</v>
      </c>
    </row>
    <row r="3266" spans="1:16" x14ac:dyDescent="0.2">
      <c r="A3266" s="6">
        <v>1647</v>
      </c>
      <c r="B3266" s="6" t="s">
        <v>17</v>
      </c>
      <c r="C3266" t="s">
        <v>28</v>
      </c>
      <c r="D3266" s="8">
        <v>38959</v>
      </c>
      <c r="E3266" s="8">
        <v>38959</v>
      </c>
      <c r="F3266" t="s">
        <v>284</v>
      </c>
      <c r="G3266" s="6" t="s">
        <v>23</v>
      </c>
      <c r="I3266" s="12">
        <v>55.25</v>
      </c>
      <c r="J3266" s="12">
        <f>J3265+IF(AND($B3266="B",$G3266="D"),-I3266,IF($B3266="B",+I3266,0))</f>
        <v>-8898.957188033186</v>
      </c>
      <c r="K3266" s="12">
        <f>K3265+IF(AND($B3266="B",$E3266&lt;&gt;""),IF($G3266="D",-I3266,+I3266),0)</f>
        <v>-8898.957188033186</v>
      </c>
      <c r="L3266" s="6" t="str">
        <f>IF(C3266="","",G3266&amp;" "&amp;VLOOKUP(C3266,$X$1:$Y$49,2))</f>
        <v>D 25</v>
      </c>
      <c r="M3266" s="10" t="e">
        <f>M3265+IF(AND(B3266="C",E3266&lt;&gt;""),IF(G3266="D",-#REF!,+#REF!),0)</f>
        <v>#REF!</v>
      </c>
      <c r="N3266">
        <f>IF(D3266,MONTH(D3266),"")</f>
        <v>8</v>
      </c>
      <c r="O3266">
        <f>IF(D3266,YEAR(D3266),"")</f>
        <v>2006</v>
      </c>
      <c r="P3266" s="12">
        <f>P3265+IF(AND($B3266="C",I3266&lt;&gt;""),IF($G3266="D",-I3266,+I3266),0)</f>
        <v>122.43577481221318</v>
      </c>
    </row>
    <row r="3267" spans="1:16" x14ac:dyDescent="0.2">
      <c r="A3267" s="6">
        <v>1647</v>
      </c>
      <c r="B3267" s="6" t="s">
        <v>17</v>
      </c>
      <c r="C3267" t="s">
        <v>26</v>
      </c>
      <c r="D3267" s="8">
        <v>38959</v>
      </c>
      <c r="E3267" s="8">
        <v>38959</v>
      </c>
      <c r="F3267" t="s">
        <v>284</v>
      </c>
      <c r="G3267" s="6" t="s">
        <v>23</v>
      </c>
      <c r="I3267" s="12">
        <v>10.83</v>
      </c>
      <c r="J3267" s="12">
        <f>J3266+IF(AND($B3267="B",$G3267="D"),-I3267,IF($B3267="B",+I3267,0))</f>
        <v>-8909.7871880331859</v>
      </c>
      <c r="K3267" s="12">
        <f>K3266+IF(AND($B3267="B",$E3267&lt;&gt;""),IF($G3267="D",-I3267,+I3267),0)</f>
        <v>-8909.7871880331859</v>
      </c>
      <c r="L3267" s="6" t="str">
        <f>IF(C3267="","",G3267&amp;" "&amp;VLOOKUP(C3267,$X$1:$Y$49,2))</f>
        <v>D 6</v>
      </c>
      <c r="M3267" s="10" t="e">
        <f>M3266+IF(AND(B3267="C",E3267&lt;&gt;""),IF(G3267="D",-#REF!,+#REF!),0)</f>
        <v>#REF!</v>
      </c>
      <c r="N3267">
        <f>IF(D3267,MONTH(D3267),"")</f>
        <v>8</v>
      </c>
      <c r="O3267">
        <f>IF(D3267,YEAR(D3267),"")</f>
        <v>2006</v>
      </c>
      <c r="P3267" s="12">
        <f>P3266+IF(AND($B3267="C",I3267&lt;&gt;""),IF($G3267="D",-I3267,+I3267),0)</f>
        <v>122.43577481221318</v>
      </c>
    </row>
    <row r="3268" spans="1:16" x14ac:dyDescent="0.2">
      <c r="A3268" s="6">
        <v>1645</v>
      </c>
      <c r="B3268" s="6" t="s">
        <v>17</v>
      </c>
      <c r="C3268" t="s">
        <v>31</v>
      </c>
      <c r="D3268" s="8">
        <v>38960</v>
      </c>
      <c r="E3268" s="8">
        <v>38960</v>
      </c>
      <c r="F3268" t="s">
        <v>284</v>
      </c>
      <c r="G3268" s="6" t="s">
        <v>23</v>
      </c>
      <c r="I3268" s="12">
        <v>94.44</v>
      </c>
      <c r="J3268" s="12">
        <f>J3267+IF(AND($B3268="B",$G3268="D"),-I3268,IF($B3268="B",+I3268,0))</f>
        <v>-9004.2271880331864</v>
      </c>
      <c r="K3268" s="12">
        <f>K3267+IF(AND($B3268="B",$E3268&lt;&gt;""),IF($G3268="D",-I3268,+I3268),0)</f>
        <v>-9004.2271880331864</v>
      </c>
      <c r="L3268" s="6" t="str">
        <f>IF(C3268="","",G3268&amp;" "&amp;VLOOKUP(C3268,$X$1:$Y$49,2))</f>
        <v>D 22</v>
      </c>
      <c r="M3268" s="10" t="e">
        <f>M3267+IF(AND(B3268="C",E3268&lt;&gt;""),IF(G3268="D",-#REF!,+#REF!),0)</f>
        <v>#REF!</v>
      </c>
      <c r="N3268">
        <f>IF(D3268,MONTH(D3268),"")</f>
        <v>8</v>
      </c>
      <c r="O3268">
        <f>IF(D3268,YEAR(D3268),"")</f>
        <v>2006</v>
      </c>
      <c r="P3268" s="12">
        <f>P3267+IF(AND($B3268="C",I3268&lt;&gt;""),IF($G3268="D",-I3268,+I3268),0)</f>
        <v>122.43577481221318</v>
      </c>
    </row>
    <row r="3269" spans="1:16" x14ac:dyDescent="0.2">
      <c r="A3269" s="6">
        <v>1645</v>
      </c>
      <c r="B3269" s="6" t="s">
        <v>17</v>
      </c>
      <c r="C3269" t="s">
        <v>26</v>
      </c>
      <c r="D3269" s="8">
        <v>38960</v>
      </c>
      <c r="E3269" s="8">
        <v>38960</v>
      </c>
      <c r="F3269" t="s">
        <v>284</v>
      </c>
      <c r="G3269" s="6" t="s">
        <v>23</v>
      </c>
      <c r="I3269" s="12">
        <v>18.48</v>
      </c>
      <c r="J3269" s="12">
        <f>J3268+IF(AND($B3269="B",$G3269="D"),-I3269,IF($B3269="B",+I3269,0))</f>
        <v>-9022.707188033186</v>
      </c>
      <c r="K3269" s="12">
        <f>K3268+IF(AND($B3269="B",$E3269&lt;&gt;""),IF($G3269="D",-I3269,+I3269),0)</f>
        <v>-9022.707188033186</v>
      </c>
      <c r="L3269" s="6" t="str">
        <f>IF(C3269="","",G3269&amp;" "&amp;VLOOKUP(C3269,$X$1:$Y$49,2))</f>
        <v>D 6</v>
      </c>
      <c r="M3269" s="10" t="e">
        <f>M3268+IF(AND(B3269="C",E3269&lt;&gt;""),IF(G3269="D",-#REF!,+#REF!),0)</f>
        <v>#REF!</v>
      </c>
      <c r="N3269">
        <f>IF(D3269,MONTH(D3269),"")</f>
        <v>8</v>
      </c>
      <c r="O3269">
        <f>IF(D3269,YEAR(D3269),"")</f>
        <v>2006</v>
      </c>
      <c r="P3269" s="12">
        <f>P3268+IF(AND($B3269="C",I3269&lt;&gt;""),IF($G3269="D",-I3269,+I3269),0)</f>
        <v>122.43577481221318</v>
      </c>
    </row>
    <row r="3270" spans="1:16" x14ac:dyDescent="0.2">
      <c r="A3270" s="6">
        <v>1648</v>
      </c>
      <c r="B3270" s="6" t="s">
        <v>17</v>
      </c>
      <c r="C3270" t="s">
        <v>53</v>
      </c>
      <c r="D3270" s="8">
        <v>38960</v>
      </c>
      <c r="E3270" s="8">
        <v>38960</v>
      </c>
      <c r="F3270" t="s">
        <v>284</v>
      </c>
      <c r="G3270" s="6" t="s">
        <v>23</v>
      </c>
      <c r="I3270" s="12">
        <v>6.73</v>
      </c>
      <c r="J3270" s="12">
        <f>J3269+IF(AND($B3270="B",$G3270="D"),-I3270,IF($B3270="B",+I3270,0))</f>
        <v>-9029.4371880331855</v>
      </c>
      <c r="K3270" s="12">
        <f>K3269+IF(AND($B3270="B",$E3270&lt;&gt;""),IF($G3270="D",-I3270,+I3270),0)</f>
        <v>-9029.4371880331855</v>
      </c>
      <c r="L3270" s="6" t="str">
        <f>IF(C3270="","",G3270&amp;" "&amp;VLOOKUP(C3270,$X$1:$Y$49,2))</f>
        <v>D 29</v>
      </c>
      <c r="M3270" s="10" t="e">
        <f>M3269+IF(AND(B3270="C",E3270&lt;&gt;""),IF(G3270="D",-#REF!,+#REF!),0)</f>
        <v>#REF!</v>
      </c>
      <c r="N3270">
        <f>IF(D3270,MONTH(D3270),"")</f>
        <v>8</v>
      </c>
      <c r="O3270">
        <f>IF(D3270,YEAR(D3270),"")</f>
        <v>2006</v>
      </c>
      <c r="P3270" s="12">
        <f>P3269+IF(AND($B3270="C",I3270&lt;&gt;""),IF($G3270="D",-I3270,+I3270),0)</f>
        <v>122.43577481221318</v>
      </c>
    </row>
    <row r="3271" spans="1:16" x14ac:dyDescent="0.2">
      <c r="A3271" s="6">
        <v>1648</v>
      </c>
      <c r="B3271" s="6" t="s">
        <v>17</v>
      </c>
      <c r="C3271" t="s">
        <v>26</v>
      </c>
      <c r="D3271" s="8">
        <v>38960</v>
      </c>
      <c r="E3271" s="8">
        <v>38960</v>
      </c>
      <c r="F3271" t="s">
        <v>284</v>
      </c>
      <c r="G3271" s="6" t="s">
        <v>23</v>
      </c>
      <c r="I3271" s="12">
        <v>1.32</v>
      </c>
      <c r="J3271" s="12">
        <f>J3270+IF(AND($B3271="B",$G3271="D"),-I3271,IF($B3271="B",+I3271,0))</f>
        <v>-9030.7571880331852</v>
      </c>
      <c r="K3271" s="12">
        <f>K3270+IF(AND($B3271="B",$E3271&lt;&gt;""),IF($G3271="D",-I3271,+I3271),0)</f>
        <v>-9030.7571880331852</v>
      </c>
      <c r="L3271" s="6" t="str">
        <f>IF(C3271="","",G3271&amp;" "&amp;VLOOKUP(C3271,$X$1:$Y$49,2))</f>
        <v>D 6</v>
      </c>
      <c r="M3271" s="10" t="e">
        <f>M3270+IF(AND(B3271="C",E3271&lt;&gt;""),IF(G3271="D",-#REF!,+#REF!),0)</f>
        <v>#REF!</v>
      </c>
      <c r="N3271">
        <f>IF(D3271,MONTH(D3271),"")</f>
        <v>8</v>
      </c>
      <c r="O3271">
        <f>IF(D3271,YEAR(D3271),"")</f>
        <v>2006</v>
      </c>
      <c r="P3271" s="12">
        <f>P3270+IF(AND($B3271="C",I3271&lt;&gt;""),IF($G3271="D",-I3271,+I3271),0)</f>
        <v>122.43577481221318</v>
      </c>
    </row>
    <row r="3272" spans="1:16" x14ac:dyDescent="0.2">
      <c r="A3272" s="6">
        <v>1649</v>
      </c>
      <c r="B3272" s="6" t="s">
        <v>17</v>
      </c>
      <c r="C3272" t="s">
        <v>53</v>
      </c>
      <c r="D3272" s="8">
        <v>38961</v>
      </c>
      <c r="E3272" s="8">
        <v>38961</v>
      </c>
      <c r="F3272" t="s">
        <v>284</v>
      </c>
      <c r="G3272" s="6" t="s">
        <v>23</v>
      </c>
      <c r="I3272" s="12">
        <v>34</v>
      </c>
      <c r="J3272" s="12">
        <f>J3271+IF(AND($B3272="B",$G3272="D"),-I3272,IF($B3272="B",+I3272,0))</f>
        <v>-9064.7571880331852</v>
      </c>
      <c r="K3272" s="12">
        <f>K3271+IF(AND($B3272="B",$E3272&lt;&gt;""),IF($G3272="D",-I3272,+I3272),0)</f>
        <v>-9064.7571880331852</v>
      </c>
      <c r="L3272" s="6" t="str">
        <f>IF(C3272="","",G3272&amp;" "&amp;VLOOKUP(C3272,$X$1:$Y$49,2))</f>
        <v>D 29</v>
      </c>
      <c r="M3272" s="10" t="e">
        <f>M3271+IF(AND(B3272="C",E3272&lt;&gt;""),IF(G3272="D",-#REF!,+#REF!),0)</f>
        <v>#REF!</v>
      </c>
      <c r="N3272">
        <f>IF(D3272,MONTH(D3272),"")</f>
        <v>9</v>
      </c>
      <c r="O3272">
        <f>IF(D3272,YEAR(D3272),"")</f>
        <v>2006</v>
      </c>
      <c r="P3272" s="12">
        <f>P3271+IF(AND($B3272="C",I3272&lt;&gt;""),IF($G3272="D",-I3272,+I3272),0)</f>
        <v>122.43577481221318</v>
      </c>
    </row>
    <row r="3273" spans="1:16" x14ac:dyDescent="0.2">
      <c r="A3273" s="6">
        <v>1649</v>
      </c>
      <c r="B3273" s="6" t="s">
        <v>17</v>
      </c>
      <c r="C3273" t="s">
        <v>26</v>
      </c>
      <c r="D3273" s="8">
        <v>38961</v>
      </c>
      <c r="E3273" s="8">
        <v>38961</v>
      </c>
      <c r="F3273" t="s">
        <v>284</v>
      </c>
      <c r="G3273" s="6" t="s">
        <v>23</v>
      </c>
      <c r="I3273" s="12">
        <v>5.96</v>
      </c>
      <c r="J3273" s="12">
        <f>J3272+IF(AND($B3273="B",$G3273="D"),-I3273,IF($B3273="B",+I3273,0))</f>
        <v>-9070.7171880331844</v>
      </c>
      <c r="K3273" s="12">
        <f>K3272+IF(AND($B3273="B",$E3273&lt;&gt;""),IF($G3273="D",-I3273,+I3273),0)</f>
        <v>-9070.7171880331844</v>
      </c>
      <c r="L3273" s="6" t="str">
        <f>IF(C3273="","",G3273&amp;" "&amp;VLOOKUP(C3273,$X$1:$Y$49,2))</f>
        <v>D 6</v>
      </c>
      <c r="M3273" s="10" t="e">
        <f>M3272+IF(AND(B3273="C",E3273&lt;&gt;""),IF(G3273="D",-#REF!,+#REF!),0)</f>
        <v>#REF!</v>
      </c>
      <c r="N3273">
        <f>IF(D3273,MONTH(D3273),"")</f>
        <v>9</v>
      </c>
      <c r="O3273">
        <f>IF(D3273,YEAR(D3273),"")</f>
        <v>2006</v>
      </c>
      <c r="P3273" s="12">
        <f>P3272+IF(AND($B3273="C",I3273&lt;&gt;""),IF($G3273="D",-I3273,+I3273),0)</f>
        <v>122.43577481221318</v>
      </c>
    </row>
    <row r="3274" spans="1:16" x14ac:dyDescent="0.2">
      <c r="A3274" s="6">
        <v>1649</v>
      </c>
      <c r="B3274" s="6" t="s">
        <v>17</v>
      </c>
      <c r="C3274" t="s">
        <v>53</v>
      </c>
      <c r="D3274" s="8">
        <v>38961</v>
      </c>
      <c r="E3274" s="8">
        <v>38961</v>
      </c>
      <c r="F3274" t="s">
        <v>284</v>
      </c>
      <c r="G3274" s="6" t="s">
        <v>23</v>
      </c>
      <c r="I3274" s="12">
        <v>8.36</v>
      </c>
      <c r="J3274" s="12">
        <f>J3273+IF(AND($B3274="B",$G3274="D"),-I3274,IF($B3274="B",+I3274,0))</f>
        <v>-9079.0771880331849</v>
      </c>
      <c r="K3274" s="12">
        <f>K3273+IF(AND($B3274="B",$E3274&lt;&gt;""),IF($G3274="D",-I3274,+I3274),0)</f>
        <v>-9079.0771880331849</v>
      </c>
      <c r="L3274" s="6" t="str">
        <f>IF(C3274="","",G3274&amp;" "&amp;VLOOKUP(C3274,$X$1:$Y$49,2))</f>
        <v>D 29</v>
      </c>
      <c r="M3274" s="10" t="e">
        <f>M3273+IF(AND(B3274="C",E3274&lt;&gt;""),IF(G3274="D",-#REF!,+#REF!),0)</f>
        <v>#REF!</v>
      </c>
      <c r="N3274">
        <f>IF(D3274,MONTH(D3274),"")</f>
        <v>9</v>
      </c>
      <c r="O3274">
        <f>IF(D3274,YEAR(D3274),"")</f>
        <v>2006</v>
      </c>
      <c r="P3274" s="12">
        <f>P3273+IF(AND($B3274="C",I3274&lt;&gt;""),IF($G3274="D",-I3274,+I3274),0)</f>
        <v>122.43577481221318</v>
      </c>
    </row>
    <row r="3275" spans="1:16" x14ac:dyDescent="0.2">
      <c r="A3275" s="6">
        <v>1649</v>
      </c>
      <c r="B3275" s="6" t="s">
        <v>17</v>
      </c>
      <c r="C3275" t="s">
        <v>26</v>
      </c>
      <c r="D3275" s="8">
        <v>38961</v>
      </c>
      <c r="E3275" s="8">
        <v>38961</v>
      </c>
      <c r="F3275" t="s">
        <v>284</v>
      </c>
      <c r="G3275" s="6" t="s">
        <v>23</v>
      </c>
      <c r="I3275" s="12">
        <v>1.64</v>
      </c>
      <c r="J3275" s="12">
        <f>J3274+IF(AND($B3275="B",$G3275="D"),-I3275,IF($B3275="B",+I3275,0))</f>
        <v>-9080.7171880331844</v>
      </c>
      <c r="K3275" s="12">
        <f>K3274+IF(AND($B3275="B",$E3275&lt;&gt;""),IF($G3275="D",-I3275,+I3275),0)</f>
        <v>-9080.7171880331844</v>
      </c>
      <c r="L3275" s="6" t="str">
        <f>IF(C3275="","",G3275&amp;" "&amp;VLOOKUP(C3275,$X$1:$Y$49,2))</f>
        <v>D 6</v>
      </c>
      <c r="M3275" s="10" t="e">
        <f>M3274+IF(AND(B3275="C",E3275&lt;&gt;""),IF(G3275="D",-#REF!,+#REF!),0)</f>
        <v>#REF!</v>
      </c>
      <c r="N3275">
        <f>IF(D3275,MONTH(D3275),"")</f>
        <v>9</v>
      </c>
      <c r="O3275">
        <f>IF(D3275,YEAR(D3275),"")</f>
        <v>2006</v>
      </c>
      <c r="P3275" s="12">
        <f>P3274+IF(AND($B3275="C",I3275&lt;&gt;""),IF($G3275="D",-I3275,+I3275),0)</f>
        <v>122.43577481221318</v>
      </c>
    </row>
    <row r="3276" spans="1:16" x14ac:dyDescent="0.2">
      <c r="A3276" s="6">
        <v>1544</v>
      </c>
      <c r="B3276" s="6" t="s">
        <v>17</v>
      </c>
      <c r="C3276" t="s">
        <v>58</v>
      </c>
      <c r="D3276" s="8">
        <v>38965</v>
      </c>
      <c r="E3276" s="8">
        <v>38979</v>
      </c>
      <c r="F3276" t="s">
        <v>284</v>
      </c>
      <c r="G3276" s="6" t="s">
        <v>23</v>
      </c>
      <c r="I3276" s="12">
        <v>153.15</v>
      </c>
      <c r="J3276" s="12">
        <f>J3275+IF(AND($B3276="B",$G3276="D"),-I3276,IF($B3276="B",+I3276,0))</f>
        <v>-9233.867188033184</v>
      </c>
      <c r="K3276" s="12">
        <f>K3275+IF(AND($B3276="B",$E3276&lt;&gt;""),IF($G3276="D",-I3276,+I3276),0)</f>
        <v>-9233.867188033184</v>
      </c>
      <c r="L3276" s="6" t="str">
        <f>IF(C3276="","",G3276&amp;" "&amp;VLOOKUP(C3276,$X$1:$Y$49,2))</f>
        <v>D 4</v>
      </c>
      <c r="M3276" s="10" t="e">
        <f>M3275+IF(AND(B3276="C",E3276&lt;&gt;""),IF(G3276="D",-#REF!,+#REF!),0)</f>
        <v>#REF!</v>
      </c>
      <c r="N3276">
        <f>IF(D3276,MONTH(D3276),"")</f>
        <v>9</v>
      </c>
      <c r="O3276">
        <f>IF(D3276,YEAR(D3276),"")</f>
        <v>2006</v>
      </c>
      <c r="P3276" s="12">
        <f>P3275+IF(AND($B3276="C",I3276&lt;&gt;""),IF($G3276="D",-I3276,+I3276),0)</f>
        <v>122.43577481221318</v>
      </c>
    </row>
    <row r="3277" spans="1:16" x14ac:dyDescent="0.2">
      <c r="A3277" s="6">
        <v>1650</v>
      </c>
      <c r="B3277" s="6" t="s">
        <v>17</v>
      </c>
      <c r="C3277" t="s">
        <v>54</v>
      </c>
      <c r="D3277" s="8">
        <v>38968</v>
      </c>
      <c r="E3277" s="8">
        <v>38968</v>
      </c>
      <c r="F3277" t="s">
        <v>284</v>
      </c>
      <c r="G3277" s="6" t="s">
        <v>19</v>
      </c>
      <c r="I3277" s="12">
        <v>1180</v>
      </c>
      <c r="J3277" s="12">
        <f>J3276+IF(AND($B3277="B",$G3277="D"),-I3277,IF($B3277="B",+I3277,0))</f>
        <v>-8053.867188033184</v>
      </c>
      <c r="K3277" s="12">
        <f>K3276+IF(AND($B3277="B",$E3277&lt;&gt;""),IF($G3277="D",-I3277,+I3277),0)</f>
        <v>-8053.867188033184</v>
      </c>
      <c r="L3277" s="6" t="str">
        <f>IF(C3277="","",G3277&amp;" "&amp;VLOOKUP(C3277,$X$1:$Y$49,2))</f>
        <v>R 6</v>
      </c>
      <c r="M3277" s="10" t="e">
        <f>M3276+IF(AND(B3277="C",E3277&lt;&gt;""),IF(G3277="D",-#REF!,+#REF!),0)</f>
        <v>#REF!</v>
      </c>
      <c r="N3277">
        <f>IF(D3277,MONTH(D3277),"")</f>
        <v>9</v>
      </c>
      <c r="O3277">
        <f>IF(D3277,YEAR(D3277),"")</f>
        <v>2006</v>
      </c>
      <c r="P3277" s="12">
        <f>P3276+IF(AND($B3277="C",I3277&lt;&gt;""),IF($G3277="D",-I3277,+I3277),0)</f>
        <v>122.43577481221318</v>
      </c>
    </row>
    <row r="3278" spans="1:16" x14ac:dyDescent="0.2">
      <c r="A3278" s="6">
        <v>1650</v>
      </c>
      <c r="B3278" s="6" t="s">
        <v>17</v>
      </c>
      <c r="C3278" t="s">
        <v>62</v>
      </c>
      <c r="D3278" s="8">
        <v>38968</v>
      </c>
      <c r="E3278" s="8">
        <v>38968</v>
      </c>
      <c r="F3278" t="s">
        <v>284</v>
      </c>
      <c r="G3278" s="6" t="s">
        <v>19</v>
      </c>
      <c r="I3278" s="12">
        <v>231.28</v>
      </c>
      <c r="J3278" s="12">
        <f>J3277+IF(AND($B3278="B",$G3278="D"),-I3278,IF($B3278="B",+I3278,0))</f>
        <v>-7822.5871880331842</v>
      </c>
      <c r="K3278" s="12">
        <f>K3277+IF(AND($B3278="B",$E3278&lt;&gt;""),IF($G3278="D",-I3278,+I3278),0)</f>
        <v>-7822.5871880331842</v>
      </c>
      <c r="L3278" s="6" t="str">
        <f>IF(C3278="","",G3278&amp;" "&amp;VLOOKUP(C3278,$X$1:$Y$49,2))</f>
        <v>R 5</v>
      </c>
      <c r="M3278" s="10" t="e">
        <f>M3277+IF(AND(B3278="C",E3278&lt;&gt;""),IF(G3278="D",-#REF!,+#REF!),0)</f>
        <v>#REF!</v>
      </c>
      <c r="N3278">
        <f>IF(D3278,MONTH(D3278),"")</f>
        <v>9</v>
      </c>
      <c r="O3278">
        <f>IF(D3278,YEAR(D3278),"")</f>
        <v>2006</v>
      </c>
      <c r="P3278" s="12">
        <f>P3277+IF(AND($B3278="C",I3278&lt;&gt;""),IF($G3278="D",-I3278,+I3278),0)</f>
        <v>122.43577481221318</v>
      </c>
    </row>
    <row r="3279" spans="1:16" x14ac:dyDescent="0.2">
      <c r="A3279" s="6">
        <v>999</v>
      </c>
      <c r="B3279" s="6" t="s">
        <v>17</v>
      </c>
      <c r="C3279" t="s">
        <v>33</v>
      </c>
      <c r="D3279" s="8">
        <v>38970</v>
      </c>
      <c r="E3279" s="8">
        <v>38965</v>
      </c>
      <c r="F3279" t="s">
        <v>284</v>
      </c>
      <c r="G3279" s="6" t="s">
        <v>23</v>
      </c>
      <c r="H3279" s="6"/>
      <c r="I3279" s="12">
        <v>128.38</v>
      </c>
      <c r="J3279" s="12">
        <f>J3278+IF(AND($B3279="B",$G3279="D"),-I3279,IF($B3279="B",+I3279,0))</f>
        <v>-7950.9671880331844</v>
      </c>
      <c r="K3279" s="12">
        <f>K3278+IF(AND($B3279="B",$E3279&lt;&gt;""),IF($G3279="D",-I3279,+I3279),0)</f>
        <v>-7950.9671880331844</v>
      </c>
      <c r="L3279" s="6" t="str">
        <f>IF(C3279="","",G3279&amp;" "&amp;VLOOKUP(C3279,$X$1:$Y$49,2))</f>
        <v>D 23</v>
      </c>
      <c r="M3279" s="10" t="e">
        <f>M3278+IF(AND(B3279="C",E3279&lt;&gt;""),IF(G3279="D",-#REF!,+#REF!),0)</f>
        <v>#REF!</v>
      </c>
      <c r="N3279">
        <f>IF(D3279,MONTH(D3279),"")</f>
        <v>9</v>
      </c>
      <c r="O3279">
        <f>IF(D3279,YEAR(D3279),"")</f>
        <v>2006</v>
      </c>
      <c r="P3279" s="12">
        <f>P3278+IF(AND($B3279="C",I3279&lt;&gt;""),IF($G3279="D",-I3279,+I3279),0)</f>
        <v>122.43577481221318</v>
      </c>
    </row>
    <row r="3280" spans="1:16" x14ac:dyDescent="0.2">
      <c r="A3280" s="6">
        <v>1551</v>
      </c>
      <c r="B3280" s="6" t="s">
        <v>17</v>
      </c>
      <c r="C3280" t="s">
        <v>33</v>
      </c>
      <c r="D3280" s="8">
        <v>38970</v>
      </c>
      <c r="E3280" s="8">
        <v>38973</v>
      </c>
      <c r="F3280" t="s">
        <v>284</v>
      </c>
      <c r="G3280" s="6" t="s">
        <v>23</v>
      </c>
      <c r="I3280" s="12">
        <v>408.1</v>
      </c>
      <c r="J3280" s="12">
        <f>J3279+IF(AND($B3280="B",$G3280="D"),-I3280,IF($B3280="B",+I3280,0))</f>
        <v>-8359.0671880331847</v>
      </c>
      <c r="K3280" s="12">
        <f>K3279+IF(AND($B3280="B",$E3280&lt;&gt;""),IF($G3280="D",-I3280,+I3280),0)</f>
        <v>-8359.0671880331847</v>
      </c>
      <c r="L3280" s="6" t="str">
        <f>IF(C3280="","",G3280&amp;" "&amp;VLOOKUP(C3280,$X$1:$Y$49,2))</f>
        <v>D 23</v>
      </c>
      <c r="M3280" s="10" t="e">
        <f>M3279+IF(AND(B3280="C",E3280&lt;&gt;""),IF(G3280="D",-#REF!,+#REF!),0)</f>
        <v>#REF!</v>
      </c>
      <c r="N3280">
        <f>IF(D3280,MONTH(D3280),"")</f>
        <v>9</v>
      </c>
      <c r="O3280">
        <f>IF(D3280,YEAR(D3280),"")</f>
        <v>2006</v>
      </c>
      <c r="P3280" s="12">
        <f>P3279+IF(AND($B3280="C",I3280&lt;&gt;""),IF($G3280="D",-I3280,+I3280),0)</f>
        <v>122.43577481221318</v>
      </c>
    </row>
    <row r="3281" spans="1:16" x14ac:dyDescent="0.2">
      <c r="A3281" s="6">
        <v>1553</v>
      </c>
      <c r="B3281" s="6" t="s">
        <v>17</v>
      </c>
      <c r="C3281" t="s">
        <v>33</v>
      </c>
      <c r="D3281" s="8">
        <v>38970</v>
      </c>
      <c r="E3281" s="8">
        <v>38979</v>
      </c>
      <c r="F3281" t="s">
        <v>284</v>
      </c>
      <c r="G3281" s="6" t="s">
        <v>23</v>
      </c>
      <c r="I3281" s="12">
        <v>701</v>
      </c>
      <c r="J3281" s="12">
        <f>J3280+IF(AND($B3281="B",$G3281="D"),-I3281,IF($B3281="B",+I3281,0))</f>
        <v>-9060.0671880331847</v>
      </c>
      <c r="K3281" s="12">
        <f>K3280+IF(AND($B3281="B",$E3281&lt;&gt;""),IF($G3281="D",-I3281,+I3281),0)</f>
        <v>-9060.0671880331847</v>
      </c>
      <c r="L3281" s="6" t="str">
        <f>IF(C3281="","",G3281&amp;" "&amp;VLOOKUP(C3281,$X$1:$Y$49,2))</f>
        <v>D 23</v>
      </c>
      <c r="M3281" s="10" t="e">
        <f>M3280+IF(AND(B3281="C",E3281&lt;&gt;""),IF(G3281="D",-#REF!,+#REF!),0)</f>
        <v>#REF!</v>
      </c>
      <c r="N3281">
        <f>IF(D3281,MONTH(D3281),"")</f>
        <v>9</v>
      </c>
      <c r="O3281">
        <f>IF(D3281,YEAR(D3281),"")</f>
        <v>2006</v>
      </c>
      <c r="P3281" s="12">
        <f>P3280+IF(AND($B3281="C",I3281&lt;&gt;""),IF($G3281="D",-I3281,+I3281),0)</f>
        <v>122.43577481221318</v>
      </c>
    </row>
    <row r="3282" spans="1:16" x14ac:dyDescent="0.2">
      <c r="A3282" s="6">
        <v>1538</v>
      </c>
      <c r="B3282" s="6" t="s">
        <v>17</v>
      </c>
      <c r="C3282" t="s">
        <v>64</v>
      </c>
      <c r="D3282" s="8">
        <v>38971</v>
      </c>
      <c r="E3282" s="8">
        <v>38971</v>
      </c>
      <c r="F3282" t="s">
        <v>284</v>
      </c>
      <c r="G3282" s="6" t="s">
        <v>23</v>
      </c>
      <c r="I3282" s="12">
        <v>4</v>
      </c>
      <c r="J3282" s="12">
        <f>J3281+IF(AND($B3282="B",$G3282="D"),-I3282,IF($B3282="B",+I3282,0))</f>
        <v>-9064.0671880331847</v>
      </c>
      <c r="K3282" s="12">
        <f>K3281+IF(AND($B3282="B",$E3282&lt;&gt;""),IF($G3282="D",-I3282,+I3282),0)</f>
        <v>-9064.0671880331847</v>
      </c>
      <c r="L3282" s="6" t="str">
        <f>IF(C3282="","",G3282&amp;" "&amp;VLOOKUP(C3282,$X$1:$Y$49,2))</f>
        <v>D 20</v>
      </c>
      <c r="M3282" s="10" t="e">
        <f>M3281+IF(AND(B3282="C",E3282&lt;&gt;""),IF(G3282="D",-#REF!,+#REF!),0)</f>
        <v>#REF!</v>
      </c>
      <c r="N3282">
        <f>IF(D3282,MONTH(D3282),"")</f>
        <v>9</v>
      </c>
      <c r="O3282">
        <f>IF(D3282,YEAR(D3282),"")</f>
        <v>2006</v>
      </c>
      <c r="P3282" s="12">
        <f>P3281+IF(AND($B3282="C",I3282&lt;&gt;""),IF($G3282="D",-I3282,+I3282),0)</f>
        <v>122.43577481221318</v>
      </c>
    </row>
    <row r="3283" spans="1:16" x14ac:dyDescent="0.2">
      <c r="A3283" s="6">
        <v>1651</v>
      </c>
      <c r="B3283" s="6" t="s">
        <v>17</v>
      </c>
      <c r="C3283" t="s">
        <v>54</v>
      </c>
      <c r="D3283" s="8">
        <v>38971</v>
      </c>
      <c r="E3283" s="8">
        <v>38972</v>
      </c>
      <c r="F3283" t="s">
        <v>284</v>
      </c>
      <c r="G3283" s="6" t="s">
        <v>19</v>
      </c>
      <c r="I3283" s="12">
        <v>4950</v>
      </c>
      <c r="J3283" s="12">
        <f>J3282+IF(AND($B3283="B",$G3283="D"),-I3283,IF($B3283="B",+I3283,0))</f>
        <v>-4114.0671880331847</v>
      </c>
      <c r="K3283" s="12">
        <f>K3282+IF(AND($B3283="B",$E3283&lt;&gt;""),IF($G3283="D",-I3283,+I3283),0)</f>
        <v>-4114.0671880331847</v>
      </c>
      <c r="L3283" s="6" t="str">
        <f>IF(C3283="","",G3283&amp;" "&amp;VLOOKUP(C3283,$X$1:$Y$49,2))</f>
        <v>R 6</v>
      </c>
      <c r="M3283" s="10" t="e">
        <f>M3282+IF(AND(B3283="C",E3283&lt;&gt;""),IF(G3283="D",-#REF!,+#REF!),0)</f>
        <v>#REF!</v>
      </c>
      <c r="N3283">
        <f>IF(D3283,MONTH(D3283),"")</f>
        <v>9</v>
      </c>
      <c r="O3283">
        <f>IF(D3283,YEAR(D3283),"")</f>
        <v>2006</v>
      </c>
      <c r="P3283" s="12">
        <f>P3282+IF(AND($B3283="C",I3283&lt;&gt;""),IF($G3283="D",-I3283,+I3283),0)</f>
        <v>122.43577481221318</v>
      </c>
    </row>
    <row r="3284" spans="1:16" x14ac:dyDescent="0.2">
      <c r="A3284" s="6">
        <v>1651</v>
      </c>
      <c r="B3284" s="6" t="s">
        <v>17</v>
      </c>
      <c r="C3284" t="s">
        <v>62</v>
      </c>
      <c r="D3284" s="8">
        <v>38971</v>
      </c>
      <c r="E3284" s="8">
        <v>38972</v>
      </c>
      <c r="F3284" t="s">
        <v>284</v>
      </c>
      <c r="G3284" s="6" t="s">
        <v>19</v>
      </c>
      <c r="I3284" s="12">
        <v>970.2</v>
      </c>
      <c r="J3284" s="12">
        <f>J3283+IF(AND($B3284="B",$G3284="D"),-I3284,IF($B3284="B",+I3284,0))</f>
        <v>-3143.8671880331849</v>
      </c>
      <c r="K3284" s="12">
        <f>K3283+IF(AND($B3284="B",$E3284&lt;&gt;""),IF($G3284="D",-I3284,+I3284),0)</f>
        <v>-3143.8671880331849</v>
      </c>
      <c r="L3284" s="6" t="str">
        <f>IF(C3284="","",G3284&amp;" "&amp;VLOOKUP(C3284,$X$1:$Y$49,2))</f>
        <v>R 5</v>
      </c>
      <c r="M3284" s="10" t="e">
        <f>M3283+IF(AND(B3284="C",E3284&lt;&gt;""),IF(G3284="D",-#REF!,+#REF!),0)</f>
        <v>#REF!</v>
      </c>
      <c r="N3284">
        <f>IF(D3284,MONTH(D3284),"")</f>
        <v>9</v>
      </c>
      <c r="O3284">
        <f>IF(D3284,YEAR(D3284),"")</f>
        <v>2006</v>
      </c>
      <c r="P3284" s="12">
        <f>P3283+IF(AND($B3284="C",I3284&lt;&gt;""),IF($G3284="D",-I3284,+I3284),0)</f>
        <v>122.43577481221318</v>
      </c>
    </row>
    <row r="3285" spans="1:16" x14ac:dyDescent="0.2">
      <c r="A3285" s="6">
        <v>1638</v>
      </c>
      <c r="B3285" s="6" t="s">
        <v>17</v>
      </c>
      <c r="C3285" t="s">
        <v>28</v>
      </c>
      <c r="D3285" s="8">
        <v>38975</v>
      </c>
      <c r="E3285" s="8">
        <v>38972</v>
      </c>
      <c r="F3285" t="s">
        <v>284</v>
      </c>
      <c r="G3285" s="6" t="s">
        <v>23</v>
      </c>
      <c r="I3285" s="12">
        <v>33</v>
      </c>
      <c r="J3285" s="12">
        <f>J3284+IF(AND($B3285="B",$G3285="D"),-I3285,IF($B3285="B",+I3285,0))</f>
        <v>-3176.8671880331849</v>
      </c>
      <c r="K3285" s="12">
        <f>K3284+IF(AND($B3285="B",$E3285&lt;&gt;""),IF($G3285="D",-I3285,+I3285),0)</f>
        <v>-3176.8671880331849</v>
      </c>
      <c r="L3285" s="6" t="str">
        <f>IF(C3285="","",G3285&amp;" "&amp;VLOOKUP(C3285,$X$1:$Y$49,2))</f>
        <v>D 25</v>
      </c>
      <c r="M3285" s="10" t="e">
        <f>M3284+IF(AND(B3285="C",E3285&lt;&gt;""),IF(G3285="D",-#REF!,+#REF!),0)</f>
        <v>#REF!</v>
      </c>
      <c r="N3285">
        <f>IF(D3285,MONTH(D3285),"")</f>
        <v>9</v>
      </c>
      <c r="O3285">
        <f>IF(D3285,YEAR(D3285),"")</f>
        <v>2006</v>
      </c>
      <c r="P3285" s="12">
        <f>P3284+IF(AND($B3285="C",I3285&lt;&gt;""),IF($G3285="D",-I3285,+I3285),0)</f>
        <v>122.43577481221318</v>
      </c>
    </row>
    <row r="3286" spans="1:16" x14ac:dyDescent="0.2">
      <c r="A3286" s="6">
        <v>1638</v>
      </c>
      <c r="B3286" s="6" t="s">
        <v>17</v>
      </c>
      <c r="C3286" t="s">
        <v>26</v>
      </c>
      <c r="D3286" s="8">
        <v>38975</v>
      </c>
      <c r="E3286" s="8">
        <v>38972</v>
      </c>
      <c r="F3286" t="s">
        <v>284</v>
      </c>
      <c r="G3286" s="6" t="s">
        <v>23</v>
      </c>
      <c r="I3286" s="12">
        <v>6.47</v>
      </c>
      <c r="J3286" s="12">
        <f>J3285+IF(AND($B3286="B",$G3286="D"),-I3286,IF($B3286="B",+I3286,0))</f>
        <v>-3183.3371880331847</v>
      </c>
      <c r="K3286" s="12">
        <f>K3285+IF(AND($B3286="B",$E3286&lt;&gt;""),IF($G3286="D",-I3286,+I3286),0)</f>
        <v>-3183.3371880331847</v>
      </c>
      <c r="L3286" s="6" t="str">
        <f>IF(C3286="","",G3286&amp;" "&amp;VLOOKUP(C3286,$X$1:$Y$49,2))</f>
        <v>D 6</v>
      </c>
      <c r="M3286" s="10" t="e">
        <f>M3285+IF(AND(B3286="C",E3286&lt;&gt;""),IF(G3286="D",-#REF!,+#REF!),0)</f>
        <v>#REF!</v>
      </c>
      <c r="N3286">
        <f>IF(D3286,MONTH(D3286),"")</f>
        <v>9</v>
      </c>
      <c r="O3286">
        <f>IF(D3286,YEAR(D3286),"")</f>
        <v>2006</v>
      </c>
      <c r="P3286" s="12">
        <f>P3285+IF(AND($B3286="C",I3286&lt;&gt;""),IF($G3286="D",-I3286,+I3286),0)</f>
        <v>122.43577481221318</v>
      </c>
    </row>
    <row r="3287" spans="1:16" x14ac:dyDescent="0.2">
      <c r="A3287" s="6">
        <v>1652</v>
      </c>
      <c r="B3287" s="6" t="s">
        <v>17</v>
      </c>
      <c r="C3287" t="s">
        <v>54</v>
      </c>
      <c r="D3287" s="8">
        <v>38975</v>
      </c>
      <c r="E3287" s="8">
        <v>38975</v>
      </c>
      <c r="F3287" t="s">
        <v>284</v>
      </c>
      <c r="G3287" s="6" t="s">
        <v>19</v>
      </c>
      <c r="I3287" s="12">
        <v>1350</v>
      </c>
      <c r="J3287" s="12">
        <f>J3286+IF(AND($B3287="B",$G3287="D"),-I3287,IF($B3287="B",+I3287,0))</f>
        <v>-1833.3371880331847</v>
      </c>
      <c r="K3287" s="12">
        <f>K3286+IF(AND($B3287="B",$E3287&lt;&gt;""),IF($G3287="D",-I3287,+I3287),0)</f>
        <v>-1833.3371880331847</v>
      </c>
      <c r="L3287" s="6" t="str">
        <f>IF(C3287="","",G3287&amp;" "&amp;VLOOKUP(C3287,$X$1:$Y$49,2))</f>
        <v>R 6</v>
      </c>
      <c r="M3287" s="10" t="e">
        <f>M3286+IF(AND(B3287="C",E3287&lt;&gt;""),IF(G3287="D",-#REF!,+#REF!),0)</f>
        <v>#REF!</v>
      </c>
      <c r="N3287">
        <f>IF(D3287,MONTH(D3287),"")</f>
        <v>9</v>
      </c>
      <c r="O3287">
        <f>IF(D3287,YEAR(D3287),"")</f>
        <v>2006</v>
      </c>
      <c r="P3287" s="12">
        <f>P3286+IF(AND($B3287="C",I3287&lt;&gt;""),IF($G3287="D",-I3287,+I3287),0)</f>
        <v>122.43577481221318</v>
      </c>
    </row>
    <row r="3288" spans="1:16" x14ac:dyDescent="0.2">
      <c r="A3288" s="6">
        <v>1652</v>
      </c>
      <c r="B3288" s="6" t="s">
        <v>17</v>
      </c>
      <c r="C3288" t="s">
        <v>62</v>
      </c>
      <c r="D3288" s="8">
        <v>38975</v>
      </c>
      <c r="E3288" s="8">
        <v>38975</v>
      </c>
      <c r="F3288" t="s">
        <v>284</v>
      </c>
      <c r="G3288" s="6" t="s">
        <v>19</v>
      </c>
      <c r="I3288" s="21">
        <v>264.60000000000002</v>
      </c>
      <c r="J3288" s="12">
        <f>J3287+IF(AND($B3288="B",$G3288="D"),-I3288,IF($B3288="B",+I3288,0))</f>
        <v>-1568.7371880331848</v>
      </c>
      <c r="K3288" s="12">
        <f>K3287+IF(AND($B3288="B",$E3288&lt;&gt;""),IF($G3288="D",-I3288,+I3288),0)</f>
        <v>-1568.7371880331848</v>
      </c>
      <c r="L3288" s="6" t="str">
        <f>IF(C3288="","",G3288&amp;" "&amp;VLOOKUP(C3288,$X$1:$Y$49,2))</f>
        <v>R 5</v>
      </c>
      <c r="M3288" s="10" t="e">
        <f>M3287+IF(AND(B3288="C",E3288&lt;&gt;""),IF(G3288="D",-#REF!,+#REF!),0)</f>
        <v>#REF!</v>
      </c>
      <c r="N3288">
        <f>IF(D3288,MONTH(D3288),"")</f>
        <v>9</v>
      </c>
      <c r="O3288">
        <f>IF(D3288,YEAR(D3288),"")</f>
        <v>2006</v>
      </c>
      <c r="P3288" s="12">
        <f>P3287+IF(AND($B3288="C",I3288&lt;&gt;""),IF($G3288="D",-I3288,+I3288),0)</f>
        <v>122.43577481221318</v>
      </c>
    </row>
    <row r="3289" spans="1:16" x14ac:dyDescent="0.2">
      <c r="A3289" s="6">
        <v>1655</v>
      </c>
      <c r="B3289" s="6" t="s">
        <v>17</v>
      </c>
      <c r="C3289" t="s">
        <v>28</v>
      </c>
      <c r="D3289" s="8">
        <v>38978</v>
      </c>
      <c r="E3289" s="8">
        <v>38978</v>
      </c>
      <c r="F3289" t="s">
        <v>284</v>
      </c>
      <c r="G3289" s="6" t="s">
        <v>23</v>
      </c>
      <c r="I3289" s="12">
        <v>41</v>
      </c>
      <c r="J3289" s="12">
        <f>J3288+IF(AND($B3289="B",$G3289="D"),-I3289,IF($B3289="B",+I3289,0))</f>
        <v>-1609.7371880331848</v>
      </c>
      <c r="K3289" s="12">
        <f>K3288+IF(AND($B3289="B",$E3289&lt;&gt;""),IF($G3289="D",-I3289,+I3289),0)</f>
        <v>-1609.7371880331848</v>
      </c>
      <c r="L3289" s="6" t="str">
        <f>IF(C3289="","",G3289&amp;" "&amp;VLOOKUP(C3289,$X$1:$Y$49,2))</f>
        <v>D 25</v>
      </c>
      <c r="M3289" s="10" t="e">
        <f>M3288+IF(AND(B3289="C",E3289&lt;&gt;""),IF(G3289="D",-#REF!,+#REF!),0)</f>
        <v>#REF!</v>
      </c>
      <c r="N3289">
        <f>IF(D3289,MONTH(D3289),"")</f>
        <v>9</v>
      </c>
      <c r="O3289">
        <f>IF(D3289,YEAR(D3289),"")</f>
        <v>2006</v>
      </c>
      <c r="P3289" s="12">
        <f>P3288+IF(AND($B3289="C",I3289&lt;&gt;""),IF($G3289="D",-I3289,+I3289),0)</f>
        <v>122.43577481221318</v>
      </c>
    </row>
    <row r="3290" spans="1:16" x14ac:dyDescent="0.2">
      <c r="A3290" s="6">
        <v>1655</v>
      </c>
      <c r="B3290" s="6" t="s">
        <v>17</v>
      </c>
      <c r="C3290" t="s">
        <v>26</v>
      </c>
      <c r="D3290" s="8">
        <v>38978</v>
      </c>
      <c r="E3290" s="8">
        <v>38978</v>
      </c>
      <c r="F3290" t="s">
        <v>284</v>
      </c>
      <c r="G3290" s="6" t="s">
        <v>23</v>
      </c>
      <c r="I3290" s="12">
        <v>2.2599999999999998</v>
      </c>
      <c r="J3290" s="12">
        <f>J3289+IF(AND($B3290="B",$G3290="D"),-I3290,IF($B3290="B",+I3290,0))</f>
        <v>-1611.9971880331848</v>
      </c>
      <c r="K3290" s="12">
        <f>K3289+IF(AND($B3290="B",$E3290&lt;&gt;""),IF($G3290="D",-I3290,+I3290),0)</f>
        <v>-1611.9971880331848</v>
      </c>
      <c r="L3290" s="6" t="str">
        <f>IF(C3290="","",G3290&amp;" "&amp;VLOOKUP(C3290,$X$1:$Y$49,2))</f>
        <v>D 6</v>
      </c>
      <c r="M3290" s="10" t="e">
        <f>M3289+IF(AND(B3290="C",E3290&lt;&gt;""),IF(G3290="D",-#REF!,+#REF!),0)</f>
        <v>#REF!</v>
      </c>
      <c r="N3290">
        <f>IF(D3290,MONTH(D3290),"")</f>
        <v>9</v>
      </c>
      <c r="O3290">
        <f>IF(D3290,YEAR(D3290),"")</f>
        <v>2006</v>
      </c>
      <c r="P3290" s="12">
        <f>P3289+IF(AND($B3290="C",I3290&lt;&gt;""),IF($G3290="D",-I3290,+I3290),0)</f>
        <v>122.43577481221318</v>
      </c>
    </row>
    <row r="3291" spans="1:16" x14ac:dyDescent="0.2">
      <c r="A3291" s="6">
        <v>1654</v>
      </c>
      <c r="B3291" s="6" t="s">
        <v>17</v>
      </c>
      <c r="C3291" t="s">
        <v>58</v>
      </c>
      <c r="D3291" s="8">
        <v>38979</v>
      </c>
      <c r="E3291" s="8">
        <v>38979</v>
      </c>
      <c r="F3291" t="s">
        <v>284</v>
      </c>
      <c r="G3291" s="6" t="s">
        <v>23</v>
      </c>
      <c r="I3291" s="12">
        <v>1500</v>
      </c>
      <c r="J3291" s="12">
        <f>J3290+IF(AND($B3291="B",$G3291="D"),-I3291,IF($B3291="B",+I3291,0))</f>
        <v>-3111.997188033185</v>
      </c>
      <c r="K3291" s="12">
        <f>K3290+IF(AND($B3291="B",$E3291&lt;&gt;""),IF($G3291="D",-I3291,+I3291),0)</f>
        <v>-3111.997188033185</v>
      </c>
      <c r="L3291" s="6" t="str">
        <f>IF(C3291="","",G3291&amp;" "&amp;VLOOKUP(C3291,$X$1:$Y$49,2))</f>
        <v>D 4</v>
      </c>
      <c r="M3291" s="10" t="e">
        <f>M3290+IF(AND(B3291="C",E3291&lt;&gt;""),IF(G3291="D",-#REF!,+#REF!),0)</f>
        <v>#REF!</v>
      </c>
      <c r="N3291">
        <f>IF(D3291,MONTH(D3291),"")</f>
        <v>9</v>
      </c>
      <c r="O3291">
        <f>IF(D3291,YEAR(D3291),"")</f>
        <v>2006</v>
      </c>
      <c r="P3291" s="12">
        <f>P3290+IF(AND($B3291="C",I3291&lt;&gt;""),IF($G3291="D",-I3291,+I3291),0)</f>
        <v>122.43577481221318</v>
      </c>
    </row>
    <row r="3292" spans="1:16" x14ac:dyDescent="0.2">
      <c r="A3292" s="6">
        <v>1528</v>
      </c>
      <c r="B3292" s="6" t="s">
        <v>17</v>
      </c>
      <c r="C3292" t="s">
        <v>57</v>
      </c>
      <c r="D3292" s="8">
        <v>38981</v>
      </c>
      <c r="E3292" s="8">
        <v>38980</v>
      </c>
      <c r="F3292" t="s">
        <v>284</v>
      </c>
      <c r="G3292" s="6" t="s">
        <v>23</v>
      </c>
      <c r="I3292" s="12">
        <v>278.97000000000003</v>
      </c>
      <c r="J3292" s="12">
        <f>J3291+IF(AND($B3292="B",$G3292="D"),-I3292,IF($B3292="B",+I3292,0))</f>
        <v>-3390.9671880331853</v>
      </c>
      <c r="K3292" s="12">
        <f>K3291+IF(AND($B3292="B",$E3292&lt;&gt;""),IF($G3292="D",-I3292,+I3292),0)</f>
        <v>-3390.9671880331853</v>
      </c>
      <c r="L3292" s="6" t="str">
        <f>IF(C3292="","",G3292&amp;" "&amp;VLOOKUP(C3292,$X$1:$Y$49,2))</f>
        <v>D 13</v>
      </c>
      <c r="M3292" s="10" t="e">
        <f>M3291+IF(AND(B3292="C",E3292&lt;&gt;""),IF(G3292="D",-#REF!,+#REF!),0)</f>
        <v>#REF!</v>
      </c>
      <c r="N3292">
        <f>IF(D3292,MONTH(D3292),"")</f>
        <v>9</v>
      </c>
      <c r="O3292">
        <f>IF(D3292,YEAR(D3292),"")</f>
        <v>2006</v>
      </c>
      <c r="P3292" s="12">
        <f>P3291+IF(AND($B3292="C",I3292&lt;&gt;""),IF($G3292="D",-I3292,+I3292),0)</f>
        <v>122.43577481221318</v>
      </c>
    </row>
    <row r="3293" spans="1:16" x14ac:dyDescent="0.2">
      <c r="A3293" s="6">
        <v>1528</v>
      </c>
      <c r="B3293" s="6" t="s">
        <v>17</v>
      </c>
      <c r="C3293" s="7" t="s">
        <v>26</v>
      </c>
      <c r="D3293" s="8">
        <v>38981</v>
      </c>
      <c r="E3293" s="8">
        <v>38980</v>
      </c>
      <c r="F3293" t="s">
        <v>284</v>
      </c>
      <c r="G3293" s="6" t="s">
        <v>23</v>
      </c>
      <c r="I3293" s="12">
        <v>54.68</v>
      </c>
      <c r="J3293" s="12">
        <f>J3292+IF(AND($B3293="B",$G3293="D"),-I3293,IF($B3293="B",+I3293,0))</f>
        <v>-3445.6471880331851</v>
      </c>
      <c r="K3293" s="12">
        <f>K3292+IF(AND($B3293="B",$E3293&lt;&gt;""),IF($G3293="D",-I3293,+I3293),0)</f>
        <v>-3445.6471880331851</v>
      </c>
      <c r="L3293" s="6" t="str">
        <f>IF(C3293="","",G3293&amp;" "&amp;VLOOKUP(C3293,$X$1:$Y$49,2))</f>
        <v>D 6</v>
      </c>
      <c r="M3293" s="10" t="e">
        <f>M3292+IF(AND(B3293="C",E3293&lt;&gt;""),IF(G3293="D",-#REF!,+#REF!),0)</f>
        <v>#REF!</v>
      </c>
      <c r="N3293">
        <f>IF(D3293,MONTH(D3293),"")</f>
        <v>9</v>
      </c>
      <c r="O3293">
        <f>IF(D3293,YEAR(D3293),"")</f>
        <v>2006</v>
      </c>
      <c r="P3293" s="12">
        <f>P3292+IF(AND($B3293="C",I3293&lt;&gt;""),IF($G3293="D",-I3293,+I3293),0)</f>
        <v>122.43577481221318</v>
      </c>
    </row>
    <row r="3294" spans="1:16" x14ac:dyDescent="0.2">
      <c r="A3294" s="6">
        <v>1528</v>
      </c>
      <c r="B3294" s="6" t="s">
        <v>17</v>
      </c>
      <c r="C3294" t="s">
        <v>64</v>
      </c>
      <c r="D3294" s="8">
        <v>38981</v>
      </c>
      <c r="E3294" s="8">
        <v>38980</v>
      </c>
      <c r="F3294" t="s">
        <v>284</v>
      </c>
      <c r="G3294" s="6" t="s">
        <v>23</v>
      </c>
      <c r="I3294" s="12">
        <v>6.11</v>
      </c>
      <c r="J3294" s="12">
        <f>J3293+IF(AND($B3294="B",$G3294="D"),-I3294,IF($B3294="B",+I3294,0))</f>
        <v>-3451.7571880331852</v>
      </c>
      <c r="K3294" s="12">
        <f>K3293+IF(AND($B3294="B",$E3294&lt;&gt;""),IF($G3294="D",-I3294,+I3294),0)</f>
        <v>-3451.7571880331852</v>
      </c>
      <c r="L3294" s="6" t="str">
        <f>IF(C3294="","",G3294&amp;" "&amp;VLOOKUP(C3294,$X$1:$Y$49,2))</f>
        <v>D 20</v>
      </c>
      <c r="M3294" s="10" t="e">
        <f>M3293+IF(AND(B3294="C",E3294&lt;&gt;""),IF(G3294="D",-#REF!,+#REF!),0)</f>
        <v>#REF!</v>
      </c>
      <c r="N3294">
        <f>IF(D3294,MONTH(D3294),"")</f>
        <v>9</v>
      </c>
      <c r="O3294">
        <f>IF(D3294,YEAR(D3294),"")</f>
        <v>2006</v>
      </c>
      <c r="P3294" s="12">
        <f>P3293+IF(AND($B3294="C",I3294&lt;&gt;""),IF($G3294="D",-I3294,+I3294),0)</f>
        <v>122.43577481221318</v>
      </c>
    </row>
    <row r="3295" spans="1:16" x14ac:dyDescent="0.2">
      <c r="A3295" s="6">
        <v>1653</v>
      </c>
      <c r="B3295" s="6" t="s">
        <v>17</v>
      </c>
      <c r="C3295" t="s">
        <v>54</v>
      </c>
      <c r="D3295" s="8">
        <v>38985</v>
      </c>
      <c r="E3295" s="8">
        <v>38985</v>
      </c>
      <c r="F3295" t="s">
        <v>284</v>
      </c>
      <c r="G3295" s="6" t="s">
        <v>19</v>
      </c>
      <c r="I3295" s="12">
        <v>1005</v>
      </c>
      <c r="J3295" s="12">
        <f>J3294+IF(AND($B3295="B",$G3295="D"),-I3295,IF($B3295="B",+I3295,0))</f>
        <v>-2446.7571880331852</v>
      </c>
      <c r="K3295" s="12">
        <f>K3294+IF(AND($B3295="B",$E3295&lt;&gt;""),IF($G3295="D",-I3295,+I3295),0)</f>
        <v>-2446.7571880331852</v>
      </c>
      <c r="L3295" s="6" t="str">
        <f>IF(C3295="","",G3295&amp;" "&amp;VLOOKUP(C3295,$X$1:$Y$49,2))</f>
        <v>R 6</v>
      </c>
      <c r="M3295" s="10" t="e">
        <f>M3294+IF(AND(B3295="C",E3295&lt;&gt;""),IF(G3295="D",-#REF!,+#REF!),0)</f>
        <v>#REF!</v>
      </c>
      <c r="N3295">
        <f>IF(D3295,MONTH(D3295),"")</f>
        <v>9</v>
      </c>
      <c r="O3295">
        <f>IF(D3295,YEAR(D3295),"")</f>
        <v>2006</v>
      </c>
      <c r="P3295" s="12">
        <f>P3294+IF(AND($B3295="C",I3295&lt;&gt;""),IF($G3295="D",-I3295,+I3295),0)</f>
        <v>122.43577481221318</v>
      </c>
    </row>
    <row r="3296" spans="1:16" x14ac:dyDescent="0.2">
      <c r="A3296" s="6">
        <v>1653</v>
      </c>
      <c r="B3296" s="6" t="s">
        <v>17</v>
      </c>
      <c r="C3296" t="s">
        <v>62</v>
      </c>
      <c r="D3296" s="8">
        <v>38985</v>
      </c>
      <c r="E3296" s="8">
        <v>38985</v>
      </c>
      <c r="F3296" t="s">
        <v>284</v>
      </c>
      <c r="G3296" s="6" t="s">
        <v>19</v>
      </c>
      <c r="I3296" s="12">
        <v>196.98</v>
      </c>
      <c r="J3296" s="12">
        <f>J3295+IF(AND($B3296="B",$G3296="D"),-I3296,IF($B3296="B",+I3296,0))</f>
        <v>-2249.7771880331852</v>
      </c>
      <c r="K3296" s="12">
        <f>K3295+IF(AND($B3296="B",$E3296&lt;&gt;""),IF($G3296="D",-I3296,+I3296),0)</f>
        <v>-2249.7771880331852</v>
      </c>
      <c r="L3296" s="6" t="str">
        <f>IF(C3296="","",G3296&amp;" "&amp;VLOOKUP(C3296,$X$1:$Y$49,2))</f>
        <v>R 5</v>
      </c>
      <c r="M3296" s="10" t="e">
        <f>M3295+IF(AND(B3296="C",E3296&lt;&gt;""),IF(G3296="D",-#REF!,+#REF!),0)</f>
        <v>#REF!</v>
      </c>
      <c r="N3296">
        <f>IF(D3296,MONTH(D3296),"")</f>
        <v>9</v>
      </c>
      <c r="O3296">
        <f>IF(D3296,YEAR(D3296),"")</f>
        <v>2006</v>
      </c>
      <c r="P3296" s="12">
        <f>P3295+IF(AND($B3296="C",I3296&lt;&gt;""),IF($G3296="D",-I3296,+I3296),0)</f>
        <v>122.43577481221318</v>
      </c>
    </row>
    <row r="3297" spans="1:16" x14ac:dyDescent="0.2">
      <c r="A3297" s="6">
        <v>1656</v>
      </c>
      <c r="B3297" s="6" t="s">
        <v>17</v>
      </c>
      <c r="C3297" t="s">
        <v>28</v>
      </c>
      <c r="D3297" s="8">
        <v>38988</v>
      </c>
      <c r="E3297" s="8">
        <v>38988</v>
      </c>
      <c r="F3297" t="s">
        <v>284</v>
      </c>
      <c r="G3297" s="6" t="s">
        <v>23</v>
      </c>
      <c r="I3297" s="12">
        <v>64.48</v>
      </c>
      <c r="J3297" s="12">
        <f>J3296+IF(AND($B3297="B",$G3297="D"),-I3297,IF($B3297="B",+I3297,0))</f>
        <v>-2314.2571880331852</v>
      </c>
      <c r="K3297" s="12">
        <f>K3296+IF(AND($B3297="B",$E3297&lt;&gt;""),IF($G3297="D",-I3297,+I3297),0)</f>
        <v>-2314.2571880331852</v>
      </c>
      <c r="L3297" s="6" t="str">
        <f>IF(C3297="","",G3297&amp;" "&amp;VLOOKUP(C3297,$X$1:$Y$49,2))</f>
        <v>D 25</v>
      </c>
      <c r="M3297" s="10" t="e">
        <f>M3296+IF(AND(B3297="C",E3297&lt;&gt;""),IF(G3297="D",-#REF!,+#REF!),0)</f>
        <v>#REF!</v>
      </c>
      <c r="N3297">
        <f>IF(D3297,MONTH(D3297),"")</f>
        <v>9</v>
      </c>
      <c r="O3297">
        <f>IF(D3297,YEAR(D3297),"")</f>
        <v>2006</v>
      </c>
      <c r="P3297" s="12">
        <f>P3296+IF(AND($B3297="C",I3297&lt;&gt;""),IF($G3297="D",-I3297,+I3297),0)</f>
        <v>122.43577481221318</v>
      </c>
    </row>
    <row r="3298" spans="1:16" x14ac:dyDescent="0.2">
      <c r="A3298" s="6">
        <v>1656</v>
      </c>
      <c r="B3298" s="6" t="s">
        <v>17</v>
      </c>
      <c r="C3298" t="s">
        <v>26</v>
      </c>
      <c r="D3298" s="8">
        <v>38988</v>
      </c>
      <c r="E3298" s="8">
        <v>38988</v>
      </c>
      <c r="F3298" t="s">
        <v>284</v>
      </c>
      <c r="G3298" s="6" t="s">
        <v>23</v>
      </c>
      <c r="I3298" s="12">
        <v>12.64</v>
      </c>
      <c r="J3298" s="12">
        <f>J3297+IF(AND($B3298="B",$G3298="D"),-I3298,IF($B3298="B",+I3298,0))</f>
        <v>-2326.8971880331851</v>
      </c>
      <c r="K3298" s="12">
        <f>K3297+IF(AND($B3298="B",$E3298&lt;&gt;""),IF($G3298="D",-I3298,+I3298),0)</f>
        <v>-2326.8971880331851</v>
      </c>
      <c r="L3298" s="6" t="str">
        <f>IF(C3298="","",G3298&amp;" "&amp;VLOOKUP(C3298,$X$1:$Y$49,2))</f>
        <v>D 6</v>
      </c>
      <c r="M3298" s="10" t="e">
        <f>M3297+IF(AND(B3298="C",E3298&lt;&gt;""),IF(G3298="D",-#REF!,+#REF!),0)</f>
        <v>#REF!</v>
      </c>
      <c r="N3298">
        <f>IF(D3298,MONTH(D3298),"")</f>
        <v>9</v>
      </c>
      <c r="O3298">
        <f>IF(D3298,YEAR(D3298),"")</f>
        <v>2006</v>
      </c>
      <c r="P3298" s="12">
        <f>P3297+IF(AND($B3298="C",I3298&lt;&gt;""),IF($G3298="D",-I3298,+I3298),0)</f>
        <v>122.43577481221318</v>
      </c>
    </row>
    <row r="3299" spans="1:16" x14ac:dyDescent="0.2">
      <c r="A3299" s="6">
        <v>1660</v>
      </c>
      <c r="B3299" s="6" t="s">
        <v>17</v>
      </c>
      <c r="C3299" t="s">
        <v>31</v>
      </c>
      <c r="D3299" s="8">
        <v>38989</v>
      </c>
      <c r="E3299" s="8">
        <v>38989</v>
      </c>
      <c r="F3299" t="s">
        <v>284</v>
      </c>
      <c r="G3299" s="6" t="s">
        <v>23</v>
      </c>
      <c r="I3299" s="12">
        <v>93.15</v>
      </c>
      <c r="J3299" s="12">
        <f>J3298+IF(AND($B3299="B",$G3299="D"),-I3299,IF($B3299="B",+I3299,0))</f>
        <v>-2420.0471880331852</v>
      </c>
      <c r="K3299" s="12">
        <f>K3298+IF(AND($B3299="B",$E3299&lt;&gt;""),IF($G3299="D",-I3299,+I3299),0)</f>
        <v>-2420.0471880331852</v>
      </c>
      <c r="L3299" s="6" t="str">
        <f>IF(C3299="","",G3299&amp;" "&amp;VLOOKUP(C3299,$X$1:$Y$49,2))</f>
        <v>D 22</v>
      </c>
      <c r="M3299" s="10" t="e">
        <f>M3298+IF(AND(B3299="C",E3299&lt;&gt;""),IF(G3299="D",-#REF!,+#REF!),0)</f>
        <v>#REF!</v>
      </c>
      <c r="N3299">
        <f>IF(D3299,MONTH(D3299),"")</f>
        <v>9</v>
      </c>
      <c r="O3299">
        <f>IF(D3299,YEAR(D3299),"")</f>
        <v>2006</v>
      </c>
      <c r="P3299" s="12">
        <f>P3298+IF(AND($B3299="C",I3299&lt;&gt;""),IF($G3299="D",-I3299,+I3299),0)</f>
        <v>122.43577481221318</v>
      </c>
    </row>
    <row r="3300" spans="1:16" x14ac:dyDescent="0.2">
      <c r="A3300" s="6">
        <v>1660</v>
      </c>
      <c r="B3300" s="6" t="s">
        <v>17</v>
      </c>
      <c r="C3300" t="s">
        <v>49</v>
      </c>
      <c r="D3300" s="8">
        <v>38989</v>
      </c>
      <c r="E3300" s="8">
        <v>38989</v>
      </c>
      <c r="F3300" t="s">
        <v>284</v>
      </c>
      <c r="G3300" s="6" t="s">
        <v>23</v>
      </c>
      <c r="I3300" s="12">
        <v>25.08</v>
      </c>
      <c r="J3300" s="12">
        <f>J3299+IF(AND($B3300="B",$G3300="D"),-I3300,IF($B3300="B",+I3300,0))</f>
        <v>-2445.1271880331851</v>
      </c>
      <c r="K3300" s="12">
        <f>K3299+IF(AND($B3300="B",$E3300&lt;&gt;""),IF($G3300="D",-I3300,+I3300),0)</f>
        <v>-2445.1271880331851</v>
      </c>
      <c r="L3300" s="6" t="str">
        <f>IF(C3300="","",G3300&amp;" "&amp;VLOOKUP(C3300,$X$1:$Y$49,2))</f>
        <v>D 24</v>
      </c>
      <c r="M3300" s="10" t="e">
        <f>M3299+IF(AND(B3300="C",E3300&lt;&gt;""),IF(G3300="D",-#REF!,+#REF!),0)</f>
        <v>#REF!</v>
      </c>
      <c r="N3300">
        <f>IF(D3300,MONTH(D3300),"")</f>
        <v>9</v>
      </c>
      <c r="O3300">
        <f>IF(D3300,YEAR(D3300),"")</f>
        <v>2006</v>
      </c>
      <c r="P3300" s="12">
        <f>P3299+IF(AND($B3300="C",I3300&lt;&gt;""),IF($G3300="D",-I3300,+I3300),0)</f>
        <v>122.43577481221318</v>
      </c>
    </row>
    <row r="3301" spans="1:16" x14ac:dyDescent="0.2">
      <c r="A3301" s="6">
        <v>1660</v>
      </c>
      <c r="B3301" s="6" t="s">
        <v>17</v>
      </c>
      <c r="C3301" t="s">
        <v>26</v>
      </c>
      <c r="D3301" s="8">
        <v>38989</v>
      </c>
      <c r="E3301" s="8">
        <v>38989</v>
      </c>
      <c r="F3301" t="s">
        <v>284</v>
      </c>
      <c r="G3301" s="6" t="s">
        <v>23</v>
      </c>
      <c r="I3301" s="12">
        <v>23.17</v>
      </c>
      <c r="J3301" s="12">
        <f>J3300+IF(AND($B3301="B",$G3301="D"),-I3301,IF($B3301="B",+I3301,0))</f>
        <v>-2468.2971880331852</v>
      </c>
      <c r="K3301" s="12">
        <f>K3300+IF(AND($B3301="B",$E3301&lt;&gt;""),IF($G3301="D",-I3301,+I3301),0)</f>
        <v>-2468.2971880331852</v>
      </c>
      <c r="L3301" s="6" t="str">
        <f>IF(C3301="","",G3301&amp;" "&amp;VLOOKUP(C3301,$X$1:$Y$49,2))</f>
        <v>D 6</v>
      </c>
      <c r="M3301" s="10" t="e">
        <f>M3300+IF(AND(B3301="C",E3301&lt;&gt;""),IF(G3301="D",-#REF!,+#REF!),0)</f>
        <v>#REF!</v>
      </c>
      <c r="N3301">
        <f>IF(D3301,MONTH(D3301),"")</f>
        <v>9</v>
      </c>
      <c r="O3301">
        <f>IF(D3301,YEAR(D3301),"")</f>
        <v>2006</v>
      </c>
      <c r="P3301" s="12">
        <f>P3300+IF(AND($B3301="C",I3301&lt;&gt;""),IF($G3301="D",-I3301,+I3301),0)</f>
        <v>122.43577481221318</v>
      </c>
    </row>
    <row r="3302" spans="1:16" x14ac:dyDescent="0.2">
      <c r="A3302" s="6">
        <v>1636</v>
      </c>
      <c r="B3302" s="6" t="s">
        <v>17</v>
      </c>
      <c r="C3302" t="s">
        <v>33</v>
      </c>
      <c r="D3302" s="8">
        <v>38991</v>
      </c>
      <c r="E3302" s="8">
        <v>38984</v>
      </c>
      <c r="F3302" t="s">
        <v>284</v>
      </c>
      <c r="G3302" s="6" t="s">
        <v>23</v>
      </c>
      <c r="I3302" s="12">
        <v>930</v>
      </c>
      <c r="J3302" s="12">
        <f>J3301+IF(AND($B3302="B",$G3302="D"),-I3302,IF($B3302="B",+I3302,0))</f>
        <v>-3398.2971880331852</v>
      </c>
      <c r="K3302" s="12">
        <f>K3301+IF(AND($B3302="B",$E3302&lt;&gt;""),IF($G3302="D",-I3302,+I3302),0)</f>
        <v>-3398.2971880331852</v>
      </c>
      <c r="L3302" s="6" t="str">
        <f>IF(C3302="","",G3302&amp;" "&amp;VLOOKUP(C3302,$X$1:$Y$49,2))</f>
        <v>D 23</v>
      </c>
      <c r="M3302" s="10" t="e">
        <f>M3301+IF(AND(B3302="C",E3302&lt;&gt;""),IF(G3302="D",-#REF!,+#REF!),0)</f>
        <v>#REF!</v>
      </c>
      <c r="N3302">
        <f>IF(D3302,MONTH(D3302),"")</f>
        <v>10</v>
      </c>
      <c r="O3302">
        <f>IF(D3302,YEAR(D3302),"")</f>
        <v>2006</v>
      </c>
      <c r="P3302" s="12">
        <f>P3301+IF(AND($B3302="C",I3302&lt;&gt;""),IF($G3302="D",-I3302,+I3302),0)</f>
        <v>122.43577481221318</v>
      </c>
    </row>
    <row r="3303" spans="1:16" x14ac:dyDescent="0.2">
      <c r="A3303" s="6">
        <v>1659</v>
      </c>
      <c r="B3303" s="6" t="s">
        <v>17</v>
      </c>
      <c r="C3303" t="s">
        <v>53</v>
      </c>
      <c r="D3303" s="8">
        <v>38991</v>
      </c>
      <c r="E3303" s="8">
        <v>38991</v>
      </c>
      <c r="F3303" t="s">
        <v>284</v>
      </c>
      <c r="G3303" s="6" t="s">
        <v>23</v>
      </c>
      <c r="I3303" s="12">
        <v>53.16053511705686</v>
      </c>
      <c r="J3303" s="12">
        <f>J3302+IF(AND($B3303="B",$G3303="D"),-I3303,IF($B3303="B",+I3303,0))</f>
        <v>-3451.4577231502421</v>
      </c>
      <c r="K3303" s="12">
        <f>K3302+IF(AND($B3303="B",$E3303&lt;&gt;""),IF($G3303="D",-I3303,+I3303),0)</f>
        <v>-3451.4577231502421</v>
      </c>
      <c r="L3303" s="6" t="str">
        <f>IF(C3303="","",G3303&amp;" "&amp;VLOOKUP(C3303,$X$1:$Y$49,2))</f>
        <v>D 29</v>
      </c>
      <c r="M3303" s="10" t="e">
        <f>M3302+IF(AND(B3303="C",E3303&lt;&gt;""),IF(G3303="D",-#REF!,+#REF!),0)</f>
        <v>#REF!</v>
      </c>
      <c r="N3303">
        <f>IF(D3303,MONTH(D3303),"")</f>
        <v>10</v>
      </c>
      <c r="O3303">
        <f>IF(D3303,YEAR(D3303),"")</f>
        <v>2006</v>
      </c>
      <c r="P3303" s="12">
        <f>P3302+IF(AND($B3303="C",I3303&lt;&gt;""),IF($G3303="D",-I3303,+I3303),0)</f>
        <v>122.43577481221318</v>
      </c>
    </row>
    <row r="3304" spans="1:16" x14ac:dyDescent="0.2">
      <c r="A3304" s="6">
        <v>1659</v>
      </c>
      <c r="B3304" s="6" t="s">
        <v>17</v>
      </c>
      <c r="C3304" t="s">
        <v>26</v>
      </c>
      <c r="D3304" s="8">
        <v>38991</v>
      </c>
      <c r="E3304" s="8">
        <v>38991</v>
      </c>
      <c r="F3304" t="s">
        <v>284</v>
      </c>
      <c r="G3304" s="6" t="s">
        <v>23</v>
      </c>
      <c r="I3304" s="12">
        <v>10.42</v>
      </c>
      <c r="J3304" s="12">
        <f>J3303+IF(AND($B3304="B",$G3304="D"),-I3304,IF($B3304="B",+I3304,0))</f>
        <v>-3461.8777231502422</v>
      </c>
      <c r="K3304" s="12">
        <f>K3303+IF(AND($B3304="B",$E3304&lt;&gt;""),IF($G3304="D",-I3304,+I3304),0)</f>
        <v>-3461.8777231502422</v>
      </c>
      <c r="L3304" s="6" t="str">
        <f>IF(C3304="","",G3304&amp;" "&amp;VLOOKUP(C3304,$X$1:$Y$49,2))</f>
        <v>D 6</v>
      </c>
      <c r="M3304" s="10" t="e">
        <f>M3303+IF(AND(B3304="C",E3304&lt;&gt;""),IF(G3304="D",-#REF!,+#REF!),0)</f>
        <v>#REF!</v>
      </c>
      <c r="N3304">
        <f>IF(D3304,MONTH(D3304),"")</f>
        <v>10</v>
      </c>
      <c r="O3304">
        <f>IF(D3304,YEAR(D3304),"")</f>
        <v>2006</v>
      </c>
      <c r="P3304" s="12">
        <f>P3303+IF(AND($B3304="C",I3304&lt;&gt;""),IF($G3304="D",-I3304,+I3304),0)</f>
        <v>122.43577481221318</v>
      </c>
    </row>
    <row r="3305" spans="1:16" x14ac:dyDescent="0.2">
      <c r="A3305" s="6">
        <v>1657</v>
      </c>
      <c r="B3305" s="6" t="s">
        <v>17</v>
      </c>
      <c r="C3305" t="s">
        <v>53</v>
      </c>
      <c r="D3305" s="8">
        <v>38992</v>
      </c>
      <c r="E3305" s="8">
        <v>38992</v>
      </c>
      <c r="F3305" t="s">
        <v>284</v>
      </c>
      <c r="G3305" s="6" t="s">
        <v>23</v>
      </c>
      <c r="I3305" s="12">
        <v>34</v>
      </c>
      <c r="J3305" s="12">
        <f>J3304+IF(AND($B3305="B",$G3305="D"),-I3305,IF($B3305="B",+I3305,0))</f>
        <v>-3495.8777231502422</v>
      </c>
      <c r="K3305" s="12">
        <f>K3304+IF(AND($B3305="B",$E3305&lt;&gt;""),IF($G3305="D",-I3305,+I3305),0)</f>
        <v>-3495.8777231502422</v>
      </c>
      <c r="L3305" s="6" t="str">
        <f>IF(C3305="","",G3305&amp;" "&amp;VLOOKUP(C3305,$X$1:$Y$49,2))</f>
        <v>D 29</v>
      </c>
      <c r="M3305" s="10" t="e">
        <f>M3304+IF(AND(B3305="C",E3305&lt;&gt;""),IF(G3305="D",-#REF!,+#REF!),0)</f>
        <v>#REF!</v>
      </c>
      <c r="N3305">
        <f>IF(D3305,MONTH(D3305),"")</f>
        <v>10</v>
      </c>
      <c r="O3305">
        <f>IF(D3305,YEAR(D3305),"")</f>
        <v>2006</v>
      </c>
      <c r="P3305" s="12">
        <f>P3304+IF(AND($B3305="C",I3305&lt;&gt;""),IF($G3305="D",-I3305,+I3305),0)</f>
        <v>122.43577481221318</v>
      </c>
    </row>
    <row r="3306" spans="1:16" x14ac:dyDescent="0.2">
      <c r="A3306" s="6">
        <v>1657</v>
      </c>
      <c r="B3306" s="6" t="s">
        <v>17</v>
      </c>
      <c r="C3306" t="s">
        <v>26</v>
      </c>
      <c r="D3306" s="8">
        <v>38992</v>
      </c>
      <c r="E3306" s="8">
        <v>38992</v>
      </c>
      <c r="F3306" t="s">
        <v>284</v>
      </c>
      <c r="G3306" s="6" t="s">
        <v>23</v>
      </c>
      <c r="I3306" s="12">
        <v>5.96</v>
      </c>
      <c r="J3306" s="12">
        <f>J3305+IF(AND($B3306="B",$G3306="D"),-I3306,IF($B3306="B",+I3306,0))</f>
        <v>-3501.8377231502423</v>
      </c>
      <c r="K3306" s="12">
        <f>K3305+IF(AND($B3306="B",$E3306&lt;&gt;""),IF($G3306="D",-I3306,+I3306),0)</f>
        <v>-3501.8377231502423</v>
      </c>
      <c r="L3306" s="6" t="str">
        <f>IF(C3306="","",G3306&amp;" "&amp;VLOOKUP(C3306,$X$1:$Y$49,2))</f>
        <v>D 6</v>
      </c>
      <c r="M3306" s="10" t="e">
        <f>M3305+IF(AND(B3306="C",E3306&lt;&gt;""),IF(G3306="D",-#REF!,+#REF!),0)</f>
        <v>#REF!</v>
      </c>
      <c r="N3306">
        <f>IF(D3306,MONTH(D3306),"")</f>
        <v>10</v>
      </c>
      <c r="O3306">
        <f>IF(D3306,YEAR(D3306),"")</f>
        <v>2006</v>
      </c>
      <c r="P3306" s="12">
        <f>P3305+IF(AND($B3306="C",I3306&lt;&gt;""),IF($G3306="D",-I3306,+I3306),0)</f>
        <v>122.43577481221318</v>
      </c>
    </row>
    <row r="3307" spans="1:16" x14ac:dyDescent="0.2">
      <c r="A3307" s="6">
        <v>1658</v>
      </c>
      <c r="B3307" s="6" t="s">
        <v>17</v>
      </c>
      <c r="C3307" t="s">
        <v>53</v>
      </c>
      <c r="D3307" s="8">
        <v>38992</v>
      </c>
      <c r="E3307" s="8">
        <v>38992</v>
      </c>
      <c r="F3307" t="s">
        <v>284</v>
      </c>
      <c r="G3307" s="6" t="s">
        <v>23</v>
      </c>
      <c r="I3307" s="12">
        <v>8.36</v>
      </c>
      <c r="J3307" s="12">
        <f>J3306+IF(AND($B3307="B",$G3307="D"),-I3307,IF($B3307="B",+I3307,0))</f>
        <v>-3510.1977231502424</v>
      </c>
      <c r="K3307" s="12">
        <f>K3306+IF(AND($B3307="B",$E3307&lt;&gt;""),IF($G3307="D",-I3307,+I3307),0)</f>
        <v>-3510.1977231502424</v>
      </c>
      <c r="L3307" s="6" t="str">
        <f>IF(C3307="","",G3307&amp;" "&amp;VLOOKUP(C3307,$X$1:$Y$49,2))</f>
        <v>D 29</v>
      </c>
      <c r="M3307" s="10" t="e">
        <f>M3306+IF(AND(B3307="C",E3307&lt;&gt;""),IF(G3307="D",-#REF!,+#REF!),0)</f>
        <v>#REF!</v>
      </c>
      <c r="N3307">
        <f>IF(D3307,MONTH(D3307),"")</f>
        <v>10</v>
      </c>
      <c r="O3307">
        <f>IF(D3307,YEAR(D3307),"")</f>
        <v>2006</v>
      </c>
      <c r="P3307" s="12">
        <f>P3306+IF(AND($B3307="C",I3307&lt;&gt;""),IF($G3307="D",-I3307,+I3307),0)</f>
        <v>122.43577481221318</v>
      </c>
    </row>
    <row r="3308" spans="1:16" x14ac:dyDescent="0.2">
      <c r="A3308" s="6">
        <v>1658</v>
      </c>
      <c r="B3308" s="6" t="s">
        <v>17</v>
      </c>
      <c r="C3308" t="s">
        <v>26</v>
      </c>
      <c r="D3308" s="8">
        <v>38992</v>
      </c>
      <c r="E3308" s="8">
        <v>38992</v>
      </c>
      <c r="F3308" t="s">
        <v>284</v>
      </c>
      <c r="G3308" s="6" t="s">
        <v>23</v>
      </c>
      <c r="I3308" s="12">
        <v>1.64</v>
      </c>
      <c r="J3308" s="12">
        <f>J3307+IF(AND($B3308="B",$G3308="D"),-I3308,IF($B3308="B",+I3308,0))</f>
        <v>-3511.8377231502423</v>
      </c>
      <c r="K3308" s="12">
        <f>K3307+IF(AND($B3308="B",$E3308&lt;&gt;""),IF($G3308="D",-I3308,+I3308),0)</f>
        <v>-3511.8377231502423</v>
      </c>
      <c r="L3308" s="6" t="str">
        <f>IF(C3308="","",G3308&amp;" "&amp;VLOOKUP(C3308,$X$1:$Y$49,2))</f>
        <v>D 6</v>
      </c>
      <c r="M3308" s="10" t="e">
        <f>M3307+IF(AND(B3308="C",E3308&lt;&gt;""),IF(G3308="D",-#REF!,+#REF!),0)</f>
        <v>#REF!</v>
      </c>
      <c r="N3308">
        <f>IF(D3308,MONTH(D3308),"")</f>
        <v>10</v>
      </c>
      <c r="O3308">
        <f>IF(D3308,YEAR(D3308),"")</f>
        <v>2006</v>
      </c>
      <c r="P3308" s="12">
        <f>P3307+IF(AND($B3308="C",I3308&lt;&gt;""),IF($G3308="D",-I3308,+I3308),0)</f>
        <v>122.43577481221318</v>
      </c>
    </row>
    <row r="3309" spans="1:16" x14ac:dyDescent="0.2">
      <c r="A3309" s="6">
        <v>1661</v>
      </c>
      <c r="B3309" s="6" t="s">
        <v>17</v>
      </c>
      <c r="C3309" t="s">
        <v>54</v>
      </c>
      <c r="D3309" s="8">
        <v>38993</v>
      </c>
      <c r="E3309" s="8">
        <v>39004</v>
      </c>
      <c r="F3309" t="s">
        <v>284</v>
      </c>
      <c r="G3309" s="6" t="s">
        <v>19</v>
      </c>
      <c r="I3309" s="12">
        <v>5775</v>
      </c>
      <c r="J3309" s="12">
        <f>J3308+IF(AND($B3309="B",$G3309="D"),-I3309,IF($B3309="B",+I3309,0))</f>
        <v>2263.1622768497577</v>
      </c>
      <c r="K3309" s="12">
        <f>K3308+IF(AND($B3309="B",$E3309&lt;&gt;""),IF($G3309="D",-I3309,+I3309),0)</f>
        <v>2263.1622768497577</v>
      </c>
      <c r="L3309" s="6" t="str">
        <f>IF(C3309="","",G3309&amp;" "&amp;VLOOKUP(C3309,$X$1:$Y$49,2))</f>
        <v>R 6</v>
      </c>
      <c r="M3309" s="10" t="e">
        <f>M3308+IF(AND(B3309="C",E3309&lt;&gt;""),IF(G3309="D",-#REF!,+#REF!),0)</f>
        <v>#REF!</v>
      </c>
      <c r="N3309">
        <f>IF(D3309,MONTH(D3309),"")</f>
        <v>10</v>
      </c>
      <c r="O3309">
        <f>IF(D3309,YEAR(D3309),"")</f>
        <v>2006</v>
      </c>
      <c r="P3309" s="12">
        <f>P3308+IF(AND($B3309="C",I3309&lt;&gt;""),IF($G3309="D",-I3309,+I3309),0)</f>
        <v>122.43577481221318</v>
      </c>
    </row>
    <row r="3310" spans="1:16" x14ac:dyDescent="0.2">
      <c r="A3310" s="6">
        <v>1661</v>
      </c>
      <c r="B3310" s="6" t="s">
        <v>17</v>
      </c>
      <c r="C3310" t="s">
        <v>62</v>
      </c>
      <c r="D3310" s="8">
        <v>38993</v>
      </c>
      <c r="E3310" s="8">
        <v>39004</v>
      </c>
      <c r="F3310" t="s">
        <v>284</v>
      </c>
      <c r="G3310" s="6" t="s">
        <v>19</v>
      </c>
      <c r="I3310" s="12">
        <v>1131.9000000000001</v>
      </c>
      <c r="J3310" s="12">
        <f>J3309+IF(AND($B3310="B",$G3310="D"),-I3310,IF($B3310="B",+I3310,0))</f>
        <v>3395.0622768497578</v>
      </c>
      <c r="K3310" s="12">
        <f>K3309+IF(AND($B3310="B",$E3310&lt;&gt;""),IF($G3310="D",-I3310,+I3310),0)</f>
        <v>3395.0622768497578</v>
      </c>
      <c r="L3310" s="6" t="str">
        <f>IF(C3310="","",G3310&amp;" "&amp;VLOOKUP(C3310,$X$1:$Y$49,2))</f>
        <v>R 5</v>
      </c>
      <c r="M3310" s="10" t="e">
        <f>M3309+IF(AND(B3310="C",E3310&lt;&gt;""),IF(G3310="D",-#REF!,+#REF!),0)</f>
        <v>#REF!</v>
      </c>
      <c r="N3310">
        <f>IF(D3310,MONTH(D3310),"")</f>
        <v>10</v>
      </c>
      <c r="O3310">
        <f>IF(D3310,YEAR(D3310),"")</f>
        <v>2006</v>
      </c>
      <c r="P3310" s="12">
        <f>P3309+IF(AND($B3310="C",I3310&lt;&gt;""),IF($G3310="D",-I3310,+I3310),0)</f>
        <v>122.43577481221318</v>
      </c>
    </row>
    <row r="3311" spans="1:16" x14ac:dyDescent="0.2">
      <c r="A3311" s="6">
        <v>1544</v>
      </c>
      <c r="B3311" s="6" t="s">
        <v>17</v>
      </c>
      <c r="C3311" t="s">
        <v>58</v>
      </c>
      <c r="D3311" s="8">
        <v>38995</v>
      </c>
      <c r="E3311" s="8">
        <v>39009</v>
      </c>
      <c r="F3311" t="s">
        <v>284</v>
      </c>
      <c r="G3311" s="6" t="s">
        <v>23</v>
      </c>
      <c r="I3311" s="12">
        <v>153.15</v>
      </c>
      <c r="J3311" s="12">
        <f>J3310+IF(AND($B3311="B",$G3311="D"),-I3311,IF($B3311="B",+I3311,0))</f>
        <v>3241.9122768497577</v>
      </c>
      <c r="K3311" s="12">
        <f>K3310+IF(AND($B3311="B",$E3311&lt;&gt;""),IF($G3311="D",-I3311,+I3311),0)</f>
        <v>3241.9122768497577</v>
      </c>
      <c r="L3311" s="6" t="str">
        <f>IF(C3311="","",G3311&amp;" "&amp;VLOOKUP(C3311,$X$1:$Y$49,2))</f>
        <v>D 4</v>
      </c>
      <c r="M3311" s="10" t="e">
        <f>M3310+IF(AND(B3311="C",E3311&lt;&gt;""),IF(G3311="D",-#REF!,+#REF!),0)</f>
        <v>#REF!</v>
      </c>
      <c r="N3311">
        <f>IF(D3311,MONTH(D3311),"")</f>
        <v>10</v>
      </c>
      <c r="O3311">
        <f>IF(D3311,YEAR(D3311),"")</f>
        <v>2006</v>
      </c>
      <c r="P3311" s="12">
        <f>P3310+IF(AND($B3311="C",I3311&lt;&gt;""),IF($G3311="D",-I3311,+I3311),0)</f>
        <v>122.43577481221318</v>
      </c>
    </row>
    <row r="3312" spans="1:16" x14ac:dyDescent="0.2">
      <c r="A3312" s="6">
        <v>1662</v>
      </c>
      <c r="B3312" s="6" t="s">
        <v>17</v>
      </c>
      <c r="C3312" t="s">
        <v>64</v>
      </c>
      <c r="D3312" s="8">
        <v>38996</v>
      </c>
      <c r="E3312" s="8">
        <v>38999</v>
      </c>
      <c r="F3312" t="s">
        <v>284</v>
      </c>
      <c r="G3312" s="6" t="s">
        <v>23</v>
      </c>
      <c r="I3312" s="12">
        <v>342.18</v>
      </c>
      <c r="J3312" s="12">
        <f>J3311+IF(AND($B3312="B",$G3312="D"),-I3312,IF($B3312="B",+I3312,0))</f>
        <v>2899.7322768497579</v>
      </c>
      <c r="K3312" s="12">
        <f>K3311+IF(AND($B3312="B",$E3312&lt;&gt;""),IF($G3312="D",-I3312,+I3312),0)</f>
        <v>2899.7322768497579</v>
      </c>
      <c r="L3312" s="6" t="str">
        <f>IF(C3312="","",G3312&amp;" "&amp;VLOOKUP(C3312,$X$1:$Y$49,2))</f>
        <v>D 20</v>
      </c>
      <c r="M3312" s="10" t="e">
        <f>M3311+IF(AND(B3312="C",E3312&lt;&gt;""),IF(G3312="D",-#REF!,+#REF!),0)</f>
        <v>#REF!</v>
      </c>
      <c r="N3312">
        <f>IF(D3312,MONTH(D3312),"")</f>
        <v>10</v>
      </c>
      <c r="O3312">
        <f>IF(D3312,YEAR(D3312),"")</f>
        <v>2006</v>
      </c>
      <c r="P3312" s="12">
        <f>P3311+IF(AND($B3312="C",I3312&lt;&gt;""),IF($G3312="D",-I3312,+I3312),0)</f>
        <v>122.43577481221318</v>
      </c>
    </row>
    <row r="3313" spans="1:16" x14ac:dyDescent="0.2">
      <c r="A3313" s="6">
        <v>1663</v>
      </c>
      <c r="B3313" s="6" t="s">
        <v>17</v>
      </c>
      <c r="C3313" t="s">
        <v>67</v>
      </c>
      <c r="D3313" s="8">
        <v>38999</v>
      </c>
      <c r="E3313" s="8">
        <v>39001</v>
      </c>
      <c r="F3313" t="s">
        <v>284</v>
      </c>
      <c r="G3313" s="6" t="s">
        <v>23</v>
      </c>
      <c r="I3313" s="12">
        <v>2080</v>
      </c>
      <c r="J3313" s="12">
        <f>J3312+IF(AND($B3313="B",$G3313="D"),-I3313,IF($B3313="B",+I3313,0))</f>
        <v>819.73227684975791</v>
      </c>
      <c r="K3313" s="12">
        <f>K3312+IF(AND($B3313="B",$E3313&lt;&gt;""),IF($G3313="D",-I3313,+I3313),0)</f>
        <v>819.73227684975791</v>
      </c>
      <c r="L3313" s="6" t="str">
        <f>IF(C3313="","",G3313&amp;" "&amp;VLOOKUP(C3313,$X$1:$Y$49,2))</f>
        <v>D 11</v>
      </c>
      <c r="M3313" s="10" t="e">
        <f>M3312+IF(AND(B3313="C",E3313&lt;&gt;""),IF(G3313="D",-#REF!,+#REF!),0)</f>
        <v>#REF!</v>
      </c>
      <c r="N3313">
        <f>IF(D3313,MONTH(D3313),"")</f>
        <v>10</v>
      </c>
      <c r="O3313">
        <f>IF(D3313,YEAR(D3313),"")</f>
        <v>2006</v>
      </c>
      <c r="P3313" s="12">
        <f>P3312+IF(AND($B3313="C",I3313&lt;&gt;""),IF($G3313="D",-I3313,+I3313),0)</f>
        <v>122.43577481221318</v>
      </c>
    </row>
    <row r="3314" spans="1:16" x14ac:dyDescent="0.2">
      <c r="A3314" s="6">
        <v>999</v>
      </c>
      <c r="B3314" s="6" t="s">
        <v>17</v>
      </c>
      <c r="C3314" t="s">
        <v>33</v>
      </c>
      <c r="D3314" s="8">
        <v>39000</v>
      </c>
      <c r="E3314" s="8">
        <v>39056</v>
      </c>
      <c r="F3314" t="s">
        <v>284</v>
      </c>
      <c r="G3314" s="6" t="s">
        <v>23</v>
      </c>
      <c r="H3314" s="6"/>
      <c r="I3314" s="12">
        <v>128.38</v>
      </c>
      <c r="J3314" s="12">
        <f>J3313+IF(AND($B3314="B",$G3314="D"),-I3314,IF($B3314="B",+I3314,0))</f>
        <v>691.35227684975791</v>
      </c>
      <c r="K3314" s="12">
        <f>K3313+IF(AND($B3314="B",$E3314&lt;&gt;""),IF($G3314="D",-I3314,+I3314),0)</f>
        <v>691.35227684975791</v>
      </c>
      <c r="L3314" s="6" t="str">
        <f>IF(C3314="","",G3314&amp;" "&amp;VLOOKUP(C3314,$X$1:$Y$49,2))</f>
        <v>D 23</v>
      </c>
      <c r="M3314" s="10" t="e">
        <f>M3313+IF(AND(B3314="C",E3314&lt;&gt;""),IF(G3314="D",-#REF!,+#REF!),0)</f>
        <v>#REF!</v>
      </c>
      <c r="N3314">
        <f>IF(D3314,MONTH(D3314),"")</f>
        <v>10</v>
      </c>
      <c r="O3314">
        <f>IF(D3314,YEAR(D3314),"")</f>
        <v>2006</v>
      </c>
      <c r="P3314" s="12">
        <f>P3313+IF(AND($B3314="C",I3314&lt;&gt;""),IF($G3314="D",-I3314,+I3314),0)</f>
        <v>122.43577481221318</v>
      </c>
    </row>
    <row r="3315" spans="1:16" x14ac:dyDescent="0.2">
      <c r="A3315" s="6">
        <v>1548</v>
      </c>
      <c r="B3315" s="6" t="s">
        <v>17</v>
      </c>
      <c r="C3315" t="s">
        <v>33</v>
      </c>
      <c r="D3315" s="8">
        <v>39000</v>
      </c>
      <c r="E3315" s="8">
        <v>38999</v>
      </c>
      <c r="F3315" t="s">
        <v>284</v>
      </c>
      <c r="G3315" s="6" t="s">
        <v>23</v>
      </c>
      <c r="I3315" s="12">
        <v>262.77</v>
      </c>
      <c r="J3315" s="12">
        <f>J3314+IF(AND($B3315="B",$G3315="D"),-I3315,IF($B3315="B",+I3315,0))</f>
        <v>428.58227684975793</v>
      </c>
      <c r="K3315" s="12">
        <f>K3314+IF(AND($B3315="B",$E3315&lt;&gt;""),IF($G3315="D",-I3315,+I3315),0)</f>
        <v>428.58227684975793</v>
      </c>
      <c r="L3315" s="6" t="str">
        <f>IF(C3315="","",G3315&amp;" "&amp;VLOOKUP(C3315,$X$1:$Y$49,2))</f>
        <v>D 23</v>
      </c>
      <c r="M3315" s="10" t="e">
        <f>M3314+IF(AND(B3315="C",E3315&lt;&gt;""),IF(G3315="D",-#REF!,+#REF!),0)</f>
        <v>#REF!</v>
      </c>
      <c r="N3315">
        <f>IF(D3315,MONTH(D3315),"")</f>
        <v>10</v>
      </c>
      <c r="O3315">
        <f>IF(D3315,YEAR(D3315),"")</f>
        <v>2006</v>
      </c>
      <c r="P3315" s="12">
        <f>P3314+IF(AND($B3315="C",I3315&lt;&gt;""),IF($G3315="D",-I3315,+I3315),0)</f>
        <v>122.43577481221318</v>
      </c>
    </row>
    <row r="3316" spans="1:16" x14ac:dyDescent="0.2">
      <c r="A3316" s="6">
        <v>1549</v>
      </c>
      <c r="B3316" s="6" t="s">
        <v>17</v>
      </c>
      <c r="C3316" t="s">
        <v>33</v>
      </c>
      <c r="D3316" s="8">
        <v>39000</v>
      </c>
      <c r="E3316" s="8">
        <v>38999</v>
      </c>
      <c r="F3316" t="s">
        <v>284</v>
      </c>
      <c r="G3316" s="6" t="s">
        <v>23</v>
      </c>
      <c r="I3316" s="12">
        <v>301.23</v>
      </c>
      <c r="J3316" s="12">
        <f>J3315+IF(AND($B3316="B",$G3316="D"),-I3316,IF($B3316="B",+I3316,0))</f>
        <v>127.35227684975791</v>
      </c>
      <c r="K3316" s="12">
        <f>K3315+IF(AND($B3316="B",$E3316&lt;&gt;""),IF($G3316="D",-I3316,+I3316),0)</f>
        <v>127.35227684975791</v>
      </c>
      <c r="L3316" s="6" t="str">
        <f>IF(C3316="","",G3316&amp;" "&amp;VLOOKUP(C3316,$X$1:$Y$49,2))</f>
        <v>D 23</v>
      </c>
      <c r="M3316" s="10" t="e">
        <f>M3315+IF(AND(B3316="C",E3316&lt;&gt;""),IF(G3316="D",-#REF!,+#REF!),0)</f>
        <v>#REF!</v>
      </c>
      <c r="N3316">
        <f>IF(D3316,MONTH(D3316),"")</f>
        <v>10</v>
      </c>
      <c r="O3316">
        <f>IF(D3316,YEAR(D3316),"")</f>
        <v>2006</v>
      </c>
      <c r="P3316" s="12">
        <f>P3315+IF(AND($B3316="C",I3316&lt;&gt;""),IF($G3316="D",-I3316,+I3316),0)</f>
        <v>122.43577481221318</v>
      </c>
    </row>
    <row r="3317" spans="1:16" x14ac:dyDescent="0.2">
      <c r="A3317" s="6">
        <v>1551</v>
      </c>
      <c r="B3317" s="6" t="s">
        <v>17</v>
      </c>
      <c r="C3317" t="s">
        <v>33</v>
      </c>
      <c r="D3317" s="8">
        <v>39000</v>
      </c>
      <c r="E3317" s="8">
        <v>39000</v>
      </c>
      <c r="F3317" t="s">
        <v>284</v>
      </c>
      <c r="G3317" s="6" t="s">
        <v>23</v>
      </c>
      <c r="I3317" s="12">
        <v>408.1</v>
      </c>
      <c r="J3317" s="12">
        <f>J3316+IF(AND($B3317="B",$G3317="D"),-I3317,IF($B3317="B",+I3317,0))</f>
        <v>-280.74772315024211</v>
      </c>
      <c r="K3317" s="12">
        <f>K3316+IF(AND($B3317="B",$E3317&lt;&gt;""),IF($G3317="D",-I3317,+I3317),0)</f>
        <v>-280.74772315024211</v>
      </c>
      <c r="L3317" s="6" t="str">
        <f>IF(C3317="","",G3317&amp;" "&amp;VLOOKUP(C3317,$X$1:$Y$49,2))</f>
        <v>D 23</v>
      </c>
      <c r="M3317" s="10" t="e">
        <f>M3316+IF(AND(B3317="C",E3317&lt;&gt;""),IF(G3317="D",-#REF!,+#REF!),0)</f>
        <v>#REF!</v>
      </c>
      <c r="N3317">
        <f>IF(D3317,MONTH(D3317),"")</f>
        <v>10</v>
      </c>
      <c r="O3317">
        <f>IF(D3317,YEAR(D3317),"")</f>
        <v>2006</v>
      </c>
      <c r="P3317" s="12">
        <f>P3316+IF(AND($B3317="C",I3317&lt;&gt;""),IF($G3317="D",-I3317,+I3317),0)</f>
        <v>122.43577481221318</v>
      </c>
    </row>
    <row r="3318" spans="1:16" x14ac:dyDescent="0.2">
      <c r="A3318" s="6">
        <v>1553</v>
      </c>
      <c r="B3318" s="6" t="s">
        <v>17</v>
      </c>
      <c r="C3318" t="s">
        <v>33</v>
      </c>
      <c r="D3318" s="8">
        <v>39000</v>
      </c>
      <c r="E3318" s="8">
        <v>39009</v>
      </c>
      <c r="F3318" t="s">
        <v>284</v>
      </c>
      <c r="G3318" s="6" t="s">
        <v>23</v>
      </c>
      <c r="I3318" s="12">
        <v>711</v>
      </c>
      <c r="J3318" s="12">
        <f>J3317+IF(AND($B3318="B",$G3318="D"),-I3318,IF($B3318="B",+I3318,0))</f>
        <v>-991.74772315024211</v>
      </c>
      <c r="K3318" s="12">
        <f>K3317+IF(AND($B3318="B",$E3318&lt;&gt;""),IF($G3318="D",-I3318,+I3318),0)</f>
        <v>-991.74772315024211</v>
      </c>
      <c r="L3318" s="6" t="str">
        <f>IF(C3318="","",G3318&amp;" "&amp;VLOOKUP(C3318,$X$1:$Y$49,2))</f>
        <v>D 23</v>
      </c>
      <c r="M3318" s="10" t="e">
        <f>M3317+IF(AND(B3318="C",E3318&lt;&gt;""),IF(G3318="D",-#REF!,+#REF!),0)</f>
        <v>#REF!</v>
      </c>
      <c r="N3318">
        <f>IF(D3318,MONTH(D3318),"")</f>
        <v>10</v>
      </c>
      <c r="O3318">
        <f>IF(D3318,YEAR(D3318),"")</f>
        <v>2006</v>
      </c>
      <c r="P3318" s="12">
        <f>P3317+IF(AND($B3318="C",I3318&lt;&gt;""),IF($G3318="D",-I3318,+I3318),0)</f>
        <v>122.43577481221318</v>
      </c>
    </row>
    <row r="3319" spans="1:16" x14ac:dyDescent="0.2">
      <c r="A3319" s="6">
        <v>1538</v>
      </c>
      <c r="B3319" s="6" t="s">
        <v>17</v>
      </c>
      <c r="C3319" t="s">
        <v>64</v>
      </c>
      <c r="D3319" s="8">
        <v>39001</v>
      </c>
      <c r="E3319" s="8">
        <v>38999</v>
      </c>
      <c r="F3319" t="s">
        <v>284</v>
      </c>
      <c r="G3319" s="6" t="s">
        <v>23</v>
      </c>
      <c r="I3319" s="12">
        <v>4</v>
      </c>
      <c r="J3319" s="12">
        <f>J3318+IF(AND($B3319="B",$G3319="D"),-I3319,IF($B3319="B",+I3319,0))</f>
        <v>-995.74772315024211</v>
      </c>
      <c r="K3319" s="12">
        <f>K3318+IF(AND($B3319="B",$E3319&lt;&gt;""),IF($G3319="D",-I3319,+I3319),0)</f>
        <v>-995.74772315024211</v>
      </c>
      <c r="L3319" s="6" t="str">
        <f>IF(C3319="","",G3319&amp;" "&amp;VLOOKUP(C3319,$X$1:$Y$49,2))</f>
        <v>D 20</v>
      </c>
      <c r="M3319" s="10" t="e">
        <f>M3318+IF(AND(B3319="C",E3319&lt;&gt;""),IF(G3319="D",-#REF!,+#REF!),0)</f>
        <v>#REF!</v>
      </c>
      <c r="N3319">
        <f>IF(D3319,MONTH(D3319),"")</f>
        <v>10</v>
      </c>
      <c r="O3319">
        <f>IF(D3319,YEAR(D3319),"")</f>
        <v>2006</v>
      </c>
      <c r="P3319" s="12">
        <f>P3318+IF(AND($B3319="C",I3319&lt;&gt;""),IF($G3319="D",-I3319,+I3319),0)</f>
        <v>122.43577481221318</v>
      </c>
    </row>
    <row r="3320" spans="1:16" x14ac:dyDescent="0.2">
      <c r="A3320" s="6">
        <v>1665</v>
      </c>
      <c r="B3320" s="6" t="s">
        <v>17</v>
      </c>
      <c r="C3320" t="s">
        <v>28</v>
      </c>
      <c r="D3320" s="8">
        <v>39003</v>
      </c>
      <c r="E3320" s="8">
        <v>39020</v>
      </c>
      <c r="F3320" t="s">
        <v>284</v>
      </c>
      <c r="G3320" s="6" t="s">
        <v>23</v>
      </c>
      <c r="I3320" s="12">
        <v>27.9</v>
      </c>
      <c r="J3320" s="12">
        <f>J3319+IF(AND($B3320="B",$G3320="D"),-I3320,IF($B3320="B",+I3320,0))</f>
        <v>-1023.6477231502421</v>
      </c>
      <c r="K3320" s="12">
        <f>K3319+IF(AND($B3320="B",$E3320&lt;&gt;""),IF($G3320="D",-I3320,+I3320),0)</f>
        <v>-1023.6477231502421</v>
      </c>
      <c r="L3320" s="6" t="str">
        <f>IF(C3320="","",G3320&amp;" "&amp;VLOOKUP(C3320,$X$1:$Y$49,2))</f>
        <v>D 25</v>
      </c>
      <c r="M3320" s="10" t="e">
        <f>M3319+IF(AND(B3320="C",E3320&lt;&gt;""),IF(G3320="D",-#REF!,+#REF!),0)</f>
        <v>#REF!</v>
      </c>
      <c r="N3320">
        <f>IF(D3320,MONTH(D3320),"")</f>
        <v>10</v>
      </c>
      <c r="O3320">
        <f>IF(D3320,YEAR(D3320),"")</f>
        <v>2006</v>
      </c>
      <c r="P3320" s="12">
        <f>P3319+IF(AND($B3320="C",I3320&lt;&gt;""),IF($G3320="D",-I3320,+I3320),0)</f>
        <v>122.43577481221318</v>
      </c>
    </row>
    <row r="3321" spans="1:16" x14ac:dyDescent="0.2">
      <c r="A3321" s="6">
        <v>1665</v>
      </c>
      <c r="B3321" s="6" t="s">
        <v>17</v>
      </c>
      <c r="C3321" t="s">
        <v>26</v>
      </c>
      <c r="D3321" s="8">
        <v>39003</v>
      </c>
      <c r="E3321" s="8">
        <v>39020</v>
      </c>
      <c r="F3321" t="s">
        <v>284</v>
      </c>
      <c r="G3321" s="6" t="s">
        <v>23</v>
      </c>
      <c r="I3321" s="12">
        <v>5.47</v>
      </c>
      <c r="J3321" s="12">
        <f>J3320+IF(AND($B3321="B",$G3321="D"),-I3321,IF($B3321="B",+I3321,0))</f>
        <v>-1029.117723150242</v>
      </c>
      <c r="K3321" s="12">
        <f>K3320+IF(AND($B3321="B",$E3321&lt;&gt;""),IF($G3321="D",-I3321,+I3321),0)</f>
        <v>-1029.117723150242</v>
      </c>
      <c r="L3321" s="6" t="str">
        <f>IF(C3321="","",G3321&amp;" "&amp;VLOOKUP(C3321,$X$1:$Y$49,2))</f>
        <v>D 6</v>
      </c>
      <c r="M3321" s="10" t="e">
        <f>M3320+IF(AND(B3321="C",E3321&lt;&gt;""),IF(G3321="D",-#REF!,+#REF!),0)</f>
        <v>#REF!</v>
      </c>
      <c r="N3321">
        <f>IF(D3321,MONTH(D3321),"")</f>
        <v>10</v>
      </c>
      <c r="O3321">
        <f>IF(D3321,YEAR(D3321),"")</f>
        <v>2006</v>
      </c>
      <c r="P3321" s="12">
        <f>P3320+IF(AND($B3321="C",I3321&lt;&gt;""),IF($G3321="D",-I3321,+I3321),0)</f>
        <v>122.43577481221318</v>
      </c>
    </row>
    <row r="3322" spans="1:16" x14ac:dyDescent="0.2">
      <c r="A3322" s="6">
        <v>1672</v>
      </c>
      <c r="B3322" s="6" t="s">
        <v>17</v>
      </c>
      <c r="C3322" t="s">
        <v>28</v>
      </c>
      <c r="D3322" s="8">
        <v>39005</v>
      </c>
      <c r="E3322" s="8">
        <v>39002</v>
      </c>
      <c r="F3322" t="s">
        <v>284</v>
      </c>
      <c r="G3322" s="6" t="s">
        <v>23</v>
      </c>
      <c r="I3322" s="12">
        <v>33</v>
      </c>
      <c r="J3322" s="12">
        <f>J3321+IF(AND($B3322="B",$G3322="D"),-I3322,IF($B3322="B",+I3322,0))</f>
        <v>-1062.117723150242</v>
      </c>
      <c r="K3322" s="12">
        <f>K3321+IF(AND($B3322="B",$E3322&lt;&gt;""),IF($G3322="D",-I3322,+I3322),0)</f>
        <v>-1062.117723150242</v>
      </c>
      <c r="L3322" s="6" t="str">
        <f>IF(C3322="","",G3322&amp;" "&amp;VLOOKUP(C3322,$X$1:$Y$49,2))</f>
        <v>D 25</v>
      </c>
      <c r="M3322" s="10" t="e">
        <f>M3321+IF(AND(B3322="C",E3322&lt;&gt;""),IF(G3322="D",-#REF!,+#REF!),0)</f>
        <v>#REF!</v>
      </c>
      <c r="N3322">
        <f>IF(D3322,MONTH(D3322),"")</f>
        <v>10</v>
      </c>
      <c r="O3322">
        <f>IF(D3322,YEAR(D3322),"")</f>
        <v>2006</v>
      </c>
      <c r="P3322" s="12">
        <f>P3321+IF(AND($B3322="C",I3322&lt;&gt;""),IF($G3322="D",-I3322,+I3322),0)</f>
        <v>122.43577481221318</v>
      </c>
    </row>
    <row r="3323" spans="1:16" x14ac:dyDescent="0.2">
      <c r="A3323" s="6">
        <v>1672</v>
      </c>
      <c r="B3323" s="6" t="s">
        <v>17</v>
      </c>
      <c r="C3323" t="s">
        <v>26</v>
      </c>
      <c r="D3323" s="8">
        <v>39005</v>
      </c>
      <c r="E3323" s="8">
        <v>39002</v>
      </c>
      <c r="F3323" t="s">
        <v>284</v>
      </c>
      <c r="G3323" s="6" t="s">
        <v>23</v>
      </c>
      <c r="I3323" s="12">
        <v>6.47</v>
      </c>
      <c r="J3323" s="12">
        <f>J3322+IF(AND($B3323="B",$G3323="D"),-I3323,IF($B3323="B",+I3323,0))</f>
        <v>-1068.587723150242</v>
      </c>
      <c r="K3323" s="12">
        <f>K3322+IF(AND($B3323="B",$E3323&lt;&gt;""),IF($G3323="D",-I3323,+I3323),0)</f>
        <v>-1068.587723150242</v>
      </c>
      <c r="L3323" s="6" t="str">
        <f>IF(C3323="","",G3323&amp;" "&amp;VLOOKUP(C3323,$X$1:$Y$49,2))</f>
        <v>D 6</v>
      </c>
      <c r="M3323" s="10" t="e">
        <f>M3322+IF(AND(B3323="C",E3323&lt;&gt;""),IF(G3323="D",-#REF!,+#REF!),0)</f>
        <v>#REF!</v>
      </c>
      <c r="N3323">
        <f>IF(D3323,MONTH(D3323),"")</f>
        <v>10</v>
      </c>
      <c r="O3323">
        <f>IF(D3323,YEAR(D3323),"")</f>
        <v>2006</v>
      </c>
      <c r="P3323" s="12">
        <f>P3322+IF(AND($B3323="C",I3323&lt;&gt;""),IF($G3323="D",-I3323,+I3323),0)</f>
        <v>122.43577481221318</v>
      </c>
    </row>
    <row r="3324" spans="1:16" x14ac:dyDescent="0.2">
      <c r="A3324" s="6">
        <v>1680</v>
      </c>
      <c r="B3324" s="6" t="s">
        <v>17</v>
      </c>
      <c r="C3324" t="s">
        <v>31</v>
      </c>
      <c r="D3324" s="8">
        <v>39005</v>
      </c>
      <c r="E3324" s="8">
        <v>39021</v>
      </c>
      <c r="F3324" t="s">
        <v>284</v>
      </c>
      <c r="G3324" s="6" t="s">
        <v>23</v>
      </c>
      <c r="I3324" s="12">
        <v>68.16</v>
      </c>
      <c r="J3324" s="12">
        <f>J3323+IF(AND($B3324="B",$G3324="D"),-I3324,IF($B3324="B",+I3324,0))</f>
        <v>-1136.7477231502421</v>
      </c>
      <c r="K3324" s="12">
        <f>K3323+IF(AND($B3324="B",$E3324&lt;&gt;""),IF($G3324="D",-I3324,+I3324),0)</f>
        <v>-1136.7477231502421</v>
      </c>
      <c r="L3324" s="6" t="str">
        <f>IF(C3324="","",G3324&amp;" "&amp;VLOOKUP(C3324,$X$1:$Y$49,2))</f>
        <v>D 22</v>
      </c>
      <c r="M3324" s="10" t="e">
        <f>M3323+IF(AND(B3324="C",E3324&lt;&gt;""),IF(G3324="D",-#REF!,+#REF!),0)</f>
        <v>#REF!</v>
      </c>
      <c r="N3324">
        <f>IF(D3324,MONTH(D3324),"")</f>
        <v>10</v>
      </c>
      <c r="O3324">
        <f>IF(D3324,YEAR(D3324),"")</f>
        <v>2006</v>
      </c>
      <c r="P3324" s="12">
        <f>P3323+IF(AND($B3324="C",I3324&lt;&gt;""),IF($G3324="D",-I3324,+I3324),0)</f>
        <v>122.43577481221318</v>
      </c>
    </row>
    <row r="3325" spans="1:16" x14ac:dyDescent="0.2">
      <c r="A3325" s="6">
        <v>1680</v>
      </c>
      <c r="B3325" s="6" t="s">
        <v>17</v>
      </c>
      <c r="C3325" t="s">
        <v>28</v>
      </c>
      <c r="D3325" s="8">
        <v>39005</v>
      </c>
      <c r="E3325" s="8">
        <v>39021</v>
      </c>
      <c r="F3325" t="s">
        <v>284</v>
      </c>
      <c r="G3325" s="6" t="s">
        <v>23</v>
      </c>
      <c r="I3325" s="12">
        <v>54.26</v>
      </c>
      <c r="J3325" s="12">
        <f>J3324+IF(AND($B3325="B",$G3325="D"),-I3325,IF($B3325="B",+I3325,0))</f>
        <v>-1191.0077231502421</v>
      </c>
      <c r="K3325" s="12">
        <f>K3324+IF(AND($B3325="B",$E3325&lt;&gt;""),IF($G3325="D",-I3325,+I3325),0)</f>
        <v>-1191.0077231502421</v>
      </c>
      <c r="L3325" s="6" t="str">
        <f>IF(C3325="","",G3325&amp;" "&amp;VLOOKUP(C3325,$X$1:$Y$49,2))</f>
        <v>D 25</v>
      </c>
      <c r="M3325" s="10" t="e">
        <f>M3324+IF(AND(B3325="C",E3325&lt;&gt;""),IF(G3325="D",-#REF!,+#REF!),0)</f>
        <v>#REF!</v>
      </c>
      <c r="N3325">
        <f>IF(D3325,MONTH(D3325),"")</f>
        <v>10</v>
      </c>
      <c r="O3325">
        <f>IF(D3325,YEAR(D3325),"")</f>
        <v>2006</v>
      </c>
      <c r="P3325" s="12">
        <f>P3324+IF(AND($B3325="C",I3325&lt;&gt;""),IF($G3325="D",-I3325,+I3325),0)</f>
        <v>122.43577481221318</v>
      </c>
    </row>
    <row r="3326" spans="1:16" x14ac:dyDescent="0.2">
      <c r="A3326" s="6">
        <v>1680</v>
      </c>
      <c r="B3326" s="6" t="s">
        <v>17</v>
      </c>
      <c r="C3326" t="s">
        <v>26</v>
      </c>
      <c r="D3326" s="8">
        <v>39005</v>
      </c>
      <c r="E3326" s="8">
        <v>39021</v>
      </c>
      <c r="F3326" t="s">
        <v>284</v>
      </c>
      <c r="G3326" s="6" t="s">
        <v>23</v>
      </c>
      <c r="I3326" s="12">
        <v>23.97</v>
      </c>
      <c r="J3326" s="12">
        <f>J3325+IF(AND($B3326="B",$G3326="D"),-I3326,IF($B3326="B",+I3326,0))</f>
        <v>-1214.9777231502421</v>
      </c>
      <c r="K3326" s="12">
        <f>K3325+IF(AND($B3326="B",$E3326&lt;&gt;""),IF($G3326="D",-I3326,+I3326),0)</f>
        <v>-1214.9777231502421</v>
      </c>
      <c r="L3326" s="6" t="str">
        <f>IF(C3326="","",G3326&amp;" "&amp;VLOOKUP(C3326,$X$1:$Y$49,2))</f>
        <v>D 6</v>
      </c>
      <c r="M3326" s="10" t="e">
        <f>M3325+IF(AND(B3326="C",E3326&lt;&gt;""),IF(G3326="D",-#REF!,+#REF!),0)</f>
        <v>#REF!</v>
      </c>
      <c r="N3326">
        <f>IF(D3326,MONTH(D3326),"")</f>
        <v>10</v>
      </c>
      <c r="O3326">
        <f>IF(D3326,YEAR(D3326),"")</f>
        <v>2006</v>
      </c>
      <c r="P3326" s="12">
        <f>P3325+IF(AND($B3326="C",I3326&lt;&gt;""),IF($G3326="D",-I3326,+I3326),0)</f>
        <v>122.43577481221318</v>
      </c>
    </row>
    <row r="3327" spans="1:16" x14ac:dyDescent="0.2">
      <c r="A3327" s="6">
        <v>1664</v>
      </c>
      <c r="B3327" s="6" t="s">
        <v>17</v>
      </c>
      <c r="C3327" t="s">
        <v>54</v>
      </c>
      <c r="D3327" s="8">
        <v>39009</v>
      </c>
      <c r="E3327" s="8">
        <v>39016</v>
      </c>
      <c r="F3327" t="s">
        <v>284</v>
      </c>
      <c r="G3327" s="6" t="s">
        <v>19</v>
      </c>
      <c r="I3327" s="12">
        <v>260</v>
      </c>
      <c r="J3327" s="12">
        <f>J3326+IF(AND($B3327="B",$G3327="D"),-I3327,IF($B3327="B",+I3327,0))</f>
        <v>-954.97772315024213</v>
      </c>
      <c r="K3327" s="12">
        <f>K3326+IF(AND($B3327="B",$E3327&lt;&gt;""),IF($G3327="D",-I3327,+I3327),0)</f>
        <v>-954.97772315024213</v>
      </c>
      <c r="L3327" s="6" t="str">
        <f>IF(C3327="","",G3327&amp;" "&amp;VLOOKUP(C3327,$X$1:$Y$49,2))</f>
        <v>R 6</v>
      </c>
      <c r="M3327" s="10" t="e">
        <f>M3326+IF(AND(B3327="C",E3327&lt;&gt;""),IF(G3327="D",-#REF!,+#REF!),0)</f>
        <v>#REF!</v>
      </c>
      <c r="N3327">
        <f>IF(D3327,MONTH(D3327),"")</f>
        <v>10</v>
      </c>
      <c r="O3327">
        <f>IF(D3327,YEAR(D3327),"")</f>
        <v>2006</v>
      </c>
      <c r="P3327" s="12">
        <f>P3326+IF(AND($B3327="C",I3327&lt;&gt;""),IF($G3327="D",-I3327,+I3327),0)</f>
        <v>122.43577481221318</v>
      </c>
    </row>
    <row r="3328" spans="1:16" x14ac:dyDescent="0.2">
      <c r="A3328" s="6">
        <v>1664</v>
      </c>
      <c r="B3328" s="6" t="s">
        <v>17</v>
      </c>
      <c r="C3328" t="s">
        <v>62</v>
      </c>
      <c r="D3328" s="8">
        <v>39009</v>
      </c>
      <c r="E3328" s="8">
        <v>39016</v>
      </c>
      <c r="F3328" t="s">
        <v>284</v>
      </c>
      <c r="G3328" s="6" t="s">
        <v>19</v>
      </c>
      <c r="I3328" s="12">
        <v>50.96</v>
      </c>
      <c r="J3328" s="12">
        <f>J3327+IF(AND($B3328="B",$G3328="D"),-I3328,IF($B3328="B",+I3328,0))</f>
        <v>-904.01772315024209</v>
      </c>
      <c r="K3328" s="12">
        <f>K3327+IF(AND($B3328="B",$E3328&lt;&gt;""),IF($G3328="D",-I3328,+I3328),0)</f>
        <v>-904.01772315024209</v>
      </c>
      <c r="L3328" s="6" t="str">
        <f>IF(C3328="","",G3328&amp;" "&amp;VLOOKUP(C3328,$X$1:$Y$49,2))</f>
        <v>R 5</v>
      </c>
      <c r="M3328" s="10" t="e">
        <f>M3327+IF(AND(B3328="C",E3328&lt;&gt;""),IF(G3328="D",-#REF!,+#REF!),0)</f>
        <v>#REF!</v>
      </c>
      <c r="N3328">
        <f>IF(D3328,MONTH(D3328),"")</f>
        <v>10</v>
      </c>
      <c r="O3328">
        <f>IF(D3328,YEAR(D3328),"")</f>
        <v>2006</v>
      </c>
      <c r="P3328" s="12">
        <f>P3327+IF(AND($B3328="C",I3328&lt;&gt;""),IF($G3328="D",-I3328,+I3328),0)</f>
        <v>122.43577481221318</v>
      </c>
    </row>
    <row r="3329" spans="1:16" x14ac:dyDescent="0.2">
      <c r="A3329" s="6">
        <v>1528</v>
      </c>
      <c r="B3329" s="6" t="s">
        <v>17</v>
      </c>
      <c r="C3329" t="s">
        <v>57</v>
      </c>
      <c r="D3329" s="8">
        <v>39011</v>
      </c>
      <c r="E3329" s="8">
        <v>39012</v>
      </c>
      <c r="F3329" t="s">
        <v>284</v>
      </c>
      <c r="G3329" s="6" t="s">
        <v>23</v>
      </c>
      <c r="I3329" s="12">
        <v>278.97000000000003</v>
      </c>
      <c r="J3329" s="12">
        <f>J3328+IF(AND($B3329="B",$G3329="D"),-I3329,IF($B3329="B",+I3329,0))</f>
        <v>-1182.9877231502421</v>
      </c>
      <c r="K3329" s="12">
        <f>K3328+IF(AND($B3329="B",$E3329&lt;&gt;""),IF($G3329="D",-I3329,+I3329),0)</f>
        <v>-1182.9877231502421</v>
      </c>
      <c r="L3329" s="6" t="str">
        <f>IF(C3329="","",G3329&amp;" "&amp;VLOOKUP(C3329,$X$1:$Y$49,2))</f>
        <v>D 13</v>
      </c>
      <c r="M3329" s="10" t="e">
        <f>M3328+IF(AND(B3329="C",E3329&lt;&gt;""),IF(G3329="D",-#REF!,+#REF!),0)</f>
        <v>#REF!</v>
      </c>
      <c r="N3329">
        <f>IF(D3329,MONTH(D3329),"")</f>
        <v>10</v>
      </c>
      <c r="O3329">
        <f>IF(D3329,YEAR(D3329),"")</f>
        <v>2006</v>
      </c>
      <c r="P3329" s="12">
        <f>P3328+IF(AND($B3329="C",I3329&lt;&gt;""),IF($G3329="D",-I3329,+I3329),0)</f>
        <v>122.43577481221318</v>
      </c>
    </row>
    <row r="3330" spans="1:16" x14ac:dyDescent="0.2">
      <c r="A3330" s="6">
        <v>1528</v>
      </c>
      <c r="B3330" s="6" t="s">
        <v>17</v>
      </c>
      <c r="C3330" s="7" t="s">
        <v>26</v>
      </c>
      <c r="D3330" s="8">
        <v>39011</v>
      </c>
      <c r="E3330" s="8">
        <v>39012</v>
      </c>
      <c r="F3330" t="s">
        <v>284</v>
      </c>
      <c r="G3330" s="6" t="s">
        <v>23</v>
      </c>
      <c r="I3330" s="12">
        <v>54.68</v>
      </c>
      <c r="J3330" s="12">
        <f>J3329+IF(AND($B3330="B",$G3330="D"),-I3330,IF($B3330="B",+I3330,0))</f>
        <v>-1237.6677231502422</v>
      </c>
      <c r="K3330" s="12">
        <f>K3329+IF(AND($B3330="B",$E3330&lt;&gt;""),IF($G3330="D",-I3330,+I3330),0)</f>
        <v>-1237.6677231502422</v>
      </c>
      <c r="L3330" s="6" t="str">
        <f>IF(C3330="","",G3330&amp;" "&amp;VLOOKUP(C3330,$X$1:$Y$49,2))</f>
        <v>D 6</v>
      </c>
      <c r="M3330" s="10" t="e">
        <f>M3329+IF(AND(B3330="C",E3330&lt;&gt;""),IF(G3330="D",-#REF!,+#REF!),0)</f>
        <v>#REF!</v>
      </c>
      <c r="N3330">
        <f>IF(D3330,MONTH(D3330),"")</f>
        <v>10</v>
      </c>
      <c r="O3330">
        <f>IF(D3330,YEAR(D3330),"")</f>
        <v>2006</v>
      </c>
      <c r="P3330" s="12">
        <f>P3329+IF(AND($B3330="C",I3330&lt;&gt;""),IF($G3330="D",-I3330,+I3330),0)</f>
        <v>122.43577481221318</v>
      </c>
    </row>
    <row r="3331" spans="1:16" x14ac:dyDescent="0.2">
      <c r="A3331" s="6">
        <v>1528</v>
      </c>
      <c r="B3331" s="6" t="s">
        <v>17</v>
      </c>
      <c r="C3331" t="s">
        <v>64</v>
      </c>
      <c r="D3331" s="8">
        <v>39011</v>
      </c>
      <c r="E3331" s="8">
        <v>39012</v>
      </c>
      <c r="F3331" t="s">
        <v>284</v>
      </c>
      <c r="G3331" s="6" t="s">
        <v>23</v>
      </c>
      <c r="I3331" s="12">
        <v>6.11</v>
      </c>
      <c r="J3331" s="12">
        <f>J3330+IF(AND($B3331="B",$G3331="D"),-I3331,IF($B3331="B",+I3331,0))</f>
        <v>-1243.7777231502421</v>
      </c>
      <c r="K3331" s="12">
        <f>K3330+IF(AND($B3331="B",$E3331&lt;&gt;""),IF($G3331="D",-I3331,+I3331),0)</f>
        <v>-1243.7777231502421</v>
      </c>
      <c r="L3331" s="6" t="str">
        <f>IF(C3331="","",G3331&amp;" "&amp;VLOOKUP(C3331,$X$1:$Y$49,2))</f>
        <v>D 20</v>
      </c>
      <c r="M3331" s="10" t="e">
        <f>M3330+IF(AND(B3331="C",E3331&lt;&gt;""),IF(G3331="D",-#REF!,+#REF!),0)</f>
        <v>#REF!</v>
      </c>
      <c r="N3331">
        <f>IF(D3331,MONTH(D3331),"")</f>
        <v>10</v>
      </c>
      <c r="O3331">
        <f>IF(D3331,YEAR(D3331),"")</f>
        <v>2006</v>
      </c>
      <c r="P3331" s="12">
        <f>P3330+IF(AND($B3331="C",I3331&lt;&gt;""),IF($G3331="D",-I3331,+I3331),0)</f>
        <v>122.43577481221318</v>
      </c>
    </row>
    <row r="3332" spans="1:16" x14ac:dyDescent="0.2">
      <c r="A3332" s="6">
        <v>1666</v>
      </c>
      <c r="B3332" s="6" t="s">
        <v>17</v>
      </c>
      <c r="C3332" t="s">
        <v>58</v>
      </c>
      <c r="D3332" s="8">
        <v>39011</v>
      </c>
      <c r="E3332" s="8">
        <v>39010</v>
      </c>
      <c r="F3332" t="s">
        <v>284</v>
      </c>
      <c r="G3332" s="6" t="s">
        <v>23</v>
      </c>
      <c r="I3332" s="12">
        <v>1000</v>
      </c>
      <c r="J3332" s="12">
        <f>J3331+IF(AND($B3332="B",$G3332="D"),-I3332,IF($B3332="B",+I3332,0))</f>
        <v>-2243.7777231502423</v>
      </c>
      <c r="K3332" s="12">
        <f>K3331+IF(AND($B3332="B",$E3332&lt;&gt;""),IF($G3332="D",-I3332,+I3332),0)</f>
        <v>-2243.7777231502423</v>
      </c>
      <c r="L3332" s="6" t="str">
        <f>IF(C3332="","",G3332&amp;" "&amp;VLOOKUP(C3332,$X$1:$Y$49,2))</f>
        <v>D 4</v>
      </c>
      <c r="M3332" s="10" t="e">
        <f>M3331+IF(AND(B3332="C",E3332&lt;&gt;""),IF(G3332="D",-#REF!,+#REF!),0)</f>
        <v>#REF!</v>
      </c>
      <c r="N3332">
        <f>IF(D3332,MONTH(D3332),"")</f>
        <v>10</v>
      </c>
      <c r="O3332">
        <f>IF(D3332,YEAR(D3332),"")</f>
        <v>2006</v>
      </c>
      <c r="P3332" s="12">
        <f>P3331+IF(AND($B3332="C",I3332&lt;&gt;""),IF($G3332="D",-I3332,+I3332),0)</f>
        <v>122.43577481221318</v>
      </c>
    </row>
    <row r="3333" spans="1:16" x14ac:dyDescent="0.2">
      <c r="A3333" s="6">
        <v>1679</v>
      </c>
      <c r="B3333" s="6" t="s">
        <v>17</v>
      </c>
      <c r="C3333" t="s">
        <v>28</v>
      </c>
      <c r="D3333" s="8">
        <v>39020</v>
      </c>
      <c r="E3333" s="8">
        <v>39020</v>
      </c>
      <c r="F3333" t="s">
        <v>284</v>
      </c>
      <c r="G3333" s="6" t="s">
        <v>23</v>
      </c>
      <c r="I3333" s="12">
        <v>49.17</v>
      </c>
      <c r="J3333" s="12">
        <f>J3332+IF(AND($B3333="B",$G3333="D"),-I3333,IF($B3333="B",+I3333,0))</f>
        <v>-2292.9477231502424</v>
      </c>
      <c r="K3333" s="12">
        <f>K3332+IF(AND($B3333="B",$E3333&lt;&gt;""),IF($G3333="D",-I3333,+I3333),0)</f>
        <v>-2292.9477231502424</v>
      </c>
      <c r="L3333" s="6" t="str">
        <f>IF(C3333="","",G3333&amp;" "&amp;VLOOKUP(C3333,$X$1:$Y$49,2))</f>
        <v>D 25</v>
      </c>
      <c r="M3333" s="10" t="e">
        <f>M3332+IF(AND(B3333="C",E3333&lt;&gt;""),IF(G3333="D",-#REF!,+#REF!),0)</f>
        <v>#REF!</v>
      </c>
      <c r="N3333">
        <f>IF(D3333,MONTH(D3333),"")</f>
        <v>10</v>
      </c>
      <c r="O3333">
        <f>IF(D3333,YEAR(D3333),"")</f>
        <v>2006</v>
      </c>
      <c r="P3333" s="12">
        <f>P3332+IF(AND($B3333="C",I3333&lt;&gt;""),IF($G3333="D",-I3333,+I3333),0)</f>
        <v>122.43577481221318</v>
      </c>
    </row>
    <row r="3334" spans="1:16" x14ac:dyDescent="0.2">
      <c r="A3334" s="6">
        <v>1679</v>
      </c>
      <c r="B3334" s="6" t="s">
        <v>17</v>
      </c>
      <c r="C3334" t="s">
        <v>26</v>
      </c>
      <c r="D3334" s="8">
        <v>39020</v>
      </c>
      <c r="E3334" s="8">
        <v>39020</v>
      </c>
      <c r="F3334" t="s">
        <v>284</v>
      </c>
      <c r="G3334" s="6" t="s">
        <v>23</v>
      </c>
      <c r="I3334" s="12">
        <v>9.64</v>
      </c>
      <c r="J3334" s="12">
        <f>J3333+IF(AND($B3334="B",$G3334="D"),-I3334,IF($B3334="B",+I3334,0))</f>
        <v>-2302.5877231502423</v>
      </c>
      <c r="K3334" s="12">
        <f>K3333+IF(AND($B3334="B",$E3334&lt;&gt;""),IF($G3334="D",-I3334,+I3334),0)</f>
        <v>-2302.5877231502423</v>
      </c>
      <c r="L3334" s="6" t="str">
        <f>IF(C3334="","",G3334&amp;" "&amp;VLOOKUP(C3334,$X$1:$Y$49,2))</f>
        <v>D 6</v>
      </c>
      <c r="M3334" s="10" t="e">
        <f>M3333+IF(AND(B3334="C",E3334&lt;&gt;""),IF(G3334="D",-#REF!,+#REF!),0)</f>
        <v>#REF!</v>
      </c>
      <c r="N3334">
        <f>IF(D3334,MONTH(D3334),"")</f>
        <v>10</v>
      </c>
      <c r="O3334">
        <f>IF(D3334,YEAR(D3334),"")</f>
        <v>2006</v>
      </c>
      <c r="P3334" s="12">
        <f>P3333+IF(AND($B3334="C",I3334&lt;&gt;""),IF($G3334="D",-I3334,+I3334),0)</f>
        <v>122.43577481221318</v>
      </c>
    </row>
    <row r="3335" spans="1:16" x14ac:dyDescent="0.2">
      <c r="A3335" s="6">
        <v>1670</v>
      </c>
      <c r="B3335" s="6" t="s">
        <v>17</v>
      </c>
      <c r="C3335" t="s">
        <v>54</v>
      </c>
      <c r="D3335" s="8">
        <v>39021</v>
      </c>
      <c r="E3335" s="8">
        <v>39021</v>
      </c>
      <c r="F3335" t="s">
        <v>284</v>
      </c>
      <c r="G3335" s="6" t="s">
        <v>19</v>
      </c>
      <c r="I3335" s="12">
        <v>700</v>
      </c>
      <c r="J3335" s="12">
        <f>J3334+IF(AND($B3335="B",$G3335="D"),-I3335,IF($B3335="B",+I3335,0))</f>
        <v>-1602.5877231502423</v>
      </c>
      <c r="K3335" s="12">
        <f>K3334+IF(AND($B3335="B",$E3335&lt;&gt;""),IF($G3335="D",-I3335,+I3335),0)</f>
        <v>-1602.5877231502423</v>
      </c>
      <c r="L3335" s="6" t="str">
        <f>IF(C3335="","",G3335&amp;" "&amp;VLOOKUP(C3335,$X$1:$Y$49,2))</f>
        <v>R 6</v>
      </c>
      <c r="M3335" s="10" t="e">
        <f>M3334+IF(AND(B3335="C",E3335&lt;&gt;""),IF(G3335="D",-#REF!,+#REF!),0)</f>
        <v>#REF!</v>
      </c>
      <c r="N3335">
        <f>IF(D3335,MONTH(D3335),"")</f>
        <v>10</v>
      </c>
      <c r="O3335">
        <f>IF(D3335,YEAR(D3335),"")</f>
        <v>2006</v>
      </c>
      <c r="P3335" s="12">
        <f>P3334+IF(AND($B3335="C",I3335&lt;&gt;""),IF($G3335="D",-I3335,+I3335),0)</f>
        <v>122.43577481221318</v>
      </c>
    </row>
    <row r="3336" spans="1:16" x14ac:dyDescent="0.2">
      <c r="A3336" s="6">
        <v>1670</v>
      </c>
      <c r="B3336" s="6" t="s">
        <v>17</v>
      </c>
      <c r="C3336" t="s">
        <v>62</v>
      </c>
      <c r="D3336" s="8">
        <v>39021</v>
      </c>
      <c r="E3336" s="8">
        <v>39021</v>
      </c>
      <c r="F3336" t="s">
        <v>284</v>
      </c>
      <c r="G3336" s="6" t="s">
        <v>19</v>
      </c>
      <c r="I3336" s="12">
        <v>137.19999999999999</v>
      </c>
      <c r="J3336" s="12">
        <f>J3335+IF(AND($B3336="B",$G3336="D"),-I3336,IF($B3336="B",+I3336,0))</f>
        <v>-1465.3877231502422</v>
      </c>
      <c r="K3336" s="12">
        <f>K3335+IF(AND($B3336="B",$E3336&lt;&gt;""),IF($G3336="D",-I3336,+I3336),0)</f>
        <v>-1465.3877231502422</v>
      </c>
      <c r="L3336" s="6" t="str">
        <f>IF(C3336="","",G3336&amp;" "&amp;VLOOKUP(C3336,$X$1:$Y$49,2))</f>
        <v>R 5</v>
      </c>
      <c r="M3336" s="10" t="e">
        <f>M3335+IF(AND(B3336="C",E3336&lt;&gt;""),IF(G3336="D",-#REF!,+#REF!),0)</f>
        <v>#REF!</v>
      </c>
      <c r="N3336">
        <f>IF(D3336,MONTH(D3336),"")</f>
        <v>10</v>
      </c>
      <c r="O3336">
        <f>IF(D3336,YEAR(D3336),"")</f>
        <v>2006</v>
      </c>
      <c r="P3336" s="12">
        <f>P3335+IF(AND($B3336="C",I3336&lt;&gt;""),IF($G3336="D",-I3336,+I3336),0)</f>
        <v>122.43577481221318</v>
      </c>
    </row>
    <row r="3337" spans="1:16" x14ac:dyDescent="0.2">
      <c r="A3337" s="6">
        <v>1684</v>
      </c>
      <c r="B3337" s="6" t="s">
        <v>17</v>
      </c>
      <c r="C3337" t="s">
        <v>28</v>
      </c>
      <c r="D3337" s="8">
        <v>39021</v>
      </c>
      <c r="E3337" s="8">
        <v>36468</v>
      </c>
      <c r="F3337" t="s">
        <v>284</v>
      </c>
      <c r="G3337" s="6" t="s">
        <v>23</v>
      </c>
      <c r="J3337" s="12">
        <f>J3336+IF(AND($B3337="B",$G3337="D"),-I3337,IF($B3337="B",+I3337,0))</f>
        <v>-1465.3877231502422</v>
      </c>
      <c r="K3337" s="12">
        <f>K3336+IF(AND($B3337="B",$E3337&lt;&gt;""),IF($G3337="D",-I3337,+I3337),0)</f>
        <v>-1465.3877231502422</v>
      </c>
      <c r="L3337" s="6" t="str">
        <f>IF(C3337="","",G3337&amp;" "&amp;VLOOKUP(C3337,$X$1:$Y$49,2))</f>
        <v>D 25</v>
      </c>
      <c r="M3337" s="10" t="e">
        <f>M3336+IF(AND(B3337="C",E3337&lt;&gt;""),IF(G3337="D",-#REF!,+#REF!),0)</f>
        <v>#REF!</v>
      </c>
      <c r="N3337">
        <f>IF(D3337,MONTH(D3337),"")</f>
        <v>10</v>
      </c>
      <c r="O3337">
        <f>IF(D3337,YEAR(D3337),"")</f>
        <v>2006</v>
      </c>
      <c r="P3337" s="12">
        <f>P3336+IF(AND($B3337="C",I3337&lt;&gt;""),IF($G3337="D",-I3337,+I3337),0)</f>
        <v>122.43577481221318</v>
      </c>
    </row>
    <row r="3338" spans="1:16" x14ac:dyDescent="0.2">
      <c r="A3338" s="6">
        <v>1684</v>
      </c>
      <c r="B3338" s="6" t="s">
        <v>17</v>
      </c>
      <c r="C3338" t="s">
        <v>26</v>
      </c>
      <c r="D3338" s="8">
        <v>39021</v>
      </c>
      <c r="E3338" s="8">
        <v>36468</v>
      </c>
      <c r="F3338" t="s">
        <v>284</v>
      </c>
      <c r="G3338" s="6" t="s">
        <v>23</v>
      </c>
      <c r="J3338" s="12">
        <f>J3337+IF(AND($B3338="B",$G3338="D"),-I3338,IF($B3338="B",+I3338,0))</f>
        <v>-1465.3877231502422</v>
      </c>
      <c r="K3338" s="12">
        <f>K3337+IF(AND($B3338="B",$E3338&lt;&gt;""),IF($G3338="D",-I3338,+I3338),0)</f>
        <v>-1465.3877231502422</v>
      </c>
      <c r="L3338" s="6" t="str">
        <f>IF(C3338="","",G3338&amp;" "&amp;VLOOKUP(C3338,$X$1:$Y$49,2))</f>
        <v>D 6</v>
      </c>
      <c r="M3338" s="10" t="e">
        <f>M3337+IF(AND(B3338="C",E3338&lt;&gt;""),IF(G3338="D",-#REF!,+#REF!),0)</f>
        <v>#REF!</v>
      </c>
      <c r="N3338">
        <f>IF(D3338,MONTH(D3338),"")</f>
        <v>10</v>
      </c>
      <c r="O3338">
        <f>IF(D3338,YEAR(D3338),"")</f>
        <v>2006</v>
      </c>
      <c r="P3338" s="12">
        <f>P3337+IF(AND($B3338="C",I3338&lt;&gt;""),IF($G3338="D",-I3338,+I3338),0)</f>
        <v>122.43577481221318</v>
      </c>
    </row>
    <row r="3339" spans="1:16" x14ac:dyDescent="0.2">
      <c r="A3339" s="6">
        <v>1667</v>
      </c>
      <c r="B3339" s="6" t="s">
        <v>17</v>
      </c>
      <c r="C3339" t="s">
        <v>28</v>
      </c>
      <c r="D3339" s="8">
        <v>39022</v>
      </c>
      <c r="E3339" s="8">
        <v>39021</v>
      </c>
      <c r="F3339" t="s">
        <v>284</v>
      </c>
      <c r="G3339" s="6" t="s">
        <v>23</v>
      </c>
      <c r="I3339" s="12">
        <v>56.2</v>
      </c>
      <c r="J3339" s="12">
        <f>J3338+IF(AND($B3339="B",$G3339="D"),-I3339,IF($B3339="B",+I3339,0))</f>
        <v>-1521.5877231502423</v>
      </c>
      <c r="K3339" s="12">
        <f>K3338+IF(AND($B3339="B",$E3339&lt;&gt;""),IF($G3339="D",-I3339,+I3339),0)</f>
        <v>-1521.5877231502423</v>
      </c>
      <c r="L3339" s="6" t="str">
        <f>IF(C3339="","",G3339&amp;" "&amp;VLOOKUP(C3339,$X$1:$Y$49,2))</f>
        <v>D 25</v>
      </c>
      <c r="M3339" s="10" t="e">
        <f>M3338+IF(AND(B3339="C",E3339&lt;&gt;""),IF(G3339="D",-#REF!,+#REF!),0)</f>
        <v>#REF!</v>
      </c>
      <c r="N3339">
        <f>IF(D3339,MONTH(D3339),"")</f>
        <v>11</v>
      </c>
      <c r="O3339">
        <f>IF(D3339,YEAR(D3339),"")</f>
        <v>2006</v>
      </c>
      <c r="P3339" s="12">
        <f>P3338+IF(AND($B3339="C",I3339&lt;&gt;""),IF($G3339="D",-I3339,+I3339),0)</f>
        <v>122.43577481221318</v>
      </c>
    </row>
    <row r="3340" spans="1:16" x14ac:dyDescent="0.2">
      <c r="A3340" s="6">
        <v>1667</v>
      </c>
      <c r="B3340" s="6" t="s">
        <v>17</v>
      </c>
      <c r="C3340" t="s">
        <v>26</v>
      </c>
      <c r="D3340" s="8">
        <v>39022</v>
      </c>
      <c r="E3340" s="8">
        <v>39021</v>
      </c>
      <c r="F3340" t="s">
        <v>284</v>
      </c>
      <c r="G3340" s="6" t="s">
        <v>23</v>
      </c>
      <c r="I3340" s="12">
        <v>3.09</v>
      </c>
      <c r="J3340" s="12">
        <f>J3339+IF(AND($B3340="B",$G3340="D"),-I3340,IF($B3340="B",+I3340,0))</f>
        <v>-1524.6777231502422</v>
      </c>
      <c r="K3340" s="12">
        <f>K3339+IF(AND($B3340="B",$E3340&lt;&gt;""),IF($G3340="D",-I3340,+I3340),0)</f>
        <v>-1524.6777231502422</v>
      </c>
      <c r="L3340" s="6" t="str">
        <f>IF(C3340="","",G3340&amp;" "&amp;VLOOKUP(C3340,$X$1:$Y$49,2))</f>
        <v>D 6</v>
      </c>
      <c r="M3340" s="10" t="e">
        <f>M3339+IF(AND(B3340="C",E3340&lt;&gt;""),IF(G3340="D",-#REF!,+#REF!),0)</f>
        <v>#REF!</v>
      </c>
      <c r="N3340">
        <f>IF(D3340,MONTH(D3340),"")</f>
        <v>11</v>
      </c>
      <c r="O3340">
        <f>IF(D3340,YEAR(D3340),"")</f>
        <v>2006</v>
      </c>
      <c r="P3340" s="12">
        <f>P3339+IF(AND($B3340="C",I3340&lt;&gt;""),IF($G3340="D",-I3340,+I3340),0)</f>
        <v>122.43577481221318</v>
      </c>
    </row>
    <row r="3341" spans="1:16" x14ac:dyDescent="0.2">
      <c r="A3341" s="6">
        <v>1681</v>
      </c>
      <c r="B3341" s="6" t="s">
        <v>17</v>
      </c>
      <c r="C3341" t="s">
        <v>53</v>
      </c>
      <c r="D3341" s="8">
        <v>39023</v>
      </c>
      <c r="E3341" s="8">
        <v>39023</v>
      </c>
      <c r="F3341" t="s">
        <v>284</v>
      </c>
      <c r="G3341" s="6" t="s">
        <v>23</v>
      </c>
      <c r="I3341" s="12">
        <v>34</v>
      </c>
      <c r="J3341" s="12">
        <f>J3340+IF(AND($B3341="B",$G3341="D"),-I3341,IF($B3341="B",+I3341,0))</f>
        <v>-1558.6777231502422</v>
      </c>
      <c r="K3341" s="12">
        <f>K3340+IF(AND($B3341="B",$E3341&lt;&gt;""),IF($G3341="D",-I3341,+I3341),0)</f>
        <v>-1558.6777231502422</v>
      </c>
      <c r="L3341" s="6" t="str">
        <f>IF(C3341="","",G3341&amp;" "&amp;VLOOKUP(C3341,$X$1:$Y$49,2))</f>
        <v>D 29</v>
      </c>
      <c r="M3341" s="10" t="e">
        <f>M3340+IF(AND(B3341="C",E3341&lt;&gt;""),IF(G3341="D",-#REF!,+#REF!),0)</f>
        <v>#REF!</v>
      </c>
      <c r="N3341">
        <f>IF(D3341,MONTH(D3341),"")</f>
        <v>11</v>
      </c>
      <c r="O3341">
        <f>IF(D3341,YEAR(D3341),"")</f>
        <v>2006</v>
      </c>
      <c r="P3341" s="12">
        <f>P3340+IF(AND($B3341="C",I3341&lt;&gt;""),IF($G3341="D",-I3341,+I3341),0)</f>
        <v>122.43577481221318</v>
      </c>
    </row>
    <row r="3342" spans="1:16" x14ac:dyDescent="0.2">
      <c r="A3342" s="6">
        <v>1681</v>
      </c>
      <c r="B3342" s="6" t="s">
        <v>17</v>
      </c>
      <c r="C3342" t="s">
        <v>26</v>
      </c>
      <c r="D3342" s="8">
        <v>39023</v>
      </c>
      <c r="E3342" s="8">
        <v>39023</v>
      </c>
      <c r="F3342" t="s">
        <v>284</v>
      </c>
      <c r="G3342" s="6" t="s">
        <v>23</v>
      </c>
      <c r="I3342" s="12">
        <v>5.96</v>
      </c>
      <c r="J3342" s="12">
        <f>J3341+IF(AND($B3342="B",$G3342="D"),-I3342,IF($B3342="B",+I3342,0))</f>
        <v>-1564.6377231502422</v>
      </c>
      <c r="K3342" s="12">
        <f>K3341+IF(AND($B3342="B",$E3342&lt;&gt;""),IF($G3342="D",-I3342,+I3342),0)</f>
        <v>-1564.6377231502422</v>
      </c>
      <c r="L3342" s="6" t="str">
        <f>IF(C3342="","",G3342&amp;" "&amp;VLOOKUP(C3342,$X$1:$Y$49,2))</f>
        <v>D 6</v>
      </c>
      <c r="M3342" s="10" t="e">
        <f>M3341+IF(AND(B3342="C",E3342&lt;&gt;""),IF(G3342="D",-#REF!,+#REF!),0)</f>
        <v>#REF!</v>
      </c>
      <c r="N3342">
        <f>IF(D3342,MONTH(D3342),"")</f>
        <v>11</v>
      </c>
      <c r="O3342">
        <f>IF(D3342,YEAR(D3342),"")</f>
        <v>2006</v>
      </c>
      <c r="P3342" s="12">
        <f>P3341+IF(AND($B3342="C",I3342&lt;&gt;""),IF($G3342="D",-I3342,+I3342),0)</f>
        <v>122.43577481221318</v>
      </c>
    </row>
    <row r="3343" spans="1:16" x14ac:dyDescent="0.2">
      <c r="A3343" s="6">
        <v>1681</v>
      </c>
      <c r="B3343" s="6" t="s">
        <v>17</v>
      </c>
      <c r="C3343" t="s">
        <v>53</v>
      </c>
      <c r="D3343" s="8">
        <v>39023</v>
      </c>
      <c r="E3343" s="8">
        <v>39023</v>
      </c>
      <c r="F3343" t="s">
        <v>284</v>
      </c>
      <c r="G3343" s="6" t="s">
        <v>23</v>
      </c>
      <c r="I3343" s="12">
        <v>8.36</v>
      </c>
      <c r="J3343" s="12">
        <f>J3342+IF(AND($B3343="B",$G3343="D"),-I3343,IF($B3343="B",+I3343,0))</f>
        <v>-1572.9977231502421</v>
      </c>
      <c r="K3343" s="12">
        <f>K3342+IF(AND($B3343="B",$E3343&lt;&gt;""),IF($G3343="D",-I3343,+I3343),0)</f>
        <v>-1572.9977231502421</v>
      </c>
      <c r="L3343" s="6" t="str">
        <f>IF(C3343="","",G3343&amp;" "&amp;VLOOKUP(C3343,$X$1:$Y$49,2))</f>
        <v>D 29</v>
      </c>
      <c r="M3343" s="10" t="e">
        <f>M3342+IF(AND(B3343="C",E3343&lt;&gt;""),IF(G3343="D",-#REF!,+#REF!),0)</f>
        <v>#REF!</v>
      </c>
      <c r="N3343">
        <f>IF(D3343,MONTH(D3343),"")</f>
        <v>11</v>
      </c>
      <c r="O3343">
        <f>IF(D3343,YEAR(D3343),"")</f>
        <v>2006</v>
      </c>
      <c r="P3343" s="12">
        <f>P3342+IF(AND($B3343="C",I3343&lt;&gt;""),IF($G3343="D",-I3343,+I3343),0)</f>
        <v>122.43577481221318</v>
      </c>
    </row>
    <row r="3344" spans="1:16" x14ac:dyDescent="0.2">
      <c r="A3344" s="6">
        <v>1681</v>
      </c>
      <c r="B3344" s="6" t="s">
        <v>17</v>
      </c>
      <c r="C3344" t="s">
        <v>26</v>
      </c>
      <c r="D3344" s="8">
        <v>39023</v>
      </c>
      <c r="E3344" s="8">
        <v>39023</v>
      </c>
      <c r="F3344" t="s">
        <v>284</v>
      </c>
      <c r="G3344" s="6" t="s">
        <v>23</v>
      </c>
      <c r="I3344" s="12">
        <v>1.64</v>
      </c>
      <c r="J3344" s="12">
        <f>J3343+IF(AND($B3344="B",$G3344="D"),-I3344,IF($B3344="B",+I3344,0))</f>
        <v>-1574.6377231502422</v>
      </c>
      <c r="K3344" s="12">
        <f>K3343+IF(AND($B3344="B",$E3344&lt;&gt;""),IF($G3344="D",-I3344,+I3344),0)</f>
        <v>-1574.6377231502422</v>
      </c>
      <c r="L3344" s="6" t="str">
        <f>IF(C3344="","",G3344&amp;" "&amp;VLOOKUP(C3344,$X$1:$Y$49,2))</f>
        <v>D 6</v>
      </c>
      <c r="M3344" s="10" t="e">
        <f>M3343+IF(AND(B3344="C",E3344&lt;&gt;""),IF(G3344="D",-#REF!,+#REF!),0)</f>
        <v>#REF!</v>
      </c>
      <c r="N3344">
        <f>IF(D3344,MONTH(D3344),"")</f>
        <v>11</v>
      </c>
      <c r="O3344">
        <f>IF(D3344,YEAR(D3344),"")</f>
        <v>2006</v>
      </c>
      <c r="P3344" s="12">
        <f>P3343+IF(AND($B3344="C",I3344&lt;&gt;""),IF($G3344="D",-I3344,+I3344),0)</f>
        <v>122.43577481221318</v>
      </c>
    </row>
    <row r="3345" spans="1:16" x14ac:dyDescent="0.2">
      <c r="A3345" s="6">
        <v>1671</v>
      </c>
      <c r="B3345" s="6" t="s">
        <v>17</v>
      </c>
      <c r="C3345" t="s">
        <v>54</v>
      </c>
      <c r="D3345" s="8">
        <v>39024</v>
      </c>
      <c r="E3345" s="8">
        <v>39024</v>
      </c>
      <c r="F3345" t="s">
        <v>284</v>
      </c>
      <c r="G3345" s="6" t="s">
        <v>19</v>
      </c>
      <c r="I3345" s="12">
        <v>300</v>
      </c>
      <c r="J3345" s="12">
        <f>J3344+IF(AND($B3345="B",$G3345="D"),-I3345,IF($B3345="B",+I3345,0))</f>
        <v>-1274.6377231502422</v>
      </c>
      <c r="K3345" s="12">
        <f>K3344+IF(AND($B3345="B",$E3345&lt;&gt;""),IF($G3345="D",-I3345,+I3345),0)</f>
        <v>-1274.6377231502422</v>
      </c>
      <c r="L3345" s="6" t="str">
        <f>IF(C3345="","",G3345&amp;" "&amp;VLOOKUP(C3345,$X$1:$Y$49,2))</f>
        <v>R 6</v>
      </c>
      <c r="M3345" s="10" t="e">
        <f>M3344+IF(AND(B3345="C",E3345&lt;&gt;""),IF(G3345="D",-#REF!,+#REF!),0)</f>
        <v>#REF!</v>
      </c>
      <c r="N3345">
        <f>IF(D3345,MONTH(D3345),"")</f>
        <v>11</v>
      </c>
      <c r="O3345">
        <f>IF(D3345,YEAR(D3345),"")</f>
        <v>2006</v>
      </c>
      <c r="P3345" s="12">
        <f>P3344+IF(AND($B3345="C",I3345&lt;&gt;""),IF($G3345="D",-I3345,+I3345),0)</f>
        <v>122.43577481221318</v>
      </c>
    </row>
    <row r="3346" spans="1:16" x14ac:dyDescent="0.2">
      <c r="A3346" s="6">
        <v>1671</v>
      </c>
      <c r="B3346" s="6" t="s">
        <v>17</v>
      </c>
      <c r="C3346" t="s">
        <v>62</v>
      </c>
      <c r="D3346" s="8">
        <v>39024</v>
      </c>
      <c r="E3346" s="8">
        <v>39024</v>
      </c>
      <c r="F3346" t="s">
        <v>284</v>
      </c>
      <c r="G3346" s="6" t="s">
        <v>19</v>
      </c>
      <c r="I3346" s="12">
        <v>58.8</v>
      </c>
      <c r="J3346" s="12">
        <f>J3345+IF(AND($B3346="B",$G3346="D"),-I3346,IF($B3346="B",+I3346,0))</f>
        <v>-1215.8377231502423</v>
      </c>
      <c r="K3346" s="12">
        <f>K3345+IF(AND($B3346="B",$E3346&lt;&gt;""),IF($G3346="D",-I3346,+I3346),0)</f>
        <v>-1215.8377231502423</v>
      </c>
      <c r="L3346" s="6" t="str">
        <f>IF(C3346="","",G3346&amp;" "&amp;VLOOKUP(C3346,$X$1:$Y$49,2))</f>
        <v>R 5</v>
      </c>
      <c r="M3346" s="10" t="e">
        <f>M3345+IF(AND(B3346="C",E3346&lt;&gt;""),IF(G3346="D",-#REF!,+#REF!),0)</f>
        <v>#REF!</v>
      </c>
      <c r="N3346">
        <f>IF(D3346,MONTH(D3346),"")</f>
        <v>11</v>
      </c>
      <c r="O3346">
        <f>IF(D3346,YEAR(D3346),"")</f>
        <v>2006</v>
      </c>
      <c r="P3346" s="12">
        <f>P3345+IF(AND($B3346="C",I3346&lt;&gt;""),IF($G3346="D",-I3346,+I3346),0)</f>
        <v>122.43577481221318</v>
      </c>
    </row>
    <row r="3347" spans="1:16" x14ac:dyDescent="0.2">
      <c r="A3347" s="6">
        <v>1544</v>
      </c>
      <c r="B3347" s="6" t="s">
        <v>17</v>
      </c>
      <c r="C3347" t="s">
        <v>58</v>
      </c>
      <c r="D3347" s="8">
        <v>39026</v>
      </c>
      <c r="E3347" s="8">
        <v>39040</v>
      </c>
      <c r="F3347" t="s">
        <v>284</v>
      </c>
      <c r="G3347" s="6" t="s">
        <v>23</v>
      </c>
      <c r="I3347" s="12">
        <v>153.15</v>
      </c>
      <c r="J3347" s="12">
        <f>J3346+IF(AND($B3347="B",$G3347="D"),-I3347,IF($B3347="B",+I3347,0))</f>
        <v>-1368.9877231502423</v>
      </c>
      <c r="K3347" s="12">
        <f>K3346+IF(AND($B3347="B",$E3347&lt;&gt;""),IF($G3347="D",-I3347,+I3347),0)</f>
        <v>-1368.9877231502423</v>
      </c>
      <c r="L3347" s="6" t="str">
        <f>IF(C3347="","",G3347&amp;" "&amp;VLOOKUP(C3347,$X$1:$Y$49,2))</f>
        <v>D 4</v>
      </c>
      <c r="M3347" s="10" t="e">
        <f>M3346+IF(AND(B3347="C",E3347&lt;&gt;""),IF(G3347="D",-#REF!,+#REF!),0)</f>
        <v>#REF!</v>
      </c>
      <c r="N3347">
        <f>IF(D3347,MONTH(D3347),"")</f>
        <v>11</v>
      </c>
      <c r="O3347">
        <f>IF(D3347,YEAR(D3347),"")</f>
        <v>2006</v>
      </c>
      <c r="P3347" s="12">
        <f>P3346+IF(AND($B3347="C",I3347&lt;&gt;""),IF($G3347="D",-I3347,+I3347),0)</f>
        <v>122.43577481221318</v>
      </c>
    </row>
    <row r="3348" spans="1:16" x14ac:dyDescent="0.2">
      <c r="A3348" s="6">
        <v>1673</v>
      </c>
      <c r="B3348" s="6" t="s">
        <v>17</v>
      </c>
      <c r="C3348" t="s">
        <v>54</v>
      </c>
      <c r="D3348" s="8">
        <v>39028</v>
      </c>
      <c r="E3348" s="8">
        <v>39031</v>
      </c>
      <c r="F3348" t="s">
        <v>284</v>
      </c>
      <c r="G3348" s="6" t="s">
        <v>19</v>
      </c>
      <c r="I3348" s="12">
        <v>650</v>
      </c>
      <c r="J3348" s="12">
        <f>J3347+IF(AND($B3348="B",$G3348="D"),-I3348,IF($B3348="B",+I3348,0))</f>
        <v>-718.98772315024235</v>
      </c>
      <c r="K3348" s="12">
        <f>K3347+IF(AND($B3348="B",$E3348&lt;&gt;""),IF($G3348="D",-I3348,+I3348),0)</f>
        <v>-718.98772315024235</v>
      </c>
      <c r="L3348" s="6" t="str">
        <f>IF(C3348="","",G3348&amp;" "&amp;VLOOKUP(C3348,$X$1:$Y$49,2))</f>
        <v>R 6</v>
      </c>
      <c r="M3348" s="10" t="e">
        <f>M3347+IF(AND(B3348="C",E3348&lt;&gt;""),IF(G3348="D",-#REF!,+#REF!),0)</f>
        <v>#REF!</v>
      </c>
      <c r="N3348">
        <f>IF(D3348,MONTH(D3348),"")</f>
        <v>11</v>
      </c>
      <c r="O3348">
        <f>IF(D3348,YEAR(D3348),"")</f>
        <v>2006</v>
      </c>
      <c r="P3348" s="12">
        <f>P3347+IF(AND($B3348="C",I3348&lt;&gt;""),IF($G3348="D",-I3348,+I3348),0)</f>
        <v>122.43577481221318</v>
      </c>
    </row>
    <row r="3349" spans="1:16" x14ac:dyDescent="0.2">
      <c r="A3349" s="6">
        <v>1673</v>
      </c>
      <c r="B3349" s="6" t="s">
        <v>17</v>
      </c>
      <c r="C3349" t="s">
        <v>62</v>
      </c>
      <c r="D3349" s="8">
        <v>39028</v>
      </c>
      <c r="E3349" s="8">
        <v>39031</v>
      </c>
      <c r="F3349" t="s">
        <v>284</v>
      </c>
      <c r="G3349" s="6" t="s">
        <v>19</v>
      </c>
      <c r="I3349" s="12">
        <v>127.4</v>
      </c>
      <c r="J3349" s="12">
        <f>J3348+IF(AND($B3349="B",$G3349="D"),-I3349,IF($B3349="B",+I3349,0))</f>
        <v>-591.58772315024237</v>
      </c>
      <c r="K3349" s="12">
        <f>K3348+IF(AND($B3349="B",$E3349&lt;&gt;""),IF($G3349="D",-I3349,+I3349),0)</f>
        <v>-591.58772315024237</v>
      </c>
      <c r="L3349" s="6" t="str">
        <f>IF(C3349="","",G3349&amp;" "&amp;VLOOKUP(C3349,$X$1:$Y$49,2))</f>
        <v>R 5</v>
      </c>
      <c r="M3349" s="10" t="e">
        <f>M3348+IF(AND(B3349="C",E3349&lt;&gt;""),IF(G3349="D",-#REF!,+#REF!),0)</f>
        <v>#REF!</v>
      </c>
      <c r="N3349">
        <f>IF(D3349,MONTH(D3349),"")</f>
        <v>11</v>
      </c>
      <c r="O3349">
        <f>IF(D3349,YEAR(D3349),"")</f>
        <v>2006</v>
      </c>
      <c r="P3349" s="12">
        <f>P3348+IF(AND($B3349="C",I3349&lt;&gt;""),IF($G3349="D",-I3349,+I3349),0)</f>
        <v>122.43577481221318</v>
      </c>
    </row>
    <row r="3350" spans="1:16" x14ac:dyDescent="0.2">
      <c r="A3350" s="6">
        <v>999</v>
      </c>
      <c r="B3350" s="6" t="s">
        <v>17</v>
      </c>
      <c r="C3350" t="s">
        <v>33</v>
      </c>
      <c r="D3350" s="8">
        <v>39031</v>
      </c>
      <c r="E3350" s="8">
        <v>39026</v>
      </c>
      <c r="F3350" t="s">
        <v>284</v>
      </c>
      <c r="G3350" s="6" t="s">
        <v>23</v>
      </c>
      <c r="H3350" s="6"/>
      <c r="I3350" s="12">
        <v>128.38</v>
      </c>
      <c r="J3350" s="12">
        <f>J3349+IF(AND($B3350="B",$G3350="D"),-I3350,IF($B3350="B",+I3350,0))</f>
        <v>-719.96772315024236</v>
      </c>
      <c r="K3350" s="12">
        <f>K3349+IF(AND($B3350="B",$E3350&lt;&gt;""),IF($G3350="D",-I3350,+I3350),0)</f>
        <v>-719.96772315024236</v>
      </c>
      <c r="L3350" s="6" t="str">
        <f>IF(C3350="","",G3350&amp;" "&amp;VLOOKUP(C3350,$X$1:$Y$49,2))</f>
        <v>D 23</v>
      </c>
      <c r="M3350" s="10" t="e">
        <f>M3349+IF(AND(B3350="C",E3350&lt;&gt;""),IF(G3350="D",-#REF!,+#REF!),0)</f>
        <v>#REF!</v>
      </c>
      <c r="N3350">
        <f>IF(D3350,MONTH(D3350),"")</f>
        <v>11</v>
      </c>
      <c r="O3350">
        <f>IF(D3350,YEAR(D3350),"")</f>
        <v>2006</v>
      </c>
      <c r="P3350" s="12">
        <f>P3349+IF(AND($B3350="C",I3350&lt;&gt;""),IF($G3350="D",-I3350,+I3350),0)</f>
        <v>122.43577481221318</v>
      </c>
    </row>
    <row r="3351" spans="1:16" x14ac:dyDescent="0.2">
      <c r="A3351" s="6">
        <v>1669</v>
      </c>
      <c r="B3351" s="6" t="s">
        <v>17</v>
      </c>
      <c r="C3351" t="s">
        <v>33</v>
      </c>
      <c r="D3351" s="8">
        <v>39031</v>
      </c>
      <c r="E3351" s="8">
        <v>39033</v>
      </c>
      <c r="F3351" t="s">
        <v>284</v>
      </c>
      <c r="G3351" s="6" t="s">
        <v>23</v>
      </c>
      <c r="I3351" s="12">
        <v>738.5</v>
      </c>
      <c r="J3351" s="12">
        <f>J3350+IF(AND($B3351="B",$G3351="D"),-I3351,IF($B3351="B",+I3351,0))</f>
        <v>-1458.4677231502424</v>
      </c>
      <c r="K3351" s="12">
        <f>K3350+IF(AND($B3351="B",$E3351&lt;&gt;""),IF($G3351="D",-I3351,+I3351),0)</f>
        <v>-1458.4677231502424</v>
      </c>
      <c r="L3351" s="6" t="str">
        <f>IF(C3351="","",G3351&amp;" "&amp;VLOOKUP(C3351,$X$1:$Y$49,2))</f>
        <v>D 23</v>
      </c>
      <c r="M3351" s="10" t="e">
        <f>M3350+IF(AND(B3351="C",E3351&lt;&gt;""),IF(G3351="D",-#REF!,+#REF!),0)</f>
        <v>#REF!</v>
      </c>
      <c r="N3351">
        <f>IF(D3351,MONTH(D3351),"")</f>
        <v>11</v>
      </c>
      <c r="O3351">
        <f>IF(D3351,YEAR(D3351),"")</f>
        <v>2006</v>
      </c>
      <c r="P3351" s="12">
        <f>P3350+IF(AND($B3351="C",I3351&lt;&gt;""),IF($G3351="D",-I3351,+I3351),0)</f>
        <v>122.43577481221318</v>
      </c>
    </row>
    <row r="3352" spans="1:16" x14ac:dyDescent="0.2">
      <c r="A3352" s="6">
        <v>1675</v>
      </c>
      <c r="B3352" s="6" t="s">
        <v>17</v>
      </c>
      <c r="C3352" t="s">
        <v>54</v>
      </c>
      <c r="D3352" s="8">
        <v>39031</v>
      </c>
      <c r="E3352" s="8">
        <v>39032</v>
      </c>
      <c r="F3352" t="s">
        <v>284</v>
      </c>
      <c r="G3352" s="6" t="s">
        <v>19</v>
      </c>
      <c r="I3352" s="12">
        <v>234</v>
      </c>
      <c r="J3352" s="12">
        <f>J3351+IF(AND($B3352="B",$G3352="D"),-I3352,IF($B3352="B",+I3352,0))</f>
        <v>-1224.4677231502424</v>
      </c>
      <c r="K3352" s="12">
        <f>K3351+IF(AND($B3352="B",$E3352&lt;&gt;""),IF($G3352="D",-I3352,+I3352),0)</f>
        <v>-1224.4677231502424</v>
      </c>
      <c r="L3352" s="6" t="str">
        <f>IF(C3352="","",G3352&amp;" "&amp;VLOOKUP(C3352,$X$1:$Y$49,2))</f>
        <v>R 6</v>
      </c>
      <c r="M3352" s="10" t="e">
        <f>M3351+IF(AND(B3352="C",E3352&lt;&gt;""),IF(G3352="D",-#REF!,+#REF!),0)</f>
        <v>#REF!</v>
      </c>
      <c r="N3352">
        <f>IF(D3352,MONTH(D3352),"")</f>
        <v>11</v>
      </c>
      <c r="O3352">
        <f>IF(D3352,YEAR(D3352),"")</f>
        <v>2006</v>
      </c>
      <c r="P3352" s="12">
        <f>P3351+IF(AND($B3352="C",I3352&lt;&gt;""),IF($G3352="D",-I3352,+I3352),0)</f>
        <v>122.43577481221318</v>
      </c>
    </row>
    <row r="3353" spans="1:16" x14ac:dyDescent="0.2">
      <c r="A3353" s="6">
        <v>1675</v>
      </c>
      <c r="B3353" s="6" t="s">
        <v>17</v>
      </c>
      <c r="C3353" t="s">
        <v>62</v>
      </c>
      <c r="D3353" s="8">
        <v>39031</v>
      </c>
      <c r="E3353" s="8">
        <v>39032</v>
      </c>
      <c r="F3353" t="s">
        <v>284</v>
      </c>
      <c r="G3353" s="6" t="s">
        <v>19</v>
      </c>
      <c r="I3353" s="12">
        <v>45.86</v>
      </c>
      <c r="J3353" s="12">
        <f>J3352+IF(AND($B3353="B",$G3353="D"),-I3353,IF($B3353="B",+I3353,0))</f>
        <v>-1178.6077231502425</v>
      </c>
      <c r="K3353" s="12">
        <f>K3352+IF(AND($B3353="B",$E3353&lt;&gt;""),IF($G3353="D",-I3353,+I3353),0)</f>
        <v>-1178.6077231502425</v>
      </c>
      <c r="L3353" s="6" t="str">
        <f>IF(C3353="","",G3353&amp;" "&amp;VLOOKUP(C3353,$X$1:$Y$49,2))</f>
        <v>R 5</v>
      </c>
      <c r="M3353" s="10" t="e">
        <f>M3352+IF(AND(B3353="C",E3353&lt;&gt;""),IF(G3353="D",-#REF!,+#REF!),0)</f>
        <v>#REF!</v>
      </c>
      <c r="N3353">
        <f>IF(D3353,MONTH(D3353),"")</f>
        <v>11</v>
      </c>
      <c r="O3353">
        <f>IF(D3353,YEAR(D3353),"")</f>
        <v>2006</v>
      </c>
      <c r="P3353" s="12">
        <f>P3352+IF(AND($B3353="C",I3353&lt;&gt;""),IF($G3353="D",-I3353,+I3353),0)</f>
        <v>122.43577481221318</v>
      </c>
    </row>
    <row r="3354" spans="1:16" x14ac:dyDescent="0.2">
      <c r="A3354" s="6">
        <v>1676</v>
      </c>
      <c r="B3354" s="6" t="s">
        <v>17</v>
      </c>
      <c r="C3354" t="s">
        <v>54</v>
      </c>
      <c r="D3354" s="8">
        <v>39031</v>
      </c>
      <c r="E3354" s="8">
        <v>39030</v>
      </c>
      <c r="F3354" t="s">
        <v>284</v>
      </c>
      <c r="G3354" s="6" t="s">
        <v>19</v>
      </c>
      <c r="I3354" s="12">
        <v>117</v>
      </c>
      <c r="J3354" s="12">
        <f>J3353+IF(AND($B3354="B",$G3354="D"),-I3354,IF($B3354="B",+I3354,0))</f>
        <v>-1061.6077231502425</v>
      </c>
      <c r="K3354" s="12">
        <f>K3353+IF(AND($B3354="B",$E3354&lt;&gt;""),IF($G3354="D",-I3354,+I3354),0)</f>
        <v>-1061.6077231502425</v>
      </c>
      <c r="L3354" s="6" t="str">
        <f>IF(C3354="","",G3354&amp;" "&amp;VLOOKUP(C3354,$X$1:$Y$49,2))</f>
        <v>R 6</v>
      </c>
      <c r="M3354" s="10" t="e">
        <f>M3353+IF(AND(B3354="C",E3354&lt;&gt;""),IF(G3354="D",-#REF!,+#REF!),0)</f>
        <v>#REF!</v>
      </c>
      <c r="N3354">
        <f>IF(D3354,MONTH(D3354),"")</f>
        <v>11</v>
      </c>
      <c r="O3354">
        <f>IF(D3354,YEAR(D3354),"")</f>
        <v>2006</v>
      </c>
      <c r="P3354" s="12">
        <f>P3353+IF(AND($B3354="C",I3354&lt;&gt;""),IF($G3354="D",-I3354,+I3354),0)</f>
        <v>122.43577481221318</v>
      </c>
    </row>
    <row r="3355" spans="1:16" x14ac:dyDescent="0.2">
      <c r="A3355" s="6">
        <v>1676</v>
      </c>
      <c r="B3355" s="6" t="s">
        <v>17</v>
      </c>
      <c r="C3355" t="s">
        <v>62</v>
      </c>
      <c r="D3355" s="8">
        <v>39031</v>
      </c>
      <c r="E3355" s="8">
        <v>39030</v>
      </c>
      <c r="F3355" t="s">
        <v>284</v>
      </c>
      <c r="G3355" s="6" t="s">
        <v>19</v>
      </c>
      <c r="I3355" s="12">
        <v>22.93</v>
      </c>
      <c r="J3355" s="12">
        <f>J3354+IF(AND($B3355="B",$G3355="D"),-I3355,IF($B3355="B",+I3355,0))</f>
        <v>-1038.6777231502424</v>
      </c>
      <c r="K3355" s="12">
        <f>K3354+IF(AND($B3355="B",$E3355&lt;&gt;""),IF($G3355="D",-I3355,+I3355),0)</f>
        <v>-1038.6777231502424</v>
      </c>
      <c r="L3355" s="6" t="str">
        <f>IF(C3355="","",G3355&amp;" "&amp;VLOOKUP(C3355,$X$1:$Y$49,2))</f>
        <v>R 5</v>
      </c>
      <c r="M3355" s="10" t="e">
        <f>M3354+IF(AND(B3355="C",E3355&lt;&gt;""),IF(G3355="D",-#REF!,+#REF!),0)</f>
        <v>#REF!</v>
      </c>
      <c r="N3355">
        <f>IF(D3355,MONTH(D3355),"")</f>
        <v>11</v>
      </c>
      <c r="O3355">
        <f>IF(D3355,YEAR(D3355),"")</f>
        <v>2006</v>
      </c>
      <c r="P3355" s="12">
        <f>P3354+IF(AND($B3355="C",I3355&lt;&gt;""),IF($G3355="D",-I3355,+I3355),0)</f>
        <v>122.43577481221318</v>
      </c>
    </row>
    <row r="3356" spans="1:16" x14ac:dyDescent="0.2">
      <c r="A3356" s="6">
        <v>1538</v>
      </c>
      <c r="B3356" s="6" t="s">
        <v>17</v>
      </c>
      <c r="C3356" t="s">
        <v>64</v>
      </c>
      <c r="D3356" s="8">
        <v>39032</v>
      </c>
      <c r="E3356" s="8">
        <v>39030</v>
      </c>
      <c r="F3356" t="s">
        <v>284</v>
      </c>
      <c r="G3356" s="6" t="s">
        <v>23</v>
      </c>
      <c r="I3356" s="12">
        <v>4</v>
      </c>
      <c r="J3356" s="12">
        <f>J3355+IF(AND($B3356="B",$G3356="D"),-I3356,IF($B3356="B",+I3356,0))</f>
        <v>-1042.6777231502424</v>
      </c>
      <c r="K3356" s="12">
        <f>K3355+IF(AND($B3356="B",$E3356&lt;&gt;""),IF($G3356="D",-I3356,+I3356),0)</f>
        <v>-1042.6777231502424</v>
      </c>
      <c r="L3356" s="6" t="str">
        <f>IF(C3356="","",G3356&amp;" "&amp;VLOOKUP(C3356,$X$1:$Y$49,2))</f>
        <v>D 20</v>
      </c>
      <c r="M3356" s="10" t="e">
        <f>M3355+IF(AND(B3356="C",E3356&lt;&gt;""),IF(G3356="D",-#REF!,+#REF!),0)</f>
        <v>#REF!</v>
      </c>
      <c r="N3356">
        <f>IF(D3356,MONTH(D3356),"")</f>
        <v>11</v>
      </c>
      <c r="O3356">
        <f>IF(D3356,YEAR(D3356),"")</f>
        <v>2006</v>
      </c>
      <c r="P3356" s="12">
        <f>P3355+IF(AND($B3356="C",I3356&lt;&gt;""),IF($G3356="D",-I3356,+I3356),0)</f>
        <v>122.43577481221318</v>
      </c>
    </row>
    <row r="3357" spans="1:16" x14ac:dyDescent="0.2">
      <c r="A3357" s="6">
        <v>1682</v>
      </c>
      <c r="B3357" s="6" t="s">
        <v>17</v>
      </c>
      <c r="C3357" t="s">
        <v>28</v>
      </c>
      <c r="D3357" s="8">
        <v>39034</v>
      </c>
      <c r="E3357" s="8">
        <v>39034</v>
      </c>
      <c r="F3357" t="s">
        <v>284</v>
      </c>
      <c r="G3357" s="6" t="s">
        <v>23</v>
      </c>
      <c r="I3357" s="12">
        <v>33</v>
      </c>
      <c r="J3357" s="12">
        <f>J3356+IF(AND($B3357="B",$G3357="D"),-I3357,IF($B3357="B",+I3357,0))</f>
        <v>-1075.6777231502424</v>
      </c>
      <c r="K3357" s="12">
        <f>K3356+IF(AND($B3357="B",$E3357&lt;&gt;""),IF($G3357="D",-I3357,+I3357),0)</f>
        <v>-1075.6777231502424</v>
      </c>
      <c r="L3357" s="6" t="str">
        <f>IF(C3357="","",G3357&amp;" "&amp;VLOOKUP(C3357,$X$1:$Y$49,2))</f>
        <v>D 25</v>
      </c>
      <c r="M3357" s="10" t="e">
        <f>M3356+IF(AND(B3357="C",E3357&lt;&gt;""),IF(G3357="D",-#REF!,+#REF!),0)</f>
        <v>#REF!</v>
      </c>
      <c r="N3357">
        <f>IF(D3357,MONTH(D3357),"")</f>
        <v>11</v>
      </c>
      <c r="O3357">
        <f>IF(D3357,YEAR(D3357),"")</f>
        <v>2006</v>
      </c>
      <c r="P3357" s="12">
        <f>P3356+IF(AND($B3357="C",I3357&lt;&gt;""),IF($G3357="D",-I3357,+I3357),0)</f>
        <v>122.43577481221318</v>
      </c>
    </row>
    <row r="3358" spans="1:16" x14ac:dyDescent="0.2">
      <c r="A3358" s="6">
        <v>1682</v>
      </c>
      <c r="B3358" s="6" t="s">
        <v>17</v>
      </c>
      <c r="C3358" t="s">
        <v>26</v>
      </c>
      <c r="D3358" s="8">
        <v>39034</v>
      </c>
      <c r="E3358" s="8">
        <v>39034</v>
      </c>
      <c r="F3358" t="s">
        <v>284</v>
      </c>
      <c r="G3358" s="6" t="s">
        <v>23</v>
      </c>
      <c r="I3358" s="12">
        <v>6.47</v>
      </c>
      <c r="J3358" s="12">
        <f>J3357+IF(AND($B3358="B",$G3358="D"),-I3358,IF($B3358="B",+I3358,0))</f>
        <v>-1082.1477231502424</v>
      </c>
      <c r="K3358" s="12">
        <f>K3357+IF(AND($B3358="B",$E3358&lt;&gt;""),IF($G3358="D",-I3358,+I3358),0)</f>
        <v>-1082.1477231502424</v>
      </c>
      <c r="L3358" s="6" t="str">
        <f>IF(C3358="","",G3358&amp;" "&amp;VLOOKUP(C3358,$X$1:$Y$49,2))</f>
        <v>D 6</v>
      </c>
      <c r="M3358" s="10" t="e">
        <f>M3357+IF(AND(B3358="C",E3358&lt;&gt;""),IF(G3358="D",-#REF!,+#REF!),0)</f>
        <v>#REF!</v>
      </c>
      <c r="N3358">
        <f>IF(D3358,MONTH(D3358),"")</f>
        <v>11</v>
      </c>
      <c r="O3358">
        <f>IF(D3358,YEAR(D3358),"")</f>
        <v>2006</v>
      </c>
      <c r="P3358" s="12">
        <f>P3357+IF(AND($B3358="C",I3358&lt;&gt;""),IF($G3358="D",-I3358,+I3358),0)</f>
        <v>122.43577481221318</v>
      </c>
    </row>
    <row r="3359" spans="1:16" x14ac:dyDescent="0.2">
      <c r="A3359" s="6">
        <v>1668</v>
      </c>
      <c r="B3359" s="6" t="s">
        <v>17</v>
      </c>
      <c r="C3359" t="s">
        <v>33</v>
      </c>
      <c r="D3359" s="8">
        <v>39041</v>
      </c>
      <c r="E3359" s="8">
        <v>39040</v>
      </c>
      <c r="F3359" t="s">
        <v>284</v>
      </c>
      <c r="G3359" s="6" t="s">
        <v>23</v>
      </c>
      <c r="I3359" s="12">
        <v>1172</v>
      </c>
      <c r="J3359" s="12">
        <f>J3358+IF(AND($B3359="B",$G3359="D"),-I3359,IF($B3359="B",+I3359,0))</f>
        <v>-2254.1477231502422</v>
      </c>
      <c r="K3359" s="12">
        <f>K3358+IF(AND($B3359="B",$E3359&lt;&gt;""),IF($G3359="D",-I3359,+I3359),0)</f>
        <v>-2254.1477231502422</v>
      </c>
      <c r="L3359" s="6" t="str">
        <f>IF(C3359="","",G3359&amp;" "&amp;VLOOKUP(C3359,$X$1:$Y$49,2))</f>
        <v>D 23</v>
      </c>
      <c r="M3359" s="10" t="e">
        <f>M3358+IF(AND(B3359="C",E3359&lt;&gt;""),IF(G3359="D",-#REF!,+#REF!),0)</f>
        <v>#REF!</v>
      </c>
      <c r="N3359">
        <f>IF(D3359,MONTH(D3359),"")</f>
        <v>11</v>
      </c>
      <c r="O3359">
        <f>IF(D3359,YEAR(D3359),"")</f>
        <v>2006</v>
      </c>
      <c r="P3359" s="12">
        <f>P3358+IF(AND($B3359="C",I3359&lt;&gt;""),IF($G3359="D",-I3359,+I3359),0)</f>
        <v>122.43577481221318</v>
      </c>
    </row>
    <row r="3360" spans="1:16" x14ac:dyDescent="0.2">
      <c r="A3360" s="6">
        <v>1528</v>
      </c>
      <c r="B3360" s="6" t="s">
        <v>17</v>
      </c>
      <c r="C3360" t="s">
        <v>57</v>
      </c>
      <c r="D3360" s="8">
        <v>39042</v>
      </c>
      <c r="E3360" s="8">
        <v>39041</v>
      </c>
      <c r="F3360" t="s">
        <v>284</v>
      </c>
      <c r="G3360" s="6" t="s">
        <v>23</v>
      </c>
      <c r="I3360" s="12">
        <v>278.97000000000003</v>
      </c>
      <c r="J3360" s="12">
        <f>J3359+IF(AND($B3360="B",$G3360="D"),-I3360,IF($B3360="B",+I3360,0))</f>
        <v>-2533.1177231502425</v>
      </c>
      <c r="K3360" s="12">
        <f>K3359+IF(AND($B3360="B",$E3360&lt;&gt;""),IF($G3360="D",-I3360,+I3360),0)</f>
        <v>-2533.1177231502425</v>
      </c>
      <c r="L3360" s="6" t="str">
        <f>IF(C3360="","",G3360&amp;" "&amp;VLOOKUP(C3360,$X$1:$Y$49,2))</f>
        <v>D 13</v>
      </c>
      <c r="M3360" s="10" t="e">
        <f>M3359+IF(AND(B3360="C",E3360&lt;&gt;""),IF(G3360="D",-#REF!,+#REF!),0)</f>
        <v>#REF!</v>
      </c>
      <c r="N3360">
        <f>IF(D3360,MONTH(D3360),"")</f>
        <v>11</v>
      </c>
      <c r="O3360">
        <f>IF(D3360,YEAR(D3360),"")</f>
        <v>2006</v>
      </c>
      <c r="P3360" s="12">
        <f>P3359+IF(AND($B3360="C",I3360&lt;&gt;""),IF($G3360="D",-I3360,+I3360),0)</f>
        <v>122.43577481221318</v>
      </c>
    </row>
    <row r="3361" spans="1:16" x14ac:dyDescent="0.2">
      <c r="A3361" s="6">
        <v>1528</v>
      </c>
      <c r="B3361" s="6" t="s">
        <v>17</v>
      </c>
      <c r="C3361" s="7" t="s">
        <v>26</v>
      </c>
      <c r="D3361" s="8">
        <v>39042</v>
      </c>
      <c r="E3361" s="8">
        <v>39041</v>
      </c>
      <c r="F3361" t="s">
        <v>284</v>
      </c>
      <c r="G3361" s="6" t="s">
        <v>23</v>
      </c>
      <c r="I3361" s="12">
        <v>54.68</v>
      </c>
      <c r="J3361" s="12">
        <f>J3360+IF(AND($B3361="B",$G3361="D"),-I3361,IF($B3361="B",+I3361,0))</f>
        <v>-2587.7977231502423</v>
      </c>
      <c r="K3361" s="12">
        <f>K3360+IF(AND($B3361="B",$E3361&lt;&gt;""),IF($G3361="D",-I3361,+I3361),0)</f>
        <v>-2587.7977231502423</v>
      </c>
      <c r="L3361" s="6" t="str">
        <f>IF(C3361="","",G3361&amp;" "&amp;VLOOKUP(C3361,$X$1:$Y$49,2))</f>
        <v>D 6</v>
      </c>
      <c r="M3361" s="10" t="e">
        <f>M3360+IF(AND(B3361="C",E3361&lt;&gt;""),IF(G3361="D",-#REF!,+#REF!),0)</f>
        <v>#REF!</v>
      </c>
      <c r="N3361">
        <f>IF(D3361,MONTH(D3361),"")</f>
        <v>11</v>
      </c>
      <c r="O3361">
        <f>IF(D3361,YEAR(D3361),"")</f>
        <v>2006</v>
      </c>
      <c r="P3361" s="12">
        <f>P3360+IF(AND($B3361="C",I3361&lt;&gt;""),IF($G3361="D",-I3361,+I3361),0)</f>
        <v>122.43577481221318</v>
      </c>
    </row>
    <row r="3362" spans="1:16" x14ac:dyDescent="0.2">
      <c r="A3362" s="6">
        <v>1528</v>
      </c>
      <c r="B3362" s="6" t="s">
        <v>17</v>
      </c>
      <c r="C3362" t="s">
        <v>64</v>
      </c>
      <c r="D3362" s="8">
        <v>39042</v>
      </c>
      <c r="E3362" s="8">
        <v>39041</v>
      </c>
      <c r="F3362" t="s">
        <v>284</v>
      </c>
      <c r="G3362" s="6" t="s">
        <v>23</v>
      </c>
      <c r="I3362" s="12">
        <v>6.11</v>
      </c>
      <c r="J3362" s="12">
        <f>J3361+IF(AND($B3362="B",$G3362="D"),-I3362,IF($B3362="B",+I3362,0))</f>
        <v>-2593.9077231502424</v>
      </c>
      <c r="K3362" s="12">
        <f>K3361+IF(AND($B3362="B",$E3362&lt;&gt;""),IF($G3362="D",-I3362,+I3362),0)</f>
        <v>-2593.9077231502424</v>
      </c>
      <c r="L3362" s="6" t="str">
        <f>IF(C3362="","",G3362&amp;" "&amp;VLOOKUP(C3362,$X$1:$Y$49,2))</f>
        <v>D 20</v>
      </c>
      <c r="M3362" s="10" t="e">
        <f>M3361+IF(AND(B3362="C",E3362&lt;&gt;""),IF(G3362="D",-#REF!,+#REF!),0)</f>
        <v>#REF!</v>
      </c>
      <c r="N3362">
        <f>IF(D3362,MONTH(D3362),"")</f>
        <v>11</v>
      </c>
      <c r="O3362">
        <f>IF(D3362,YEAR(D3362),"")</f>
        <v>2006</v>
      </c>
      <c r="P3362" s="12">
        <f>P3361+IF(AND($B3362="C",I3362&lt;&gt;""),IF($G3362="D",-I3362,+I3362),0)</f>
        <v>122.43577481221318</v>
      </c>
    </row>
    <row r="3363" spans="1:16" x14ac:dyDescent="0.2">
      <c r="A3363" s="6">
        <v>1674</v>
      </c>
      <c r="B3363" s="6" t="s">
        <v>17</v>
      </c>
      <c r="C3363" t="s">
        <v>28</v>
      </c>
      <c r="D3363" s="8">
        <v>39047</v>
      </c>
      <c r="E3363" s="8">
        <v>39047</v>
      </c>
      <c r="F3363" t="s">
        <v>284</v>
      </c>
      <c r="G3363" s="6" t="s">
        <v>23</v>
      </c>
      <c r="I3363" s="12">
        <v>0.28999999999999998</v>
      </c>
      <c r="J3363" s="12">
        <f>J3362+IF(AND($B3363="B",$G3363="D"),-I3363,IF($B3363="B",+I3363,0))</f>
        <v>-2594.1977231502424</v>
      </c>
      <c r="K3363" s="12">
        <f>K3362+IF(AND($B3363="B",$E3363&lt;&gt;""),IF($G3363="D",-I3363,+I3363),0)</f>
        <v>-2594.1977231502424</v>
      </c>
      <c r="L3363" s="6" t="str">
        <f>IF(C3363="","",G3363&amp;" "&amp;VLOOKUP(C3363,$X$1:$Y$49,2))</f>
        <v>D 25</v>
      </c>
      <c r="M3363" s="10" t="e">
        <f>M3362+IF(AND(B3363="C",E3363&lt;&gt;""),IF(G3363="D",-#REF!,+#REF!),0)</f>
        <v>#REF!</v>
      </c>
      <c r="N3363">
        <f>IF(D3363,MONTH(D3363),"")</f>
        <v>11</v>
      </c>
      <c r="O3363">
        <f>IF(D3363,YEAR(D3363),"")</f>
        <v>2006</v>
      </c>
      <c r="P3363" s="12">
        <f>P3362+IF(AND($B3363="C",I3363&lt;&gt;""),IF($G3363="D",-I3363,+I3363),0)</f>
        <v>122.43577481221318</v>
      </c>
    </row>
    <row r="3364" spans="1:16" x14ac:dyDescent="0.2">
      <c r="A3364" s="6">
        <v>1674</v>
      </c>
      <c r="B3364" s="6" t="s">
        <v>17</v>
      </c>
      <c r="C3364" t="s">
        <v>26</v>
      </c>
      <c r="D3364" s="8">
        <v>39047</v>
      </c>
      <c r="E3364" s="8">
        <v>39047</v>
      </c>
      <c r="F3364" t="s">
        <v>284</v>
      </c>
      <c r="G3364" s="6" t="s">
        <v>23</v>
      </c>
      <c r="I3364" s="12">
        <v>0.06</v>
      </c>
      <c r="J3364" s="12">
        <f>J3363+IF(AND($B3364="B",$G3364="D"),-I3364,IF($B3364="B",+I3364,0))</f>
        <v>-2594.2577231502423</v>
      </c>
      <c r="K3364" s="12">
        <f>K3363+IF(AND($B3364="B",$E3364&lt;&gt;""),IF($G3364="D",-I3364,+I3364),0)</f>
        <v>-2594.2577231502423</v>
      </c>
      <c r="L3364" s="6" t="str">
        <f>IF(C3364="","",G3364&amp;" "&amp;VLOOKUP(C3364,$X$1:$Y$49,2))</f>
        <v>D 6</v>
      </c>
      <c r="M3364" s="10" t="e">
        <f>M3363+IF(AND(B3364="C",E3364&lt;&gt;""),IF(G3364="D",-#REF!,+#REF!),0)</f>
        <v>#REF!</v>
      </c>
      <c r="N3364">
        <f>IF(D3364,MONTH(D3364),"")</f>
        <v>11</v>
      </c>
      <c r="O3364">
        <f>IF(D3364,YEAR(D3364),"")</f>
        <v>2006</v>
      </c>
      <c r="P3364" s="12">
        <f>P3363+IF(AND($B3364="C",I3364&lt;&gt;""),IF($G3364="D",-I3364,+I3364),0)</f>
        <v>122.43577481221318</v>
      </c>
    </row>
    <row r="3365" spans="1:16" x14ac:dyDescent="0.2">
      <c r="A3365" s="6">
        <v>1677</v>
      </c>
      <c r="B3365" s="6" t="s">
        <v>17</v>
      </c>
      <c r="C3365" t="s">
        <v>54</v>
      </c>
      <c r="D3365" s="8">
        <v>39049</v>
      </c>
      <c r="E3365" s="8">
        <v>39052</v>
      </c>
      <c r="F3365" t="s">
        <v>284</v>
      </c>
      <c r="G3365" s="6" t="s">
        <v>19</v>
      </c>
      <c r="I3365" s="12">
        <v>610</v>
      </c>
      <c r="J3365" s="12">
        <f>J3364+IF(AND($B3365="B",$G3365="D"),-I3365,IF($B3365="B",+I3365,0))</f>
        <v>-1984.2577231502423</v>
      </c>
      <c r="K3365" s="12">
        <f>K3364+IF(AND($B3365="B",$E3365&lt;&gt;""),IF($G3365="D",-I3365,+I3365),0)</f>
        <v>-1984.2577231502423</v>
      </c>
      <c r="L3365" s="6" t="str">
        <f>IF(C3365="","",G3365&amp;" "&amp;VLOOKUP(C3365,$X$1:$Y$49,2))</f>
        <v>R 6</v>
      </c>
      <c r="M3365" s="10" t="e">
        <f>M3364+IF(AND(B3365="C",E3365&lt;&gt;""),IF(G3365="D",-#REF!,+#REF!),0)</f>
        <v>#REF!</v>
      </c>
      <c r="N3365">
        <f>IF(D3365,MONTH(D3365),"")</f>
        <v>11</v>
      </c>
      <c r="O3365">
        <f>IF(D3365,YEAR(D3365),"")</f>
        <v>2006</v>
      </c>
      <c r="P3365" s="12">
        <f>P3364+IF(AND($B3365="C",I3365&lt;&gt;""),IF($G3365="D",-I3365,+I3365),0)</f>
        <v>122.43577481221318</v>
      </c>
    </row>
    <row r="3366" spans="1:16" x14ac:dyDescent="0.2">
      <c r="A3366" s="6">
        <v>1677</v>
      </c>
      <c r="B3366" s="6" t="s">
        <v>17</v>
      </c>
      <c r="C3366" t="s">
        <v>62</v>
      </c>
      <c r="D3366" s="8">
        <v>39049</v>
      </c>
      <c r="E3366" s="8">
        <v>39052</v>
      </c>
      <c r="F3366" t="s">
        <v>284</v>
      </c>
      <c r="G3366" s="6" t="s">
        <v>19</v>
      </c>
      <c r="I3366" s="12">
        <v>119.56</v>
      </c>
      <c r="J3366" s="12">
        <f>J3365+IF(AND($B3366="B",$G3366="D"),-I3366,IF($B3366="B",+I3366,0))</f>
        <v>-1864.6977231502424</v>
      </c>
      <c r="K3366" s="12">
        <f>K3365+IF(AND($B3366="B",$E3366&lt;&gt;""),IF($G3366="D",-I3366,+I3366),0)</f>
        <v>-1864.6977231502424</v>
      </c>
      <c r="L3366" s="6" t="str">
        <f>IF(C3366="","",G3366&amp;" "&amp;VLOOKUP(C3366,$X$1:$Y$49,2))</f>
        <v>R 5</v>
      </c>
      <c r="M3366" s="10" t="e">
        <f>M3365+IF(AND(B3366="C",E3366&lt;&gt;""),IF(G3366="D",-#REF!,+#REF!),0)</f>
        <v>#REF!</v>
      </c>
      <c r="N3366">
        <f>IF(D3366,MONTH(D3366),"")</f>
        <v>11</v>
      </c>
      <c r="O3366">
        <f>IF(D3366,YEAR(D3366),"")</f>
        <v>2006</v>
      </c>
      <c r="P3366" s="12">
        <f>P3365+IF(AND($B3366="C",I3366&lt;&gt;""),IF($G3366="D",-I3366,+I3366),0)</f>
        <v>122.43577481221318</v>
      </c>
    </row>
    <row r="3367" spans="1:16" x14ac:dyDescent="0.2">
      <c r="A3367" s="6">
        <v>1687</v>
      </c>
      <c r="B3367" s="6" t="s">
        <v>17</v>
      </c>
      <c r="C3367" t="s">
        <v>28</v>
      </c>
      <c r="D3367" s="8">
        <v>39051</v>
      </c>
      <c r="E3367" s="8">
        <v>39051</v>
      </c>
      <c r="F3367" t="s">
        <v>284</v>
      </c>
      <c r="G3367" s="6" t="s">
        <v>23</v>
      </c>
      <c r="I3367" s="12">
        <v>47.79</v>
      </c>
      <c r="J3367" s="12">
        <f>J3366+IF(AND($B3367="B",$G3367="D"),-I3367,IF($B3367="B",+I3367,0))</f>
        <v>-1912.4877231502423</v>
      </c>
      <c r="K3367" s="12">
        <f>K3366+IF(AND($B3367="B",$E3367&lt;&gt;""),IF($G3367="D",-I3367,+I3367),0)</f>
        <v>-1912.4877231502423</v>
      </c>
      <c r="L3367" s="6" t="str">
        <f>IF(C3367="","",G3367&amp;" "&amp;VLOOKUP(C3367,$X$1:$Y$49,2))</f>
        <v>D 25</v>
      </c>
      <c r="M3367" s="10" t="e">
        <f>M3366+IF(AND(B3367="C",E3367&lt;&gt;""),IF(G3367="D",-#REF!,+#REF!),0)</f>
        <v>#REF!</v>
      </c>
      <c r="N3367">
        <f>IF(D3367,MONTH(D3367),"")</f>
        <v>11</v>
      </c>
      <c r="O3367">
        <f>IF(D3367,YEAR(D3367),"")</f>
        <v>2006</v>
      </c>
      <c r="P3367" s="12">
        <f>P3366+IF(AND($B3367="C",I3367&lt;&gt;""),IF($G3367="D",-I3367,+I3367),0)</f>
        <v>122.43577481221318</v>
      </c>
    </row>
    <row r="3368" spans="1:16" x14ac:dyDescent="0.2">
      <c r="A3368" s="6">
        <v>1687</v>
      </c>
      <c r="B3368" s="6" t="s">
        <v>17</v>
      </c>
      <c r="C3368" t="s">
        <v>26</v>
      </c>
      <c r="D3368" s="8">
        <v>39051</v>
      </c>
      <c r="E3368" s="8">
        <v>39051</v>
      </c>
      <c r="F3368" t="s">
        <v>284</v>
      </c>
      <c r="G3368" s="6" t="s">
        <v>23</v>
      </c>
      <c r="I3368" s="12">
        <v>9.3699999999999992</v>
      </c>
      <c r="J3368" s="12">
        <f>J3367+IF(AND($B3368="B",$G3368="D"),-I3368,IF($B3368="B",+I3368,0))</f>
        <v>-1921.8577231502422</v>
      </c>
      <c r="K3368" s="12">
        <f>K3367+IF(AND($B3368="B",$E3368&lt;&gt;""),IF($G3368="D",-I3368,+I3368),0)</f>
        <v>-1921.8577231502422</v>
      </c>
      <c r="L3368" s="6" t="str">
        <f>IF(C3368="","",G3368&amp;" "&amp;VLOOKUP(C3368,$X$1:$Y$49,2))</f>
        <v>D 6</v>
      </c>
      <c r="M3368" s="10" t="e">
        <f>M3367+IF(AND(B3368="C",E3368&lt;&gt;""),IF(G3368="D",-#REF!,+#REF!),0)</f>
        <v>#REF!</v>
      </c>
      <c r="N3368">
        <f>IF(D3368,MONTH(D3368),"")</f>
        <v>11</v>
      </c>
      <c r="O3368">
        <f>IF(D3368,YEAR(D3368),"")</f>
        <v>2006</v>
      </c>
      <c r="P3368" s="12">
        <f>P3367+IF(AND($B3368="C",I3368&lt;&gt;""),IF($G3368="D",-I3368,+I3368),0)</f>
        <v>122.43577481221318</v>
      </c>
    </row>
    <row r="3369" spans="1:16" x14ac:dyDescent="0.2">
      <c r="A3369" s="6">
        <v>1688</v>
      </c>
      <c r="B3369" s="6" t="s">
        <v>17</v>
      </c>
      <c r="C3369" t="s">
        <v>28</v>
      </c>
      <c r="D3369" s="8">
        <v>39051</v>
      </c>
      <c r="E3369" s="8">
        <v>39051</v>
      </c>
      <c r="F3369" t="s">
        <v>284</v>
      </c>
      <c r="G3369" s="6" t="s">
        <v>23</v>
      </c>
      <c r="I3369" s="12">
        <v>18</v>
      </c>
      <c r="J3369" s="12">
        <f>J3368+IF(AND($B3369="B",$G3369="D"),-I3369,IF($B3369="B",+I3369,0))</f>
        <v>-1939.8577231502422</v>
      </c>
      <c r="K3369" s="12">
        <f>K3368+IF(AND($B3369="B",$E3369&lt;&gt;""),IF($G3369="D",-I3369,+I3369),0)</f>
        <v>-1939.8577231502422</v>
      </c>
      <c r="L3369" s="6" t="str">
        <f>IF(C3369="","",G3369&amp;" "&amp;VLOOKUP(C3369,$X$1:$Y$49,2))</f>
        <v>D 25</v>
      </c>
      <c r="M3369" s="10" t="e">
        <f>M3368+IF(AND(B3369="C",E3369&lt;&gt;""),IF(G3369="D",-#REF!,+#REF!),0)</f>
        <v>#REF!</v>
      </c>
      <c r="N3369">
        <f>IF(D3369,MONTH(D3369),"")</f>
        <v>11</v>
      </c>
      <c r="O3369">
        <f>IF(D3369,YEAR(D3369),"")</f>
        <v>2006</v>
      </c>
      <c r="P3369" s="12">
        <f>P3368+IF(AND($B3369="C",I3369&lt;&gt;""),IF($G3369="D",-I3369,+I3369),0)</f>
        <v>122.43577481221318</v>
      </c>
    </row>
    <row r="3370" spans="1:16" x14ac:dyDescent="0.2">
      <c r="A3370" s="6">
        <v>1691</v>
      </c>
      <c r="B3370" s="6" t="s">
        <v>17</v>
      </c>
      <c r="C3370" t="s">
        <v>31</v>
      </c>
      <c r="D3370" s="8">
        <v>39051</v>
      </c>
      <c r="E3370" s="8">
        <v>39051</v>
      </c>
      <c r="F3370" t="s">
        <v>284</v>
      </c>
      <c r="G3370" s="6" t="s">
        <v>23</v>
      </c>
      <c r="I3370" s="12">
        <v>128.86000000000001</v>
      </c>
      <c r="J3370" s="12">
        <f>J3369+IF(AND($B3370="B",$G3370="D"),-I3370,IF($B3370="B",+I3370,0))</f>
        <v>-2068.7177231502424</v>
      </c>
      <c r="K3370" s="12">
        <f>K3369+IF(AND($B3370="B",$E3370&lt;&gt;""),IF($G3370="D",-I3370,+I3370),0)</f>
        <v>-2068.7177231502424</v>
      </c>
      <c r="L3370" s="6" t="str">
        <f>IF(C3370="","",G3370&amp;" "&amp;VLOOKUP(C3370,$X$1:$Y$49,2))</f>
        <v>D 22</v>
      </c>
      <c r="M3370" s="10" t="e">
        <f>M3369+IF(AND(B3370="C",E3370&lt;&gt;""),IF(G3370="D",-#REF!,+#REF!),0)</f>
        <v>#REF!</v>
      </c>
      <c r="N3370">
        <f>IF(D3370,MONTH(D3370),"")</f>
        <v>11</v>
      </c>
      <c r="O3370">
        <f>IF(D3370,YEAR(D3370),"")</f>
        <v>2006</v>
      </c>
      <c r="P3370" s="12">
        <f>P3369+IF(AND($B3370="C",I3370&lt;&gt;""),IF($G3370="D",-I3370,+I3370),0)</f>
        <v>122.43577481221318</v>
      </c>
    </row>
    <row r="3371" spans="1:16" x14ac:dyDescent="0.2">
      <c r="A3371" s="6">
        <v>1691</v>
      </c>
      <c r="B3371" s="6" t="s">
        <v>17</v>
      </c>
      <c r="C3371" s="7" t="s">
        <v>26</v>
      </c>
      <c r="D3371" s="8">
        <v>39051</v>
      </c>
      <c r="E3371" s="8">
        <v>39051</v>
      </c>
      <c r="F3371" t="s">
        <v>284</v>
      </c>
      <c r="G3371" s="6" t="s">
        <v>23</v>
      </c>
      <c r="I3371" s="12">
        <v>25.26</v>
      </c>
      <c r="J3371" s="12">
        <f>J3370+IF(AND($B3371="B",$G3371="D"),-I3371,IF($B3371="B",+I3371,0))</f>
        <v>-2093.9777231502426</v>
      </c>
      <c r="K3371" s="12">
        <f>K3370+IF(AND($B3371="B",$E3371&lt;&gt;""),IF($G3371="D",-I3371,+I3371),0)</f>
        <v>-2093.9777231502426</v>
      </c>
      <c r="L3371" s="6" t="str">
        <f>IF(C3371="","",G3371&amp;" "&amp;VLOOKUP(C3371,$X$1:$Y$49,2))</f>
        <v>D 6</v>
      </c>
      <c r="M3371" s="10" t="e">
        <f>M3370+IF(AND(B3371="C",E3371&lt;&gt;""),IF(G3371="D",-#REF!,+#REF!),0)</f>
        <v>#REF!</v>
      </c>
      <c r="N3371">
        <f>IF(D3371,MONTH(D3371),"")</f>
        <v>11</v>
      </c>
      <c r="O3371">
        <f>IF(D3371,YEAR(D3371),"")</f>
        <v>2006</v>
      </c>
      <c r="P3371" s="12">
        <f>P3370+IF(AND($B3371="C",I3371&lt;&gt;""),IF($G3371="D",-I3371,+I3371),0)</f>
        <v>122.43577481221318</v>
      </c>
    </row>
    <row r="3372" spans="1:16" x14ac:dyDescent="0.2">
      <c r="A3372" s="6">
        <v>1678</v>
      </c>
      <c r="B3372" s="6" t="s">
        <v>17</v>
      </c>
      <c r="C3372" t="s">
        <v>54</v>
      </c>
      <c r="D3372" s="8">
        <v>39052</v>
      </c>
      <c r="E3372" s="8">
        <v>39053</v>
      </c>
      <c r="F3372" t="s">
        <v>284</v>
      </c>
      <c r="G3372" s="6" t="s">
        <v>19</v>
      </c>
      <c r="I3372" s="12">
        <v>700</v>
      </c>
      <c r="J3372" s="12">
        <f>J3371+IF(AND($B3372="B",$G3372="D"),-I3372,IF($B3372="B",+I3372,0))</f>
        <v>-1393.9777231502426</v>
      </c>
      <c r="K3372" s="12">
        <f>K3371+IF(AND($B3372="B",$E3372&lt;&gt;""),IF($G3372="D",-I3372,+I3372),0)</f>
        <v>-1393.9777231502426</v>
      </c>
      <c r="L3372" s="6" t="str">
        <f>IF(C3372="","",G3372&amp;" "&amp;VLOOKUP(C3372,$X$1:$Y$49,2))</f>
        <v>R 6</v>
      </c>
      <c r="M3372" s="10" t="e">
        <f>M3371+IF(AND(B3372="C",E3372&lt;&gt;""),IF(G3372="D",-#REF!,+#REF!),0)</f>
        <v>#REF!</v>
      </c>
      <c r="N3372">
        <f>IF(D3372,MONTH(D3372),"")</f>
        <v>12</v>
      </c>
      <c r="O3372">
        <f>IF(D3372,YEAR(D3372),"")</f>
        <v>2006</v>
      </c>
      <c r="P3372" s="12">
        <f>P3371+IF(AND($B3372="C",I3372&lt;&gt;""),IF($G3372="D",-I3372,+I3372),0)</f>
        <v>122.43577481221318</v>
      </c>
    </row>
    <row r="3373" spans="1:16" x14ac:dyDescent="0.2">
      <c r="A3373" s="6">
        <v>1678</v>
      </c>
      <c r="B3373" s="6" t="s">
        <v>17</v>
      </c>
      <c r="C3373" t="s">
        <v>62</v>
      </c>
      <c r="D3373" s="8">
        <v>39052</v>
      </c>
      <c r="E3373" s="8">
        <v>39053</v>
      </c>
      <c r="F3373" t="s">
        <v>284</v>
      </c>
      <c r="G3373" s="6" t="s">
        <v>19</v>
      </c>
      <c r="H3373" s="27" t="s">
        <v>282</v>
      </c>
      <c r="I3373" s="12">
        <v>137.19999999999999</v>
      </c>
      <c r="J3373" s="12">
        <f>J3372+IF(AND($B3373="B",$G3373="D"),-I3373,IF($B3373="B",+I3373,0))</f>
        <v>-1256.7777231502425</v>
      </c>
      <c r="K3373" s="12">
        <f>K3372+IF(AND($B3373="B",$E3373&lt;&gt;""),IF($G3373="D",-I3373,+I3373),0)</f>
        <v>-1256.7777231502425</v>
      </c>
      <c r="L3373" s="6" t="str">
        <f>IF(C3373="","",G3373&amp;" "&amp;VLOOKUP(C3373,$X$1:$Y$49,2))</f>
        <v>R 5</v>
      </c>
      <c r="M3373" s="10" t="e">
        <f>M3372+IF(AND(B3373="C",E3373&lt;&gt;""),IF(G3373="D",-#REF!,+#REF!),0)</f>
        <v>#REF!</v>
      </c>
      <c r="N3373">
        <f>IF(D3373,MONTH(D3373),"")</f>
        <v>12</v>
      </c>
      <c r="O3373">
        <f>IF(D3373,YEAR(D3373),"")</f>
        <v>2006</v>
      </c>
      <c r="P3373" s="12">
        <f>P3372+IF(AND($B3373="C",I3373&lt;&gt;""),IF($G3373="D",-I3373,+I3373),0)</f>
        <v>122.43577481221318</v>
      </c>
    </row>
    <row r="3374" spans="1:16" x14ac:dyDescent="0.2">
      <c r="A3374" s="6">
        <v>1683</v>
      </c>
      <c r="B3374" s="6" t="s">
        <v>17</v>
      </c>
      <c r="C3374" t="s">
        <v>65</v>
      </c>
      <c r="D3374" s="8">
        <v>39052</v>
      </c>
      <c r="E3374" s="8">
        <v>39056</v>
      </c>
      <c r="F3374" t="s">
        <v>284</v>
      </c>
      <c r="G3374" s="6" t="s">
        <v>23</v>
      </c>
      <c r="I3374" s="12">
        <v>1162</v>
      </c>
      <c r="J3374" s="12">
        <f>J3373+IF(AND($B3374="B",$G3374="D"),-I3374,IF($B3374="B",+I3374,0))</f>
        <v>-2418.7777231502423</v>
      </c>
      <c r="K3374" s="12">
        <f>K3373+IF(AND($B3374="B",$E3374&lt;&gt;""),IF($G3374="D",-I3374,+I3374),0)</f>
        <v>-2418.7777231502423</v>
      </c>
      <c r="L3374" s="6" t="str">
        <f>IF(C3374="","",G3374&amp;" "&amp;VLOOKUP(C3374,$X$1:$Y$49,2))</f>
        <v>D 12</v>
      </c>
      <c r="M3374" s="10" t="e">
        <f>M3373+IF(AND(B3374="C",E3374&lt;&gt;""),IF(G3374="D",-#REF!,+#REF!),0)</f>
        <v>#REF!</v>
      </c>
      <c r="N3374">
        <f>IF(D3374,MONTH(D3374),"")</f>
        <v>12</v>
      </c>
      <c r="O3374">
        <f>IF(D3374,YEAR(D3374),"")</f>
        <v>2006</v>
      </c>
      <c r="P3374" s="12">
        <f>P3373+IF(AND($B3374="C",I3374&lt;&gt;""),IF($G3374="D",-I3374,+I3374),0)</f>
        <v>122.43577481221318</v>
      </c>
    </row>
    <row r="3375" spans="1:16" x14ac:dyDescent="0.2">
      <c r="A3375" s="6">
        <v>1689</v>
      </c>
      <c r="B3375" s="6" t="s">
        <v>17</v>
      </c>
      <c r="C3375" t="s">
        <v>53</v>
      </c>
      <c r="D3375" s="8">
        <v>39052</v>
      </c>
      <c r="E3375" s="8">
        <v>39052</v>
      </c>
      <c r="F3375" t="s">
        <v>284</v>
      </c>
      <c r="G3375" s="6" t="s">
        <v>23</v>
      </c>
      <c r="I3375" s="12">
        <v>8.36</v>
      </c>
      <c r="J3375" s="12">
        <f>J3374+IF(AND($B3375="B",$G3375="D"),-I3375,IF($B3375="B",+I3375,0))</f>
        <v>-2427.1377231502424</v>
      </c>
      <c r="K3375" s="12">
        <f>K3374+IF(AND($B3375="B",$E3375&lt;&gt;""),IF($G3375="D",-I3375,+I3375),0)</f>
        <v>-2427.1377231502424</v>
      </c>
      <c r="L3375" s="6" t="str">
        <f>IF(C3375="","",G3375&amp;" "&amp;VLOOKUP(C3375,$X$1:$Y$49,2))</f>
        <v>D 29</v>
      </c>
      <c r="M3375" s="10" t="e">
        <f>M3374+IF(AND(B3375="C",E3375&lt;&gt;""),IF(G3375="D",-#REF!,+#REF!),0)</f>
        <v>#REF!</v>
      </c>
      <c r="N3375">
        <f>IF(D3375,MONTH(D3375),"")</f>
        <v>12</v>
      </c>
      <c r="O3375">
        <f>IF(D3375,YEAR(D3375),"")</f>
        <v>2006</v>
      </c>
      <c r="P3375" s="12">
        <f>P3374+IF(AND($B3375="C",I3375&lt;&gt;""),IF($G3375="D",-I3375,+I3375),0)</f>
        <v>122.43577481221318</v>
      </c>
    </row>
    <row r="3376" spans="1:16" x14ac:dyDescent="0.2">
      <c r="A3376" s="6">
        <v>1689</v>
      </c>
      <c r="B3376" s="6" t="s">
        <v>17</v>
      </c>
      <c r="C3376" t="s">
        <v>26</v>
      </c>
      <c r="D3376" s="8">
        <v>39052</v>
      </c>
      <c r="E3376" s="8">
        <v>39052</v>
      </c>
      <c r="F3376" t="s">
        <v>284</v>
      </c>
      <c r="G3376" s="6" t="s">
        <v>23</v>
      </c>
      <c r="I3376" s="12">
        <v>1.64</v>
      </c>
      <c r="J3376" s="12">
        <f>J3375+IF(AND($B3376="B",$G3376="D"),-I3376,IF($B3376="B",+I3376,0))</f>
        <v>-2428.7777231502423</v>
      </c>
      <c r="K3376" s="12">
        <f>K3375+IF(AND($B3376="B",$E3376&lt;&gt;""),IF($G3376="D",-I3376,+I3376),0)</f>
        <v>-2428.7777231502423</v>
      </c>
      <c r="L3376" s="6" t="str">
        <f>IF(C3376="","",G3376&amp;" "&amp;VLOOKUP(C3376,$X$1:$Y$49,2))</f>
        <v>D 6</v>
      </c>
      <c r="M3376" s="10" t="e">
        <f>M3375+IF(AND(B3376="C",E3376&lt;&gt;""),IF(G3376="D",-#REF!,+#REF!),0)</f>
        <v>#REF!</v>
      </c>
      <c r="N3376">
        <f>IF(D3376,MONTH(D3376),"")</f>
        <v>12</v>
      </c>
      <c r="O3376">
        <f>IF(D3376,YEAR(D3376),"")</f>
        <v>2006</v>
      </c>
      <c r="P3376" s="12">
        <f>P3375+IF(AND($B3376="C",I3376&lt;&gt;""),IF($G3376="D",-I3376,+I3376),0)</f>
        <v>122.43577481221318</v>
      </c>
    </row>
    <row r="3377" spans="1:16" x14ac:dyDescent="0.2">
      <c r="A3377" s="6">
        <v>1690</v>
      </c>
      <c r="B3377" s="6" t="s">
        <v>17</v>
      </c>
      <c r="C3377" t="s">
        <v>53</v>
      </c>
      <c r="D3377" s="8">
        <v>39052</v>
      </c>
      <c r="E3377" s="8">
        <v>39052</v>
      </c>
      <c r="F3377" t="s">
        <v>284</v>
      </c>
      <c r="G3377" s="6" t="s">
        <v>23</v>
      </c>
      <c r="I3377" s="12">
        <v>34</v>
      </c>
      <c r="J3377" s="12">
        <f>J3376+IF(AND($B3377="B",$G3377="D"),-I3377,IF($B3377="B",+I3377,0))</f>
        <v>-2462.7777231502423</v>
      </c>
      <c r="K3377" s="12">
        <f>K3376+IF(AND($B3377="B",$E3377&lt;&gt;""),IF($G3377="D",-I3377,+I3377),0)</f>
        <v>-2462.7777231502423</v>
      </c>
      <c r="L3377" s="6" t="str">
        <f>IF(C3377="","",G3377&amp;" "&amp;VLOOKUP(C3377,$X$1:$Y$49,2))</f>
        <v>D 29</v>
      </c>
      <c r="M3377" s="10" t="e">
        <f>M3376+IF(AND(B3377="C",E3377&lt;&gt;""),IF(G3377="D",-#REF!,+#REF!),0)</f>
        <v>#REF!</v>
      </c>
      <c r="N3377">
        <f>IF(D3377,MONTH(D3377),"")</f>
        <v>12</v>
      </c>
      <c r="O3377">
        <f>IF(D3377,YEAR(D3377),"")</f>
        <v>2006</v>
      </c>
      <c r="P3377" s="12">
        <f>P3376+IF(AND($B3377="C",I3377&lt;&gt;""),IF($G3377="D",-I3377,+I3377),0)</f>
        <v>122.43577481221318</v>
      </c>
    </row>
    <row r="3378" spans="1:16" x14ac:dyDescent="0.2">
      <c r="A3378" s="6">
        <v>1690</v>
      </c>
      <c r="B3378" s="6" t="s">
        <v>17</v>
      </c>
      <c r="C3378" t="s">
        <v>26</v>
      </c>
      <c r="D3378" s="8">
        <v>39052</v>
      </c>
      <c r="E3378" s="8">
        <v>39052</v>
      </c>
      <c r="F3378" t="s">
        <v>284</v>
      </c>
      <c r="G3378" s="6" t="s">
        <v>23</v>
      </c>
      <c r="I3378" s="12">
        <v>5.96</v>
      </c>
      <c r="J3378" s="12">
        <f>J3377+IF(AND($B3378="B",$G3378="D"),-I3378,IF($B3378="B",+I3378,0))</f>
        <v>-2468.7377231502423</v>
      </c>
      <c r="K3378" s="12">
        <f>K3377+IF(AND($B3378="B",$E3378&lt;&gt;""),IF($G3378="D",-I3378,+I3378),0)</f>
        <v>-2468.7377231502423</v>
      </c>
      <c r="L3378" s="6" t="str">
        <f>IF(C3378="","",G3378&amp;" "&amp;VLOOKUP(C3378,$X$1:$Y$49,2))</f>
        <v>D 6</v>
      </c>
      <c r="M3378" s="10" t="e">
        <f>M3377+IF(AND(B3378="C",E3378&lt;&gt;""),IF(G3378="D",-#REF!,+#REF!),0)</f>
        <v>#REF!</v>
      </c>
      <c r="N3378">
        <f>IF(D3378,MONTH(D3378),"")</f>
        <v>12</v>
      </c>
      <c r="O3378">
        <f>IF(D3378,YEAR(D3378),"")</f>
        <v>2006</v>
      </c>
      <c r="P3378" s="12">
        <f>P3377+IF(AND($B3378="C",I3378&lt;&gt;""),IF($G3378="D",-I3378,+I3378),0)</f>
        <v>122.43577481221318</v>
      </c>
    </row>
    <row r="3379" spans="1:16" x14ac:dyDescent="0.2">
      <c r="A3379" s="6">
        <v>1544</v>
      </c>
      <c r="B3379" s="6" t="s">
        <v>17</v>
      </c>
      <c r="C3379" t="s">
        <v>58</v>
      </c>
      <c r="D3379" s="8">
        <v>39056</v>
      </c>
      <c r="E3379" s="8">
        <v>39070</v>
      </c>
      <c r="F3379" t="s">
        <v>284</v>
      </c>
      <c r="G3379" s="6" t="s">
        <v>23</v>
      </c>
      <c r="I3379" s="12">
        <v>153.15</v>
      </c>
      <c r="J3379" s="12">
        <f>J3378+IF(AND($B3379="B",$G3379="D"),-I3379,IF($B3379="B",+I3379,0))</f>
        <v>-2621.8877231502424</v>
      </c>
      <c r="K3379" s="12">
        <f>K3378+IF(AND($B3379="B",$E3379&lt;&gt;""),IF($G3379="D",-I3379,+I3379),0)</f>
        <v>-2621.8877231502424</v>
      </c>
      <c r="L3379" s="6" t="str">
        <f>IF(C3379="","",G3379&amp;" "&amp;VLOOKUP(C3379,$X$1:$Y$49,2))</f>
        <v>D 4</v>
      </c>
      <c r="M3379" s="10" t="e">
        <f>M3378+IF(AND(B3379="C",E3379&lt;&gt;""),IF(G3379="D",-#REF!,+#REF!),0)</f>
        <v>#REF!</v>
      </c>
      <c r="N3379">
        <f>IF(D3379,MONTH(D3379),"")</f>
        <v>12</v>
      </c>
      <c r="O3379">
        <f>IF(D3379,YEAR(D3379),"")</f>
        <v>2006</v>
      </c>
      <c r="P3379" s="12">
        <f>P3378+IF(AND($B3379="C",I3379&lt;&gt;""),IF($G3379="D",-I3379,+I3379),0)</f>
        <v>122.43577481221318</v>
      </c>
    </row>
    <row r="3380" spans="1:16" x14ac:dyDescent="0.2">
      <c r="A3380" s="6">
        <v>1669</v>
      </c>
      <c r="B3380" s="6" t="s">
        <v>17</v>
      </c>
      <c r="C3380" t="s">
        <v>33</v>
      </c>
      <c r="D3380" s="8">
        <v>39061</v>
      </c>
      <c r="E3380" s="8">
        <v>39061</v>
      </c>
      <c r="F3380" t="s">
        <v>284</v>
      </c>
      <c r="G3380" s="6" t="s">
        <v>23</v>
      </c>
      <c r="I3380" s="12">
        <v>738.5</v>
      </c>
      <c r="J3380" s="12">
        <f>J3379+IF(AND($B3380="B",$G3380="D"),-I3380,IF($B3380="B",+I3380,0))</f>
        <v>-3360.3877231502424</v>
      </c>
      <c r="K3380" s="12">
        <f>K3379+IF(AND($B3380="B",$E3380&lt;&gt;""),IF($G3380="D",-I3380,+I3380),0)</f>
        <v>-3360.3877231502424</v>
      </c>
      <c r="L3380" s="6" t="str">
        <f>IF(C3380="","",G3380&amp;" "&amp;VLOOKUP(C3380,$X$1:$Y$49,2))</f>
        <v>D 23</v>
      </c>
      <c r="M3380" s="10" t="e">
        <f>M3379+IF(AND(B3380="C",E3380&lt;&gt;""),IF(G3380="D",-#REF!,+#REF!),0)</f>
        <v>#REF!</v>
      </c>
      <c r="N3380">
        <f>IF(D3380,MONTH(D3380),"")</f>
        <v>12</v>
      </c>
      <c r="O3380">
        <f>IF(D3380,YEAR(D3380),"")</f>
        <v>2006</v>
      </c>
      <c r="P3380" s="12">
        <f>P3379+IF(AND($B3380="C",I3380&lt;&gt;""),IF($G3380="D",-I3380,+I3380),0)</f>
        <v>122.43577481221318</v>
      </c>
    </row>
    <row r="3381" spans="1:16" x14ac:dyDescent="0.2">
      <c r="A3381" s="6">
        <v>1538</v>
      </c>
      <c r="B3381" s="6" t="s">
        <v>17</v>
      </c>
      <c r="C3381" t="s">
        <v>64</v>
      </c>
      <c r="D3381" s="8">
        <v>39062</v>
      </c>
      <c r="E3381" s="8">
        <v>39061</v>
      </c>
      <c r="F3381" t="s">
        <v>284</v>
      </c>
      <c r="G3381" s="6" t="s">
        <v>23</v>
      </c>
      <c r="I3381" s="12">
        <v>4</v>
      </c>
      <c r="J3381" s="12">
        <f>J3380+IF(AND($B3381="B",$G3381="D"),-I3381,IF($B3381="B",+I3381,0))</f>
        <v>-3364.3877231502424</v>
      </c>
      <c r="K3381" s="12">
        <f>K3380+IF(AND($B3381="B",$E3381&lt;&gt;""),IF($G3381="D",-I3381,+I3381),0)</f>
        <v>-3364.3877231502424</v>
      </c>
      <c r="L3381" s="6" t="str">
        <f>IF(C3381="","",G3381&amp;" "&amp;VLOOKUP(C3381,$X$1:$Y$49,2))</f>
        <v>D 20</v>
      </c>
      <c r="M3381" s="10" t="e">
        <f>M3380+IF(AND(B3381="C",E3381&lt;&gt;""),IF(G3381="D",-#REF!,+#REF!),0)</f>
        <v>#REF!</v>
      </c>
      <c r="N3381">
        <f>IF(D3381,MONTH(D3381),"")</f>
        <v>12</v>
      </c>
      <c r="O3381">
        <f>IF(D3381,YEAR(D3381),"")</f>
        <v>2006</v>
      </c>
      <c r="P3381" s="12">
        <f>P3380+IF(AND($B3381="C",I3381&lt;&gt;""),IF($G3381="D",-I3381,+I3381),0)</f>
        <v>122.43577481221318</v>
      </c>
    </row>
    <row r="3382" spans="1:16" x14ac:dyDescent="0.2">
      <c r="A3382" s="6">
        <v>1693</v>
      </c>
      <c r="B3382" s="6" t="s">
        <v>17</v>
      </c>
      <c r="C3382" t="s">
        <v>54</v>
      </c>
      <c r="D3382" s="8">
        <v>39063</v>
      </c>
      <c r="E3382" s="8">
        <v>39063</v>
      </c>
      <c r="F3382" t="s">
        <v>284</v>
      </c>
      <c r="G3382" s="6" t="s">
        <v>19</v>
      </c>
      <c r="I3382" s="12">
        <v>450</v>
      </c>
      <c r="J3382" s="12">
        <f>J3381+IF(AND($B3382="B",$G3382="D"),-I3382,IF($B3382="B",+I3382,0))</f>
        <v>-2914.3877231502424</v>
      </c>
      <c r="K3382" s="12">
        <f>K3381+IF(AND($B3382="B",$E3382&lt;&gt;""),IF($G3382="D",-I3382,+I3382),0)</f>
        <v>-2914.3877231502424</v>
      </c>
      <c r="L3382" s="6" t="str">
        <f>IF(C3382="","",G3382&amp;" "&amp;VLOOKUP(C3382,$X$1:$Y$49,2))</f>
        <v>R 6</v>
      </c>
      <c r="M3382" s="10" t="e">
        <f>M3381+IF(AND(B3382="C",E3382&lt;&gt;""),IF(G3382="D",-#REF!,+#REF!),0)</f>
        <v>#REF!</v>
      </c>
      <c r="N3382">
        <f>IF(D3382,MONTH(D3382),"")</f>
        <v>12</v>
      </c>
      <c r="O3382">
        <f>IF(D3382,YEAR(D3382),"")</f>
        <v>2006</v>
      </c>
      <c r="P3382" s="12">
        <f>P3381+IF(AND($B3382="C",I3382&lt;&gt;""),IF($G3382="D",-I3382,+I3382),0)</f>
        <v>122.43577481221318</v>
      </c>
    </row>
    <row r="3383" spans="1:16" x14ac:dyDescent="0.2">
      <c r="A3383" s="6">
        <v>1693</v>
      </c>
      <c r="B3383" s="6" t="s">
        <v>17</v>
      </c>
      <c r="C3383" t="s">
        <v>62</v>
      </c>
      <c r="D3383" s="8">
        <v>39063</v>
      </c>
      <c r="E3383" s="8">
        <v>39063</v>
      </c>
      <c r="F3383" t="s">
        <v>284</v>
      </c>
      <c r="G3383" s="6" t="s">
        <v>19</v>
      </c>
      <c r="I3383" s="12">
        <v>88.2</v>
      </c>
      <c r="J3383" s="12">
        <f>J3382+IF(AND($B3383="B",$G3383="D"),-I3383,IF($B3383="B",+I3383,0))</f>
        <v>-2826.1877231502426</v>
      </c>
      <c r="K3383" s="12">
        <f>K3382+IF(AND($B3383="B",$E3383&lt;&gt;""),IF($G3383="D",-I3383,+I3383),0)</f>
        <v>-2826.1877231502426</v>
      </c>
      <c r="L3383" s="6" t="str">
        <f>IF(C3383="","",G3383&amp;" "&amp;VLOOKUP(C3383,$X$1:$Y$49,2))</f>
        <v>R 5</v>
      </c>
      <c r="M3383" s="10" t="e">
        <f>M3382+IF(AND(B3383="C",E3383&lt;&gt;""),IF(G3383="D",-#REF!,+#REF!),0)</f>
        <v>#REF!</v>
      </c>
      <c r="N3383">
        <f>IF(D3383,MONTH(D3383),"")</f>
        <v>12</v>
      </c>
      <c r="O3383">
        <f>IF(D3383,YEAR(D3383),"")</f>
        <v>2006</v>
      </c>
      <c r="P3383" s="12">
        <f>P3382+IF(AND($B3383="C",I3383&lt;&gt;""),IF($G3383="D",-I3383,+I3383),0)</f>
        <v>122.43577481221318</v>
      </c>
    </row>
    <row r="3384" spans="1:16" x14ac:dyDescent="0.2">
      <c r="A3384" s="6">
        <v>1694</v>
      </c>
      <c r="B3384" s="6" t="s">
        <v>17</v>
      </c>
      <c r="C3384" t="s">
        <v>28</v>
      </c>
      <c r="D3384" s="8">
        <v>39063</v>
      </c>
      <c r="E3384" s="8">
        <v>39063</v>
      </c>
      <c r="F3384" t="s">
        <v>284</v>
      </c>
      <c r="G3384" s="6" t="s">
        <v>23</v>
      </c>
      <c r="I3384" s="12">
        <v>33</v>
      </c>
      <c r="J3384" s="12">
        <f>J3383+IF(AND($B3384="B",$G3384="D"),-I3384,IF($B3384="B",+I3384,0))</f>
        <v>-2859.1877231502426</v>
      </c>
      <c r="K3384" s="12">
        <f>K3383+IF(AND($B3384="B",$E3384&lt;&gt;""),IF($G3384="D",-I3384,+I3384),0)</f>
        <v>-2859.1877231502426</v>
      </c>
      <c r="L3384" s="6" t="str">
        <f>IF(C3384="","",G3384&amp;" "&amp;VLOOKUP(C3384,$X$1:$Y$49,2))</f>
        <v>D 25</v>
      </c>
      <c r="M3384" s="10" t="e">
        <f>M3383+IF(AND(B3384="C",E3384&lt;&gt;""),IF(G3384="D",-#REF!,+#REF!),0)</f>
        <v>#REF!</v>
      </c>
      <c r="N3384">
        <f>IF(D3384,MONTH(D3384),"")</f>
        <v>12</v>
      </c>
      <c r="O3384">
        <f>IF(D3384,YEAR(D3384),"")</f>
        <v>2006</v>
      </c>
      <c r="P3384" s="12">
        <f>P3383+IF(AND($B3384="C",I3384&lt;&gt;""),IF($G3384="D",-I3384,+I3384),0)</f>
        <v>122.43577481221318</v>
      </c>
    </row>
    <row r="3385" spans="1:16" x14ac:dyDescent="0.2">
      <c r="A3385" s="6">
        <v>1694</v>
      </c>
      <c r="B3385" s="6" t="s">
        <v>17</v>
      </c>
      <c r="C3385" t="s">
        <v>26</v>
      </c>
      <c r="D3385" s="8">
        <v>39063</v>
      </c>
      <c r="E3385" s="8">
        <v>39063</v>
      </c>
      <c r="F3385" t="s">
        <v>284</v>
      </c>
      <c r="G3385" s="6" t="s">
        <v>23</v>
      </c>
      <c r="I3385" s="12">
        <v>6.47</v>
      </c>
      <c r="J3385" s="12">
        <f>J3384+IF(AND($B3385="B",$G3385="D"),-I3385,IF($B3385="B",+I3385,0))</f>
        <v>-2865.6577231502424</v>
      </c>
      <c r="K3385" s="12">
        <f>K3384+IF(AND($B3385="B",$E3385&lt;&gt;""),IF($G3385="D",-I3385,+I3385),0)</f>
        <v>-2865.6577231502424</v>
      </c>
      <c r="L3385" s="6" t="str">
        <f>IF(C3385="","",G3385&amp;" "&amp;VLOOKUP(C3385,$X$1:$Y$49,2))</f>
        <v>D 6</v>
      </c>
      <c r="M3385" s="10" t="e">
        <f>M3384+IF(AND(B3385="C",E3385&lt;&gt;""),IF(G3385="D",-#REF!,+#REF!),0)</f>
        <v>#REF!</v>
      </c>
      <c r="N3385">
        <f>IF(D3385,MONTH(D3385),"")</f>
        <v>12</v>
      </c>
      <c r="O3385">
        <f>IF(D3385,YEAR(D3385),"")</f>
        <v>2006</v>
      </c>
      <c r="P3385" s="12">
        <f>P3384+IF(AND($B3385="C",I3385&lt;&gt;""),IF($G3385="D",-I3385,+I3385),0)</f>
        <v>122.43577481221318</v>
      </c>
    </row>
    <row r="3386" spans="1:16" x14ac:dyDescent="0.2">
      <c r="A3386" s="6">
        <v>1703</v>
      </c>
      <c r="B3386" s="6" t="s">
        <v>17</v>
      </c>
      <c r="C3386" t="s">
        <v>38</v>
      </c>
      <c r="D3386" s="8">
        <v>39063</v>
      </c>
      <c r="E3386" s="8">
        <v>39076</v>
      </c>
      <c r="F3386" t="s">
        <v>284</v>
      </c>
      <c r="G3386" s="6" t="s">
        <v>23</v>
      </c>
      <c r="I3386" s="12">
        <v>162.52000000000001</v>
      </c>
      <c r="J3386" s="12">
        <f>J3385+IF(AND($B3386="B",$G3386="D"),-I3386,IF($B3386="B",+I3386,0))</f>
        <v>-3028.1777231502424</v>
      </c>
      <c r="K3386" s="12">
        <f>K3385+IF(AND($B3386="B",$E3386&lt;&gt;""),IF($G3386="D",-I3386,+I3386),0)</f>
        <v>-3028.1777231502424</v>
      </c>
      <c r="L3386" s="6" t="str">
        <f>IF(C3386="","",G3386&amp;" "&amp;VLOOKUP(C3386,$X$1:$Y$49,2))</f>
        <v>D 27</v>
      </c>
      <c r="M3386" s="10" t="e">
        <f>M3385+IF(AND(B3386="C",E3386&lt;&gt;""),IF(G3386="D",-#REF!,+#REF!),0)</f>
        <v>#REF!</v>
      </c>
      <c r="N3386">
        <f>IF(D3386,MONTH(D3386),"")</f>
        <v>12</v>
      </c>
      <c r="O3386">
        <f>IF(D3386,YEAR(D3386),"")</f>
        <v>2006</v>
      </c>
      <c r="P3386" s="12">
        <f>P3385+IF(AND($B3386="C",I3386&lt;&gt;""),IF($G3386="D",-I3386,+I3386),0)</f>
        <v>122.43577481221318</v>
      </c>
    </row>
    <row r="3387" spans="1:16" x14ac:dyDescent="0.2">
      <c r="A3387" s="6">
        <v>1703</v>
      </c>
      <c r="B3387" s="6" t="s">
        <v>17</v>
      </c>
      <c r="C3387" t="s">
        <v>26</v>
      </c>
      <c r="D3387" s="8">
        <v>39063</v>
      </c>
      <c r="E3387" s="8">
        <v>39076</v>
      </c>
      <c r="F3387" t="s">
        <v>284</v>
      </c>
      <c r="G3387" s="6" t="s">
        <v>23</v>
      </c>
      <c r="I3387" s="12">
        <v>30.48</v>
      </c>
      <c r="J3387" s="12">
        <f>J3386+IF(AND($B3387="B",$G3387="D"),-I3387,IF($B3387="B",+I3387,0))</f>
        <v>-3058.6577231502424</v>
      </c>
      <c r="K3387" s="12">
        <f>K3386+IF(AND($B3387="B",$E3387&lt;&gt;""),IF($G3387="D",-I3387,+I3387),0)</f>
        <v>-3058.6577231502424</v>
      </c>
      <c r="L3387" s="6" t="str">
        <f>IF(C3387="","",G3387&amp;" "&amp;VLOOKUP(C3387,$X$1:$Y$49,2))</f>
        <v>D 6</v>
      </c>
      <c r="M3387" s="10" t="e">
        <f>M3386+IF(AND(B3387="C",E3387&lt;&gt;""),IF(G3387="D",-#REF!,+#REF!),0)</f>
        <v>#REF!</v>
      </c>
      <c r="N3387">
        <f>IF(D3387,MONTH(D3387),"")</f>
        <v>12</v>
      </c>
      <c r="O3387">
        <f>IF(D3387,YEAR(D3387),"")</f>
        <v>2006</v>
      </c>
      <c r="P3387" s="12">
        <f>P3386+IF(AND($B3387="C",I3387&lt;&gt;""),IF($G3387="D",-I3387,+I3387),0)</f>
        <v>122.43577481221318</v>
      </c>
    </row>
    <row r="3388" spans="1:16" x14ac:dyDescent="0.2">
      <c r="A3388" s="6">
        <v>1686</v>
      </c>
      <c r="B3388" s="6" t="s">
        <v>17</v>
      </c>
      <c r="C3388" t="s">
        <v>28</v>
      </c>
      <c r="D3388" s="8">
        <v>39064</v>
      </c>
      <c r="E3388" s="8">
        <v>39083</v>
      </c>
      <c r="F3388" t="s">
        <v>284</v>
      </c>
      <c r="G3388" s="6" t="s">
        <v>23</v>
      </c>
      <c r="I3388" s="12">
        <v>27.9</v>
      </c>
      <c r="J3388" s="12">
        <f>J3387+IF(AND($B3388="B",$G3388="D"),-I3388,IF($B3388="B",+I3388,0))</f>
        <v>-3086.5577231502425</v>
      </c>
      <c r="K3388" s="12">
        <f>K3387+IF(AND($B3388="B",$E3388&lt;&gt;""),IF($G3388="D",-I3388,+I3388),0)</f>
        <v>-3086.5577231502425</v>
      </c>
      <c r="L3388" s="6" t="str">
        <f>IF(C3388="","",G3388&amp;" "&amp;VLOOKUP(C3388,$X$1:$Y$49,2))</f>
        <v>D 25</v>
      </c>
      <c r="M3388" s="10" t="e">
        <f>M3387+IF(AND(B3388="C",E3388&lt;&gt;""),IF(G3388="D",-#REF!,+#REF!),0)</f>
        <v>#REF!</v>
      </c>
      <c r="N3388">
        <f>IF(D3388,MONTH(D3388),"")</f>
        <v>12</v>
      </c>
      <c r="O3388">
        <f>IF(D3388,YEAR(D3388),"")</f>
        <v>2006</v>
      </c>
      <c r="P3388" s="12">
        <f>P3387+IF(AND($B3388="C",I3388&lt;&gt;""),IF($G3388="D",-I3388,+I3388),0)</f>
        <v>122.43577481221318</v>
      </c>
    </row>
    <row r="3389" spans="1:16" x14ac:dyDescent="0.2">
      <c r="A3389" s="6">
        <v>1686</v>
      </c>
      <c r="B3389" s="6" t="s">
        <v>17</v>
      </c>
      <c r="C3389" t="s">
        <v>26</v>
      </c>
      <c r="D3389" s="8">
        <v>39064</v>
      </c>
      <c r="E3389" s="8">
        <v>39083</v>
      </c>
      <c r="F3389" t="s">
        <v>284</v>
      </c>
      <c r="G3389" s="6" t="s">
        <v>23</v>
      </c>
      <c r="I3389" s="12">
        <v>5.47</v>
      </c>
      <c r="J3389" s="12">
        <f>J3388+IF(AND($B3389="B",$G3389="D"),-I3389,IF($B3389="B",+I3389,0))</f>
        <v>-3092.0277231502423</v>
      </c>
      <c r="K3389" s="12">
        <f>K3388+IF(AND($B3389="B",$E3389&lt;&gt;""),IF($G3389="D",-I3389,+I3389),0)</f>
        <v>-3092.0277231502423</v>
      </c>
      <c r="L3389" s="6" t="str">
        <f>IF(C3389="","",G3389&amp;" "&amp;VLOOKUP(C3389,$X$1:$Y$49,2))</f>
        <v>D 6</v>
      </c>
      <c r="M3389" s="10" t="e">
        <f>M3388+IF(AND(B3389="C",E3389&lt;&gt;""),IF(G3389="D",-#REF!,+#REF!),0)</f>
        <v>#REF!</v>
      </c>
      <c r="N3389">
        <f>IF(D3389,MONTH(D3389),"")</f>
        <v>12</v>
      </c>
      <c r="O3389">
        <f>IF(D3389,YEAR(D3389),"")</f>
        <v>2006</v>
      </c>
      <c r="P3389" s="12">
        <f>P3388+IF(AND($B3389="C",I3389&lt;&gt;""),IF($G3389="D",-I3389,+I3389),0)</f>
        <v>122.43577481221318</v>
      </c>
    </row>
    <row r="3390" spans="1:16" x14ac:dyDescent="0.2">
      <c r="A3390" s="6">
        <v>1636</v>
      </c>
      <c r="B3390" s="6" t="s">
        <v>17</v>
      </c>
      <c r="C3390" t="s">
        <v>33</v>
      </c>
      <c r="D3390" s="8">
        <v>39071</v>
      </c>
      <c r="E3390" s="8">
        <v>39077</v>
      </c>
      <c r="F3390" t="s">
        <v>284</v>
      </c>
      <c r="G3390" s="6" t="s">
        <v>23</v>
      </c>
      <c r="I3390" s="12">
        <v>930</v>
      </c>
      <c r="J3390" s="12">
        <f>J3389+IF(AND($B3390="B",$G3390="D"),-I3390,IF($B3390="B",+I3390,0))</f>
        <v>-4022.0277231502423</v>
      </c>
      <c r="K3390" s="12">
        <f>K3389+IF(AND($B3390="B",$E3390&lt;&gt;""),IF($G3390="D",-I3390,+I3390),0)</f>
        <v>-4022.0277231502423</v>
      </c>
      <c r="L3390" s="6" t="str">
        <f>IF(C3390="","",G3390&amp;" "&amp;VLOOKUP(C3390,$X$1:$Y$49,2))</f>
        <v>D 23</v>
      </c>
      <c r="M3390" s="10" t="e">
        <f>M3389+IF(AND(B3390="C",E3390&lt;&gt;""),IF(G3390="D",-#REF!,+#REF!),0)</f>
        <v>#REF!</v>
      </c>
      <c r="N3390">
        <f>IF(D3390,MONTH(D3390),"")</f>
        <v>12</v>
      </c>
      <c r="O3390">
        <f>IF(D3390,YEAR(D3390),"")</f>
        <v>2006</v>
      </c>
      <c r="P3390" s="12">
        <f>P3389+IF(AND($B3390="C",I3390&lt;&gt;""),IF($G3390="D",-I3390,+I3390),0)</f>
        <v>122.43577481221318</v>
      </c>
    </row>
    <row r="3391" spans="1:16" x14ac:dyDescent="0.2">
      <c r="A3391" s="6">
        <v>1668</v>
      </c>
      <c r="B3391" s="6" t="s">
        <v>17</v>
      </c>
      <c r="C3391" t="s">
        <v>33</v>
      </c>
      <c r="D3391" s="8">
        <v>39071</v>
      </c>
      <c r="E3391" s="8">
        <v>39070</v>
      </c>
      <c r="F3391" t="s">
        <v>284</v>
      </c>
      <c r="G3391" s="6" t="s">
        <v>23</v>
      </c>
      <c r="I3391" s="12">
        <v>1172</v>
      </c>
      <c r="J3391" s="12">
        <f>J3390+IF(AND($B3391="B",$G3391="D"),-I3391,IF($B3391="B",+I3391,0))</f>
        <v>-5194.0277231502423</v>
      </c>
      <c r="K3391" s="12">
        <f>K3390+IF(AND($B3391="B",$E3391&lt;&gt;""),IF($G3391="D",-I3391,+I3391),0)</f>
        <v>-5194.0277231502423</v>
      </c>
      <c r="L3391" s="6" t="str">
        <f>IF(C3391="","",G3391&amp;" "&amp;VLOOKUP(C3391,$X$1:$Y$49,2))</f>
        <v>D 23</v>
      </c>
      <c r="M3391" s="10" t="e">
        <f>M3390+IF(AND(B3391="C",E3391&lt;&gt;""),IF(G3391="D",-#REF!,+#REF!),0)</f>
        <v>#REF!</v>
      </c>
      <c r="N3391">
        <f>IF(D3391,MONTH(D3391),"")</f>
        <v>12</v>
      </c>
      <c r="O3391">
        <f>IF(D3391,YEAR(D3391),"")</f>
        <v>2006</v>
      </c>
      <c r="P3391" s="12">
        <f>P3390+IF(AND($B3391="C",I3391&lt;&gt;""),IF($G3391="D",-I3391,+I3391),0)</f>
        <v>122.43577481221318</v>
      </c>
    </row>
    <row r="3392" spans="1:16" x14ac:dyDescent="0.2">
      <c r="A3392" s="6">
        <v>1528</v>
      </c>
      <c r="B3392" s="6" t="s">
        <v>17</v>
      </c>
      <c r="C3392" t="s">
        <v>57</v>
      </c>
      <c r="D3392" s="8">
        <v>39072</v>
      </c>
      <c r="E3392" s="8">
        <v>39071</v>
      </c>
      <c r="F3392" t="s">
        <v>284</v>
      </c>
      <c r="G3392" s="6" t="s">
        <v>23</v>
      </c>
      <c r="I3392" s="12">
        <v>278.97000000000003</v>
      </c>
      <c r="J3392" s="12">
        <f>J3391+IF(AND($B3392="B",$G3392="D"),-I3392,IF($B3392="B",+I3392,0))</f>
        <v>-5472.9977231502426</v>
      </c>
      <c r="K3392" s="12">
        <f>K3391+IF(AND($B3392="B",$E3392&lt;&gt;""),IF($G3392="D",-I3392,+I3392),0)</f>
        <v>-5472.9977231502426</v>
      </c>
      <c r="L3392" s="6" t="str">
        <f>IF(C3392="","",G3392&amp;" "&amp;VLOOKUP(C3392,$X$1:$Y$49,2))</f>
        <v>D 13</v>
      </c>
      <c r="M3392" s="10" t="e">
        <f>M3391+IF(AND(B3392="C",E3392&lt;&gt;""),IF(G3392="D",-#REF!,+#REF!),0)</f>
        <v>#REF!</v>
      </c>
      <c r="N3392">
        <f>IF(D3392,MONTH(D3392),"")</f>
        <v>12</v>
      </c>
      <c r="O3392">
        <f>IF(D3392,YEAR(D3392),"")</f>
        <v>2006</v>
      </c>
      <c r="P3392" s="12">
        <f>P3391+IF(AND($B3392="C",I3392&lt;&gt;""),IF($G3392="D",-I3392,+I3392),0)</f>
        <v>122.43577481221318</v>
      </c>
    </row>
    <row r="3393" spans="1:16" x14ac:dyDescent="0.2">
      <c r="A3393" s="6">
        <v>1528</v>
      </c>
      <c r="B3393" s="6" t="s">
        <v>17</v>
      </c>
      <c r="C3393" s="7" t="s">
        <v>26</v>
      </c>
      <c r="D3393" s="8">
        <v>39072</v>
      </c>
      <c r="E3393" s="8">
        <v>39071</v>
      </c>
      <c r="F3393" t="s">
        <v>284</v>
      </c>
      <c r="G3393" s="6" t="s">
        <v>23</v>
      </c>
      <c r="I3393" s="12">
        <v>54.68</v>
      </c>
      <c r="J3393" s="12">
        <f>J3392+IF(AND($B3393="B",$G3393="D"),-I3393,IF($B3393="B",+I3393,0))</f>
        <v>-5527.6777231502429</v>
      </c>
      <c r="K3393" s="12">
        <f>K3392+IF(AND($B3393="B",$E3393&lt;&gt;""),IF($G3393="D",-I3393,+I3393),0)</f>
        <v>-5527.6777231502429</v>
      </c>
      <c r="L3393" s="6" t="str">
        <f>IF(C3393="","",G3393&amp;" "&amp;VLOOKUP(C3393,$X$1:$Y$49,2))</f>
        <v>D 6</v>
      </c>
      <c r="M3393" s="10" t="e">
        <f>M3392+IF(AND(B3393="C",E3393&lt;&gt;""),IF(G3393="D",-#REF!,+#REF!),0)</f>
        <v>#REF!</v>
      </c>
      <c r="N3393">
        <f>IF(D3393,MONTH(D3393),"")</f>
        <v>12</v>
      </c>
      <c r="O3393">
        <f>IF(D3393,YEAR(D3393),"")</f>
        <v>2006</v>
      </c>
      <c r="P3393" s="12">
        <f>P3392+IF(AND($B3393="C",I3393&lt;&gt;""),IF($G3393="D",-I3393,+I3393),0)</f>
        <v>122.43577481221318</v>
      </c>
    </row>
    <row r="3394" spans="1:16" x14ac:dyDescent="0.2">
      <c r="A3394" s="6">
        <v>1528</v>
      </c>
      <c r="B3394" s="6" t="s">
        <v>17</v>
      </c>
      <c r="C3394" t="s">
        <v>64</v>
      </c>
      <c r="D3394" s="8">
        <v>39072</v>
      </c>
      <c r="E3394" s="8">
        <v>39071</v>
      </c>
      <c r="F3394" t="s">
        <v>284</v>
      </c>
      <c r="G3394" s="6" t="s">
        <v>23</v>
      </c>
      <c r="I3394" s="12">
        <v>6.11</v>
      </c>
      <c r="J3394" s="12">
        <f>J3393+IF(AND($B3394="B",$G3394="D"),-I3394,IF($B3394="B",+I3394,0))</f>
        <v>-5533.7877231502425</v>
      </c>
      <c r="K3394" s="12">
        <f>K3393+IF(AND($B3394="B",$E3394&lt;&gt;""),IF($G3394="D",-I3394,+I3394),0)</f>
        <v>-5533.7877231502425</v>
      </c>
      <c r="L3394" s="6" t="str">
        <f>IF(C3394="","",G3394&amp;" "&amp;VLOOKUP(C3394,$X$1:$Y$49,2))</f>
        <v>D 20</v>
      </c>
      <c r="M3394" s="10" t="e">
        <f>M3393+IF(AND(B3394="C",E3394&lt;&gt;""),IF(G3394="D",-#REF!,+#REF!),0)</f>
        <v>#REF!</v>
      </c>
      <c r="N3394">
        <f>IF(D3394,MONTH(D3394),"")</f>
        <v>12</v>
      </c>
      <c r="O3394">
        <f>IF(D3394,YEAR(D3394),"")</f>
        <v>2006</v>
      </c>
      <c r="P3394" s="12">
        <f>P3393+IF(AND($B3394="C",I3394&lt;&gt;""),IF($G3394="D",-I3394,+I3394),0)</f>
        <v>122.43577481221318</v>
      </c>
    </row>
    <row r="3395" spans="1:16" x14ac:dyDescent="0.2">
      <c r="A3395" s="6">
        <v>1695</v>
      </c>
      <c r="B3395" s="6" t="s">
        <v>17</v>
      </c>
      <c r="C3395" t="s">
        <v>54</v>
      </c>
      <c r="D3395" s="8">
        <v>39074</v>
      </c>
      <c r="E3395" s="8">
        <v>39074</v>
      </c>
      <c r="F3395" t="s">
        <v>284</v>
      </c>
      <c r="G3395" s="6" t="s">
        <v>19</v>
      </c>
      <c r="I3395" s="12">
        <v>1400</v>
      </c>
      <c r="J3395" s="12">
        <f>J3394+IF(AND($B3395="B",$G3395="D"),-I3395,IF($B3395="B",+I3395,0))</f>
        <v>-4133.7877231502425</v>
      </c>
      <c r="K3395" s="12">
        <f>K3394+IF(AND($B3395="B",$E3395&lt;&gt;""),IF($G3395="D",-I3395,+I3395),0)</f>
        <v>-4133.7877231502425</v>
      </c>
      <c r="L3395" s="6" t="str">
        <f>IF(C3395="","",G3395&amp;" "&amp;VLOOKUP(C3395,$X$1:$Y$49,2))</f>
        <v>R 6</v>
      </c>
      <c r="M3395" s="10" t="e">
        <f>M3394+IF(AND(B3395="C",E3395&lt;&gt;""),IF(G3395="D",-#REF!,+#REF!),0)</f>
        <v>#REF!</v>
      </c>
      <c r="N3395">
        <f>IF(D3395,MONTH(D3395),"")</f>
        <v>12</v>
      </c>
      <c r="O3395">
        <f>IF(D3395,YEAR(D3395),"")</f>
        <v>2006</v>
      </c>
      <c r="P3395" s="12">
        <f>P3394+IF(AND($B3395="C",I3395&lt;&gt;""),IF($G3395="D",-I3395,+I3395),0)</f>
        <v>122.43577481221318</v>
      </c>
    </row>
    <row r="3396" spans="1:16" x14ac:dyDescent="0.2">
      <c r="A3396" s="6">
        <v>1695</v>
      </c>
      <c r="B3396" s="6" t="s">
        <v>17</v>
      </c>
      <c r="C3396" t="s">
        <v>62</v>
      </c>
      <c r="D3396" s="8">
        <v>39074</v>
      </c>
      <c r="E3396" s="8">
        <v>39074</v>
      </c>
      <c r="F3396" t="s">
        <v>284</v>
      </c>
      <c r="G3396" s="6" t="s">
        <v>19</v>
      </c>
      <c r="I3396" s="12">
        <v>274.39999999999998</v>
      </c>
      <c r="J3396" s="12">
        <f>J3395+IF(AND($B3396="B",$G3396="D"),-I3396,IF($B3396="B",+I3396,0))</f>
        <v>-3859.3877231502424</v>
      </c>
      <c r="K3396" s="12">
        <f>K3395+IF(AND($B3396="B",$E3396&lt;&gt;""),IF($G3396="D",-I3396,+I3396),0)</f>
        <v>-3859.3877231502424</v>
      </c>
      <c r="L3396" s="6" t="str">
        <f>IF(C3396="","",G3396&amp;" "&amp;VLOOKUP(C3396,$X$1:$Y$49,2))</f>
        <v>R 5</v>
      </c>
      <c r="M3396" s="10" t="e">
        <f>M3395+IF(AND(B3396="C",E3396&lt;&gt;""),IF(G3396="D",-#REF!,+#REF!),0)</f>
        <v>#REF!</v>
      </c>
      <c r="N3396">
        <f>IF(D3396,MONTH(D3396),"")</f>
        <v>12</v>
      </c>
      <c r="O3396">
        <f>IF(D3396,YEAR(D3396),"")</f>
        <v>2006</v>
      </c>
      <c r="P3396" s="12">
        <f>P3395+IF(AND($B3396="C",I3396&lt;&gt;""),IF($G3396="D",-I3396,+I3396),0)</f>
        <v>122.43577481221318</v>
      </c>
    </row>
    <row r="3397" spans="1:16" x14ac:dyDescent="0.2">
      <c r="A3397" s="6">
        <v>1696</v>
      </c>
      <c r="B3397" s="6" t="s">
        <v>17</v>
      </c>
      <c r="C3397" t="s">
        <v>54</v>
      </c>
      <c r="D3397" s="8">
        <v>39074</v>
      </c>
      <c r="E3397" s="8">
        <v>39074</v>
      </c>
      <c r="F3397" t="s">
        <v>284</v>
      </c>
      <c r="G3397" s="6" t="s">
        <v>19</v>
      </c>
      <c r="I3397" s="12">
        <v>1830</v>
      </c>
      <c r="J3397" s="12">
        <f>J3396+IF(AND($B3397="B",$G3397="D"),-I3397,IF($B3397="B",+I3397,0))</f>
        <v>-2029.3877231502424</v>
      </c>
      <c r="K3397" s="12">
        <f>K3396+IF(AND($B3397="B",$E3397&lt;&gt;""),IF($G3397="D",-I3397,+I3397),0)</f>
        <v>-2029.3877231502424</v>
      </c>
      <c r="L3397" s="6" t="str">
        <f>IF(C3397="","",G3397&amp;" "&amp;VLOOKUP(C3397,$X$1:$Y$49,2))</f>
        <v>R 6</v>
      </c>
      <c r="M3397" s="10" t="e">
        <f>M3396+IF(AND(B3397="C",E3397&lt;&gt;""),IF(G3397="D",-#REF!,+#REF!),0)</f>
        <v>#REF!</v>
      </c>
      <c r="N3397">
        <f>IF(D3397,MONTH(D3397),"")</f>
        <v>12</v>
      </c>
      <c r="O3397">
        <f>IF(D3397,YEAR(D3397),"")</f>
        <v>2006</v>
      </c>
      <c r="P3397" s="12">
        <f>P3396+IF(AND($B3397="C",I3397&lt;&gt;""),IF($G3397="D",-I3397,+I3397),0)</f>
        <v>122.43577481221318</v>
      </c>
    </row>
    <row r="3398" spans="1:16" x14ac:dyDescent="0.2">
      <c r="A3398" s="6">
        <v>1696</v>
      </c>
      <c r="B3398" s="6" t="s">
        <v>17</v>
      </c>
      <c r="C3398" t="s">
        <v>62</v>
      </c>
      <c r="D3398" s="8">
        <v>39074</v>
      </c>
      <c r="E3398" s="8">
        <v>39074</v>
      </c>
      <c r="F3398" t="s">
        <v>284</v>
      </c>
      <c r="G3398" s="6" t="s">
        <v>19</v>
      </c>
      <c r="I3398" s="12">
        <v>358.68</v>
      </c>
      <c r="J3398" s="12">
        <f>J3397+IF(AND($B3398="B",$G3398="D"),-I3398,IF($B3398="B",+I3398,0))</f>
        <v>-1670.7077231502424</v>
      </c>
      <c r="K3398" s="12">
        <f>K3397+IF(AND($B3398="B",$E3398&lt;&gt;""),IF($G3398="D",-I3398,+I3398),0)</f>
        <v>-1670.7077231502424</v>
      </c>
      <c r="L3398" s="6" t="str">
        <f>IF(C3398="","",G3398&amp;" "&amp;VLOOKUP(C3398,$X$1:$Y$49,2))</f>
        <v>R 5</v>
      </c>
      <c r="M3398" s="10" t="e">
        <f>M3397+IF(AND(B3398="C",E3398&lt;&gt;""),IF(G3398="D",-#REF!,+#REF!),0)</f>
        <v>#REF!</v>
      </c>
      <c r="N3398">
        <f>IF(D3398,MONTH(D3398),"")</f>
        <v>12</v>
      </c>
      <c r="O3398">
        <f>IF(D3398,YEAR(D3398),"")</f>
        <v>2006</v>
      </c>
      <c r="P3398" s="12">
        <f>P3397+IF(AND($B3398="C",I3398&lt;&gt;""),IF($G3398="D",-I3398,+I3398),0)</f>
        <v>122.43577481221318</v>
      </c>
    </row>
    <row r="3399" spans="1:16" x14ac:dyDescent="0.2">
      <c r="A3399" s="6">
        <v>1702</v>
      </c>
      <c r="B3399" s="6" t="s">
        <v>17</v>
      </c>
      <c r="C3399" t="s">
        <v>53</v>
      </c>
      <c r="D3399" s="8">
        <v>39079</v>
      </c>
      <c r="E3399" s="8">
        <v>39079</v>
      </c>
      <c r="F3399" t="s">
        <v>284</v>
      </c>
      <c r="G3399" s="6" t="s">
        <v>23</v>
      </c>
      <c r="I3399" s="12">
        <v>29.431438127090306</v>
      </c>
      <c r="J3399" s="12">
        <f>J3398+IF(AND($B3399="B",$G3399="D"),-I3399,IF($B3399="B",+I3399,0))</f>
        <v>-1700.1391612773327</v>
      </c>
      <c r="K3399" s="12">
        <f>K3398+IF(AND($B3399="B",$E3399&lt;&gt;""),IF($G3399="D",-I3399,+I3399),0)</f>
        <v>-1700.1391612773327</v>
      </c>
      <c r="L3399" s="6" t="str">
        <f>IF(C3399="","",G3399&amp;" "&amp;VLOOKUP(C3399,$X$1:$Y$49,2))</f>
        <v>D 29</v>
      </c>
      <c r="M3399" s="10" t="e">
        <f>M3398+IF(AND(B3399="C",E3399&lt;&gt;""),IF(G3399="D",-#REF!,+#REF!),0)</f>
        <v>#REF!</v>
      </c>
      <c r="N3399">
        <f>IF(D3399,MONTH(D3399),"")</f>
        <v>12</v>
      </c>
      <c r="O3399">
        <f>IF(D3399,YEAR(D3399),"")</f>
        <v>2006</v>
      </c>
      <c r="P3399" s="12">
        <f>P3398+IF(AND($B3399="C",I3399&lt;&gt;""),IF($G3399="D",-I3399,+I3399),0)</f>
        <v>122.43577481221318</v>
      </c>
    </row>
    <row r="3400" spans="1:16" x14ac:dyDescent="0.2">
      <c r="A3400" s="6">
        <v>1702</v>
      </c>
      <c r="B3400" s="6" t="s">
        <v>17</v>
      </c>
      <c r="C3400" t="s">
        <v>26</v>
      </c>
      <c r="D3400" s="8">
        <v>39079</v>
      </c>
      <c r="E3400" s="8">
        <v>39079</v>
      </c>
      <c r="F3400" t="s">
        <v>284</v>
      </c>
      <c r="G3400" s="6" t="s">
        <v>23</v>
      </c>
      <c r="I3400" s="12">
        <v>5.77</v>
      </c>
      <c r="J3400" s="12">
        <f>J3399+IF(AND($B3400="B",$G3400="D"),-I3400,IF($B3400="B",+I3400,0))</f>
        <v>-1705.9091612773327</v>
      </c>
      <c r="K3400" s="12">
        <f>K3399+IF(AND($B3400="B",$E3400&lt;&gt;""),IF($G3400="D",-I3400,+I3400),0)</f>
        <v>-1705.9091612773327</v>
      </c>
      <c r="L3400" s="6" t="str">
        <f>IF(C3400="","",G3400&amp;" "&amp;VLOOKUP(C3400,$X$1:$Y$49,2))</f>
        <v>D 6</v>
      </c>
      <c r="M3400" s="10" t="e">
        <f>M3399+IF(AND(B3400="C",E3400&lt;&gt;""),IF(G3400="D",-#REF!,+#REF!),0)</f>
        <v>#REF!</v>
      </c>
      <c r="N3400">
        <f>IF(D3400,MONTH(D3400),"")</f>
        <v>12</v>
      </c>
      <c r="O3400">
        <f>IF(D3400,YEAR(D3400),"")</f>
        <v>2006</v>
      </c>
      <c r="P3400" s="12">
        <f>P3399+IF(AND($B3400="C",I3400&lt;&gt;""),IF($G3400="D",-I3400,+I3400),0)</f>
        <v>122.43577481221318</v>
      </c>
    </row>
    <row r="3401" spans="1:16" x14ac:dyDescent="0.2">
      <c r="A3401" s="6">
        <v>1704</v>
      </c>
      <c r="B3401" s="6" t="s">
        <v>17</v>
      </c>
      <c r="C3401" t="s">
        <v>28</v>
      </c>
      <c r="D3401" s="8">
        <v>39079</v>
      </c>
      <c r="E3401" s="8">
        <v>39079</v>
      </c>
      <c r="F3401" t="s">
        <v>284</v>
      </c>
      <c r="G3401" s="6" t="s">
        <v>23</v>
      </c>
      <c r="I3401" s="12">
        <v>43.51</v>
      </c>
      <c r="J3401" s="12">
        <f>J3400+IF(AND($B3401="B",$G3401="D"),-I3401,IF($B3401="B",+I3401,0))</f>
        <v>-1749.4191612773327</v>
      </c>
      <c r="K3401" s="12">
        <f>K3400+IF(AND($B3401="B",$E3401&lt;&gt;""),IF($G3401="D",-I3401,+I3401),0)</f>
        <v>-1749.4191612773327</v>
      </c>
      <c r="L3401" s="6" t="str">
        <f>IF(C3401="","",G3401&amp;" "&amp;VLOOKUP(C3401,$X$1:$Y$49,2))</f>
        <v>D 25</v>
      </c>
      <c r="M3401" s="10" t="e">
        <f>M3400+IF(AND(B3401="C",E3401&lt;&gt;""),IF(G3401="D",-#REF!,+#REF!),0)</f>
        <v>#REF!</v>
      </c>
      <c r="N3401">
        <f>IF(D3401,MONTH(D3401),"")</f>
        <v>12</v>
      </c>
      <c r="O3401">
        <f>IF(D3401,YEAR(D3401),"")</f>
        <v>2006</v>
      </c>
      <c r="P3401" s="12">
        <f>P3400+IF(AND($B3401="C",I3401&lt;&gt;""),IF($G3401="D",-I3401,+I3401),0)</f>
        <v>122.43577481221318</v>
      </c>
    </row>
    <row r="3402" spans="1:16" x14ac:dyDescent="0.2">
      <c r="A3402" s="6">
        <v>1704</v>
      </c>
      <c r="B3402" s="6" t="s">
        <v>17</v>
      </c>
      <c r="C3402" t="s">
        <v>26</v>
      </c>
      <c r="D3402" s="8">
        <v>39079</v>
      </c>
      <c r="E3402" s="8">
        <v>39079</v>
      </c>
      <c r="F3402" t="s">
        <v>284</v>
      </c>
      <c r="G3402" s="6" t="s">
        <v>23</v>
      </c>
      <c r="I3402" s="12">
        <v>8.5299999999999994</v>
      </c>
      <c r="J3402" s="12">
        <f>J3401+IF(AND($B3402="B",$G3402="D"),-I3402,IF($B3402="B",+I3402,0))</f>
        <v>-1757.9491612773327</v>
      </c>
      <c r="K3402" s="12">
        <f>K3401+IF(AND($B3402="B",$E3402&lt;&gt;""),IF($G3402="D",-I3402,+I3402),0)</f>
        <v>-1757.9491612773327</v>
      </c>
      <c r="L3402" s="6" t="str">
        <f>IF(C3402="","",G3402&amp;" "&amp;VLOOKUP(C3402,$X$1:$Y$49,2))</f>
        <v>D 6</v>
      </c>
      <c r="M3402" s="10" t="e">
        <f>M3401+IF(AND(B3402="C",E3402&lt;&gt;""),IF(G3402="D",-#REF!,+#REF!),0)</f>
        <v>#REF!</v>
      </c>
      <c r="N3402">
        <f>IF(D3402,MONTH(D3402),"")</f>
        <v>12</v>
      </c>
      <c r="O3402">
        <f>IF(D3402,YEAR(D3402),"")</f>
        <v>2006</v>
      </c>
      <c r="P3402" s="12">
        <f>P3401+IF(AND($B3402="C",I3402&lt;&gt;""),IF($G3402="D",-I3402,+I3402),0)</f>
        <v>122.43577481221318</v>
      </c>
    </row>
    <row r="3403" spans="1:16" x14ac:dyDescent="0.2">
      <c r="A3403" s="6">
        <v>1697</v>
      </c>
      <c r="B3403" s="6" t="s">
        <v>17</v>
      </c>
      <c r="C3403" t="s">
        <v>54</v>
      </c>
      <c r="D3403" s="8">
        <v>39080</v>
      </c>
      <c r="E3403" s="8">
        <v>39086</v>
      </c>
      <c r="F3403" t="s">
        <v>284</v>
      </c>
      <c r="G3403" s="6" t="s">
        <v>19</v>
      </c>
      <c r="I3403" s="12">
        <v>1180</v>
      </c>
      <c r="J3403" s="12">
        <f>J3402+IF(AND($B3403="B",$G3403="D"),-I3403,IF($B3403="B",+I3403,0))</f>
        <v>-577.94916127733268</v>
      </c>
      <c r="K3403" s="12">
        <f>K3402+IF(AND($B3403="B",$E3403&lt;&gt;""),IF($G3403="D",-I3403,+I3403),0)</f>
        <v>-577.94916127733268</v>
      </c>
      <c r="L3403" s="6" t="str">
        <f>IF(C3403="","",G3403&amp;" "&amp;VLOOKUP(C3403,$X$1:$Y$49,2))</f>
        <v>R 6</v>
      </c>
      <c r="M3403" s="10" t="e">
        <f>M3402+IF(AND(B3403="C",E3403&lt;&gt;""),IF(G3403="D",-#REF!,+#REF!),0)</f>
        <v>#REF!</v>
      </c>
      <c r="N3403">
        <f>IF(D3403,MONTH(D3403),"")</f>
        <v>12</v>
      </c>
      <c r="O3403">
        <f>IF(D3403,YEAR(D3403),"")</f>
        <v>2006</v>
      </c>
      <c r="P3403" s="12">
        <f>P3402+IF(AND($B3403="C",I3403&lt;&gt;""),IF($G3403="D",-I3403,+I3403),0)</f>
        <v>122.43577481221318</v>
      </c>
    </row>
    <row r="3404" spans="1:16" x14ac:dyDescent="0.2">
      <c r="A3404" s="6">
        <v>1697</v>
      </c>
      <c r="B3404" s="6" t="s">
        <v>17</v>
      </c>
      <c r="C3404" t="s">
        <v>62</v>
      </c>
      <c r="D3404" s="8">
        <v>39080</v>
      </c>
      <c r="E3404" s="8">
        <v>39086</v>
      </c>
      <c r="F3404" t="s">
        <v>284</v>
      </c>
      <c r="G3404" s="6" t="s">
        <v>19</v>
      </c>
      <c r="I3404" s="12">
        <v>231.28</v>
      </c>
      <c r="J3404" s="12">
        <f>J3403+IF(AND($B3404="B",$G3404="D"),-I3404,IF($B3404="B",+I3404,0))</f>
        <v>-346.66916127733271</v>
      </c>
      <c r="K3404" s="12">
        <f>K3403+IF(AND($B3404="B",$E3404&lt;&gt;""),IF($G3404="D",-I3404,+I3404),0)</f>
        <v>-346.66916127733271</v>
      </c>
      <c r="L3404" s="6" t="str">
        <f>IF(C3404="","",G3404&amp;" "&amp;VLOOKUP(C3404,$X$1:$Y$49,2))</f>
        <v>R 5</v>
      </c>
      <c r="M3404" s="10" t="e">
        <f>M3403+IF(AND(B3404="C",E3404&lt;&gt;""),IF(G3404="D",-#REF!,+#REF!),0)</f>
        <v>#REF!</v>
      </c>
      <c r="N3404">
        <f>IF(D3404,MONTH(D3404),"")</f>
        <v>12</v>
      </c>
      <c r="O3404">
        <f>IF(D3404,YEAR(D3404),"")</f>
        <v>2006</v>
      </c>
      <c r="P3404" s="12">
        <f>P3403+IF(AND($B3404="C",I3404&lt;&gt;""),IF($G3404="D",-I3404,+I3404),0)</f>
        <v>122.43577481221318</v>
      </c>
    </row>
    <row r="3405" spans="1:16" x14ac:dyDescent="0.2">
      <c r="A3405" s="6">
        <v>1698</v>
      </c>
      <c r="B3405" s="6" t="s">
        <v>17</v>
      </c>
      <c r="C3405" t="s">
        <v>58</v>
      </c>
      <c r="D3405" s="8">
        <v>39080</v>
      </c>
      <c r="E3405" s="8">
        <v>39079</v>
      </c>
      <c r="F3405" t="s">
        <v>284</v>
      </c>
      <c r="G3405" s="6" t="s">
        <v>23</v>
      </c>
      <c r="I3405" s="12">
        <v>800</v>
      </c>
      <c r="J3405" s="12">
        <f>J3404+IF(AND($B3405="B",$G3405="D"),-I3405,IF($B3405="B",+I3405,0))</f>
        <v>-1146.6691612773327</v>
      </c>
      <c r="K3405" s="12">
        <f>K3404+IF(AND($B3405="B",$E3405&lt;&gt;""),IF($G3405="D",-I3405,+I3405),0)</f>
        <v>-1146.6691612773327</v>
      </c>
      <c r="L3405" s="6" t="str">
        <f>IF(C3405="","",G3405&amp;" "&amp;VLOOKUP(C3405,$X$1:$Y$49,2))</f>
        <v>D 4</v>
      </c>
      <c r="M3405" s="10" t="e">
        <f>M3404+IF(AND(B3405="C",E3405&lt;&gt;""),IF(G3405="D",-#REF!,+#REF!),0)</f>
        <v>#REF!</v>
      </c>
      <c r="N3405">
        <f>IF(D3405,MONTH(D3405),"")</f>
        <v>12</v>
      </c>
      <c r="O3405">
        <f>IF(D3405,YEAR(D3405),"")</f>
        <v>2006</v>
      </c>
      <c r="P3405" s="12">
        <f>P3404+IF(AND($B3405="C",I3405&lt;&gt;""),IF($G3405="D",-I3405,+I3405),0)</f>
        <v>122.43577481221318</v>
      </c>
    </row>
    <row r="3406" spans="1:16" x14ac:dyDescent="0.2">
      <c r="A3406" s="6">
        <v>1692</v>
      </c>
      <c r="B3406" s="6" t="s">
        <v>17</v>
      </c>
      <c r="C3406" t="s">
        <v>31</v>
      </c>
      <c r="D3406" s="8">
        <v>39081</v>
      </c>
      <c r="E3406" s="8">
        <v>39080</v>
      </c>
      <c r="F3406" t="s">
        <v>284</v>
      </c>
      <c r="G3406" s="6" t="s">
        <v>23</v>
      </c>
      <c r="I3406" s="12">
        <v>156.30000000000001</v>
      </c>
      <c r="J3406" s="12">
        <f>J3405+IF(AND($B3406="B",$G3406="D"),-I3406,IF($B3406="B",+I3406,0))</f>
        <v>-1302.9691612773327</v>
      </c>
      <c r="K3406" s="12">
        <f>K3405+IF(AND($B3406="B",$E3406&lt;&gt;""),IF($G3406="D",-I3406,+I3406),0)</f>
        <v>-1302.9691612773327</v>
      </c>
      <c r="L3406" s="6" t="str">
        <f>IF(C3406="","",G3406&amp;" "&amp;VLOOKUP(C3406,$X$1:$Y$49,2))</f>
        <v>D 22</v>
      </c>
      <c r="M3406" s="10" t="e">
        <f>M3405+IF(AND(B3406="C",E3406&lt;&gt;""),IF(G3406="D",-#REF!,+#REF!),0)</f>
        <v>#REF!</v>
      </c>
      <c r="N3406">
        <f>IF(D3406,MONTH(D3406),"")</f>
        <v>12</v>
      </c>
      <c r="O3406">
        <f>IF(D3406,YEAR(D3406),"")</f>
        <v>2006</v>
      </c>
      <c r="P3406" s="12">
        <f>P3405+IF(AND($B3406="C",I3406&lt;&gt;""),IF($G3406="D",-I3406,+I3406),0)</f>
        <v>122.43577481221318</v>
      </c>
    </row>
    <row r="3407" spans="1:16" x14ac:dyDescent="0.2">
      <c r="A3407" s="6">
        <v>1692</v>
      </c>
      <c r="B3407" s="6" t="s">
        <v>17</v>
      </c>
      <c r="C3407" s="7" t="s">
        <v>26</v>
      </c>
      <c r="D3407" s="8">
        <v>39081</v>
      </c>
      <c r="E3407" s="8">
        <v>39080</v>
      </c>
      <c r="F3407" t="s">
        <v>284</v>
      </c>
      <c r="G3407" s="6" t="s">
        <v>23</v>
      </c>
      <c r="I3407" s="12">
        <v>30.63</v>
      </c>
      <c r="J3407" s="12">
        <f>J3406+IF(AND($B3407="B",$G3407="D"),-I3407,IF($B3407="B",+I3407,0))</f>
        <v>-1333.5991612773328</v>
      </c>
      <c r="K3407" s="12">
        <f>K3406+IF(AND($B3407="B",$E3407&lt;&gt;""),IF($G3407="D",-I3407,+I3407),0)</f>
        <v>-1333.5991612773328</v>
      </c>
      <c r="L3407" s="6" t="str">
        <f>IF(C3407="","",G3407&amp;" "&amp;VLOOKUP(C3407,$X$1:$Y$49,2))</f>
        <v>D 6</v>
      </c>
      <c r="M3407" s="10" t="e">
        <f>M3406+IF(AND(B3407="C",E3407&lt;&gt;""),IF(G3407="D",-#REF!,+#REF!),0)</f>
        <v>#REF!</v>
      </c>
      <c r="N3407">
        <f>IF(D3407,MONTH(D3407),"")</f>
        <v>12</v>
      </c>
      <c r="O3407">
        <f>IF(D3407,YEAR(D3407),"")</f>
        <v>2006</v>
      </c>
      <c r="P3407" s="12">
        <f>P3406+IF(AND($B3407="C",I3407&lt;&gt;""),IF($G3407="D",-I3407,+I3407),0)</f>
        <v>122.43577481221318</v>
      </c>
    </row>
    <row r="3408" spans="1:16" x14ac:dyDescent="0.2">
      <c r="A3408" s="6">
        <v>1710</v>
      </c>
      <c r="B3408" s="29" t="s">
        <v>17</v>
      </c>
      <c r="C3408" t="s">
        <v>53</v>
      </c>
      <c r="D3408" s="8">
        <v>39083</v>
      </c>
      <c r="E3408" s="8">
        <v>36468</v>
      </c>
      <c r="F3408" t="s">
        <v>284</v>
      </c>
      <c r="G3408" s="29" t="s">
        <v>23</v>
      </c>
      <c r="J3408" s="12">
        <f>J3407+IF(AND($B3408="B",$G3408="D"),-I3408,IF($B3408="B",+I3408,0))</f>
        <v>-1333.5991612773328</v>
      </c>
      <c r="K3408" s="12">
        <f>K3407+IF(AND($B3408="B",$E3408&lt;&gt;""),IF($G3408="D",-I3408,+I3408),0)</f>
        <v>-1333.5991612773328</v>
      </c>
      <c r="L3408" s="6" t="str">
        <f>IF(C3408="","",G3408&amp;" "&amp;VLOOKUP(C3408,$X$1:$Y$49,2))</f>
        <v>D 29</v>
      </c>
      <c r="M3408" s="10" t="e">
        <f>M3407+IF(AND(B3408="C",E3408&lt;&gt;""),IF(G3408="D",-#REF!,+#REF!),0)</f>
        <v>#REF!</v>
      </c>
      <c r="N3408">
        <f>IF(D3408,MONTH(D3408),"")</f>
        <v>1</v>
      </c>
      <c r="O3408">
        <f>IF(D3408,YEAR(D3408),"")</f>
        <v>2007</v>
      </c>
      <c r="P3408" s="12">
        <f>P3407+IF(AND($B3408="C",I3408&lt;&gt;""),IF($G3408="D",-I3408,+I3408),0)</f>
        <v>122.43577481221318</v>
      </c>
    </row>
    <row r="3409" spans="1:16" x14ac:dyDescent="0.2">
      <c r="A3409" s="6">
        <v>1728</v>
      </c>
      <c r="B3409" s="6" t="s">
        <v>17</v>
      </c>
      <c r="C3409" t="s">
        <v>53</v>
      </c>
      <c r="D3409" s="8">
        <v>39083</v>
      </c>
      <c r="E3409" s="8">
        <v>39083</v>
      </c>
      <c r="F3409" s="40" t="s">
        <v>284</v>
      </c>
      <c r="G3409" s="29" t="s">
        <v>23</v>
      </c>
      <c r="I3409" s="12">
        <v>3.4949832775919734</v>
      </c>
      <c r="J3409" s="12">
        <f>J3408+IF(AND($B3409="B",$G3409="D"),-I3409,IF($B3409="B",+I3409,0))</f>
        <v>-1337.0941445549247</v>
      </c>
      <c r="K3409" s="12">
        <f>K3408+IF(AND($B3409="B",$E3409&lt;&gt;""),IF($G3409="D",-I3409,+I3409),0)</f>
        <v>-1337.0941445549247</v>
      </c>
      <c r="L3409" s="6" t="str">
        <f>IF(C3409="","",G3409&amp;" "&amp;VLOOKUP(C3409,$X$1:$Y$49,2))</f>
        <v>D 29</v>
      </c>
      <c r="M3409" s="10" t="e">
        <f>M3408+IF(AND(B3409="C",E3409&lt;&gt;""),IF(G3409="D",-#REF!,+#REF!),0)</f>
        <v>#REF!</v>
      </c>
      <c r="N3409">
        <f>IF(D3409,MONTH(D3409),"")</f>
        <v>1</v>
      </c>
      <c r="O3409">
        <f>IF(D3409,YEAR(D3409),"")</f>
        <v>2007</v>
      </c>
      <c r="P3409" s="12">
        <f>P3408+IF(AND($B3409="C",I3409&lt;&gt;""),IF($G3409="D",-I3409,+I3409),0)</f>
        <v>122.43577481221318</v>
      </c>
    </row>
    <row r="3410" spans="1:16" x14ac:dyDescent="0.2">
      <c r="A3410" s="6">
        <v>1728</v>
      </c>
      <c r="B3410" s="6" t="s">
        <v>17</v>
      </c>
      <c r="C3410" t="s">
        <v>26</v>
      </c>
      <c r="D3410" s="8">
        <v>39083</v>
      </c>
      <c r="E3410" s="8">
        <v>39083</v>
      </c>
      <c r="F3410" s="40" t="s">
        <v>284</v>
      </c>
      <c r="G3410" s="29" t="s">
        <v>23</v>
      </c>
      <c r="I3410" s="12">
        <v>0.69</v>
      </c>
      <c r="J3410" s="12">
        <f>J3409+IF(AND($B3410="B",$G3410="D"),-I3410,IF($B3410="B",+I3410,0))</f>
        <v>-1337.7841445549248</v>
      </c>
      <c r="K3410" s="12">
        <f>K3409+IF(AND($B3410="B",$E3410&lt;&gt;""),IF($G3410="D",-I3410,+I3410),0)</f>
        <v>-1337.7841445549248</v>
      </c>
      <c r="L3410" s="6" t="str">
        <f>IF(C3410="","",G3410&amp;" "&amp;VLOOKUP(C3410,$X$1:$Y$49,2))</f>
        <v>D 6</v>
      </c>
      <c r="M3410" s="10" t="e">
        <f>M3409+IF(AND(B3410="C",E3410&lt;&gt;""),IF(G3410="D",-#REF!,+#REF!),0)</f>
        <v>#REF!</v>
      </c>
      <c r="N3410">
        <f>IF(D3410,MONTH(D3410),"")</f>
        <v>1</v>
      </c>
      <c r="O3410">
        <f>IF(D3410,YEAR(D3410),"")</f>
        <v>2007</v>
      </c>
      <c r="P3410" s="12">
        <f>P3409+IF(AND($B3410="C",I3410&lt;&gt;""),IF($G3410="D",-I3410,+I3410),0)</f>
        <v>122.43577481221318</v>
      </c>
    </row>
    <row r="3411" spans="1:16" x14ac:dyDescent="0.2">
      <c r="A3411" s="6">
        <v>1705</v>
      </c>
      <c r="B3411" s="6" t="s">
        <v>17</v>
      </c>
      <c r="C3411" t="s">
        <v>53</v>
      </c>
      <c r="D3411" s="8">
        <v>39084</v>
      </c>
      <c r="E3411" s="8">
        <v>39084</v>
      </c>
      <c r="F3411" t="s">
        <v>284</v>
      </c>
      <c r="G3411" s="6" t="s">
        <v>23</v>
      </c>
      <c r="I3411" s="12">
        <v>34</v>
      </c>
      <c r="J3411" s="12">
        <f>J3410+IF(AND($B3411="B",$G3411="D"),-I3411,IF($B3411="B",+I3411,0))</f>
        <v>-1371.7841445549248</v>
      </c>
      <c r="K3411" s="12">
        <f>K3410+IF(AND($B3411="B",$E3411&lt;&gt;""),IF($G3411="D",-I3411,+I3411),0)</f>
        <v>-1371.7841445549248</v>
      </c>
      <c r="L3411" s="6" t="str">
        <f>IF(C3411="","",G3411&amp;" "&amp;VLOOKUP(C3411,$X$1:$Y$49,2))</f>
        <v>D 29</v>
      </c>
      <c r="M3411" s="10" t="e">
        <f>M3410+IF(AND(B3411="C",E3411&lt;&gt;""),IF(G3411="D",-#REF!,+#REF!),0)</f>
        <v>#REF!</v>
      </c>
      <c r="N3411">
        <f>IF(D3411,MONTH(D3411),"")</f>
        <v>1</v>
      </c>
      <c r="O3411">
        <f>IF(D3411,YEAR(D3411),"")</f>
        <v>2007</v>
      </c>
      <c r="P3411" s="12">
        <f>P3410+IF(AND($B3411="C",I3411&lt;&gt;""),IF($G3411="D",-I3411,+I3411),0)</f>
        <v>122.43577481221318</v>
      </c>
    </row>
    <row r="3412" spans="1:16" x14ac:dyDescent="0.2">
      <c r="A3412" s="6">
        <v>1705</v>
      </c>
      <c r="B3412" s="6" t="s">
        <v>17</v>
      </c>
      <c r="C3412" t="s">
        <v>53</v>
      </c>
      <c r="D3412" s="8">
        <v>39084</v>
      </c>
      <c r="E3412" s="8">
        <v>39084</v>
      </c>
      <c r="F3412" t="s">
        <v>284</v>
      </c>
      <c r="G3412" s="6" t="s">
        <v>23</v>
      </c>
      <c r="I3412" s="12">
        <v>8.36</v>
      </c>
      <c r="J3412" s="12">
        <f>J3411+IF(AND($B3412="B",$G3412="D"),-I3412,IF($B3412="B",+I3412,0))</f>
        <v>-1380.1441445549247</v>
      </c>
      <c r="K3412" s="12">
        <f>K3411+IF(AND($B3412="B",$E3412&lt;&gt;""),IF($G3412="D",-I3412,+I3412),0)</f>
        <v>-1380.1441445549247</v>
      </c>
      <c r="L3412" s="6" t="str">
        <f>IF(C3412="","",G3412&amp;" "&amp;VLOOKUP(C3412,$X$1:$Y$49,2))</f>
        <v>D 29</v>
      </c>
      <c r="M3412" s="10" t="e">
        <f>M3411+IF(AND(B3412="C",E3412&lt;&gt;""),IF(G3412="D",-#REF!,+#REF!),0)</f>
        <v>#REF!</v>
      </c>
      <c r="N3412">
        <f>IF(D3412,MONTH(D3412),"")</f>
        <v>1</v>
      </c>
      <c r="O3412">
        <f>IF(D3412,YEAR(D3412),"")</f>
        <v>2007</v>
      </c>
      <c r="P3412" s="12">
        <f>P3411+IF(AND($B3412="C",I3412&lt;&gt;""),IF($G3412="D",-I3412,+I3412),0)</f>
        <v>122.43577481221318</v>
      </c>
    </row>
    <row r="3413" spans="1:16" x14ac:dyDescent="0.2">
      <c r="A3413" s="6">
        <v>1715</v>
      </c>
      <c r="B3413" s="29" t="s">
        <v>17</v>
      </c>
      <c r="C3413" t="s">
        <v>43</v>
      </c>
      <c r="D3413" s="8">
        <v>39085</v>
      </c>
      <c r="E3413" s="8">
        <v>39111</v>
      </c>
      <c r="F3413" s="40" t="s">
        <v>284</v>
      </c>
      <c r="G3413" s="29" t="s">
        <v>23</v>
      </c>
      <c r="I3413" s="12">
        <v>125.34</v>
      </c>
      <c r="J3413" s="12">
        <f>J3412+IF(AND($B3413="B",$G3413="D"),-I3413,IF($B3413="B",+I3413,0))</f>
        <v>-1505.4841445549246</v>
      </c>
      <c r="K3413" s="12">
        <f>K3412+IF(AND($B3413="B",$E3413&lt;&gt;""),IF($G3413="D",-I3413,+I3413),0)</f>
        <v>-1505.4841445549246</v>
      </c>
      <c r="L3413" s="6" t="str">
        <f>IF(C3413="","",G3413&amp;" "&amp;VLOOKUP(C3413,$X$1:$Y$49,2))</f>
        <v>D 15</v>
      </c>
      <c r="M3413" s="10" t="e">
        <f>M3412+IF(AND(B3413="C",E3413&lt;&gt;""),IF(G3413="D",-#REF!,+#REF!),0)</f>
        <v>#REF!</v>
      </c>
      <c r="N3413">
        <f>IF(D3413,MONTH(D3413),"")</f>
        <v>1</v>
      </c>
      <c r="O3413">
        <f>IF(D3413,YEAR(D3413),"")</f>
        <v>2007</v>
      </c>
      <c r="P3413" s="12">
        <f>P3412+IF(AND($B3413="C",I3413&lt;&gt;""),IF($G3413="D",-I3413,+I3413),0)</f>
        <v>122.43577481221318</v>
      </c>
    </row>
    <row r="3414" spans="1:16" x14ac:dyDescent="0.2">
      <c r="A3414" s="6">
        <v>1715</v>
      </c>
      <c r="B3414" s="29" t="s">
        <v>17</v>
      </c>
      <c r="C3414" t="s">
        <v>26</v>
      </c>
      <c r="D3414" s="8">
        <v>39085</v>
      </c>
      <c r="E3414" s="8">
        <v>39111</v>
      </c>
      <c r="F3414" s="40" t="s">
        <v>284</v>
      </c>
      <c r="G3414" s="29" t="s">
        <v>23</v>
      </c>
      <c r="I3414" s="12">
        <v>24.56</v>
      </c>
      <c r="J3414" s="12">
        <f>J3413+IF(AND($B3414="B",$G3414="D"),-I3414,IF($B3414="B",+I3414,0))</f>
        <v>-1530.0441445549245</v>
      </c>
      <c r="K3414" s="12">
        <f>K3413+IF(AND($B3414="B",$E3414&lt;&gt;""),IF($G3414="D",-I3414,+I3414),0)</f>
        <v>-1530.0441445549245</v>
      </c>
      <c r="L3414" s="6" t="str">
        <f>IF(C3414="","",G3414&amp;" "&amp;VLOOKUP(C3414,$X$1:$Y$49,2))</f>
        <v>D 6</v>
      </c>
      <c r="M3414" s="10" t="e">
        <f>M3413+IF(AND(B3414="C",E3414&lt;&gt;""),IF(G3414="D",-#REF!,+#REF!),0)</f>
        <v>#REF!</v>
      </c>
      <c r="N3414">
        <f>IF(D3414,MONTH(D3414),"")</f>
        <v>1</v>
      </c>
      <c r="O3414">
        <f>IF(D3414,YEAR(D3414),"")</f>
        <v>2007</v>
      </c>
      <c r="P3414" s="12">
        <f>P3413+IF(AND($B3414="C",I3414&lt;&gt;""),IF($G3414="D",-I3414,+I3414),0)</f>
        <v>122.43577481221318</v>
      </c>
    </row>
    <row r="3415" spans="1:16" x14ac:dyDescent="0.2">
      <c r="A3415" s="6">
        <v>999</v>
      </c>
      <c r="B3415" s="6" t="s">
        <v>17</v>
      </c>
      <c r="C3415" t="s">
        <v>33</v>
      </c>
      <c r="D3415" s="8">
        <v>39086</v>
      </c>
      <c r="E3415" s="8">
        <v>39086</v>
      </c>
      <c r="F3415" t="s">
        <v>284</v>
      </c>
      <c r="G3415" s="6" t="s">
        <v>23</v>
      </c>
      <c r="I3415" s="12">
        <v>132.1</v>
      </c>
      <c r="J3415" s="12">
        <f>J3414+IF(AND($B3415="B",$G3415="D"),-I3415,IF($B3415="B",+I3415,0))</f>
        <v>-1662.1441445549244</v>
      </c>
      <c r="K3415" s="12">
        <f>K3414+IF(AND($B3415="B",$E3415&lt;&gt;""),IF($G3415="D",-I3415,+I3415),0)</f>
        <v>-1662.1441445549244</v>
      </c>
      <c r="L3415" s="6" t="str">
        <f>IF(C3415="","",G3415&amp;" "&amp;VLOOKUP(C3415,$X$1:$Y$49,2))</f>
        <v>D 23</v>
      </c>
      <c r="M3415" s="10" t="e">
        <f>M3414+IF(AND(B3415="C",E3415&lt;&gt;""),IF(G3415="D",-#REF!,+#REF!),0)</f>
        <v>#REF!</v>
      </c>
      <c r="N3415">
        <f>IF(D3415,MONTH(D3415),"")</f>
        <v>1</v>
      </c>
      <c r="O3415">
        <f>IF(D3415,YEAR(D3415),"")</f>
        <v>2007</v>
      </c>
      <c r="P3415" s="12">
        <f>P3414+IF(AND($B3415="C",I3415&lt;&gt;""),IF($G3415="D",-I3415,+I3415),0)</f>
        <v>122.43577481221318</v>
      </c>
    </row>
    <row r="3416" spans="1:16" x14ac:dyDescent="0.2">
      <c r="A3416" s="6">
        <v>1544</v>
      </c>
      <c r="B3416" s="6" t="s">
        <v>17</v>
      </c>
      <c r="C3416" t="s">
        <v>58</v>
      </c>
      <c r="D3416" s="8">
        <v>39087</v>
      </c>
      <c r="E3416" s="8">
        <v>39100</v>
      </c>
      <c r="F3416" t="s">
        <v>284</v>
      </c>
      <c r="G3416" s="6" t="s">
        <v>23</v>
      </c>
      <c r="I3416" s="12">
        <v>153.15</v>
      </c>
      <c r="J3416" s="12">
        <f>J3415+IF(AND($B3416="B",$G3416="D"),-I3416,IF($B3416="B",+I3416,0))</f>
        <v>-1815.2941445549245</v>
      </c>
      <c r="K3416" s="12">
        <f>K3415+IF(AND($B3416="B",$E3416&lt;&gt;""),IF($G3416="D",-I3416,+I3416),0)</f>
        <v>-1815.2941445549245</v>
      </c>
      <c r="L3416" s="6" t="str">
        <f>IF(C3416="","",G3416&amp;" "&amp;VLOOKUP(C3416,$X$1:$Y$49,2))</f>
        <v>D 4</v>
      </c>
      <c r="M3416" s="10" t="e">
        <f>M3415+IF(AND(B3416="C",E3416&lt;&gt;""),IF(G3416="D",-#REF!,+#REF!),0)</f>
        <v>#REF!</v>
      </c>
      <c r="N3416">
        <f>IF(D3416,MONTH(D3416),"")</f>
        <v>1</v>
      </c>
      <c r="O3416">
        <f>IF(D3416,YEAR(D3416),"")</f>
        <v>2007</v>
      </c>
      <c r="P3416" s="12">
        <f>P3415+IF(AND($B3416="C",I3416&lt;&gt;""),IF($G3416="D",-I3416,+I3416),0)</f>
        <v>122.43577481221318</v>
      </c>
    </row>
    <row r="3417" spans="1:16" x14ac:dyDescent="0.2">
      <c r="A3417" s="6">
        <v>1722</v>
      </c>
      <c r="B3417" s="29" t="s">
        <v>17</v>
      </c>
      <c r="C3417" t="s">
        <v>28</v>
      </c>
      <c r="D3417" s="8">
        <v>39087</v>
      </c>
      <c r="E3417" s="8">
        <v>39113</v>
      </c>
      <c r="F3417" s="40" t="s">
        <v>284</v>
      </c>
      <c r="G3417" s="29" t="s">
        <v>23</v>
      </c>
      <c r="I3417" s="12">
        <v>49.95</v>
      </c>
      <c r="J3417" s="12">
        <f>J3416+IF(AND($B3417="B",$G3417="D"),-I3417,IF($B3417="B",+I3417,0))</f>
        <v>-1865.2441445549246</v>
      </c>
      <c r="K3417" s="12">
        <f>K3416+IF(AND($B3417="B",$E3417&lt;&gt;""),IF($G3417="D",-I3417,+I3417),0)</f>
        <v>-1865.2441445549246</v>
      </c>
      <c r="L3417" s="6" t="str">
        <f>IF(C3417="","",G3417&amp;" "&amp;VLOOKUP(C3417,$X$1:$Y$49,2))</f>
        <v>D 25</v>
      </c>
      <c r="M3417" s="10" t="e">
        <f>M3416+IF(AND(B3417="C",E3417&lt;&gt;""),IF(G3417="D",-#REF!,+#REF!),0)</f>
        <v>#REF!</v>
      </c>
      <c r="N3417">
        <f>IF(D3417,MONTH(D3417),"")</f>
        <v>1</v>
      </c>
      <c r="O3417">
        <f>IF(D3417,YEAR(D3417),"")</f>
        <v>2007</v>
      </c>
      <c r="P3417" s="12">
        <f>P3416+IF(AND($B3417="C",I3417&lt;&gt;""),IF($G3417="D",-I3417,+I3417),0)</f>
        <v>122.43577481221318</v>
      </c>
    </row>
    <row r="3418" spans="1:16" x14ac:dyDescent="0.2">
      <c r="A3418" s="6">
        <v>1699</v>
      </c>
      <c r="B3418" s="6" t="s">
        <v>17</v>
      </c>
      <c r="C3418" t="s">
        <v>28</v>
      </c>
      <c r="D3418" s="8">
        <v>39091</v>
      </c>
      <c r="E3418" s="8">
        <v>39092</v>
      </c>
      <c r="F3418" t="s">
        <v>284</v>
      </c>
      <c r="G3418" s="6" t="s">
        <v>23</v>
      </c>
      <c r="I3418" s="12">
        <v>60.32</v>
      </c>
      <c r="J3418" s="12">
        <f>J3417+IF(AND($B3418="B",$G3418="D"),-I3418,IF($B3418="B",+I3418,0))</f>
        <v>-1925.5641445549245</v>
      </c>
      <c r="K3418" s="12">
        <f>K3417+IF(AND($B3418="B",$E3418&lt;&gt;""),IF($G3418="D",-I3418,+I3418),0)</f>
        <v>-1925.5641445549245</v>
      </c>
      <c r="L3418" s="6" t="str">
        <f>IF(C3418="","",G3418&amp;" "&amp;VLOOKUP(C3418,$X$1:$Y$49,2))</f>
        <v>D 25</v>
      </c>
      <c r="M3418" s="10" t="e">
        <f>M3417+IF(AND(B3418="C",E3418&lt;&gt;""),IF(G3418="D",-#REF!,+#REF!),0)</f>
        <v>#REF!</v>
      </c>
      <c r="N3418">
        <f>IF(D3418,MONTH(D3418),"")</f>
        <v>1</v>
      </c>
      <c r="O3418">
        <f>IF(D3418,YEAR(D3418),"")</f>
        <v>2007</v>
      </c>
      <c r="P3418" s="12">
        <f>P3417+IF(AND($B3418="C",I3418&lt;&gt;""),IF($G3418="D",-I3418,+I3418),0)</f>
        <v>122.43577481221318</v>
      </c>
    </row>
    <row r="3419" spans="1:16" x14ac:dyDescent="0.2">
      <c r="A3419" s="6">
        <v>1699</v>
      </c>
      <c r="B3419" s="6" t="s">
        <v>17</v>
      </c>
      <c r="C3419" t="s">
        <v>26</v>
      </c>
      <c r="D3419" s="8">
        <v>39091</v>
      </c>
      <c r="E3419" s="8">
        <v>39092</v>
      </c>
      <c r="F3419" t="s">
        <v>284</v>
      </c>
      <c r="G3419" s="6" t="s">
        <v>23</v>
      </c>
      <c r="I3419" s="12">
        <v>11.82</v>
      </c>
      <c r="J3419" s="12">
        <f>J3418+IF(AND($B3419="B",$G3419="D"),-I3419,IF($B3419="B",+I3419,0))</f>
        <v>-1937.3841445549244</v>
      </c>
      <c r="K3419" s="12">
        <f>K3418+IF(AND($B3419="B",$E3419&lt;&gt;""),IF($G3419="D",-I3419,+I3419),0)</f>
        <v>-1937.3841445549244</v>
      </c>
      <c r="L3419" s="6" t="str">
        <f>IF(C3419="","",G3419&amp;" "&amp;VLOOKUP(C3419,$X$1:$Y$49,2))</f>
        <v>D 6</v>
      </c>
      <c r="M3419" s="10" t="e">
        <f>M3418+IF(AND(B3419="C",E3419&lt;&gt;""),IF(G3419="D",-#REF!,+#REF!),0)</f>
        <v>#REF!</v>
      </c>
      <c r="N3419">
        <f>IF(D3419,MONTH(D3419),"")</f>
        <v>1</v>
      </c>
      <c r="O3419">
        <f>IF(D3419,YEAR(D3419),"")</f>
        <v>2007</v>
      </c>
      <c r="P3419" s="12">
        <f>P3418+IF(AND($B3419="C",I3419&lt;&gt;""),IF($G3419="D",-I3419,+I3419),0)</f>
        <v>122.43577481221318</v>
      </c>
    </row>
    <row r="3420" spans="1:16" x14ac:dyDescent="0.2">
      <c r="A3420" s="6">
        <v>1707</v>
      </c>
      <c r="B3420" s="6" t="s">
        <v>17</v>
      </c>
      <c r="C3420" t="s">
        <v>67</v>
      </c>
      <c r="D3420" s="8">
        <v>39091</v>
      </c>
      <c r="E3420" s="8">
        <v>39092</v>
      </c>
      <c r="F3420" t="s">
        <v>284</v>
      </c>
      <c r="G3420" s="6" t="s">
        <v>23</v>
      </c>
      <c r="I3420" s="12">
        <v>2403</v>
      </c>
      <c r="J3420" s="12">
        <f>J3419+IF(AND($B3420="B",$G3420="D"),-I3420,IF($B3420="B",+I3420,0))</f>
        <v>-4340.3841445549242</v>
      </c>
      <c r="K3420" s="12">
        <f>K3419+IF(AND($B3420="B",$E3420&lt;&gt;""),IF($G3420="D",-I3420,+I3420),0)</f>
        <v>-4340.3841445549242</v>
      </c>
      <c r="L3420" s="6" t="str">
        <f>IF(C3420="","",G3420&amp;" "&amp;VLOOKUP(C3420,$X$1:$Y$49,2))</f>
        <v>D 11</v>
      </c>
      <c r="M3420" s="10" t="e">
        <f>M3419+IF(AND(B3420="C",E3420&lt;&gt;""),IF(G3420="D",-#REF!,+#REF!),0)</f>
        <v>#REF!</v>
      </c>
      <c r="N3420">
        <f>IF(D3420,MONTH(D3420),"")</f>
        <v>1</v>
      </c>
      <c r="O3420">
        <f>IF(D3420,YEAR(D3420),"")</f>
        <v>2007</v>
      </c>
      <c r="P3420" s="12">
        <f>P3419+IF(AND($B3420="C",I3420&lt;&gt;""),IF($G3420="D",-I3420,+I3420),0)</f>
        <v>122.43577481221318</v>
      </c>
    </row>
    <row r="3421" spans="1:16" x14ac:dyDescent="0.2">
      <c r="A3421" s="6">
        <v>1685</v>
      </c>
      <c r="B3421" s="6" t="s">
        <v>17</v>
      </c>
      <c r="C3421" t="s">
        <v>33</v>
      </c>
      <c r="D3421" s="8">
        <v>39092</v>
      </c>
      <c r="E3421" s="8">
        <v>39091</v>
      </c>
      <c r="F3421" t="s">
        <v>284</v>
      </c>
      <c r="G3421" s="6" t="s">
        <v>23</v>
      </c>
      <c r="I3421" s="12">
        <v>321.99</v>
      </c>
      <c r="J3421" s="12">
        <f>J3420+IF(AND($B3421="B",$G3421="D"),-I3421,IF($B3421="B",+I3421,0))</f>
        <v>-4662.374144554924</v>
      </c>
      <c r="K3421" s="12">
        <f>K3420+IF(AND($B3421="B",$E3421&lt;&gt;""),IF($G3421="D",-I3421,+I3421),0)</f>
        <v>-4662.374144554924</v>
      </c>
      <c r="L3421" s="6" t="str">
        <f>IF(C3421="","",G3421&amp;" "&amp;VLOOKUP(C3421,$X$1:$Y$49,2))</f>
        <v>D 23</v>
      </c>
      <c r="M3421" s="10" t="e">
        <f>M3420+IF(AND(B3421="C",E3421&lt;&gt;""),IF(G3421="D",-#REF!,+#REF!),0)</f>
        <v>#REF!</v>
      </c>
      <c r="N3421">
        <f>IF(D3421,MONTH(D3421),"")</f>
        <v>1</v>
      </c>
      <c r="O3421">
        <f>IF(D3421,YEAR(D3421),"")</f>
        <v>2007</v>
      </c>
      <c r="P3421" s="12">
        <f>P3420+IF(AND($B3421="C",I3421&lt;&gt;""),IF($G3421="D",-I3421,+I3421),0)</f>
        <v>122.43577481221318</v>
      </c>
    </row>
    <row r="3422" spans="1:16" x14ac:dyDescent="0.2">
      <c r="A3422" s="6">
        <v>1700</v>
      </c>
      <c r="B3422" s="6" t="s">
        <v>17</v>
      </c>
      <c r="C3422" t="s">
        <v>33</v>
      </c>
      <c r="D3422" s="8">
        <v>39092</v>
      </c>
      <c r="E3422" s="8">
        <v>39091</v>
      </c>
      <c r="F3422" t="s">
        <v>284</v>
      </c>
      <c r="G3422" s="6" t="s">
        <v>23</v>
      </c>
      <c r="I3422" s="12">
        <v>267.95999999999998</v>
      </c>
      <c r="J3422" s="12">
        <f>J3421+IF(AND($B3422="B",$G3422="D"),-I3422,IF($B3422="B",+I3422,0))</f>
        <v>-4930.334144554924</v>
      </c>
      <c r="K3422" s="12">
        <f>K3421+IF(AND($B3422="B",$E3422&lt;&gt;""),IF($G3422="D",-I3422,+I3422),0)</f>
        <v>-4930.334144554924</v>
      </c>
      <c r="L3422" s="6" t="str">
        <f>IF(C3422="","",G3422&amp;" "&amp;VLOOKUP(C3422,$X$1:$Y$49,2))</f>
        <v>D 23</v>
      </c>
      <c r="M3422" s="10" t="e">
        <f>M3421+IF(AND(B3422="C",E3422&lt;&gt;""),IF(G3422="D",-#REF!,+#REF!),0)</f>
        <v>#REF!</v>
      </c>
      <c r="N3422">
        <f>IF(D3422,MONTH(D3422),"")</f>
        <v>1</v>
      </c>
      <c r="O3422">
        <f>IF(D3422,YEAR(D3422),"")</f>
        <v>2007</v>
      </c>
      <c r="P3422" s="12">
        <f>P3421+IF(AND($B3422="C",I3422&lt;&gt;""),IF($G3422="D",-I3422,+I3422),0)</f>
        <v>122.43577481221318</v>
      </c>
    </row>
    <row r="3423" spans="1:16" x14ac:dyDescent="0.2">
      <c r="A3423" s="6">
        <v>1538</v>
      </c>
      <c r="B3423" s="6" t="s">
        <v>17</v>
      </c>
      <c r="C3423" t="s">
        <v>64</v>
      </c>
      <c r="D3423" s="8">
        <v>39093</v>
      </c>
      <c r="E3423" s="8">
        <v>39091</v>
      </c>
      <c r="F3423" t="s">
        <v>284</v>
      </c>
      <c r="G3423" s="6" t="s">
        <v>23</v>
      </c>
      <c r="I3423" s="12">
        <v>4</v>
      </c>
      <c r="J3423" s="12">
        <f>J3422+IF(AND($B3423="B",$G3423="D"),-I3423,IF($B3423="B",+I3423,0))</f>
        <v>-4934.334144554924</v>
      </c>
      <c r="K3423" s="12">
        <f>K3422+IF(AND($B3423="B",$E3423&lt;&gt;""),IF($G3423="D",-I3423,+I3423),0)</f>
        <v>-4934.334144554924</v>
      </c>
      <c r="L3423" s="6" t="str">
        <f>IF(C3423="","",G3423&amp;" "&amp;VLOOKUP(C3423,$X$1:$Y$49,2))</f>
        <v>D 20</v>
      </c>
      <c r="M3423" s="10" t="e">
        <f>M3422+IF(AND(B3423="C",E3423&lt;&gt;""),IF(G3423="D",-#REF!,+#REF!),0)</f>
        <v>#REF!</v>
      </c>
      <c r="N3423">
        <f>IF(D3423,MONTH(D3423),"")</f>
        <v>1</v>
      </c>
      <c r="O3423">
        <f>IF(D3423,YEAR(D3423),"")</f>
        <v>2007</v>
      </c>
      <c r="P3423" s="12">
        <f>P3422+IF(AND($B3423="C",I3423&lt;&gt;""),IF($G3423="D",-I3423,+I3423),0)</f>
        <v>122.43577481221318</v>
      </c>
    </row>
    <row r="3424" spans="1:16" x14ac:dyDescent="0.2">
      <c r="A3424" s="6">
        <v>1717</v>
      </c>
      <c r="B3424" s="6" t="s">
        <v>17</v>
      </c>
      <c r="C3424" t="s">
        <v>28</v>
      </c>
      <c r="D3424" s="8">
        <v>39096</v>
      </c>
      <c r="E3424" s="8">
        <v>39096</v>
      </c>
      <c r="F3424" t="s">
        <v>284</v>
      </c>
      <c r="G3424" s="6" t="s">
        <v>23</v>
      </c>
      <c r="I3424" s="12">
        <v>33</v>
      </c>
      <c r="J3424" s="12">
        <f>J3423+IF(AND($B3424="B",$G3424="D"),-I3424,IF($B3424="B",+I3424,0))</f>
        <v>-4967.334144554924</v>
      </c>
      <c r="K3424" s="12">
        <f>K3423+IF(AND($B3424="B",$E3424&lt;&gt;""),IF($G3424="D",-I3424,+I3424),0)</f>
        <v>-4967.334144554924</v>
      </c>
      <c r="L3424" s="6" t="str">
        <f>IF(C3424="","",G3424&amp;" "&amp;VLOOKUP(C3424,$X$1:$Y$49,2))</f>
        <v>D 25</v>
      </c>
      <c r="M3424" s="10" t="e">
        <f>M3423+IF(AND(B3424="C",E3424&lt;&gt;""),IF(G3424="D",-#REF!,+#REF!),0)</f>
        <v>#REF!</v>
      </c>
      <c r="N3424">
        <f>IF(D3424,MONTH(D3424),"")</f>
        <v>1</v>
      </c>
      <c r="O3424">
        <f>IF(D3424,YEAR(D3424),"")</f>
        <v>2007</v>
      </c>
      <c r="P3424" s="12">
        <f>P3423+IF(AND($B3424="C",I3424&lt;&gt;""),IF($G3424="D",-I3424,+I3424),0)</f>
        <v>122.43577481221318</v>
      </c>
    </row>
    <row r="3425" spans="1:16" x14ac:dyDescent="0.2">
      <c r="A3425" s="6">
        <v>1717</v>
      </c>
      <c r="B3425" s="6" t="s">
        <v>17</v>
      </c>
      <c r="C3425" t="s">
        <v>26</v>
      </c>
      <c r="D3425" s="8">
        <v>39096</v>
      </c>
      <c r="E3425" s="8">
        <v>39096</v>
      </c>
      <c r="F3425" t="s">
        <v>284</v>
      </c>
      <c r="G3425" s="6" t="s">
        <v>23</v>
      </c>
      <c r="I3425" s="12">
        <v>6.47</v>
      </c>
      <c r="J3425" s="12">
        <f>J3424+IF(AND($B3425="B",$G3425="D"),-I3425,IF($B3425="B",+I3425,0))</f>
        <v>-4973.8041445549243</v>
      </c>
      <c r="K3425" s="12">
        <f>K3424+IF(AND($B3425="B",$E3425&lt;&gt;""),IF($G3425="D",-I3425,+I3425),0)</f>
        <v>-4973.8041445549243</v>
      </c>
      <c r="L3425" s="6" t="str">
        <f>IF(C3425="","",G3425&amp;" "&amp;VLOOKUP(C3425,$X$1:$Y$49,2))</f>
        <v>D 6</v>
      </c>
      <c r="M3425" s="10" t="e">
        <f>M3424+IF(AND(B3425="C",E3425&lt;&gt;""),IF(G3425="D",-#REF!,+#REF!),0)</f>
        <v>#REF!</v>
      </c>
      <c r="N3425">
        <f>IF(D3425,MONTH(D3425),"")</f>
        <v>1</v>
      </c>
      <c r="O3425">
        <f>IF(D3425,YEAR(D3425),"")</f>
        <v>2007</v>
      </c>
      <c r="P3425" s="12">
        <f>P3424+IF(AND($B3425="C",I3425&lt;&gt;""),IF($G3425="D",-I3425,+I3425),0)</f>
        <v>122.43577481221318</v>
      </c>
    </row>
    <row r="3426" spans="1:16" x14ac:dyDescent="0.2">
      <c r="A3426" s="6">
        <v>1727</v>
      </c>
      <c r="B3426" s="29" t="s">
        <v>17</v>
      </c>
      <c r="C3426" t="s">
        <v>31</v>
      </c>
      <c r="D3426" s="8">
        <v>39097</v>
      </c>
      <c r="E3426" s="8">
        <v>39113</v>
      </c>
      <c r="F3426" s="40" t="s">
        <v>284</v>
      </c>
      <c r="G3426" s="29" t="s">
        <v>23</v>
      </c>
      <c r="I3426" s="12">
        <v>80</v>
      </c>
      <c r="J3426" s="12">
        <f>J3425+IF(AND($B3426="B",$G3426="D"),-I3426,IF($B3426="B",+I3426,0))</f>
        <v>-5053.8041445549243</v>
      </c>
      <c r="K3426" s="12">
        <f>K3425+IF(AND($B3426="B",$E3426&lt;&gt;""),IF($G3426="D",-I3426,+I3426),0)</f>
        <v>-5053.8041445549243</v>
      </c>
      <c r="L3426" s="6" t="str">
        <f>IF(C3426="","",G3426&amp;" "&amp;VLOOKUP(C3426,$X$1:$Y$49,2))</f>
        <v>D 22</v>
      </c>
      <c r="M3426" s="10" t="e">
        <f>M3425+IF(AND(B3426="C",E3426&lt;&gt;""),IF(G3426="D",-#REF!,+#REF!),0)</f>
        <v>#REF!</v>
      </c>
      <c r="N3426">
        <f>IF(D3426,MONTH(D3426),"")</f>
        <v>1</v>
      </c>
      <c r="O3426">
        <f>IF(D3426,YEAR(D3426),"")</f>
        <v>2007</v>
      </c>
      <c r="P3426" s="12">
        <f>P3425+IF(AND($B3426="C",I3426&lt;&gt;""),IF($G3426="D",-I3426,+I3426),0)</f>
        <v>122.43577481221318</v>
      </c>
    </row>
    <row r="3427" spans="1:16" x14ac:dyDescent="0.2">
      <c r="A3427" s="6">
        <v>1727</v>
      </c>
      <c r="B3427" s="29" t="s">
        <v>17</v>
      </c>
      <c r="C3427" t="s">
        <v>28</v>
      </c>
      <c r="D3427" s="8">
        <v>39097</v>
      </c>
      <c r="E3427" s="8">
        <v>39113</v>
      </c>
      <c r="F3427" s="40" t="s">
        <v>284</v>
      </c>
      <c r="G3427" s="29" t="s">
        <v>23</v>
      </c>
      <c r="I3427" s="12">
        <v>30.93</v>
      </c>
      <c r="J3427" s="12">
        <f>J3426+IF(AND($B3427="B",$G3427="D"),-I3427,IF($B3427="B",+I3427,0))</f>
        <v>-5084.7341445549246</v>
      </c>
      <c r="K3427" s="12">
        <f>K3426+IF(AND($B3427="B",$E3427&lt;&gt;""),IF($G3427="D",-I3427,+I3427),0)</f>
        <v>-5084.7341445549246</v>
      </c>
      <c r="L3427" s="6" t="str">
        <f>IF(C3427="","",G3427&amp;" "&amp;VLOOKUP(C3427,$X$1:$Y$49,2))</f>
        <v>D 25</v>
      </c>
      <c r="M3427" s="10" t="e">
        <f>M3426+IF(AND(B3427="C",E3427&lt;&gt;""),IF(G3427="D",-#REF!,+#REF!),0)</f>
        <v>#REF!</v>
      </c>
      <c r="N3427">
        <f>IF(D3427,MONTH(D3427),"")</f>
        <v>1</v>
      </c>
      <c r="O3427">
        <f>IF(D3427,YEAR(D3427),"")</f>
        <v>2007</v>
      </c>
      <c r="P3427" s="12">
        <f>P3426+IF(AND($B3427="C",I3427&lt;&gt;""),IF($G3427="D",-I3427,+I3427),0)</f>
        <v>122.43577481221318</v>
      </c>
    </row>
    <row r="3428" spans="1:16" x14ac:dyDescent="0.2">
      <c r="A3428" s="6">
        <v>1727</v>
      </c>
      <c r="B3428" s="29" t="s">
        <v>17</v>
      </c>
      <c r="C3428" t="s">
        <v>26</v>
      </c>
      <c r="D3428" s="8">
        <v>39097</v>
      </c>
      <c r="E3428" s="8">
        <v>39113</v>
      </c>
      <c r="F3428" s="40" t="s">
        <v>284</v>
      </c>
      <c r="G3428" s="29" t="s">
        <v>23</v>
      </c>
      <c r="I3428" s="12">
        <v>20.83</v>
      </c>
      <c r="J3428" s="12">
        <f>J3427+IF(AND($B3428="B",$G3428="D"),-I3428,IF($B3428="B",+I3428,0))</f>
        <v>-5105.5641445549245</v>
      </c>
      <c r="K3428" s="12">
        <f>K3427+IF(AND($B3428="B",$E3428&lt;&gt;""),IF($G3428="D",-I3428,+I3428),0)</f>
        <v>-5105.5641445549245</v>
      </c>
      <c r="L3428" s="6" t="str">
        <f>IF(C3428="","",G3428&amp;" "&amp;VLOOKUP(C3428,$X$1:$Y$49,2))</f>
        <v>D 6</v>
      </c>
      <c r="M3428" s="10" t="e">
        <f>M3427+IF(AND(B3428="C",E3428&lt;&gt;""),IF(G3428="D",-#REF!,+#REF!),0)</f>
        <v>#REF!</v>
      </c>
      <c r="N3428">
        <f>IF(D3428,MONTH(D3428),"")</f>
        <v>1</v>
      </c>
      <c r="O3428">
        <f>IF(D3428,YEAR(D3428),"")</f>
        <v>2007</v>
      </c>
      <c r="P3428" s="12">
        <f>P3427+IF(AND($B3428="C",I3428&lt;&gt;""),IF($G3428="D",-I3428,+I3428),0)</f>
        <v>122.43577481221318</v>
      </c>
    </row>
    <row r="3429" spans="1:16" x14ac:dyDescent="0.2">
      <c r="A3429" s="6">
        <v>1721</v>
      </c>
      <c r="B3429" s="29" t="s">
        <v>17</v>
      </c>
      <c r="C3429" t="s">
        <v>28</v>
      </c>
      <c r="D3429" s="8">
        <v>39100</v>
      </c>
      <c r="E3429" s="8">
        <v>39113</v>
      </c>
      <c r="F3429" s="40" t="s">
        <v>284</v>
      </c>
      <c r="G3429" s="29" t="s">
        <v>23</v>
      </c>
      <c r="I3429" s="12">
        <v>79.430000000000007</v>
      </c>
      <c r="J3429" s="12">
        <f>J3428+IF(AND($B3429="B",$G3429="D"),-I3429,IF($B3429="B",+I3429,0))</f>
        <v>-5184.9941445549248</v>
      </c>
      <c r="K3429" s="12">
        <f>K3428+IF(AND($B3429="B",$E3429&lt;&gt;""),IF($G3429="D",-I3429,+I3429),0)</f>
        <v>-5184.9941445549248</v>
      </c>
      <c r="L3429" s="6" t="str">
        <f>IF(C3429="","",G3429&amp;" "&amp;VLOOKUP(C3429,$X$1:$Y$49,2))</f>
        <v>D 25</v>
      </c>
      <c r="M3429" s="10" t="e">
        <f>M3428+IF(AND(B3429="C",E3429&lt;&gt;""),IF(G3429="D",-#REF!,+#REF!),0)</f>
        <v>#REF!</v>
      </c>
      <c r="N3429">
        <f>IF(D3429,MONTH(D3429),"")</f>
        <v>1</v>
      </c>
      <c r="O3429">
        <f>IF(D3429,YEAR(D3429),"")</f>
        <v>2007</v>
      </c>
      <c r="P3429" s="12">
        <f>P3428+IF(AND($B3429="C",I3429&lt;&gt;""),IF($G3429="D",-I3429,+I3429),0)</f>
        <v>122.43577481221318</v>
      </c>
    </row>
    <row r="3430" spans="1:16" x14ac:dyDescent="0.2">
      <c r="A3430" s="6">
        <v>1721</v>
      </c>
      <c r="B3430" s="29" t="s">
        <v>17</v>
      </c>
      <c r="C3430" t="s">
        <v>26</v>
      </c>
      <c r="D3430" s="8">
        <v>39100</v>
      </c>
      <c r="E3430" s="8">
        <v>39113</v>
      </c>
      <c r="F3430" s="40" t="s">
        <v>284</v>
      </c>
      <c r="G3430" s="29" t="s">
        <v>23</v>
      </c>
      <c r="I3430" s="12">
        <v>15.57</v>
      </c>
      <c r="J3430" s="12">
        <f>J3429+IF(AND($B3430="B",$G3430="D"),-I3430,IF($B3430="B",+I3430,0))</f>
        <v>-5200.5641445549245</v>
      </c>
      <c r="K3430" s="12">
        <f>K3429+IF(AND($B3430="B",$E3430&lt;&gt;""),IF($G3430="D",-I3430,+I3430),0)</f>
        <v>-5200.5641445549245</v>
      </c>
      <c r="L3430" s="6" t="str">
        <f>IF(C3430="","",G3430&amp;" "&amp;VLOOKUP(C3430,$X$1:$Y$49,2))</f>
        <v>D 6</v>
      </c>
      <c r="M3430" s="10" t="e">
        <f>M3429+IF(AND(B3430="C",E3430&lt;&gt;""),IF(G3430="D",-#REF!,+#REF!),0)</f>
        <v>#REF!</v>
      </c>
      <c r="N3430">
        <f>IF(D3430,MONTH(D3430),"")</f>
        <v>1</v>
      </c>
      <c r="O3430">
        <f>IF(D3430,YEAR(D3430),"")</f>
        <v>2007</v>
      </c>
      <c r="P3430" s="12">
        <f>P3429+IF(AND($B3430="C",I3430&lt;&gt;""),IF($G3430="D",-I3430,+I3430),0)</f>
        <v>122.43577481221318</v>
      </c>
    </row>
    <row r="3431" spans="1:16" x14ac:dyDescent="0.2">
      <c r="A3431" s="6">
        <v>1701</v>
      </c>
      <c r="B3431" s="6" t="s">
        <v>17</v>
      </c>
      <c r="C3431" t="s">
        <v>33</v>
      </c>
      <c r="D3431" s="8">
        <v>39102</v>
      </c>
      <c r="E3431" s="8">
        <v>39103</v>
      </c>
      <c r="F3431" s="40" t="s">
        <v>284</v>
      </c>
      <c r="G3431" s="6" t="s">
        <v>23</v>
      </c>
      <c r="I3431" s="12">
        <v>870</v>
      </c>
      <c r="J3431" s="12">
        <f>J3430+IF(AND($B3431="B",$G3431="D"),-I3431,IF($B3431="B",+I3431,0))</f>
        <v>-6070.5641445549245</v>
      </c>
      <c r="K3431" s="12">
        <f>K3430+IF(AND($B3431="B",$E3431&lt;&gt;""),IF($G3431="D",-I3431,+I3431),0)</f>
        <v>-6070.5641445549245</v>
      </c>
      <c r="L3431" s="6" t="str">
        <f>IF(C3431="","",G3431&amp;" "&amp;VLOOKUP(C3431,$X$1:$Y$49,2))</f>
        <v>D 23</v>
      </c>
      <c r="M3431" s="10" t="e">
        <f>M3430+IF(AND(B3431="C",E3431&lt;&gt;""),IF(G3431="D",-#REF!,+#REF!),0)</f>
        <v>#REF!</v>
      </c>
      <c r="N3431">
        <f>IF(D3431,MONTH(D3431),"")</f>
        <v>1</v>
      </c>
      <c r="O3431">
        <f>IF(D3431,YEAR(D3431),"")</f>
        <v>2007</v>
      </c>
      <c r="P3431" s="12">
        <f>P3430+IF(AND($B3431="C",I3431&lt;&gt;""),IF($G3431="D",-I3431,+I3431),0)</f>
        <v>122.43577481221318</v>
      </c>
    </row>
    <row r="3432" spans="1:16" x14ac:dyDescent="0.2">
      <c r="A3432" s="6">
        <v>1706</v>
      </c>
      <c r="B3432" s="6" t="s">
        <v>17</v>
      </c>
      <c r="C3432" t="s">
        <v>33</v>
      </c>
      <c r="D3432" s="8">
        <v>39102</v>
      </c>
      <c r="E3432" s="8">
        <v>39096</v>
      </c>
      <c r="F3432" t="s">
        <v>284</v>
      </c>
      <c r="G3432" s="6" t="s">
        <v>23</v>
      </c>
      <c r="I3432" s="12">
        <v>555.79999999999995</v>
      </c>
      <c r="J3432" s="12">
        <f>J3431+IF(AND($B3432="B",$G3432="D"),-I3432,IF($B3432="B",+I3432,0))</f>
        <v>-6626.3641445549247</v>
      </c>
      <c r="K3432" s="12">
        <f>K3431+IF(AND($B3432="B",$E3432&lt;&gt;""),IF($G3432="D",-I3432,+I3432),0)</f>
        <v>-6626.3641445549247</v>
      </c>
      <c r="L3432" s="6" t="str">
        <f>IF(C3432="","",G3432&amp;" "&amp;VLOOKUP(C3432,$X$1:$Y$49,2))</f>
        <v>D 23</v>
      </c>
      <c r="M3432" s="10" t="e">
        <f>M3431+IF(AND(B3432="C",E3432&lt;&gt;""),IF(G3432="D",-#REF!,+#REF!),0)</f>
        <v>#REF!</v>
      </c>
      <c r="N3432">
        <f>IF(D3432,MONTH(D3432),"")</f>
        <v>1</v>
      </c>
      <c r="O3432">
        <f>IF(D3432,YEAR(D3432),"")</f>
        <v>2007</v>
      </c>
      <c r="P3432" s="12">
        <f>P3431+IF(AND($B3432="C",I3432&lt;&gt;""),IF($G3432="D",-I3432,+I3432),0)</f>
        <v>122.43577481221318</v>
      </c>
    </row>
    <row r="3433" spans="1:16" x14ac:dyDescent="0.2">
      <c r="A3433" s="6">
        <v>1528</v>
      </c>
      <c r="B3433" s="6" t="s">
        <v>17</v>
      </c>
      <c r="C3433" t="s">
        <v>57</v>
      </c>
      <c r="D3433" s="8">
        <v>39103</v>
      </c>
      <c r="E3433" s="8">
        <v>39103</v>
      </c>
      <c r="F3433" t="s">
        <v>284</v>
      </c>
      <c r="G3433" s="6" t="s">
        <v>23</v>
      </c>
      <c r="I3433" s="12">
        <v>278.97000000000003</v>
      </c>
      <c r="J3433" s="12">
        <f>J3432+IF(AND($B3433="B",$G3433="D"),-I3433,IF($B3433="B",+I3433,0))</f>
        <v>-6905.3341445549249</v>
      </c>
      <c r="K3433" s="12">
        <f>K3432+IF(AND($B3433="B",$E3433&lt;&gt;""),IF($G3433="D",-I3433,+I3433),0)</f>
        <v>-6905.3341445549249</v>
      </c>
      <c r="L3433" s="6" t="str">
        <f>IF(C3433="","",G3433&amp;" "&amp;VLOOKUP(C3433,$X$1:$Y$49,2))</f>
        <v>D 13</v>
      </c>
      <c r="M3433" s="10" t="e">
        <f>M3432+IF(AND(B3433="C",E3433&lt;&gt;""),IF(G3433="D",-#REF!,+#REF!),0)</f>
        <v>#REF!</v>
      </c>
      <c r="N3433">
        <f>IF(D3433,MONTH(D3433),"")</f>
        <v>1</v>
      </c>
      <c r="O3433">
        <f>IF(D3433,YEAR(D3433),"")</f>
        <v>2007</v>
      </c>
      <c r="P3433" s="12">
        <f>P3432+IF(AND($B3433="C",I3433&lt;&gt;""),IF($G3433="D",-I3433,+I3433),0)</f>
        <v>122.43577481221318</v>
      </c>
    </row>
    <row r="3434" spans="1:16" x14ac:dyDescent="0.2">
      <c r="A3434" s="6">
        <v>1528</v>
      </c>
      <c r="B3434" s="6" t="s">
        <v>17</v>
      </c>
      <c r="C3434" s="7" t="s">
        <v>26</v>
      </c>
      <c r="D3434" s="8">
        <v>39103</v>
      </c>
      <c r="E3434" s="8">
        <v>39103</v>
      </c>
      <c r="F3434" t="s">
        <v>284</v>
      </c>
      <c r="G3434" s="6" t="s">
        <v>23</v>
      </c>
      <c r="I3434" s="12">
        <v>54.68</v>
      </c>
      <c r="J3434" s="12">
        <f>J3433+IF(AND($B3434="B",$G3434="D"),-I3434,IF($B3434="B",+I3434,0))</f>
        <v>-6960.0141445549252</v>
      </c>
      <c r="K3434" s="12">
        <f>K3433+IF(AND($B3434="B",$E3434&lt;&gt;""),IF($G3434="D",-I3434,+I3434),0)</f>
        <v>-6960.0141445549252</v>
      </c>
      <c r="L3434" s="6" t="str">
        <f>IF(C3434="","",G3434&amp;" "&amp;VLOOKUP(C3434,$X$1:$Y$49,2))</f>
        <v>D 6</v>
      </c>
      <c r="M3434" s="10" t="e">
        <f>M3433+IF(AND(B3434="C",E3434&lt;&gt;""),IF(G3434="D",-#REF!,+#REF!),0)</f>
        <v>#REF!</v>
      </c>
      <c r="N3434">
        <f>IF(D3434,MONTH(D3434),"")</f>
        <v>1</v>
      </c>
      <c r="O3434">
        <f>IF(D3434,YEAR(D3434),"")</f>
        <v>2007</v>
      </c>
      <c r="P3434" s="12">
        <f>P3433+IF(AND($B3434="C",I3434&lt;&gt;""),IF($G3434="D",-I3434,+I3434),0)</f>
        <v>122.43577481221318</v>
      </c>
    </row>
    <row r="3435" spans="1:16" x14ac:dyDescent="0.2">
      <c r="A3435" s="6">
        <v>1528</v>
      </c>
      <c r="B3435" s="6" t="s">
        <v>17</v>
      </c>
      <c r="C3435" t="s">
        <v>64</v>
      </c>
      <c r="D3435" s="8">
        <v>39103</v>
      </c>
      <c r="E3435" s="8">
        <v>39103</v>
      </c>
      <c r="F3435" t="s">
        <v>284</v>
      </c>
      <c r="G3435" s="6" t="s">
        <v>23</v>
      </c>
      <c r="I3435" s="12">
        <v>6.11</v>
      </c>
      <c r="J3435" s="12">
        <f>J3434+IF(AND($B3435="B",$G3435="D"),-I3435,IF($B3435="B",+I3435,0))</f>
        <v>-6966.1241445549249</v>
      </c>
      <c r="K3435" s="12">
        <f>K3434+IF(AND($B3435="B",$E3435&lt;&gt;""),IF($G3435="D",-I3435,+I3435),0)</f>
        <v>-6966.1241445549249</v>
      </c>
      <c r="L3435" s="6" t="str">
        <f>IF(C3435="","",G3435&amp;" "&amp;VLOOKUP(C3435,$X$1:$Y$49,2))</f>
        <v>D 20</v>
      </c>
      <c r="M3435" s="10" t="e">
        <f>M3434+IF(AND(B3435="C",E3435&lt;&gt;""),IF(G3435="D",-#REF!,+#REF!),0)</f>
        <v>#REF!</v>
      </c>
      <c r="N3435">
        <f>IF(D3435,MONTH(D3435),"")</f>
        <v>1</v>
      </c>
      <c r="O3435">
        <f>IF(D3435,YEAR(D3435),"")</f>
        <v>2007</v>
      </c>
      <c r="P3435" s="12">
        <f>P3434+IF(AND($B3435="C",I3435&lt;&gt;""),IF($G3435="D",-I3435,+I3435),0)</f>
        <v>122.43577481221318</v>
      </c>
    </row>
    <row r="3436" spans="1:16" x14ac:dyDescent="0.2">
      <c r="A3436" s="6">
        <v>1712</v>
      </c>
      <c r="B3436" s="29" t="s">
        <v>17</v>
      </c>
      <c r="C3436" t="s">
        <v>16</v>
      </c>
      <c r="D3436" s="8">
        <v>39113</v>
      </c>
      <c r="E3436" s="8">
        <v>39141</v>
      </c>
      <c r="F3436" s="40" t="s">
        <v>284</v>
      </c>
      <c r="G3436" s="29" t="s">
        <v>23</v>
      </c>
      <c r="I3436" s="12">
        <v>320</v>
      </c>
      <c r="J3436" s="12">
        <f>J3435+IF(AND($B3436="B",$G3436="D"),-I3436,IF($B3436="B",+I3436,0))</f>
        <v>-7286.1241445549249</v>
      </c>
      <c r="K3436" s="12">
        <f>K3435+IF(AND($B3436="B",$E3436&lt;&gt;""),IF($G3436="D",-I3436,+I3436),0)</f>
        <v>-7286.1241445549249</v>
      </c>
      <c r="L3436" s="6" t="str">
        <f>IF(C3436="","",G3436&amp;" "&amp;VLOOKUP(C3436,$X$1:$Y$49,2))</f>
        <v>D 8</v>
      </c>
      <c r="M3436" s="10" t="e">
        <f>M3435+IF(AND(B3436="C",E3436&lt;&gt;""),IF(G3436="D",-#REF!,+#REF!),0)</f>
        <v>#REF!</v>
      </c>
      <c r="N3436">
        <f>IF(D3436,MONTH(D3436),"")</f>
        <v>1</v>
      </c>
      <c r="O3436">
        <f>IF(D3436,YEAR(D3436),"")</f>
        <v>2007</v>
      </c>
      <c r="P3436" s="12">
        <f>P3435+IF(AND($B3436="C",I3436&lt;&gt;""),IF($G3436="D",-I3436,+I3436),0)</f>
        <v>122.43577481221318</v>
      </c>
    </row>
    <row r="3437" spans="1:16" x14ac:dyDescent="0.2">
      <c r="A3437" s="6">
        <v>1713</v>
      </c>
      <c r="B3437" s="29" t="s">
        <v>17</v>
      </c>
      <c r="C3437" t="s">
        <v>28</v>
      </c>
      <c r="D3437" s="8">
        <v>39113</v>
      </c>
      <c r="E3437" s="8">
        <v>36468</v>
      </c>
      <c r="F3437" s="40" t="s">
        <v>284</v>
      </c>
      <c r="G3437" s="29" t="s">
        <v>23</v>
      </c>
      <c r="J3437" s="12">
        <f>J3436+IF(AND($B3437="B",$G3437="D"),-I3437,IF($B3437="B",+I3437,0))</f>
        <v>-7286.1241445549249</v>
      </c>
      <c r="K3437" s="12">
        <f>K3436+IF(AND($B3437="B",$E3437&lt;&gt;""),IF($G3437="D",-I3437,+I3437),0)</f>
        <v>-7286.1241445549249</v>
      </c>
      <c r="L3437" s="6" t="str">
        <f>IF(C3437="","",G3437&amp;" "&amp;VLOOKUP(C3437,$X$1:$Y$49,2))</f>
        <v>D 25</v>
      </c>
      <c r="M3437" s="10" t="e">
        <f>M3436+IF(AND(B3437="C",E3437&lt;&gt;""),IF(G3437="D",-#REF!,+#REF!),0)</f>
        <v>#REF!</v>
      </c>
      <c r="N3437">
        <f>IF(D3437,MONTH(D3437),"")</f>
        <v>1</v>
      </c>
      <c r="O3437">
        <f>IF(D3437,YEAR(D3437),"")</f>
        <v>2007</v>
      </c>
      <c r="P3437" s="12">
        <f>P3436+IF(AND($B3437="C",I3437&lt;&gt;""),IF($G3437="D",-I3437,+I3437),0)</f>
        <v>122.43577481221318</v>
      </c>
    </row>
    <row r="3438" spans="1:16" x14ac:dyDescent="0.2">
      <c r="A3438" s="6">
        <v>1713</v>
      </c>
      <c r="B3438" s="29" t="s">
        <v>17</v>
      </c>
      <c r="C3438" t="s">
        <v>26</v>
      </c>
      <c r="D3438" s="8">
        <v>39113</v>
      </c>
      <c r="E3438" s="8">
        <v>36468</v>
      </c>
      <c r="F3438" s="40" t="s">
        <v>284</v>
      </c>
      <c r="G3438" s="29" t="s">
        <v>23</v>
      </c>
      <c r="J3438" s="12">
        <f>J3437+IF(AND($B3438="B",$G3438="D"),-I3438,IF($B3438="B",+I3438,0))</f>
        <v>-7286.1241445549249</v>
      </c>
      <c r="K3438" s="12">
        <f>K3437+IF(AND($B3438="B",$E3438&lt;&gt;""),IF($G3438="D",-I3438,+I3438),0)</f>
        <v>-7286.1241445549249</v>
      </c>
      <c r="L3438" s="6" t="str">
        <f>IF(C3438="","",G3438&amp;" "&amp;VLOOKUP(C3438,$X$1:$Y$49,2))</f>
        <v>D 6</v>
      </c>
      <c r="M3438" s="10" t="e">
        <f>M3437+IF(AND(B3438="C",E3438&lt;&gt;""),IF(G3438="D",-#REF!,+#REF!),0)</f>
        <v>#REF!</v>
      </c>
      <c r="N3438">
        <f>IF(D3438,MONTH(D3438),"")</f>
        <v>1</v>
      </c>
      <c r="O3438">
        <f>IF(D3438,YEAR(D3438),"")</f>
        <v>2007</v>
      </c>
      <c r="P3438" s="12">
        <f>P3437+IF(AND($B3438="C",I3438&lt;&gt;""),IF($G3438="D",-I3438,+I3438),0)</f>
        <v>122.43577481221318</v>
      </c>
    </row>
    <row r="3439" spans="1:16" x14ac:dyDescent="0.2">
      <c r="A3439" s="6">
        <v>1719</v>
      </c>
      <c r="B3439" s="6" t="s">
        <v>17</v>
      </c>
      <c r="C3439" t="s">
        <v>53</v>
      </c>
      <c r="D3439" s="8">
        <v>39114</v>
      </c>
      <c r="E3439" s="8">
        <v>39114</v>
      </c>
      <c r="F3439" t="s">
        <v>284</v>
      </c>
      <c r="G3439" s="6" t="s">
        <v>23</v>
      </c>
      <c r="I3439" s="12">
        <v>34</v>
      </c>
      <c r="J3439" s="12">
        <f>J3438+IF(AND($B3439="B",$G3439="D"),-I3439,IF($B3439="B",+I3439,0))</f>
        <v>-7320.1241445549249</v>
      </c>
      <c r="K3439" s="12">
        <f>K3438+IF(AND($B3439="B",$E3439&lt;&gt;""),IF($G3439="D",-I3439,+I3439),0)</f>
        <v>-7320.1241445549249</v>
      </c>
      <c r="L3439" s="6" t="str">
        <f>IF(C3439="","",G3439&amp;" "&amp;VLOOKUP(C3439,$X$1:$Y$49,2))</f>
        <v>D 29</v>
      </c>
      <c r="M3439" s="10" t="e">
        <f>M3438+IF(AND(B3439="C",E3439&lt;&gt;""),IF(G3439="D",-#REF!,+#REF!),0)</f>
        <v>#REF!</v>
      </c>
      <c r="N3439">
        <f>IF(D3439,MONTH(D3439),"")</f>
        <v>2</v>
      </c>
      <c r="O3439">
        <f>IF(D3439,YEAR(D3439),"")</f>
        <v>2007</v>
      </c>
      <c r="P3439" s="12">
        <f>P3438+IF(AND($B3439="C",I3439&lt;&gt;""),IF($G3439="D",-I3439,+I3439),0)</f>
        <v>122.43577481221318</v>
      </c>
    </row>
    <row r="3440" spans="1:16" x14ac:dyDescent="0.2">
      <c r="A3440" s="6">
        <v>1719</v>
      </c>
      <c r="B3440" s="6" t="s">
        <v>17</v>
      </c>
      <c r="C3440" t="s">
        <v>53</v>
      </c>
      <c r="D3440" s="8">
        <v>39114</v>
      </c>
      <c r="E3440" s="8">
        <v>39114</v>
      </c>
      <c r="F3440" t="s">
        <v>284</v>
      </c>
      <c r="G3440" s="6" t="s">
        <v>23</v>
      </c>
      <c r="I3440" s="12">
        <v>8.36</v>
      </c>
      <c r="J3440" s="12">
        <f>J3439+IF(AND($B3440="B",$G3440="D"),-I3440,IF($B3440="B",+I3440,0))</f>
        <v>-7328.4841445549246</v>
      </c>
      <c r="K3440" s="12">
        <f>K3439+IF(AND($B3440="B",$E3440&lt;&gt;""),IF($G3440="D",-I3440,+I3440),0)</f>
        <v>-7328.4841445549246</v>
      </c>
      <c r="L3440" s="6" t="str">
        <f>IF(C3440="","",G3440&amp;" "&amp;VLOOKUP(C3440,$X$1:$Y$49,2))</f>
        <v>D 29</v>
      </c>
      <c r="M3440" s="10" t="e">
        <f>M3439+IF(AND(B3440="C",E3440&lt;&gt;""),IF(G3440="D",-#REF!,+#REF!),0)</f>
        <v>#REF!</v>
      </c>
      <c r="N3440">
        <f>IF(D3440,MONTH(D3440),"")</f>
        <v>2</v>
      </c>
      <c r="O3440">
        <f>IF(D3440,YEAR(D3440),"")</f>
        <v>2007</v>
      </c>
      <c r="P3440" s="12">
        <f>P3439+IF(AND($B3440="C",I3440&lt;&gt;""),IF($G3440="D",-I3440,+I3440),0)</f>
        <v>122.43577481221318</v>
      </c>
    </row>
    <row r="3441" spans="1:16" x14ac:dyDescent="0.2">
      <c r="A3441" s="6">
        <v>999</v>
      </c>
      <c r="B3441" s="6" t="s">
        <v>17</v>
      </c>
      <c r="C3441" t="s">
        <v>33</v>
      </c>
      <c r="D3441" s="8">
        <v>39117</v>
      </c>
      <c r="E3441" s="8">
        <v>39117</v>
      </c>
      <c r="F3441" t="s">
        <v>284</v>
      </c>
      <c r="G3441" s="6" t="s">
        <v>23</v>
      </c>
      <c r="I3441" s="12">
        <v>132.1</v>
      </c>
      <c r="J3441" s="12">
        <f>J3440+IF(AND($B3441="B",$G3441="D"),-I3441,IF($B3441="B",+I3441,0))</f>
        <v>-7460.5841445549249</v>
      </c>
      <c r="K3441" s="12">
        <f>K3440+IF(AND($B3441="B",$E3441&lt;&gt;""),IF($G3441="D",-I3441,+I3441),0)</f>
        <v>-7460.5841445549249</v>
      </c>
      <c r="L3441" s="6" t="str">
        <f>IF(C3441="","",G3441&amp;" "&amp;VLOOKUP(C3441,$X$1:$Y$49,2))</f>
        <v>D 23</v>
      </c>
      <c r="M3441" s="10" t="e">
        <f>M3440+IF(AND(B3441="C",E3441&lt;&gt;""),IF(G3441="D",-#REF!,+#REF!),0)</f>
        <v>#REF!</v>
      </c>
      <c r="N3441">
        <f>IF(D3441,MONTH(D3441),"")</f>
        <v>2</v>
      </c>
      <c r="O3441">
        <f>IF(D3441,YEAR(D3441),"")</f>
        <v>2007</v>
      </c>
      <c r="P3441" s="12">
        <f>P3440+IF(AND($B3441="C",I3441&lt;&gt;""),IF($G3441="D",-I3441,+I3441),0)</f>
        <v>122.43577481221318</v>
      </c>
    </row>
    <row r="3442" spans="1:16" x14ac:dyDescent="0.2">
      <c r="A3442" s="6">
        <v>1544</v>
      </c>
      <c r="B3442" s="6" t="s">
        <v>17</v>
      </c>
      <c r="C3442" t="s">
        <v>58</v>
      </c>
      <c r="D3442" s="8">
        <v>39118</v>
      </c>
      <c r="E3442" s="8">
        <v>39132</v>
      </c>
      <c r="F3442" t="s">
        <v>284</v>
      </c>
      <c r="G3442" s="6" t="s">
        <v>23</v>
      </c>
      <c r="I3442" s="12">
        <v>153.15</v>
      </c>
      <c r="J3442" s="12">
        <f>J3441+IF(AND($B3442="B",$G3442="D"),-I3442,IF($B3442="B",+I3442,0))</f>
        <v>-7613.7341445549246</v>
      </c>
      <c r="K3442" s="12">
        <f>K3441+IF(AND($B3442="B",$E3442&lt;&gt;""),IF($G3442="D",-I3442,+I3442),0)</f>
        <v>-7613.7341445549246</v>
      </c>
      <c r="L3442" s="6" t="str">
        <f>IF(C3442="","",G3442&amp;" "&amp;VLOOKUP(C3442,$X$1:$Y$49,2))</f>
        <v>D 4</v>
      </c>
      <c r="M3442" s="10" t="e">
        <f>M3441+IF(AND(B3442="C",E3442&lt;&gt;""),IF(G3442="D",-#REF!,+#REF!),0)</f>
        <v>#REF!</v>
      </c>
      <c r="N3442">
        <f>IF(D3442,MONTH(D3442),"")</f>
        <v>2</v>
      </c>
      <c r="O3442">
        <f>IF(D3442,YEAR(D3442),"")</f>
        <v>2007</v>
      </c>
      <c r="P3442" s="12">
        <f>P3441+IF(AND($B3442="C",I3442&lt;&gt;""),IF($G3442="D",-I3442,+I3442),0)</f>
        <v>122.43577481221318</v>
      </c>
    </row>
    <row r="3443" spans="1:16" x14ac:dyDescent="0.2">
      <c r="A3443" s="6">
        <v>1708</v>
      </c>
      <c r="B3443" s="6" t="s">
        <v>17</v>
      </c>
      <c r="C3443" t="s">
        <v>54</v>
      </c>
      <c r="D3443" s="8">
        <v>39119</v>
      </c>
      <c r="E3443" s="8">
        <v>39122</v>
      </c>
      <c r="F3443" t="s">
        <v>284</v>
      </c>
      <c r="G3443" s="6" t="s">
        <v>19</v>
      </c>
      <c r="I3443" s="12">
        <v>1255</v>
      </c>
      <c r="J3443" s="12">
        <f>J3442+IF(AND($B3443="B",$G3443="D"),-I3443,IF($B3443="B",+I3443,0))</f>
        <v>-6358.7341445549246</v>
      </c>
      <c r="K3443" s="12">
        <f>K3442+IF(AND($B3443="B",$E3443&lt;&gt;""),IF($G3443="D",-I3443,+I3443),0)</f>
        <v>-6358.7341445549246</v>
      </c>
      <c r="L3443" s="6" t="str">
        <f>IF(C3443="","",G3443&amp;" "&amp;VLOOKUP(C3443,$X$1:$Y$49,2))</f>
        <v>R 6</v>
      </c>
      <c r="M3443" s="10" t="e">
        <f>M3442+IF(AND(B3443="C",E3443&lt;&gt;""),IF(G3443="D",-#REF!,+#REF!),0)</f>
        <v>#REF!</v>
      </c>
      <c r="N3443">
        <f>IF(D3443,MONTH(D3443),"")</f>
        <v>2</v>
      </c>
      <c r="O3443">
        <f>IF(D3443,YEAR(D3443),"")</f>
        <v>2007</v>
      </c>
      <c r="P3443" s="12">
        <f>P3442+IF(AND($B3443="C",I3443&lt;&gt;""),IF($G3443="D",-I3443,+I3443),0)</f>
        <v>122.43577481221318</v>
      </c>
    </row>
    <row r="3444" spans="1:16" x14ac:dyDescent="0.2">
      <c r="A3444" s="6">
        <v>1708</v>
      </c>
      <c r="B3444" s="6" t="s">
        <v>17</v>
      </c>
      <c r="C3444" t="s">
        <v>62</v>
      </c>
      <c r="D3444" s="8">
        <v>39119</v>
      </c>
      <c r="E3444" s="8">
        <v>39122</v>
      </c>
      <c r="F3444" t="s">
        <v>284</v>
      </c>
      <c r="G3444" s="6" t="s">
        <v>19</v>
      </c>
      <c r="I3444" s="12">
        <v>245.98000000000002</v>
      </c>
      <c r="J3444" s="12">
        <f>J3443+IF(AND($B3444="B",$G3444="D"),-I3444,IF($B3444="B",+I3444,0))</f>
        <v>-6112.754144554925</v>
      </c>
      <c r="K3444" s="12">
        <f>K3443+IF(AND($B3444="B",$E3444&lt;&gt;""),IF($G3444="D",-I3444,+I3444),0)</f>
        <v>-6112.754144554925</v>
      </c>
      <c r="L3444" s="6" t="str">
        <f>IF(C3444="","",G3444&amp;" "&amp;VLOOKUP(C3444,$X$1:$Y$49,2))</f>
        <v>R 5</v>
      </c>
      <c r="M3444" s="10" t="e">
        <f>M3443+IF(AND(B3444="C",E3444&lt;&gt;""),IF(G3444="D",-#REF!,+#REF!),0)</f>
        <v>#REF!</v>
      </c>
      <c r="N3444">
        <f>IF(D3444,MONTH(D3444),"")</f>
        <v>2</v>
      </c>
      <c r="O3444">
        <f>IF(D3444,YEAR(D3444),"")</f>
        <v>2007</v>
      </c>
      <c r="P3444" s="12">
        <f>P3443+IF(AND($B3444="C",I3444&lt;&gt;""),IF($G3444="D",-I3444,+I3444),0)</f>
        <v>122.43577481221318</v>
      </c>
    </row>
    <row r="3445" spans="1:16" x14ac:dyDescent="0.2">
      <c r="A3445" s="6">
        <v>1708</v>
      </c>
      <c r="B3445" s="6" t="s">
        <v>17</v>
      </c>
      <c r="C3445" t="s">
        <v>25</v>
      </c>
      <c r="D3445" s="8">
        <v>39119</v>
      </c>
      <c r="E3445" s="8">
        <v>39122</v>
      </c>
      <c r="F3445" t="s">
        <v>284</v>
      </c>
      <c r="G3445" s="6" t="s">
        <v>19</v>
      </c>
      <c r="I3445" s="12">
        <v>0.3</v>
      </c>
      <c r="J3445" s="12">
        <f>J3444+IF(AND($B3445="B",$G3445="D"),-I3445,IF($B3445="B",+I3445,0))</f>
        <v>-6112.4541445549248</v>
      </c>
      <c r="K3445" s="12">
        <f>K3444+IF(AND($B3445="B",$E3445&lt;&gt;""),IF($G3445="D",-I3445,+I3445),0)</f>
        <v>-6112.4541445549248</v>
      </c>
      <c r="L3445" s="6" t="str">
        <f>IF(C3445="","",G3445&amp;" "&amp;VLOOKUP(C3445,$X$1:$Y$49,2))</f>
        <v>R 7</v>
      </c>
      <c r="M3445" s="10" t="e">
        <f>M3444+IF(AND(B3445="C",E3445&lt;&gt;""),IF(G3445="D",-#REF!,+#REF!),0)</f>
        <v>#REF!</v>
      </c>
      <c r="N3445">
        <f>IF(D3445,MONTH(D3445),"")</f>
        <v>2</v>
      </c>
      <c r="O3445">
        <f>IF(D3445,YEAR(D3445),"")</f>
        <v>2007</v>
      </c>
      <c r="P3445" s="12">
        <f>P3444+IF(AND($B3445="C",I3445&lt;&gt;""),IF($G3445="D",-I3445,+I3445),0)</f>
        <v>122.43577481221318</v>
      </c>
    </row>
    <row r="3446" spans="1:16" x14ac:dyDescent="0.2">
      <c r="A3446" s="6">
        <v>1709</v>
      </c>
      <c r="B3446" s="6" t="s">
        <v>17</v>
      </c>
      <c r="C3446" t="s">
        <v>54</v>
      </c>
      <c r="D3446" s="8">
        <v>39119</v>
      </c>
      <c r="E3446" s="8">
        <v>39122</v>
      </c>
      <c r="F3446" t="s">
        <v>284</v>
      </c>
      <c r="G3446" s="6" t="s">
        <v>19</v>
      </c>
      <c r="I3446" s="12">
        <v>32</v>
      </c>
      <c r="J3446" s="12">
        <f>J3445+IF(AND($B3446="B",$G3446="D"),-I3446,IF($B3446="B",+I3446,0))</f>
        <v>-6080.4541445549248</v>
      </c>
      <c r="K3446" s="12">
        <f>K3445+IF(AND($B3446="B",$E3446&lt;&gt;""),IF($G3446="D",-I3446,+I3446),0)</f>
        <v>-6080.4541445549248</v>
      </c>
      <c r="L3446" s="6" t="str">
        <f>IF(C3446="","",G3446&amp;" "&amp;VLOOKUP(C3446,$X$1:$Y$49,2))</f>
        <v>R 6</v>
      </c>
      <c r="M3446" s="10" t="e">
        <f>M3445+IF(AND(B3446="C",E3446&lt;&gt;""),IF(G3446="D",-#REF!,+#REF!),0)</f>
        <v>#REF!</v>
      </c>
      <c r="N3446">
        <f>IF(D3446,MONTH(D3446),"")</f>
        <v>2</v>
      </c>
      <c r="O3446">
        <f>IF(D3446,YEAR(D3446),"")</f>
        <v>2007</v>
      </c>
      <c r="P3446" s="12">
        <f>P3445+IF(AND($B3446="C",I3446&lt;&gt;""),IF($G3446="D",-I3446,+I3446),0)</f>
        <v>122.43577481221318</v>
      </c>
    </row>
    <row r="3447" spans="1:16" x14ac:dyDescent="0.2">
      <c r="A3447" s="6">
        <v>1709</v>
      </c>
      <c r="B3447" s="6" t="s">
        <v>17</v>
      </c>
      <c r="C3447" t="s">
        <v>62</v>
      </c>
      <c r="D3447" s="8">
        <v>39119</v>
      </c>
      <c r="E3447" s="8">
        <v>39122</v>
      </c>
      <c r="F3447" t="s">
        <v>284</v>
      </c>
      <c r="G3447" s="6" t="s">
        <v>19</v>
      </c>
      <c r="I3447" s="12">
        <v>6.27</v>
      </c>
      <c r="J3447" s="12">
        <f>J3446+IF(AND($B3447="B",$G3447="D"),-I3447,IF($B3447="B",+I3447,0))</f>
        <v>-6074.1841445549244</v>
      </c>
      <c r="K3447" s="12">
        <f>K3446+IF(AND($B3447="B",$E3447&lt;&gt;""),IF($G3447="D",-I3447,+I3447),0)</f>
        <v>-6074.1841445549244</v>
      </c>
      <c r="L3447" s="6" t="str">
        <f>IF(C3447="","",G3447&amp;" "&amp;VLOOKUP(C3447,$X$1:$Y$49,2))</f>
        <v>R 5</v>
      </c>
      <c r="M3447" s="10" t="e">
        <f>M3446+IF(AND(B3447="C",E3447&lt;&gt;""),IF(G3447="D",-#REF!,+#REF!),0)</f>
        <v>#REF!</v>
      </c>
      <c r="N3447">
        <f>IF(D3447,MONTH(D3447),"")</f>
        <v>2</v>
      </c>
      <c r="O3447">
        <f>IF(D3447,YEAR(D3447),"")</f>
        <v>2007</v>
      </c>
      <c r="P3447" s="12">
        <f>P3446+IF(AND($B3447="C",I3447&lt;&gt;""),IF($G3447="D",-I3447,+I3447),0)</f>
        <v>122.43577481221318</v>
      </c>
    </row>
    <row r="3448" spans="1:16" x14ac:dyDescent="0.2">
      <c r="A3448" s="6">
        <v>1711</v>
      </c>
      <c r="B3448" s="29" t="s">
        <v>40</v>
      </c>
      <c r="C3448" t="s">
        <v>28</v>
      </c>
      <c r="D3448" s="8">
        <v>39119</v>
      </c>
      <c r="E3448" s="8">
        <v>36468</v>
      </c>
      <c r="F3448" s="40" t="s">
        <v>284</v>
      </c>
      <c r="G3448" s="29" t="s">
        <v>23</v>
      </c>
      <c r="J3448" s="12">
        <f>J3447+IF(AND($B3448="B",$G3448="D"),-I3448,IF($B3448="B",+I3448,0))</f>
        <v>-6074.1841445549244</v>
      </c>
      <c r="K3448" s="12">
        <f>K3447+IF(AND($B3448="B",$E3448&lt;&gt;""),IF($G3448="D",-I3448,+I3448),0)</f>
        <v>-6074.1841445549244</v>
      </c>
      <c r="L3448" s="6" t="str">
        <f>IF(C3448="","",G3448&amp;" "&amp;VLOOKUP(C3448,$X$1:$Y$49,2))</f>
        <v>D 25</v>
      </c>
      <c r="M3448" s="10" t="e">
        <f>M3447+IF(AND(B3448="C",E3448&lt;&gt;""),IF(G3448="D",-#REF!,+#REF!),0)</f>
        <v>#REF!</v>
      </c>
      <c r="N3448">
        <f>IF(D3448,MONTH(D3448),"")</f>
        <v>2</v>
      </c>
      <c r="O3448">
        <f>IF(D3448,YEAR(D3448),"")</f>
        <v>2007</v>
      </c>
      <c r="P3448" s="12">
        <f>P3447+IF(AND($B3448="C",I3448&lt;&gt;""),IF($G3448="D",-I3448,+I3448),0)</f>
        <v>122.43577481221318</v>
      </c>
    </row>
    <row r="3449" spans="1:16" x14ac:dyDescent="0.2">
      <c r="A3449" s="6">
        <v>1711</v>
      </c>
      <c r="B3449" s="29" t="s">
        <v>40</v>
      </c>
      <c r="C3449" t="s">
        <v>26</v>
      </c>
      <c r="D3449" s="8">
        <v>39119</v>
      </c>
      <c r="E3449" s="8">
        <v>36468</v>
      </c>
      <c r="F3449" s="40" t="s">
        <v>284</v>
      </c>
      <c r="G3449" s="29" t="s">
        <v>23</v>
      </c>
      <c r="J3449" s="12">
        <f>J3448+IF(AND($B3449="B",$G3449="D"),-I3449,IF($B3449="B",+I3449,0))</f>
        <v>-6074.1841445549244</v>
      </c>
      <c r="K3449" s="12">
        <f>K3448+IF(AND($B3449="B",$E3449&lt;&gt;""),IF($G3449="D",-I3449,+I3449),0)</f>
        <v>-6074.1841445549244</v>
      </c>
      <c r="L3449" s="6" t="str">
        <f>IF(C3449="","",G3449&amp;" "&amp;VLOOKUP(C3449,$X$1:$Y$49,2))</f>
        <v>D 6</v>
      </c>
      <c r="M3449" s="10" t="e">
        <f>M3448+IF(AND(B3449="C",E3449&lt;&gt;""),IF(G3449="D",-#REF!,+#REF!),0)</f>
        <v>#REF!</v>
      </c>
      <c r="N3449">
        <f>IF(D3449,MONTH(D3449),"")</f>
        <v>2</v>
      </c>
      <c r="O3449">
        <f>IF(D3449,YEAR(D3449),"")</f>
        <v>2007</v>
      </c>
      <c r="P3449" s="12">
        <f>P3448+IF(AND($B3449="C",I3449&lt;&gt;""),IF($G3449="D",-I3449,+I3449),0)</f>
        <v>122.43577481221318</v>
      </c>
    </row>
    <row r="3450" spans="1:16" x14ac:dyDescent="0.2">
      <c r="A3450" s="6">
        <v>1725</v>
      </c>
      <c r="B3450" s="29" t="s">
        <v>17</v>
      </c>
      <c r="C3450" t="s">
        <v>54</v>
      </c>
      <c r="D3450" s="8">
        <v>39120</v>
      </c>
      <c r="E3450" s="8">
        <v>39121</v>
      </c>
      <c r="F3450" s="40" t="s">
        <v>284</v>
      </c>
      <c r="G3450" s="29" t="s">
        <v>19</v>
      </c>
      <c r="I3450" s="12">
        <v>7000</v>
      </c>
      <c r="J3450" s="12">
        <f>J3449+IF(AND($B3450="B",$G3450="D"),-I3450,IF($B3450="B",+I3450,0))</f>
        <v>925.81585544507561</v>
      </c>
      <c r="K3450" s="12">
        <f>K3449+IF(AND($B3450="B",$E3450&lt;&gt;""),IF($G3450="D",-I3450,+I3450),0)</f>
        <v>925.81585544507561</v>
      </c>
      <c r="L3450" s="6" t="str">
        <f>IF(C3450="","",G3450&amp;" "&amp;VLOOKUP(C3450,$X$1:$Y$49,2))</f>
        <v>R 6</v>
      </c>
      <c r="M3450" s="10" t="e">
        <f>M3449+IF(AND(B3450="C",E3450&lt;&gt;""),IF(G3450="D",-#REF!,+#REF!),0)</f>
        <v>#REF!</v>
      </c>
      <c r="N3450">
        <f>IF(D3450,MONTH(D3450),"")</f>
        <v>2</v>
      </c>
      <c r="O3450">
        <f>IF(D3450,YEAR(D3450),"")</f>
        <v>2007</v>
      </c>
      <c r="P3450" s="12">
        <f>P3449+IF(AND($B3450="C",I3450&lt;&gt;""),IF($G3450="D",-I3450,+I3450),0)</f>
        <v>122.43577481221318</v>
      </c>
    </row>
    <row r="3451" spans="1:16" x14ac:dyDescent="0.2">
      <c r="A3451" s="6">
        <v>1725</v>
      </c>
      <c r="B3451" s="29" t="s">
        <v>17</v>
      </c>
      <c r="C3451" t="s">
        <v>62</v>
      </c>
      <c r="D3451" s="8">
        <v>39120</v>
      </c>
      <c r="E3451" s="8">
        <v>39121</v>
      </c>
      <c r="F3451" t="s">
        <v>284</v>
      </c>
      <c r="G3451" s="29" t="s">
        <v>19</v>
      </c>
      <c r="I3451" s="12">
        <v>1372</v>
      </c>
      <c r="J3451" s="12">
        <f>J3450+IF(AND($B3451="B",$G3451="D"),-I3451,IF($B3451="B",+I3451,0))</f>
        <v>2297.8158554450756</v>
      </c>
      <c r="K3451" s="12">
        <f>K3450+IF(AND($B3451="B",$E3451&lt;&gt;""),IF($G3451="D",-I3451,+I3451),0)</f>
        <v>2297.8158554450756</v>
      </c>
      <c r="L3451" s="6" t="str">
        <f>IF(C3451="","",G3451&amp;" "&amp;VLOOKUP(C3451,$X$1:$Y$49,2))</f>
        <v>R 5</v>
      </c>
      <c r="M3451" s="10" t="e">
        <f>M3450+IF(AND(B3451="C",E3451&lt;&gt;""),IF(G3451="D",-#REF!,+#REF!),0)</f>
        <v>#REF!</v>
      </c>
      <c r="N3451">
        <f>IF(D3451,MONTH(D3451),"")</f>
        <v>2</v>
      </c>
      <c r="O3451">
        <f>IF(D3451,YEAR(D3451),"")</f>
        <v>2007</v>
      </c>
      <c r="P3451" s="12">
        <f>P3450+IF(AND($B3451="C",I3451&lt;&gt;""),IF($G3451="D",-I3451,+I3451),0)</f>
        <v>122.43577481221318</v>
      </c>
    </row>
    <row r="3452" spans="1:16" x14ac:dyDescent="0.2">
      <c r="A3452" s="6">
        <v>1724</v>
      </c>
      <c r="B3452" s="29" t="s">
        <v>17</v>
      </c>
      <c r="C3452" s="24" t="s">
        <v>58</v>
      </c>
      <c r="D3452" s="8">
        <v>39122</v>
      </c>
      <c r="E3452" s="8">
        <v>39121</v>
      </c>
      <c r="F3452" s="40" t="s">
        <v>284</v>
      </c>
      <c r="G3452" s="29" t="s">
        <v>23</v>
      </c>
      <c r="I3452" s="12">
        <v>3000</v>
      </c>
      <c r="J3452" s="12">
        <f>J3451+IF(AND($B3452="B",$G3452="D"),-I3452,IF($B3452="B",+I3452,0))</f>
        <v>-702.18414455492439</v>
      </c>
      <c r="K3452" s="12">
        <f>K3451+IF(AND($B3452="B",$E3452&lt;&gt;""),IF($G3452="D",-I3452,+I3452),0)</f>
        <v>-702.18414455492439</v>
      </c>
      <c r="L3452" s="6" t="str">
        <f>IF(C3452="","",G3452&amp;" "&amp;VLOOKUP(C3452,$X$1:$Y$49,2))</f>
        <v>D 4</v>
      </c>
      <c r="M3452" s="10" t="e">
        <f>M3451+IF(AND(B3452="C",E3452&lt;&gt;""),IF(G3452="D",-#REF!,+#REF!),0)</f>
        <v>#REF!</v>
      </c>
      <c r="N3452">
        <f>IF(D3452,MONTH(D3452),"")</f>
        <v>2</v>
      </c>
      <c r="O3452">
        <f>IF(D3452,YEAR(D3452),"")</f>
        <v>2007</v>
      </c>
      <c r="P3452" s="12">
        <f>P3451+IF(AND($B3452="C",I3452&lt;&gt;""),IF($G3452="D",-I3452,+I3452),0)</f>
        <v>122.43577481221318</v>
      </c>
    </row>
    <row r="3453" spans="1:16" x14ac:dyDescent="0.2">
      <c r="A3453" s="6">
        <v>1538</v>
      </c>
      <c r="B3453" s="6" t="s">
        <v>17</v>
      </c>
      <c r="C3453" t="s">
        <v>64</v>
      </c>
      <c r="D3453" s="8">
        <v>39124</v>
      </c>
      <c r="E3453" s="8">
        <v>39124</v>
      </c>
      <c r="F3453" t="s">
        <v>284</v>
      </c>
      <c r="G3453" s="6" t="s">
        <v>23</v>
      </c>
      <c r="I3453" s="12">
        <v>4</v>
      </c>
      <c r="J3453" s="12">
        <f>J3452+IF(AND($B3453="B",$G3453="D"),-I3453,IF($B3453="B",+I3453,0))</f>
        <v>-706.18414455492439</v>
      </c>
      <c r="K3453" s="12">
        <f>K3452+IF(AND($B3453="B",$E3453&lt;&gt;""),IF($G3453="D",-I3453,+I3453),0)</f>
        <v>-706.18414455492439</v>
      </c>
      <c r="L3453" s="6" t="str">
        <f>IF(C3453="","",G3453&amp;" "&amp;VLOOKUP(C3453,$X$1:$Y$49,2))</f>
        <v>D 20</v>
      </c>
      <c r="M3453" s="10" t="e">
        <f>M3452+IF(AND(B3453="C",E3453&lt;&gt;""),IF(G3453="D",-#REF!,+#REF!),0)</f>
        <v>#REF!</v>
      </c>
      <c r="N3453">
        <f>IF(D3453,MONTH(D3453),"")</f>
        <v>2</v>
      </c>
      <c r="O3453">
        <f>IF(D3453,YEAR(D3453),"")</f>
        <v>2007</v>
      </c>
      <c r="P3453" s="12">
        <f>P3452+IF(AND($B3453="C",I3453&lt;&gt;""),IF($G3453="D",-I3453,+I3453),0)</f>
        <v>122.43577481221318</v>
      </c>
    </row>
    <row r="3454" spans="1:16" x14ac:dyDescent="0.2">
      <c r="A3454" s="6">
        <v>1729</v>
      </c>
      <c r="B3454" s="6" t="s">
        <v>17</v>
      </c>
      <c r="C3454" t="s">
        <v>28</v>
      </c>
      <c r="D3454" s="8">
        <v>39125</v>
      </c>
      <c r="E3454" s="8">
        <v>39125</v>
      </c>
      <c r="F3454" t="s">
        <v>284</v>
      </c>
      <c r="G3454" s="6" t="s">
        <v>23</v>
      </c>
      <c r="I3454" s="12">
        <v>33</v>
      </c>
      <c r="J3454" s="12">
        <f>J3453+IF(AND($B3454="B",$G3454="D"),-I3454,IF($B3454="B",+I3454,0))</f>
        <v>-739.18414455492439</v>
      </c>
      <c r="K3454" s="12">
        <f>K3453+IF(AND($B3454="B",$E3454&lt;&gt;""),IF($G3454="D",-I3454,+I3454),0)</f>
        <v>-739.18414455492439</v>
      </c>
      <c r="L3454" s="6" t="str">
        <f>IF(C3454="","",G3454&amp;" "&amp;VLOOKUP(C3454,$X$1:$Y$49,2))</f>
        <v>D 25</v>
      </c>
      <c r="M3454" s="10" t="e">
        <f>M3453+IF(AND(B3454="C",E3454&lt;&gt;""),IF(G3454="D",-#REF!,+#REF!),0)</f>
        <v>#REF!</v>
      </c>
      <c r="N3454">
        <f>IF(D3454,MONTH(D3454),"")</f>
        <v>2</v>
      </c>
      <c r="O3454">
        <f>IF(D3454,YEAR(D3454),"")</f>
        <v>2007</v>
      </c>
      <c r="P3454" s="12">
        <f>P3453+IF(AND($B3454="C",I3454&lt;&gt;""),IF($G3454="D",-I3454,+I3454),0)</f>
        <v>122.43577481221318</v>
      </c>
    </row>
    <row r="3455" spans="1:16" x14ac:dyDescent="0.2">
      <c r="A3455" s="6">
        <v>1729</v>
      </c>
      <c r="B3455" s="6" t="s">
        <v>17</v>
      </c>
      <c r="C3455" t="s">
        <v>26</v>
      </c>
      <c r="D3455" s="8">
        <v>39125</v>
      </c>
      <c r="E3455" s="8">
        <v>39125</v>
      </c>
      <c r="F3455" t="s">
        <v>284</v>
      </c>
      <c r="G3455" s="6" t="s">
        <v>23</v>
      </c>
      <c r="I3455" s="12">
        <v>6.47</v>
      </c>
      <c r="J3455" s="12">
        <f>J3454+IF(AND($B3455="B",$G3455="D"),-I3455,IF($B3455="B",+I3455,0))</f>
        <v>-745.65414455492441</v>
      </c>
      <c r="K3455" s="12">
        <f>K3454+IF(AND($B3455="B",$E3455&lt;&gt;""),IF($G3455="D",-I3455,+I3455),0)</f>
        <v>-745.65414455492441</v>
      </c>
      <c r="L3455" s="6" t="str">
        <f>IF(C3455="","",G3455&amp;" "&amp;VLOOKUP(C3455,$X$1:$Y$49,2))</f>
        <v>D 6</v>
      </c>
      <c r="M3455" s="10" t="e">
        <f>M3454+IF(AND(B3455="C",E3455&lt;&gt;""),IF(G3455="D",-#REF!,+#REF!),0)</f>
        <v>#REF!</v>
      </c>
      <c r="N3455">
        <f>IF(D3455,MONTH(D3455),"")</f>
        <v>2</v>
      </c>
      <c r="O3455">
        <f>IF(D3455,YEAR(D3455),"")</f>
        <v>2007</v>
      </c>
      <c r="P3455" s="12">
        <f>P3454+IF(AND($B3455="C",I3455&lt;&gt;""),IF($G3455="D",-I3455,+I3455),0)</f>
        <v>122.43577481221318</v>
      </c>
    </row>
    <row r="3456" spans="1:16" x14ac:dyDescent="0.2">
      <c r="A3456" s="6">
        <v>1726</v>
      </c>
      <c r="B3456" s="29" t="s">
        <v>17</v>
      </c>
      <c r="C3456" t="s">
        <v>33</v>
      </c>
      <c r="D3456" s="8">
        <v>39126</v>
      </c>
      <c r="E3456" s="8">
        <v>36468</v>
      </c>
      <c r="F3456" t="s">
        <v>284</v>
      </c>
      <c r="G3456" s="29" t="s">
        <v>23</v>
      </c>
      <c r="J3456" s="12">
        <f>J3455+IF(AND($B3456="B",$G3456="D"),-I3456,IF($B3456="B",+I3456,0))</f>
        <v>-745.65414455492441</v>
      </c>
      <c r="K3456" s="12">
        <f>K3455+IF(AND($B3456="B",$E3456&lt;&gt;""),IF($G3456="D",-I3456,+I3456),0)</f>
        <v>-745.65414455492441</v>
      </c>
      <c r="L3456" s="6" t="str">
        <f>IF(C3456="","",G3456&amp;" "&amp;VLOOKUP(C3456,$X$1:$Y$49,2))</f>
        <v>D 23</v>
      </c>
      <c r="M3456" s="10" t="e">
        <f>M3455+IF(AND(B3456="C",E3456&lt;&gt;""),IF(G3456="D",-#REF!,+#REF!),0)</f>
        <v>#REF!</v>
      </c>
      <c r="N3456">
        <f>IF(D3456,MONTH(D3456),"")</f>
        <v>2</v>
      </c>
      <c r="O3456">
        <f>IF(D3456,YEAR(D3456),"")</f>
        <v>2007</v>
      </c>
      <c r="P3456" s="12">
        <f>P3455+IF(AND($B3456="C",I3456&lt;&gt;""),IF($G3456="D",-I3456,+I3456),0)</f>
        <v>122.43577481221318</v>
      </c>
    </row>
    <row r="3457" spans="1:16" x14ac:dyDescent="0.2">
      <c r="A3457" s="6">
        <v>1726</v>
      </c>
      <c r="B3457" s="29" t="s">
        <v>17</v>
      </c>
      <c r="C3457" t="s">
        <v>28</v>
      </c>
      <c r="D3457" s="8">
        <v>39126</v>
      </c>
      <c r="E3457" s="8">
        <v>36468</v>
      </c>
      <c r="F3457" t="s">
        <v>284</v>
      </c>
      <c r="G3457" s="29" t="s">
        <v>23</v>
      </c>
      <c r="J3457" s="12">
        <f>J3456+IF(AND($B3457="B",$G3457="D"),-I3457,IF($B3457="B",+I3457,0))</f>
        <v>-745.65414455492441</v>
      </c>
      <c r="K3457" s="12">
        <f>K3456+IF(AND($B3457="B",$E3457&lt;&gt;""),IF($G3457="D",-I3457,+I3457),0)</f>
        <v>-745.65414455492441</v>
      </c>
      <c r="L3457" s="6" t="str">
        <f>IF(C3457="","",G3457&amp;" "&amp;VLOOKUP(C3457,$X$1:$Y$49,2))</f>
        <v>D 25</v>
      </c>
      <c r="M3457" s="10" t="e">
        <f>M3456+IF(AND(B3457="C",E3457&lt;&gt;""),IF(G3457="D",-#REF!,+#REF!),0)</f>
        <v>#REF!</v>
      </c>
      <c r="N3457">
        <f>IF(D3457,MONTH(D3457),"")</f>
        <v>2</v>
      </c>
      <c r="O3457">
        <f>IF(D3457,YEAR(D3457),"")</f>
        <v>2007</v>
      </c>
      <c r="P3457" s="12">
        <f>P3456+IF(AND($B3457="C",I3457&lt;&gt;""),IF($G3457="D",-I3457,+I3457),0)</f>
        <v>122.43577481221318</v>
      </c>
    </row>
    <row r="3458" spans="1:16" x14ac:dyDescent="0.2">
      <c r="A3458" s="6">
        <v>1726</v>
      </c>
      <c r="B3458" s="29" t="s">
        <v>17</v>
      </c>
      <c r="C3458" t="s">
        <v>33</v>
      </c>
      <c r="D3458" s="8">
        <v>39126</v>
      </c>
      <c r="E3458" s="8">
        <v>39141</v>
      </c>
      <c r="F3458" t="s">
        <v>284</v>
      </c>
      <c r="G3458" s="29" t="s">
        <v>23</v>
      </c>
      <c r="I3458" s="12">
        <v>2.54</v>
      </c>
      <c r="J3458" s="12">
        <f>J3457+IF(AND($B3458="B",$G3458="D"),-I3458,IF($B3458="B",+I3458,0))</f>
        <v>-748.19414455492438</v>
      </c>
      <c r="K3458" s="12">
        <f>K3457+IF(AND($B3458="B",$E3458&lt;&gt;""),IF($G3458="D",-I3458,+I3458),0)</f>
        <v>-748.19414455492438</v>
      </c>
      <c r="L3458" s="6" t="str">
        <f>IF(C3458="","",G3458&amp;" "&amp;VLOOKUP(C3458,$X$1:$Y$49,2))</f>
        <v>D 23</v>
      </c>
      <c r="M3458" s="10" t="e">
        <f>M3457+IF(AND(B3458="C",E3458&lt;&gt;""),IF(G3458="D",-#REF!,+#REF!),0)</f>
        <v>#REF!</v>
      </c>
      <c r="N3458">
        <f>IF(D3458,MONTH(D3458),"")</f>
        <v>2</v>
      </c>
      <c r="O3458">
        <f>IF(D3458,YEAR(D3458),"")</f>
        <v>2007</v>
      </c>
      <c r="P3458" s="12">
        <f>P3457+IF(AND($B3458="C",I3458&lt;&gt;""),IF($G3458="D",-I3458,+I3458),0)</f>
        <v>122.43577481221318</v>
      </c>
    </row>
    <row r="3459" spans="1:16" x14ac:dyDescent="0.2">
      <c r="A3459" s="6">
        <v>1726</v>
      </c>
      <c r="B3459" s="29" t="s">
        <v>17</v>
      </c>
      <c r="C3459" t="s">
        <v>28</v>
      </c>
      <c r="D3459" s="8">
        <v>39126</v>
      </c>
      <c r="E3459" s="8">
        <v>39141</v>
      </c>
      <c r="F3459" t="s">
        <v>284</v>
      </c>
      <c r="G3459" s="29" t="s">
        <v>23</v>
      </c>
      <c r="I3459" s="12">
        <v>12.943143812709032</v>
      </c>
      <c r="J3459" s="12">
        <f>J3458+IF(AND($B3459="B",$G3459="D"),-I3459,IF($B3459="B",+I3459,0))</f>
        <v>-761.13728836763346</v>
      </c>
      <c r="K3459" s="12">
        <f>K3458+IF(AND($B3459="B",$E3459&lt;&gt;""),IF($G3459="D",-I3459,+I3459),0)</f>
        <v>-761.13728836763346</v>
      </c>
      <c r="L3459" s="6" t="str">
        <f>IF(C3459="","",G3459&amp;" "&amp;VLOOKUP(C3459,$X$1:$Y$49,2))</f>
        <v>D 25</v>
      </c>
      <c r="M3459" s="10" t="e">
        <f>M3458+IF(AND(B3459="C",E3459&lt;&gt;""),IF(G3459="D",-#REF!,+#REF!),0)</f>
        <v>#REF!</v>
      </c>
      <c r="N3459">
        <f>IF(D3459,MONTH(D3459),"")</f>
        <v>2</v>
      </c>
      <c r="O3459">
        <f>IF(D3459,YEAR(D3459),"")</f>
        <v>2007</v>
      </c>
      <c r="P3459" s="12">
        <f>P3458+IF(AND($B3459="C",I3459&lt;&gt;""),IF($G3459="D",-I3459,+I3459),0)</f>
        <v>122.43577481221318</v>
      </c>
    </row>
    <row r="3460" spans="1:16" x14ac:dyDescent="0.2">
      <c r="A3460" s="6">
        <v>1714</v>
      </c>
      <c r="B3460" s="29" t="s">
        <v>17</v>
      </c>
      <c r="C3460" t="s">
        <v>28</v>
      </c>
      <c r="D3460" s="8">
        <v>39129</v>
      </c>
      <c r="E3460" s="8">
        <v>39145</v>
      </c>
      <c r="F3460" t="s">
        <v>284</v>
      </c>
      <c r="G3460" s="29" t="s">
        <v>23</v>
      </c>
      <c r="I3460" s="12">
        <v>58.26</v>
      </c>
      <c r="J3460" s="12">
        <f>J3459+IF(AND($B3460="B",$G3460="D"),-I3460,IF($B3460="B",+I3460,0))</f>
        <v>-819.39728836763345</v>
      </c>
      <c r="K3460" s="12">
        <f>K3459+IF(AND($B3460="B",$E3460&lt;&gt;""),IF($G3460="D",-I3460,+I3460),0)</f>
        <v>-819.39728836763345</v>
      </c>
      <c r="L3460" s="6" t="str">
        <f>IF(C3460="","",G3460&amp;" "&amp;VLOOKUP(C3460,$X$1:$Y$49,2))</f>
        <v>D 25</v>
      </c>
      <c r="M3460" s="10" t="e">
        <f>M3459+IF(AND(B3460="C",E3460&lt;&gt;""),IF(G3460="D",-#REF!,+#REF!),0)</f>
        <v>#REF!</v>
      </c>
      <c r="N3460">
        <f>IF(D3460,MONTH(D3460),"")</f>
        <v>2</v>
      </c>
      <c r="O3460">
        <f>IF(D3460,YEAR(D3460),"")</f>
        <v>2007</v>
      </c>
      <c r="P3460" s="12">
        <f>P3459+IF(AND($B3460="C",I3460&lt;&gt;""),IF($G3460="D",-I3460,+I3460),0)</f>
        <v>122.43577481221318</v>
      </c>
    </row>
    <row r="3461" spans="1:16" x14ac:dyDescent="0.2">
      <c r="A3461" s="6">
        <v>1714</v>
      </c>
      <c r="B3461" s="29" t="s">
        <v>17</v>
      </c>
      <c r="C3461" t="s">
        <v>26</v>
      </c>
      <c r="D3461" s="8">
        <v>39129</v>
      </c>
      <c r="E3461" s="8">
        <v>39145</v>
      </c>
      <c r="F3461" t="s">
        <v>284</v>
      </c>
      <c r="G3461" s="29" t="s">
        <v>23</v>
      </c>
      <c r="I3461" s="12">
        <v>11.42</v>
      </c>
      <c r="J3461" s="12">
        <f>J3460+IF(AND($B3461="B",$G3461="D"),-I3461,IF($B3461="B",+I3461,0))</f>
        <v>-830.81728836763341</v>
      </c>
      <c r="K3461" s="12">
        <f>K3460+IF(AND($B3461="B",$E3461&lt;&gt;""),IF($G3461="D",-I3461,+I3461),0)</f>
        <v>-830.81728836763341</v>
      </c>
      <c r="L3461" s="6" t="str">
        <f>IF(C3461="","",G3461&amp;" "&amp;VLOOKUP(C3461,$X$1:$Y$49,2))</f>
        <v>D 6</v>
      </c>
      <c r="M3461" s="10" t="e">
        <f>M3460+IF(AND(B3461="C",E3461&lt;&gt;""),IF(G3461="D",-#REF!,+#REF!),0)</f>
        <v>#REF!</v>
      </c>
      <c r="N3461">
        <f>IF(D3461,MONTH(D3461),"")</f>
        <v>2</v>
      </c>
      <c r="O3461">
        <f>IF(D3461,YEAR(D3461),"")</f>
        <v>2007</v>
      </c>
      <c r="P3461" s="12">
        <f>P3460+IF(AND($B3461="C",I3461&lt;&gt;""),IF($G3461="D",-I3461,+I3461),0)</f>
        <v>122.43577481221318</v>
      </c>
    </row>
    <row r="3462" spans="1:16" x14ac:dyDescent="0.2">
      <c r="A3462" s="6">
        <v>1718</v>
      </c>
      <c r="B3462" s="29" t="s">
        <v>17</v>
      </c>
      <c r="C3462" t="s">
        <v>28</v>
      </c>
      <c r="D3462" s="8">
        <v>39129</v>
      </c>
      <c r="E3462" s="8">
        <v>39113</v>
      </c>
      <c r="F3462" t="s">
        <v>284</v>
      </c>
      <c r="G3462" s="29" t="s">
        <v>23</v>
      </c>
      <c r="I3462" s="12">
        <v>44.757525083612045</v>
      </c>
      <c r="J3462" s="12">
        <f>J3461+IF(AND($B3462="B",$G3462="D"),-I3462,IF($B3462="B",+I3462,0))</f>
        <v>-875.5748134512454</v>
      </c>
      <c r="K3462" s="12">
        <f>K3461+IF(AND($B3462="B",$E3462&lt;&gt;""),IF($G3462="D",-I3462,+I3462),0)</f>
        <v>-875.5748134512454</v>
      </c>
      <c r="L3462" s="6" t="str">
        <f>IF(C3462="","",G3462&amp;" "&amp;VLOOKUP(C3462,$X$1:$Y$49,2))</f>
        <v>D 25</v>
      </c>
      <c r="M3462" s="10" t="e">
        <f>M3461+IF(AND(B3462="C",E3462&lt;&gt;""),IF(G3462="D",-#REF!,+#REF!),0)</f>
        <v>#REF!</v>
      </c>
      <c r="N3462">
        <f>IF(D3462,MONTH(D3462),"")</f>
        <v>2</v>
      </c>
      <c r="O3462">
        <f>IF(D3462,YEAR(D3462),"")</f>
        <v>2007</v>
      </c>
      <c r="P3462" s="12">
        <f>P3461+IF(AND($B3462="C",I3462&lt;&gt;""),IF($G3462="D",-I3462,+I3462),0)</f>
        <v>122.43577481221318</v>
      </c>
    </row>
    <row r="3463" spans="1:16" x14ac:dyDescent="0.2">
      <c r="A3463" s="6">
        <v>1718</v>
      </c>
      <c r="B3463" s="29" t="s">
        <v>17</v>
      </c>
      <c r="C3463" t="s">
        <v>26</v>
      </c>
      <c r="D3463" s="8">
        <v>39129</v>
      </c>
      <c r="E3463" s="8">
        <v>39113</v>
      </c>
      <c r="F3463" t="s">
        <v>284</v>
      </c>
      <c r="G3463" s="29" t="s">
        <v>23</v>
      </c>
      <c r="I3463" s="12">
        <v>8.77</v>
      </c>
      <c r="J3463" s="12">
        <f>J3462+IF(AND($B3463="B",$G3463="D"),-I3463,IF($B3463="B",+I3463,0))</f>
        <v>-884.34481345124539</v>
      </c>
      <c r="K3463" s="12">
        <f>K3462+IF(AND($B3463="B",$E3463&lt;&gt;""),IF($G3463="D",-I3463,+I3463),0)</f>
        <v>-884.34481345124539</v>
      </c>
      <c r="L3463" s="6" t="str">
        <f>IF(C3463="","",G3463&amp;" "&amp;VLOOKUP(C3463,$X$1:$Y$49,2))</f>
        <v>D 6</v>
      </c>
      <c r="M3463" s="10" t="e">
        <f>M3462+IF(AND(B3463="C",E3463&lt;&gt;""),IF(G3463="D",-#REF!,+#REF!),0)</f>
        <v>#REF!</v>
      </c>
      <c r="N3463">
        <f>IF(D3463,MONTH(D3463),"")</f>
        <v>2</v>
      </c>
      <c r="O3463">
        <f>IF(D3463,YEAR(D3463),"")</f>
        <v>2007</v>
      </c>
      <c r="P3463" s="12">
        <f>P3462+IF(AND($B3463="C",I3463&lt;&gt;""),IF($G3463="D",-I3463,+I3463),0)</f>
        <v>122.43577481221318</v>
      </c>
    </row>
    <row r="3464" spans="1:16" x14ac:dyDescent="0.2">
      <c r="A3464" s="6">
        <v>1701</v>
      </c>
      <c r="B3464" s="6" t="s">
        <v>17</v>
      </c>
      <c r="C3464" t="s">
        <v>33</v>
      </c>
      <c r="D3464" s="8">
        <v>39133</v>
      </c>
      <c r="E3464" s="8">
        <v>39132</v>
      </c>
      <c r="F3464" s="40" t="s">
        <v>284</v>
      </c>
      <c r="G3464" s="6" t="s">
        <v>23</v>
      </c>
      <c r="I3464" s="12">
        <v>595</v>
      </c>
      <c r="J3464" s="12">
        <f>J3463+IF(AND($B3464="B",$G3464="D"),-I3464,IF($B3464="B",+I3464,0))</f>
        <v>-1479.3448134512455</v>
      </c>
      <c r="K3464" s="12">
        <f>K3463+IF(AND($B3464="B",$E3464&lt;&gt;""),IF($G3464="D",-I3464,+I3464),0)</f>
        <v>-1479.3448134512455</v>
      </c>
      <c r="L3464" s="6" t="str">
        <f>IF(C3464="","",G3464&amp;" "&amp;VLOOKUP(C3464,$X$1:$Y$49,2))</f>
        <v>D 23</v>
      </c>
      <c r="M3464" s="10" t="e">
        <f>M3463+IF(AND(B3464="C",E3464&lt;&gt;""),IF(G3464="D",-#REF!,+#REF!),0)</f>
        <v>#REF!</v>
      </c>
      <c r="N3464">
        <f>IF(D3464,MONTH(D3464),"")</f>
        <v>2</v>
      </c>
      <c r="O3464">
        <f>IF(D3464,YEAR(D3464),"")</f>
        <v>2007</v>
      </c>
      <c r="P3464" s="12">
        <f>P3463+IF(AND($B3464="C",I3464&lt;&gt;""),IF($G3464="D",-I3464,+I3464),0)</f>
        <v>122.43577481221318</v>
      </c>
    </row>
    <row r="3465" spans="1:16" x14ac:dyDescent="0.2">
      <c r="A3465" s="6">
        <v>1706</v>
      </c>
      <c r="B3465" s="6" t="s">
        <v>17</v>
      </c>
      <c r="C3465" t="s">
        <v>33</v>
      </c>
      <c r="D3465" s="8">
        <v>39133</v>
      </c>
      <c r="E3465" s="8">
        <v>39124</v>
      </c>
      <c r="F3465" t="s">
        <v>284</v>
      </c>
      <c r="G3465" s="6" t="s">
        <v>23</v>
      </c>
      <c r="I3465" s="12">
        <v>555.79999999999995</v>
      </c>
      <c r="J3465" s="12">
        <f>J3464+IF(AND($B3465="B",$G3465="D"),-I3465,IF($B3465="B",+I3465,0))</f>
        <v>-2035.1448134512455</v>
      </c>
      <c r="K3465" s="12">
        <f>K3464+IF(AND($B3465="B",$E3465&lt;&gt;""),IF($G3465="D",-I3465,+I3465),0)</f>
        <v>-2035.1448134512455</v>
      </c>
      <c r="L3465" s="6" t="str">
        <f>IF(C3465="","",G3465&amp;" "&amp;VLOOKUP(C3465,$X$1:$Y$49,2))</f>
        <v>D 23</v>
      </c>
      <c r="M3465" s="10" t="e">
        <f>M3464+IF(AND(B3465="C",E3465&lt;&gt;""),IF(G3465="D",-#REF!,+#REF!),0)</f>
        <v>#REF!</v>
      </c>
      <c r="N3465">
        <f>IF(D3465,MONTH(D3465),"")</f>
        <v>2</v>
      </c>
      <c r="O3465">
        <f>IF(D3465,YEAR(D3465),"")</f>
        <v>2007</v>
      </c>
      <c r="P3465" s="12">
        <f>P3464+IF(AND($B3465="C",I3465&lt;&gt;""),IF($G3465="D",-I3465,+I3465),0)</f>
        <v>122.43577481221318</v>
      </c>
    </row>
    <row r="3466" spans="1:16" x14ac:dyDescent="0.2">
      <c r="A3466" s="6">
        <v>1528</v>
      </c>
      <c r="B3466" s="6" t="s">
        <v>17</v>
      </c>
      <c r="C3466" t="s">
        <v>57</v>
      </c>
      <c r="D3466" s="8">
        <v>39134</v>
      </c>
      <c r="E3466" s="8">
        <v>39134</v>
      </c>
      <c r="F3466" t="s">
        <v>284</v>
      </c>
      <c r="G3466" s="6" t="s">
        <v>23</v>
      </c>
      <c r="I3466" s="12">
        <v>278.97000000000003</v>
      </c>
      <c r="J3466" s="12">
        <f>J3465+IF(AND($B3466="B",$G3466="D"),-I3466,IF($B3466="B",+I3466,0))</f>
        <v>-2314.1148134512455</v>
      </c>
      <c r="K3466" s="12">
        <f>K3465+IF(AND($B3466="B",$E3466&lt;&gt;""),IF($G3466="D",-I3466,+I3466),0)</f>
        <v>-2314.1148134512455</v>
      </c>
      <c r="L3466" s="6" t="str">
        <f>IF(C3466="","",G3466&amp;" "&amp;VLOOKUP(C3466,$X$1:$Y$49,2))</f>
        <v>D 13</v>
      </c>
      <c r="M3466" s="10" t="e">
        <f>M3465+IF(AND(B3466="C",E3466&lt;&gt;""),IF(G3466="D",-#REF!,+#REF!),0)</f>
        <v>#REF!</v>
      </c>
      <c r="N3466">
        <f>IF(D3466,MONTH(D3466),"")</f>
        <v>2</v>
      </c>
      <c r="O3466">
        <f>IF(D3466,YEAR(D3466),"")</f>
        <v>2007</v>
      </c>
      <c r="P3466" s="12">
        <f>P3465+IF(AND($B3466="C",I3466&lt;&gt;""),IF($G3466="D",-I3466,+I3466),0)</f>
        <v>122.43577481221318</v>
      </c>
    </row>
    <row r="3467" spans="1:16" x14ac:dyDescent="0.2">
      <c r="A3467" s="6">
        <v>1528</v>
      </c>
      <c r="B3467" s="6" t="s">
        <v>17</v>
      </c>
      <c r="C3467" s="7" t="s">
        <v>26</v>
      </c>
      <c r="D3467" s="8">
        <v>39134</v>
      </c>
      <c r="E3467" s="8">
        <v>39134</v>
      </c>
      <c r="F3467" t="s">
        <v>284</v>
      </c>
      <c r="G3467" s="6" t="s">
        <v>23</v>
      </c>
      <c r="I3467" s="12">
        <v>54.68</v>
      </c>
      <c r="J3467" s="12">
        <f>J3466+IF(AND($B3467="B",$G3467="D"),-I3467,IF($B3467="B",+I3467,0))</f>
        <v>-2368.7948134512453</v>
      </c>
      <c r="K3467" s="12">
        <f>K3466+IF(AND($B3467="B",$E3467&lt;&gt;""),IF($G3467="D",-I3467,+I3467),0)</f>
        <v>-2368.7948134512453</v>
      </c>
      <c r="L3467" s="6" t="str">
        <f>IF(C3467="","",G3467&amp;" "&amp;VLOOKUP(C3467,$X$1:$Y$49,2))</f>
        <v>D 6</v>
      </c>
      <c r="M3467" s="10" t="e">
        <f>M3466+IF(AND(B3467="C",E3467&lt;&gt;""),IF(G3467="D",-#REF!,+#REF!),0)</f>
        <v>#REF!</v>
      </c>
      <c r="N3467">
        <f>IF(D3467,MONTH(D3467),"")</f>
        <v>2</v>
      </c>
      <c r="O3467">
        <f>IF(D3467,YEAR(D3467),"")</f>
        <v>2007</v>
      </c>
      <c r="P3467" s="12">
        <f>P3466+IF(AND($B3467="C",I3467&lt;&gt;""),IF($G3467="D",-I3467,+I3467),0)</f>
        <v>122.43577481221318</v>
      </c>
    </row>
    <row r="3468" spans="1:16" x14ac:dyDescent="0.2">
      <c r="A3468" s="6">
        <v>1528</v>
      </c>
      <c r="B3468" s="6" t="s">
        <v>17</v>
      </c>
      <c r="C3468" t="s">
        <v>64</v>
      </c>
      <c r="D3468" s="8">
        <v>39134</v>
      </c>
      <c r="E3468" s="8">
        <v>39134</v>
      </c>
      <c r="F3468" t="s">
        <v>284</v>
      </c>
      <c r="G3468" s="6" t="s">
        <v>23</v>
      </c>
      <c r="I3468" s="12">
        <v>6.11</v>
      </c>
      <c r="J3468" s="12">
        <f>J3467+IF(AND($B3468="B",$G3468="D"),-I3468,IF($B3468="B",+I3468,0))</f>
        <v>-2374.9048134512454</v>
      </c>
      <c r="K3468" s="12">
        <f>K3467+IF(AND($B3468="B",$E3468&lt;&gt;""),IF($G3468="D",-I3468,+I3468),0)</f>
        <v>-2374.9048134512454</v>
      </c>
      <c r="L3468" s="6" t="str">
        <f>IF(C3468="","",G3468&amp;" "&amp;VLOOKUP(C3468,$X$1:$Y$49,2))</f>
        <v>D 20</v>
      </c>
      <c r="M3468" s="10" t="e">
        <f>M3467+IF(AND(B3468="C",E3468&lt;&gt;""),IF(G3468="D",-#REF!,+#REF!),0)</f>
        <v>#REF!</v>
      </c>
      <c r="N3468">
        <f>IF(D3468,MONTH(D3468),"")</f>
        <v>2</v>
      </c>
      <c r="O3468">
        <f>IF(D3468,YEAR(D3468),"")</f>
        <v>2007</v>
      </c>
      <c r="P3468" s="12">
        <f>P3467+IF(AND($B3468="C",I3468&lt;&gt;""),IF($G3468="D",-I3468,+I3468),0)</f>
        <v>122.43577481221318</v>
      </c>
    </row>
    <row r="3469" spans="1:16" x14ac:dyDescent="0.2">
      <c r="A3469" s="6">
        <v>1716</v>
      </c>
      <c r="B3469" s="29" t="s">
        <v>17</v>
      </c>
      <c r="C3469" t="s">
        <v>28</v>
      </c>
      <c r="D3469" s="8">
        <v>39134</v>
      </c>
      <c r="E3469" s="8">
        <v>36468</v>
      </c>
      <c r="F3469" s="40" t="s">
        <v>284</v>
      </c>
      <c r="G3469" s="29" t="s">
        <v>23</v>
      </c>
      <c r="J3469" s="12">
        <f>J3468+IF(AND($B3469="B",$G3469="D"),-I3469,IF($B3469="B",+I3469,0))</f>
        <v>-2374.9048134512454</v>
      </c>
      <c r="K3469" s="12">
        <f>K3468+IF(AND($B3469="B",$E3469&lt;&gt;""),IF($G3469="D",-I3469,+I3469),0)</f>
        <v>-2374.9048134512454</v>
      </c>
      <c r="L3469" s="6" t="str">
        <f>IF(C3469="","",G3469&amp;" "&amp;VLOOKUP(C3469,$X$1:$Y$49,2))</f>
        <v>D 25</v>
      </c>
      <c r="M3469" s="10" t="e">
        <f>M3468+IF(AND(B3469="C",E3469&lt;&gt;""),IF(G3469="D",-#REF!,+#REF!),0)</f>
        <v>#REF!</v>
      </c>
      <c r="N3469">
        <f>IF(D3469,MONTH(D3469),"")</f>
        <v>2</v>
      </c>
      <c r="O3469">
        <f>IF(D3469,YEAR(D3469),"")</f>
        <v>2007</v>
      </c>
      <c r="P3469" s="12">
        <f>P3468+IF(AND($B3469="C",I3469&lt;&gt;""),IF($G3469="D",-I3469,+I3469),0)</f>
        <v>122.43577481221318</v>
      </c>
    </row>
    <row r="3470" spans="1:16" x14ac:dyDescent="0.2">
      <c r="A3470" s="6">
        <v>1716</v>
      </c>
      <c r="B3470" s="29" t="s">
        <v>17</v>
      </c>
      <c r="C3470" t="s">
        <v>26</v>
      </c>
      <c r="D3470" s="8">
        <v>39134</v>
      </c>
      <c r="E3470" s="8">
        <v>36468</v>
      </c>
      <c r="F3470" s="40" t="s">
        <v>284</v>
      </c>
      <c r="G3470" s="29" t="s">
        <v>23</v>
      </c>
      <c r="J3470" s="12">
        <f>J3469+IF(AND($B3470="B",$G3470="D"),-I3470,IF($B3470="B",+I3470,0))</f>
        <v>-2374.9048134512454</v>
      </c>
      <c r="K3470" s="12">
        <f>K3469+IF(AND($B3470="B",$E3470&lt;&gt;""),IF($G3470="D",-I3470,+I3470),0)</f>
        <v>-2374.9048134512454</v>
      </c>
      <c r="L3470" s="6" t="str">
        <f>IF(C3470="","",G3470&amp;" "&amp;VLOOKUP(C3470,$X$1:$Y$49,2))</f>
        <v>D 6</v>
      </c>
      <c r="M3470" s="10" t="e">
        <f>M3469+IF(AND(B3470="C",E3470&lt;&gt;""),IF(G3470="D",-#REF!,+#REF!),0)</f>
        <v>#REF!</v>
      </c>
      <c r="N3470">
        <f>IF(D3470,MONTH(D3470),"")</f>
        <v>2</v>
      </c>
      <c r="O3470">
        <f>IF(D3470,YEAR(D3470),"")</f>
        <v>2007</v>
      </c>
      <c r="P3470" s="12">
        <f>P3469+IF(AND($B3470="C",I3470&lt;&gt;""),IF($G3470="D",-I3470,+I3470),0)</f>
        <v>122.43577481221318</v>
      </c>
    </row>
    <row r="3471" spans="1:16" x14ac:dyDescent="0.2">
      <c r="A3471" s="6">
        <v>1720</v>
      </c>
      <c r="B3471" s="29" t="s">
        <v>17</v>
      </c>
      <c r="C3471" t="s">
        <v>28</v>
      </c>
      <c r="D3471" s="8">
        <v>39136</v>
      </c>
      <c r="E3471" s="8">
        <v>39141</v>
      </c>
      <c r="F3471" s="40" t="s">
        <v>284</v>
      </c>
      <c r="G3471" s="29" t="s">
        <v>23</v>
      </c>
      <c r="I3471" s="12">
        <v>146.33000000000001</v>
      </c>
      <c r="J3471" s="12">
        <f>J3470+IF(AND($B3471="B",$G3471="D"),-I3471,IF($B3471="B",+I3471,0))</f>
        <v>-2521.2348134512454</v>
      </c>
      <c r="K3471" s="12">
        <f>K3470+IF(AND($B3471="B",$E3471&lt;&gt;""),IF($G3471="D",-I3471,+I3471),0)</f>
        <v>-2521.2348134512454</v>
      </c>
      <c r="L3471" s="6" t="str">
        <f>IF(C3471="","",G3471&amp;" "&amp;VLOOKUP(C3471,$X$1:$Y$49,2))</f>
        <v>D 25</v>
      </c>
      <c r="M3471" s="10" t="e">
        <f>M3470+IF(AND(B3471="C",E3471&lt;&gt;""),IF(G3471="D",-#REF!,+#REF!),0)</f>
        <v>#REF!</v>
      </c>
      <c r="N3471">
        <f>IF(D3471,MONTH(D3471),"")</f>
        <v>2</v>
      </c>
      <c r="O3471">
        <f>IF(D3471,YEAR(D3471),"")</f>
        <v>2007</v>
      </c>
      <c r="P3471" s="12">
        <f>P3470+IF(AND($B3471="C",I3471&lt;&gt;""),IF($G3471="D",-I3471,+I3471),0)</f>
        <v>122.43577481221318</v>
      </c>
    </row>
    <row r="3472" spans="1:16" x14ac:dyDescent="0.2">
      <c r="A3472" s="6">
        <v>1720</v>
      </c>
      <c r="B3472" s="29" t="s">
        <v>17</v>
      </c>
      <c r="C3472" t="s">
        <v>26</v>
      </c>
      <c r="D3472" s="8">
        <v>39136</v>
      </c>
      <c r="E3472" s="8">
        <v>39141</v>
      </c>
      <c r="F3472" s="40" t="s">
        <v>284</v>
      </c>
      <c r="G3472" s="29" t="s">
        <v>23</v>
      </c>
      <c r="I3472" s="12">
        <v>28.66</v>
      </c>
      <c r="J3472" s="12">
        <f>J3471+IF(AND($B3472="B",$G3472="D"),-I3472,IF($B3472="B",+I3472,0))</f>
        <v>-2549.8948134512452</v>
      </c>
      <c r="K3472" s="12">
        <f>K3471+IF(AND($B3472="B",$E3472&lt;&gt;""),IF($G3472="D",-I3472,+I3472),0)</f>
        <v>-2549.8948134512452</v>
      </c>
      <c r="L3472" s="6" t="str">
        <f>IF(C3472="","",G3472&amp;" "&amp;VLOOKUP(C3472,$X$1:$Y$49,2))</f>
        <v>D 6</v>
      </c>
      <c r="M3472" s="10" t="e">
        <f>M3471+IF(AND(B3472="C",E3472&lt;&gt;""),IF(G3472="D",-#REF!,+#REF!),0)</f>
        <v>#REF!</v>
      </c>
      <c r="N3472">
        <f>IF(D3472,MONTH(D3472),"")</f>
        <v>2</v>
      </c>
      <c r="O3472">
        <f>IF(D3472,YEAR(D3472),"")</f>
        <v>2007</v>
      </c>
      <c r="P3472" s="12">
        <f>P3471+IF(AND($B3472="C",I3472&lt;&gt;""),IF($G3472="D",-I3472,+I3472),0)</f>
        <v>122.43577481221318</v>
      </c>
    </row>
    <row r="3473" spans="1:16" x14ac:dyDescent="0.2">
      <c r="A3473" s="6">
        <v>1730</v>
      </c>
      <c r="B3473" s="29" t="s">
        <v>17</v>
      </c>
      <c r="C3473" t="s">
        <v>31</v>
      </c>
      <c r="D3473" s="8">
        <v>39141</v>
      </c>
      <c r="E3473" s="8">
        <v>39141</v>
      </c>
      <c r="F3473" s="40" t="s">
        <v>284</v>
      </c>
      <c r="G3473" s="29" t="s">
        <v>23</v>
      </c>
      <c r="I3473" s="12">
        <v>41.67</v>
      </c>
      <c r="J3473" s="12">
        <f>J3472+IF(AND($B3473="B",$G3473="D"),-I3473,IF($B3473="B",+I3473,0))</f>
        <v>-2591.5648134512453</v>
      </c>
      <c r="K3473" s="12">
        <f>K3472+IF(AND($B3473="B",$E3473&lt;&gt;""),IF($G3473="D",-I3473,+I3473),0)</f>
        <v>-2591.5648134512453</v>
      </c>
      <c r="L3473" s="6" t="str">
        <f>IF(C3473="","",G3473&amp;" "&amp;VLOOKUP(C3473,$X$1:$Y$49,2))</f>
        <v>D 22</v>
      </c>
      <c r="M3473" s="10" t="e">
        <f>M3472+IF(AND(B3473="C",E3473&lt;&gt;""),IF(G3473="D",-#REF!,+#REF!),0)</f>
        <v>#REF!</v>
      </c>
      <c r="N3473">
        <f>IF(D3473,MONTH(D3473),"")</f>
        <v>2</v>
      </c>
      <c r="O3473">
        <f>IF(D3473,YEAR(D3473),"")</f>
        <v>2007</v>
      </c>
      <c r="P3473" s="12">
        <f>P3472+IF(AND($B3473="C",I3473&lt;&gt;""),IF($G3473="D",-I3473,+I3473),0)</f>
        <v>122.43577481221318</v>
      </c>
    </row>
    <row r="3474" spans="1:16" x14ac:dyDescent="0.2">
      <c r="A3474" s="6">
        <v>1730</v>
      </c>
      <c r="B3474" s="29" t="s">
        <v>17</v>
      </c>
      <c r="C3474" t="s">
        <v>28</v>
      </c>
      <c r="D3474" s="8">
        <v>39141</v>
      </c>
      <c r="E3474" s="8">
        <v>39141</v>
      </c>
      <c r="F3474" s="40" t="s">
        <v>284</v>
      </c>
      <c r="G3474" s="29" t="s">
        <v>23</v>
      </c>
      <c r="I3474" s="12">
        <v>53.86</v>
      </c>
      <c r="J3474" s="12">
        <f>J3473+IF(AND($B3474="B",$G3474="D"),-I3474,IF($B3474="B",+I3474,0))</f>
        <v>-2645.4248134512454</v>
      </c>
      <c r="K3474" s="12">
        <f>K3473+IF(AND($B3474="B",$E3474&lt;&gt;""),IF($G3474="D",-I3474,+I3474),0)</f>
        <v>-2645.4248134512454</v>
      </c>
      <c r="L3474" s="6" t="str">
        <f>IF(C3474="","",G3474&amp;" "&amp;VLOOKUP(C3474,$X$1:$Y$49,2))</f>
        <v>D 25</v>
      </c>
      <c r="M3474" s="10" t="e">
        <f>M3473+IF(AND(B3474="C",E3474&lt;&gt;""),IF(G3474="D",-#REF!,+#REF!),0)</f>
        <v>#REF!</v>
      </c>
      <c r="N3474">
        <f>IF(D3474,MONTH(D3474),"")</f>
        <v>2</v>
      </c>
      <c r="O3474">
        <f>IF(D3474,YEAR(D3474),"")</f>
        <v>2007</v>
      </c>
      <c r="P3474" s="12">
        <f>P3473+IF(AND($B3474="C",I3474&lt;&gt;""),IF($G3474="D",-I3474,+I3474),0)</f>
        <v>122.43577481221318</v>
      </c>
    </row>
    <row r="3475" spans="1:16" x14ac:dyDescent="0.2">
      <c r="A3475" s="6">
        <v>1730</v>
      </c>
      <c r="B3475" s="29" t="s">
        <v>17</v>
      </c>
      <c r="C3475" t="s">
        <v>26</v>
      </c>
      <c r="D3475" s="8">
        <v>39141</v>
      </c>
      <c r="E3475" s="8">
        <v>39141</v>
      </c>
      <c r="F3475" s="40" t="s">
        <v>284</v>
      </c>
      <c r="G3475" s="29" t="s">
        <v>23</v>
      </c>
      <c r="I3475" s="12">
        <v>17.93</v>
      </c>
      <c r="J3475" s="12">
        <f>J3474+IF(AND($B3475="B",$G3475="D"),-I3475,IF($B3475="B",+I3475,0))</f>
        <v>-2663.3548134512453</v>
      </c>
      <c r="K3475" s="12">
        <f>K3474+IF(AND($B3475="B",$E3475&lt;&gt;""),IF($G3475="D",-I3475,+I3475),0)</f>
        <v>-2663.3548134512453</v>
      </c>
      <c r="L3475" s="6" t="str">
        <f>IF(C3475="","",G3475&amp;" "&amp;VLOOKUP(C3475,$X$1:$Y$49,2))</f>
        <v>D 6</v>
      </c>
      <c r="M3475" s="10" t="e">
        <f>M3474+IF(AND(B3475="C",E3475&lt;&gt;""),IF(G3475="D",-#REF!,+#REF!),0)</f>
        <v>#REF!</v>
      </c>
      <c r="N3475">
        <f>IF(D3475,MONTH(D3475),"")</f>
        <v>2</v>
      </c>
      <c r="O3475">
        <f>IF(D3475,YEAR(D3475),"")</f>
        <v>2007</v>
      </c>
      <c r="P3475" s="12">
        <f>P3474+IF(AND($B3475="C",I3475&lt;&gt;""),IF($G3475="D",-I3475,+I3475),0)</f>
        <v>122.43577481221318</v>
      </c>
    </row>
    <row r="3476" spans="1:16" x14ac:dyDescent="0.2">
      <c r="A3476" s="6">
        <v>1730</v>
      </c>
      <c r="B3476" s="29" t="s">
        <v>17</v>
      </c>
      <c r="C3476" t="s">
        <v>49</v>
      </c>
      <c r="D3476" s="8">
        <v>39141</v>
      </c>
      <c r="E3476" s="8">
        <v>39141</v>
      </c>
      <c r="F3476" s="40" t="s">
        <v>284</v>
      </c>
      <c r="G3476" s="29" t="s">
        <v>23</v>
      </c>
      <c r="I3476" s="12">
        <v>16.86</v>
      </c>
      <c r="J3476" s="12">
        <f>J3475+IF(AND($B3476="B",$G3476="D"),-I3476,IF($B3476="B",+I3476,0))</f>
        <v>-2680.2148134512454</v>
      </c>
      <c r="K3476" s="12">
        <f>K3475+IF(AND($B3476="B",$E3476&lt;&gt;""),IF($G3476="D",-I3476,+I3476),0)</f>
        <v>-2680.2148134512454</v>
      </c>
      <c r="L3476" s="6" t="str">
        <f>IF(C3476="","",G3476&amp;" "&amp;VLOOKUP(C3476,$X$1:$Y$49,2))</f>
        <v>D 24</v>
      </c>
      <c r="M3476" s="10" t="e">
        <f>M3475+IF(AND(B3476="C",E3476&lt;&gt;""),IF(G3476="D",-#REF!,+#REF!),0)</f>
        <v>#REF!</v>
      </c>
      <c r="N3476">
        <f>IF(D3476,MONTH(D3476),"")</f>
        <v>2</v>
      </c>
      <c r="O3476">
        <f>IF(D3476,YEAR(D3476),"")</f>
        <v>2007</v>
      </c>
      <c r="P3476" s="12">
        <f>P3475+IF(AND($B3476="C",I3476&lt;&gt;""),IF($G3476="D",-I3476,+I3476),0)</f>
        <v>122.43577481221318</v>
      </c>
    </row>
    <row r="3477" spans="1:16" x14ac:dyDescent="0.2">
      <c r="A3477" s="6">
        <v>1731</v>
      </c>
      <c r="B3477" s="6" t="s">
        <v>17</v>
      </c>
      <c r="C3477" t="s">
        <v>53</v>
      </c>
      <c r="D3477" s="8">
        <v>39142</v>
      </c>
      <c r="E3477" s="8">
        <v>39142</v>
      </c>
      <c r="F3477" t="s">
        <v>284</v>
      </c>
      <c r="G3477" s="6" t="s">
        <v>23</v>
      </c>
      <c r="I3477" s="12">
        <v>34</v>
      </c>
      <c r="J3477" s="12">
        <f>J3476+IF(AND($B3477="B",$G3477="D"),-I3477,IF($B3477="B",+I3477,0))</f>
        <v>-2714.2148134512454</v>
      </c>
      <c r="K3477" s="12">
        <f>K3476+IF(AND($B3477="B",$E3477&lt;&gt;""),IF($G3477="D",-I3477,+I3477),0)</f>
        <v>-2714.2148134512454</v>
      </c>
      <c r="L3477" s="6" t="str">
        <f>IF(C3477="","",G3477&amp;" "&amp;VLOOKUP(C3477,$X$1:$Y$49,2))</f>
        <v>D 29</v>
      </c>
      <c r="M3477" s="10" t="e">
        <f>M3476+IF(AND(B3477="C",E3477&lt;&gt;""),IF(G3477="D",-#REF!,+#REF!),0)</f>
        <v>#REF!</v>
      </c>
      <c r="N3477">
        <f>IF(D3477,MONTH(D3477),"")</f>
        <v>3</v>
      </c>
      <c r="O3477">
        <f>IF(D3477,YEAR(D3477),"")</f>
        <v>2007</v>
      </c>
      <c r="P3477" s="12">
        <f>P3476+IF(AND($B3477="C",I3477&lt;&gt;""),IF($G3477="D",-I3477,+I3477),0)</f>
        <v>122.43577481221318</v>
      </c>
    </row>
    <row r="3478" spans="1:16" x14ac:dyDescent="0.2">
      <c r="A3478" s="6">
        <v>1731</v>
      </c>
      <c r="B3478" s="6" t="s">
        <v>17</v>
      </c>
      <c r="C3478" t="s">
        <v>53</v>
      </c>
      <c r="D3478" s="8">
        <v>39142</v>
      </c>
      <c r="E3478" s="8">
        <v>39142</v>
      </c>
      <c r="F3478" t="s">
        <v>284</v>
      </c>
      <c r="G3478" s="6" t="s">
        <v>23</v>
      </c>
      <c r="I3478" s="12">
        <v>8.36</v>
      </c>
      <c r="J3478" s="12">
        <f>J3477+IF(AND($B3478="B",$G3478="D"),-I3478,IF($B3478="B",+I3478,0))</f>
        <v>-2722.5748134512455</v>
      </c>
      <c r="K3478" s="12">
        <f>K3477+IF(AND($B3478="B",$E3478&lt;&gt;""),IF($G3478="D",-I3478,+I3478),0)</f>
        <v>-2722.5748134512455</v>
      </c>
      <c r="L3478" s="6" t="str">
        <f>IF(C3478="","",G3478&amp;" "&amp;VLOOKUP(C3478,$X$1:$Y$49,2))</f>
        <v>D 29</v>
      </c>
      <c r="M3478" s="10" t="e">
        <f>M3477+IF(AND(B3478="C",E3478&lt;&gt;""),IF(G3478="D",-#REF!,+#REF!),0)</f>
        <v>#REF!</v>
      </c>
      <c r="N3478">
        <f>IF(D3478,MONTH(D3478),"")</f>
        <v>3</v>
      </c>
      <c r="O3478">
        <f>IF(D3478,YEAR(D3478),"")</f>
        <v>2007</v>
      </c>
      <c r="P3478" s="12">
        <f>P3477+IF(AND($B3478="C",I3478&lt;&gt;""),IF($G3478="D",-I3478,+I3478),0)</f>
        <v>122.43577481221318</v>
      </c>
    </row>
    <row r="3479" spans="1:16" x14ac:dyDescent="0.2">
      <c r="A3479" s="6">
        <v>999</v>
      </c>
      <c r="B3479" s="6" t="s">
        <v>17</v>
      </c>
      <c r="C3479" t="s">
        <v>33</v>
      </c>
      <c r="D3479" s="8">
        <v>39145</v>
      </c>
      <c r="E3479" s="8">
        <v>39145</v>
      </c>
      <c r="F3479" t="s">
        <v>284</v>
      </c>
      <c r="G3479" s="6" t="s">
        <v>23</v>
      </c>
      <c r="I3479" s="12">
        <v>132.1</v>
      </c>
      <c r="J3479" s="12">
        <f>J3478+IF(AND($B3479="B",$G3479="D"),-I3479,IF($B3479="B",+I3479,0))</f>
        <v>-2854.6748134512454</v>
      </c>
      <c r="K3479" s="12">
        <f>K3478+IF(AND($B3479="B",$E3479&lt;&gt;""),IF($G3479="D",-I3479,+I3479),0)</f>
        <v>-2854.6748134512454</v>
      </c>
      <c r="L3479" s="6" t="str">
        <f>IF(C3479="","",G3479&amp;" "&amp;VLOOKUP(C3479,$X$1:$Y$49,2))</f>
        <v>D 23</v>
      </c>
      <c r="M3479" s="10" t="e">
        <f>M3478+IF(AND(B3479="C",E3479&lt;&gt;""),IF(G3479="D",-#REF!,+#REF!),0)</f>
        <v>#REF!</v>
      </c>
      <c r="N3479">
        <f>IF(D3479,MONTH(D3479),"")</f>
        <v>3</v>
      </c>
      <c r="O3479">
        <f>IF(D3479,YEAR(D3479),"")</f>
        <v>2007</v>
      </c>
      <c r="P3479" s="12">
        <f>P3478+IF(AND($B3479="C",I3479&lt;&gt;""),IF($G3479="D",-I3479,+I3479),0)</f>
        <v>122.43577481221318</v>
      </c>
    </row>
    <row r="3480" spans="1:16" x14ac:dyDescent="0.2">
      <c r="A3480" s="6">
        <v>1544</v>
      </c>
      <c r="B3480" s="6" t="s">
        <v>17</v>
      </c>
      <c r="C3480" t="s">
        <v>58</v>
      </c>
      <c r="D3480" s="8">
        <v>39146</v>
      </c>
      <c r="E3480" s="8">
        <v>39160</v>
      </c>
      <c r="F3480" t="s">
        <v>284</v>
      </c>
      <c r="G3480" s="6" t="s">
        <v>23</v>
      </c>
      <c r="I3480" s="12">
        <v>153.15</v>
      </c>
      <c r="J3480" s="12">
        <f>J3479+IF(AND($B3480="B",$G3480="D"),-I3480,IF($B3480="B",+I3480,0))</f>
        <v>-3007.8248134512455</v>
      </c>
      <c r="K3480" s="12">
        <f>K3479+IF(AND($B3480="B",$E3480&lt;&gt;""),IF($G3480="D",-I3480,+I3480),0)</f>
        <v>-3007.8248134512455</v>
      </c>
      <c r="L3480" s="6" t="str">
        <f>IF(C3480="","",G3480&amp;" "&amp;VLOOKUP(C3480,$X$1:$Y$49,2))</f>
        <v>D 4</v>
      </c>
      <c r="M3480" s="10" t="e">
        <f>M3479+IF(AND(B3480="C",E3480&lt;&gt;""),IF(G3480="D",-#REF!,+#REF!),0)</f>
        <v>#REF!</v>
      </c>
      <c r="N3480">
        <f>IF(D3480,MONTH(D3480),"")</f>
        <v>3</v>
      </c>
      <c r="O3480">
        <f>IF(D3480,YEAR(D3480),"")</f>
        <v>2007</v>
      </c>
      <c r="P3480" s="12">
        <f>P3479+IF(AND($B3480="C",I3480&lt;&gt;""),IF($G3480="D",-I3480,+I3480),0)</f>
        <v>122.43577481221318</v>
      </c>
    </row>
    <row r="3481" spans="1:16" x14ac:dyDescent="0.2">
      <c r="A3481" s="6">
        <v>1538</v>
      </c>
      <c r="B3481" s="6" t="s">
        <v>17</v>
      </c>
      <c r="C3481" t="s">
        <v>64</v>
      </c>
      <c r="D3481" s="8">
        <v>39152</v>
      </c>
      <c r="E3481" s="8">
        <v>39155</v>
      </c>
      <c r="F3481" t="s">
        <v>284</v>
      </c>
      <c r="G3481" s="6" t="s">
        <v>23</v>
      </c>
      <c r="I3481" s="12">
        <v>4</v>
      </c>
      <c r="J3481" s="12">
        <f>J3480+IF(AND($B3481="B",$G3481="D"),-I3481,IF($B3481="B",+I3481,0))</f>
        <v>-3011.8248134512455</v>
      </c>
      <c r="K3481" s="12">
        <f>K3480+IF(AND($B3481="B",$E3481&lt;&gt;""),IF($G3481="D",-I3481,+I3481),0)</f>
        <v>-3011.8248134512455</v>
      </c>
      <c r="L3481" s="6" t="str">
        <f>IF(C3481="","",G3481&amp;" "&amp;VLOOKUP(C3481,$X$1:$Y$49,2))</f>
        <v>D 20</v>
      </c>
      <c r="M3481" s="10" t="e">
        <f>M3480+IF(AND(B3481="C",E3481&lt;&gt;""),IF(G3481="D",-#REF!,+#REF!),0)</f>
        <v>#REF!</v>
      </c>
      <c r="N3481">
        <f>IF(D3481,MONTH(D3481),"")</f>
        <v>3</v>
      </c>
      <c r="O3481">
        <f>IF(D3481,YEAR(D3481),"")</f>
        <v>2007</v>
      </c>
      <c r="P3481" s="12">
        <f>P3480+IF(AND($B3481="C",I3481&lt;&gt;""),IF($G3481="D",-I3481,+I3481),0)</f>
        <v>122.43577481221318</v>
      </c>
    </row>
    <row r="3482" spans="1:16" x14ac:dyDescent="0.2">
      <c r="A3482" s="6">
        <v>1735</v>
      </c>
      <c r="B3482" s="6" t="s">
        <v>17</v>
      </c>
      <c r="C3482" t="s">
        <v>28</v>
      </c>
      <c r="D3482" s="8">
        <v>39153</v>
      </c>
      <c r="E3482" s="8">
        <v>39153</v>
      </c>
      <c r="F3482" t="s">
        <v>284</v>
      </c>
      <c r="G3482" s="6" t="s">
        <v>23</v>
      </c>
      <c r="I3482" s="12">
        <v>33</v>
      </c>
      <c r="J3482" s="12">
        <f>J3481+IF(AND($B3482="B",$G3482="D"),-I3482,IF($B3482="B",+I3482,0))</f>
        <v>-3044.8248134512455</v>
      </c>
      <c r="K3482" s="12">
        <f>K3481+IF(AND($B3482="B",$E3482&lt;&gt;""),IF($G3482="D",-I3482,+I3482),0)</f>
        <v>-3044.8248134512455</v>
      </c>
      <c r="L3482" s="6" t="str">
        <f>IF(C3482="","",G3482&amp;" "&amp;VLOOKUP(C3482,$X$1:$Y$49,2))</f>
        <v>D 25</v>
      </c>
      <c r="M3482" s="10" t="e">
        <f>M3481+IF(AND(B3482="C",E3482&lt;&gt;""),IF(G3482="D",-#REF!,+#REF!),0)</f>
        <v>#REF!</v>
      </c>
      <c r="N3482">
        <f>IF(D3482,MONTH(D3482),"")</f>
        <v>3</v>
      </c>
      <c r="O3482">
        <f>IF(D3482,YEAR(D3482),"")</f>
        <v>2007</v>
      </c>
      <c r="P3482" s="12">
        <f>P3481+IF(AND($B3482="C",I3482&lt;&gt;""),IF($G3482="D",-I3482,+I3482),0)</f>
        <v>122.43577481221318</v>
      </c>
    </row>
    <row r="3483" spans="1:16" x14ac:dyDescent="0.2">
      <c r="A3483" s="6">
        <v>1735</v>
      </c>
      <c r="B3483" s="6" t="s">
        <v>17</v>
      </c>
      <c r="C3483" t="s">
        <v>26</v>
      </c>
      <c r="D3483" s="8">
        <v>39153</v>
      </c>
      <c r="E3483" s="8">
        <v>39153</v>
      </c>
      <c r="F3483" t="s">
        <v>284</v>
      </c>
      <c r="G3483" s="6" t="s">
        <v>23</v>
      </c>
      <c r="I3483" s="12">
        <v>6.47</v>
      </c>
      <c r="J3483" s="12">
        <f>J3482+IF(AND($B3483="B",$G3483="D"),-I3483,IF($B3483="B",+I3483,0))</f>
        <v>-3051.2948134512453</v>
      </c>
      <c r="K3483" s="12">
        <f>K3482+IF(AND($B3483="B",$E3483&lt;&gt;""),IF($G3483="D",-I3483,+I3483),0)</f>
        <v>-3051.2948134512453</v>
      </c>
      <c r="L3483" s="6" t="str">
        <f>IF(C3483="","",G3483&amp;" "&amp;VLOOKUP(C3483,$X$1:$Y$49,2))</f>
        <v>D 6</v>
      </c>
      <c r="M3483" s="10" t="e">
        <f>M3482+IF(AND(B3483="C",E3483&lt;&gt;""),IF(G3483="D",-#REF!,+#REF!),0)</f>
        <v>#REF!</v>
      </c>
      <c r="N3483">
        <f>IF(D3483,MONTH(D3483),"")</f>
        <v>3</v>
      </c>
      <c r="O3483">
        <f>IF(D3483,YEAR(D3483),"")</f>
        <v>2007</v>
      </c>
      <c r="P3483" s="12">
        <f>P3482+IF(AND($B3483="C",I3483&lt;&gt;""),IF($G3483="D",-I3483,+I3483),0)</f>
        <v>122.43577481221318</v>
      </c>
    </row>
    <row r="3484" spans="1:16" x14ac:dyDescent="0.2">
      <c r="A3484" s="6">
        <v>1736</v>
      </c>
      <c r="B3484" s="29" t="s">
        <v>17</v>
      </c>
      <c r="C3484" s="24" t="s">
        <v>58</v>
      </c>
      <c r="D3484" s="8">
        <v>39153</v>
      </c>
      <c r="E3484" s="8">
        <v>39153</v>
      </c>
      <c r="F3484" s="40" t="s">
        <v>284</v>
      </c>
      <c r="G3484" s="29" t="s">
        <v>23</v>
      </c>
      <c r="I3484" s="12">
        <v>9000</v>
      </c>
      <c r="J3484" s="12">
        <f>J3483+IF(AND($B3484="B",$G3484="D"),-I3484,IF($B3484="B",+I3484,0))</f>
        <v>-12051.294813451244</v>
      </c>
      <c r="K3484" s="12">
        <f>K3483+IF(AND($B3484="B",$E3484&lt;&gt;""),IF($G3484="D",-I3484,+I3484),0)</f>
        <v>-12051.294813451244</v>
      </c>
      <c r="L3484" s="6" t="str">
        <f>IF(C3484="","",G3484&amp;" "&amp;VLOOKUP(C3484,$X$1:$Y$49,2))</f>
        <v>D 4</v>
      </c>
      <c r="M3484" s="10" t="e">
        <f>M3483+IF(AND(B3484="C",E3484&lt;&gt;""),IF(G3484="D",-#REF!,+#REF!),0)</f>
        <v>#REF!</v>
      </c>
      <c r="N3484">
        <f>IF(D3484,MONTH(D3484),"")</f>
        <v>3</v>
      </c>
      <c r="O3484">
        <f>IF(D3484,YEAR(D3484),"")</f>
        <v>2007</v>
      </c>
      <c r="P3484" s="12">
        <f>P3483+IF(AND($B3484="C",I3484&lt;&gt;""),IF($G3484="D",-I3484,+I3484),0)</f>
        <v>122.43577481221318</v>
      </c>
    </row>
    <row r="3485" spans="1:16" x14ac:dyDescent="0.2">
      <c r="A3485" s="6">
        <v>1733</v>
      </c>
      <c r="B3485" s="6" t="s">
        <v>17</v>
      </c>
      <c r="C3485" t="s">
        <v>54</v>
      </c>
      <c r="D3485" s="8">
        <v>39154</v>
      </c>
      <c r="E3485" s="8">
        <v>39154</v>
      </c>
      <c r="F3485" s="40" t="s">
        <v>284</v>
      </c>
      <c r="G3485" s="6" t="s">
        <v>19</v>
      </c>
      <c r="I3485" s="12">
        <v>8800</v>
      </c>
      <c r="J3485" s="12">
        <f>J3484+IF(AND($B3485="B",$G3485="D"),-I3485,IF($B3485="B",+I3485,0))</f>
        <v>-3251.2948134512444</v>
      </c>
      <c r="K3485" s="12">
        <f>K3484+IF(AND($B3485="B",$E3485&lt;&gt;""),IF($G3485="D",-I3485,+I3485),0)</f>
        <v>-3251.2948134512444</v>
      </c>
      <c r="L3485" s="6" t="str">
        <f>IF(C3485="","",G3485&amp;" "&amp;VLOOKUP(C3485,$X$1:$Y$49,2))</f>
        <v>R 6</v>
      </c>
      <c r="M3485" s="10" t="e">
        <f>M3484+IF(AND(B3485="C",E3485&lt;&gt;""),IF(G3485="D",-#REF!,+#REF!),0)</f>
        <v>#REF!</v>
      </c>
      <c r="N3485">
        <f>IF(D3485,MONTH(D3485),"")</f>
        <v>3</v>
      </c>
      <c r="O3485">
        <f>IF(D3485,YEAR(D3485),"")</f>
        <v>2007</v>
      </c>
      <c r="P3485" s="12">
        <f>P3484+IF(AND($B3485="C",I3485&lt;&gt;""),IF($G3485="D",-I3485,+I3485),0)</f>
        <v>122.43577481221318</v>
      </c>
    </row>
    <row r="3486" spans="1:16" x14ac:dyDescent="0.2">
      <c r="A3486" s="6">
        <v>1733</v>
      </c>
      <c r="B3486" s="6" t="s">
        <v>17</v>
      </c>
      <c r="C3486" t="s">
        <v>62</v>
      </c>
      <c r="D3486" s="8">
        <v>39154</v>
      </c>
      <c r="E3486" s="8">
        <v>39154</v>
      </c>
      <c r="F3486" s="40" t="s">
        <v>284</v>
      </c>
      <c r="G3486" s="6" t="s">
        <v>19</v>
      </c>
      <c r="I3486" s="12">
        <v>1724.8</v>
      </c>
      <c r="J3486" s="12">
        <f>J3485+IF(AND($B3486="B",$G3486="D"),-I3486,IF($B3486="B",+I3486,0))</f>
        <v>-1526.4948134512445</v>
      </c>
      <c r="K3486" s="12">
        <f>K3485+IF(AND($B3486="B",$E3486&lt;&gt;""),IF($G3486="D",-I3486,+I3486),0)</f>
        <v>-1526.4948134512445</v>
      </c>
      <c r="L3486" s="6" t="str">
        <f>IF(C3486="","",G3486&amp;" "&amp;VLOOKUP(C3486,$X$1:$Y$49,2))</f>
        <v>R 5</v>
      </c>
      <c r="M3486" s="10" t="e">
        <f>M3485+IF(AND(B3486="C",E3486&lt;&gt;""),IF(G3486="D",-#REF!,+#REF!),0)</f>
        <v>#REF!</v>
      </c>
      <c r="N3486">
        <f>IF(D3486,MONTH(D3486),"")</f>
        <v>3</v>
      </c>
      <c r="O3486">
        <f>IF(D3486,YEAR(D3486),"")</f>
        <v>2007</v>
      </c>
      <c r="P3486" s="12">
        <f>P3485+IF(AND($B3486="C",I3486&lt;&gt;""),IF($G3486="D",-I3486,+I3486),0)</f>
        <v>122.43577481221318</v>
      </c>
    </row>
    <row r="3487" spans="1:16" x14ac:dyDescent="0.2">
      <c r="A3487" s="6">
        <v>1734</v>
      </c>
      <c r="B3487" s="6" t="s">
        <v>17</v>
      </c>
      <c r="C3487" t="s">
        <v>54</v>
      </c>
      <c r="D3487" s="8">
        <v>39154</v>
      </c>
      <c r="E3487" s="8">
        <v>39154</v>
      </c>
      <c r="F3487" s="40" t="s">
        <v>284</v>
      </c>
      <c r="G3487" s="6" t="s">
        <v>19</v>
      </c>
      <c r="I3487" s="12">
        <v>2250</v>
      </c>
      <c r="J3487" s="12">
        <f>J3486+IF(AND($B3487="B",$G3487="D"),-I3487,IF($B3487="B",+I3487,0))</f>
        <v>723.50518654875555</v>
      </c>
      <c r="K3487" s="12">
        <f>K3486+IF(AND($B3487="B",$E3487&lt;&gt;""),IF($G3487="D",-I3487,+I3487),0)</f>
        <v>723.50518654875555</v>
      </c>
      <c r="L3487" s="6" t="str">
        <f>IF(C3487="","",G3487&amp;" "&amp;VLOOKUP(C3487,$X$1:$Y$49,2))</f>
        <v>R 6</v>
      </c>
      <c r="M3487" s="10" t="e">
        <f>M3486+IF(AND(B3487="C",E3487&lt;&gt;""),IF(G3487="D",-#REF!,+#REF!),0)</f>
        <v>#REF!</v>
      </c>
      <c r="N3487">
        <f>IF(D3487,MONTH(D3487),"")</f>
        <v>3</v>
      </c>
      <c r="O3487">
        <f>IF(D3487,YEAR(D3487),"")</f>
        <v>2007</v>
      </c>
      <c r="P3487" s="12">
        <f>P3486+IF(AND($B3487="C",I3487&lt;&gt;""),IF($G3487="D",-I3487,+I3487),0)</f>
        <v>122.43577481221318</v>
      </c>
    </row>
    <row r="3488" spans="1:16" x14ac:dyDescent="0.2">
      <c r="A3488" s="6">
        <v>1734</v>
      </c>
      <c r="B3488" s="6" t="s">
        <v>17</v>
      </c>
      <c r="C3488" t="s">
        <v>62</v>
      </c>
      <c r="D3488" s="8">
        <v>39154</v>
      </c>
      <c r="E3488" s="8">
        <v>39154</v>
      </c>
      <c r="F3488" s="40" t="s">
        <v>284</v>
      </c>
      <c r="G3488" s="6" t="s">
        <v>19</v>
      </c>
      <c r="I3488" s="12">
        <v>441</v>
      </c>
      <c r="J3488" s="12">
        <f>J3487+IF(AND($B3488="B",$G3488="D"),-I3488,IF($B3488="B",+I3488,0))</f>
        <v>1164.5051865487555</v>
      </c>
      <c r="K3488" s="12">
        <f>K3487+IF(AND($B3488="B",$E3488&lt;&gt;""),IF($G3488="D",-I3488,+I3488),0)</f>
        <v>1164.5051865487555</v>
      </c>
      <c r="L3488" s="6" t="str">
        <f>IF(C3488="","",G3488&amp;" "&amp;VLOOKUP(C3488,$X$1:$Y$49,2))</f>
        <v>R 5</v>
      </c>
      <c r="M3488" s="10" t="e">
        <f>M3487+IF(AND(B3488="C",E3488&lt;&gt;""),IF(G3488="D",-#REF!,+#REF!),0)</f>
        <v>#REF!</v>
      </c>
      <c r="N3488">
        <f>IF(D3488,MONTH(D3488),"")</f>
        <v>3</v>
      </c>
      <c r="O3488">
        <f>IF(D3488,YEAR(D3488),"")</f>
        <v>2007</v>
      </c>
      <c r="P3488" s="12">
        <f>P3487+IF(AND($B3488="C",I3488&lt;&gt;""),IF($G3488="D",-I3488,+I3488),0)</f>
        <v>122.43577481221318</v>
      </c>
    </row>
    <row r="3489" spans="1:16" x14ac:dyDescent="0.2">
      <c r="A3489" s="6">
        <v>1737</v>
      </c>
      <c r="B3489" s="6" t="s">
        <v>17</v>
      </c>
      <c r="C3489" t="s">
        <v>54</v>
      </c>
      <c r="D3489" s="8">
        <v>39154</v>
      </c>
      <c r="E3489" s="8">
        <v>39157</v>
      </c>
      <c r="F3489" s="40" t="s">
        <v>284</v>
      </c>
      <c r="G3489" s="6" t="s">
        <v>19</v>
      </c>
      <c r="I3489" s="12">
        <v>305</v>
      </c>
      <c r="J3489" s="12">
        <f>J3488+IF(AND($B3489="B",$G3489="D"),-I3489,IF($B3489="B",+I3489,0))</f>
        <v>1469.5051865487555</v>
      </c>
      <c r="K3489" s="12">
        <f>K3488+IF(AND($B3489="B",$E3489&lt;&gt;""),IF($G3489="D",-I3489,+I3489),0)</f>
        <v>1469.5051865487555</v>
      </c>
      <c r="L3489" s="6" t="str">
        <f>IF(C3489="","",G3489&amp;" "&amp;VLOOKUP(C3489,$X$1:$Y$49,2))</f>
        <v>R 6</v>
      </c>
      <c r="M3489" s="10" t="e">
        <f>M3488+IF(AND(B3489="C",E3489&lt;&gt;""),IF(G3489="D",-#REF!,+#REF!),0)</f>
        <v>#REF!</v>
      </c>
      <c r="N3489">
        <f>IF(D3489,MONTH(D3489),"")</f>
        <v>3</v>
      </c>
      <c r="O3489">
        <f>IF(D3489,YEAR(D3489),"")</f>
        <v>2007</v>
      </c>
      <c r="P3489" s="12">
        <f>P3488+IF(AND($B3489="C",I3489&lt;&gt;""),IF($G3489="D",-I3489,+I3489),0)</f>
        <v>122.43577481221318</v>
      </c>
    </row>
    <row r="3490" spans="1:16" x14ac:dyDescent="0.2">
      <c r="A3490" s="6">
        <v>1737</v>
      </c>
      <c r="B3490" s="6" t="s">
        <v>17</v>
      </c>
      <c r="C3490" t="s">
        <v>62</v>
      </c>
      <c r="D3490" s="8">
        <v>39154</v>
      </c>
      <c r="E3490" s="8">
        <v>39157</v>
      </c>
      <c r="F3490" s="40" t="s">
        <v>284</v>
      </c>
      <c r="G3490" s="6" t="s">
        <v>19</v>
      </c>
      <c r="I3490" s="12">
        <v>59.78</v>
      </c>
      <c r="J3490" s="12">
        <f>J3489+IF(AND($B3490="B",$G3490="D"),-I3490,IF($B3490="B",+I3490,0))</f>
        <v>1529.2851865487555</v>
      </c>
      <c r="K3490" s="12">
        <f>K3489+IF(AND($B3490="B",$E3490&lt;&gt;""),IF($G3490="D",-I3490,+I3490),0)</f>
        <v>1529.2851865487555</v>
      </c>
      <c r="L3490" s="6" t="str">
        <f>IF(C3490="","",G3490&amp;" "&amp;VLOOKUP(C3490,$X$1:$Y$49,2))</f>
        <v>R 5</v>
      </c>
      <c r="M3490" s="10" t="e">
        <f>M3489+IF(AND(B3490="C",E3490&lt;&gt;""),IF(G3490="D",-#REF!,+#REF!),0)</f>
        <v>#REF!</v>
      </c>
      <c r="N3490">
        <f>IF(D3490,MONTH(D3490),"")</f>
        <v>3</v>
      </c>
      <c r="O3490">
        <f>IF(D3490,YEAR(D3490),"")</f>
        <v>2007</v>
      </c>
      <c r="P3490" s="12">
        <f>P3489+IF(AND($B3490="C",I3490&lt;&gt;""),IF($G3490="D",-I3490,+I3490),0)</f>
        <v>122.43577481221318</v>
      </c>
    </row>
    <row r="3491" spans="1:16" x14ac:dyDescent="0.2">
      <c r="A3491" s="6">
        <v>1738</v>
      </c>
      <c r="B3491" s="6" t="s">
        <v>17</v>
      </c>
      <c r="C3491" t="s">
        <v>54</v>
      </c>
      <c r="D3491" s="8">
        <v>39154</v>
      </c>
      <c r="E3491" s="8">
        <v>39157</v>
      </c>
      <c r="F3491" s="40" t="s">
        <v>284</v>
      </c>
      <c r="G3491" s="6" t="s">
        <v>19</v>
      </c>
      <c r="I3491" s="12">
        <v>700</v>
      </c>
      <c r="J3491" s="12">
        <f>J3490+IF(AND($B3491="B",$G3491="D"),-I3491,IF($B3491="B",+I3491,0))</f>
        <v>2229.2851865487555</v>
      </c>
      <c r="K3491" s="12">
        <f>K3490+IF(AND($B3491="B",$E3491&lt;&gt;""),IF($G3491="D",-I3491,+I3491),0)</f>
        <v>2229.2851865487555</v>
      </c>
      <c r="L3491" s="6" t="str">
        <f>IF(C3491="","",G3491&amp;" "&amp;VLOOKUP(C3491,$X$1:$Y$49,2))</f>
        <v>R 6</v>
      </c>
      <c r="M3491" s="10" t="e">
        <f>M3490+IF(AND(B3491="C",E3491&lt;&gt;""),IF(G3491="D",-#REF!,+#REF!),0)</f>
        <v>#REF!</v>
      </c>
      <c r="N3491">
        <f>IF(D3491,MONTH(D3491),"")</f>
        <v>3</v>
      </c>
      <c r="O3491">
        <f>IF(D3491,YEAR(D3491),"")</f>
        <v>2007</v>
      </c>
      <c r="P3491" s="12">
        <f>P3490+IF(AND($B3491="C",I3491&lt;&gt;""),IF($G3491="D",-I3491,+I3491),0)</f>
        <v>122.43577481221318</v>
      </c>
    </row>
    <row r="3492" spans="1:16" x14ac:dyDescent="0.2">
      <c r="A3492" s="6">
        <v>1738</v>
      </c>
      <c r="B3492" s="6" t="s">
        <v>17</v>
      </c>
      <c r="C3492" t="s">
        <v>62</v>
      </c>
      <c r="D3492" s="8">
        <v>39154</v>
      </c>
      <c r="E3492" s="8">
        <v>39157</v>
      </c>
      <c r="F3492" s="40" t="s">
        <v>284</v>
      </c>
      <c r="G3492" s="6" t="s">
        <v>19</v>
      </c>
      <c r="I3492" s="12">
        <v>137.19999999999999</v>
      </c>
      <c r="J3492" s="12">
        <f>J3491+IF(AND($B3492="B",$G3492="D"),-I3492,IF($B3492="B",+I3492,0))</f>
        <v>2366.4851865487553</v>
      </c>
      <c r="K3492" s="12">
        <f>K3491+IF(AND($B3492="B",$E3492&lt;&gt;""),IF($G3492="D",-I3492,+I3492),0)</f>
        <v>2366.4851865487553</v>
      </c>
      <c r="L3492" s="6" t="str">
        <f>IF(C3492="","",G3492&amp;" "&amp;VLOOKUP(C3492,$X$1:$Y$49,2))</f>
        <v>R 5</v>
      </c>
      <c r="M3492" s="10" t="e">
        <f>M3491+IF(AND(B3492="C",E3492&lt;&gt;""),IF(G3492="D",-#REF!,+#REF!),0)</f>
        <v>#REF!</v>
      </c>
      <c r="N3492">
        <f>IF(D3492,MONTH(D3492),"")</f>
        <v>3</v>
      </c>
      <c r="O3492">
        <f>IF(D3492,YEAR(D3492),"")</f>
        <v>2007</v>
      </c>
      <c r="P3492" s="12">
        <f>P3491+IF(AND($B3492="C",I3492&lt;&gt;""),IF($G3492="D",-I3492,+I3492),0)</f>
        <v>122.43577481221318</v>
      </c>
    </row>
    <row r="3493" spans="1:16" x14ac:dyDescent="0.2">
      <c r="A3493" s="6">
        <v>1739</v>
      </c>
      <c r="B3493" s="6" t="s">
        <v>17</v>
      </c>
      <c r="C3493" t="s">
        <v>54</v>
      </c>
      <c r="D3493" s="8">
        <v>39154</v>
      </c>
      <c r="E3493" s="8">
        <v>39157</v>
      </c>
      <c r="F3493" s="40" t="s">
        <v>284</v>
      </c>
      <c r="G3493" s="6" t="s">
        <v>19</v>
      </c>
      <c r="I3493" s="12">
        <v>1770</v>
      </c>
      <c r="J3493" s="12">
        <f>J3492+IF(AND($B3493="B",$G3493="D"),-I3493,IF($B3493="B",+I3493,0))</f>
        <v>4136.4851865487553</v>
      </c>
      <c r="K3493" s="12">
        <f>K3492+IF(AND($B3493="B",$E3493&lt;&gt;""),IF($G3493="D",-I3493,+I3493),0)</f>
        <v>4136.4851865487553</v>
      </c>
      <c r="L3493" s="6" t="str">
        <f>IF(C3493="","",G3493&amp;" "&amp;VLOOKUP(C3493,$X$1:$Y$49,2))</f>
        <v>R 6</v>
      </c>
      <c r="M3493" s="10" t="e">
        <f>M3492+IF(AND(B3493="C",E3493&lt;&gt;""),IF(G3493="D",-#REF!,+#REF!),0)</f>
        <v>#REF!</v>
      </c>
      <c r="N3493">
        <f>IF(D3493,MONTH(D3493),"")</f>
        <v>3</v>
      </c>
      <c r="O3493">
        <f>IF(D3493,YEAR(D3493),"")</f>
        <v>2007</v>
      </c>
      <c r="P3493" s="12">
        <f>P3492+IF(AND($B3493="C",I3493&lt;&gt;""),IF($G3493="D",-I3493,+I3493),0)</f>
        <v>122.43577481221318</v>
      </c>
    </row>
    <row r="3494" spans="1:16" x14ac:dyDescent="0.2">
      <c r="A3494" s="6">
        <v>1739</v>
      </c>
      <c r="B3494" s="6" t="s">
        <v>17</v>
      </c>
      <c r="C3494" t="s">
        <v>62</v>
      </c>
      <c r="D3494" s="8">
        <v>39154</v>
      </c>
      <c r="E3494" s="8">
        <v>39157</v>
      </c>
      <c r="F3494" s="40" t="s">
        <v>284</v>
      </c>
      <c r="G3494" s="6" t="s">
        <v>19</v>
      </c>
      <c r="I3494" s="12">
        <v>346.92</v>
      </c>
      <c r="J3494" s="12">
        <f>J3493+IF(AND($B3494="B",$G3494="D"),-I3494,IF($B3494="B",+I3494,0))</f>
        <v>4483.4051865487554</v>
      </c>
      <c r="K3494" s="12">
        <f>K3493+IF(AND($B3494="B",$E3494&lt;&gt;""),IF($G3494="D",-I3494,+I3494),0)</f>
        <v>4483.4051865487554</v>
      </c>
      <c r="L3494" s="6" t="str">
        <f>IF(C3494="","",G3494&amp;" "&amp;VLOOKUP(C3494,$X$1:$Y$49,2))</f>
        <v>R 5</v>
      </c>
      <c r="M3494" s="10" t="e">
        <f>M3493+IF(AND(B3494="C",E3494&lt;&gt;""),IF(G3494="D",-#REF!,+#REF!),0)</f>
        <v>#REF!</v>
      </c>
      <c r="N3494">
        <f>IF(D3494,MONTH(D3494),"")</f>
        <v>3</v>
      </c>
      <c r="O3494">
        <f>IF(D3494,YEAR(D3494),"")</f>
        <v>2007</v>
      </c>
      <c r="P3494" s="12">
        <f>P3493+IF(AND($B3494="C",I3494&lt;&gt;""),IF($G3494="D",-I3494,+I3494),0)</f>
        <v>122.43577481221318</v>
      </c>
    </row>
    <row r="3495" spans="1:16" x14ac:dyDescent="0.2">
      <c r="A3495" s="6">
        <v>1742</v>
      </c>
      <c r="B3495" s="29" t="s">
        <v>17</v>
      </c>
      <c r="C3495" t="s">
        <v>31</v>
      </c>
      <c r="D3495" s="8">
        <v>39156</v>
      </c>
      <c r="E3495" s="8">
        <v>39171</v>
      </c>
      <c r="F3495" s="40" t="s">
        <v>284</v>
      </c>
      <c r="G3495" s="29" t="s">
        <v>23</v>
      </c>
      <c r="I3495" s="12">
        <v>112.93478260869566</v>
      </c>
      <c r="J3495" s="12">
        <f>J3494+IF(AND($B3495="B",$G3495="D"),-I3495,IF($B3495="B",+I3495,0))</f>
        <v>4370.4704039400594</v>
      </c>
      <c r="K3495" s="12">
        <f>K3494+IF(AND($B3495="B",$E3495&lt;&gt;""),IF($G3495="D",-I3495,+I3495),0)</f>
        <v>4370.4704039400594</v>
      </c>
      <c r="L3495" s="6" t="str">
        <f>IF(C3495="","",G3495&amp;" "&amp;VLOOKUP(C3495,$X$1:$Y$49,2))</f>
        <v>D 22</v>
      </c>
      <c r="M3495" s="10" t="e">
        <f>M3494+IF(AND(B3495="C",E3495&lt;&gt;""),IF(G3495="D",-#REF!,+#REF!),0)</f>
        <v>#REF!</v>
      </c>
      <c r="N3495">
        <f>IF(D3495,MONTH(D3495),"")</f>
        <v>3</v>
      </c>
      <c r="O3495">
        <f>IF(D3495,YEAR(D3495),"")</f>
        <v>2007</v>
      </c>
      <c r="P3495" s="12">
        <f>P3494+IF(AND($B3495="C",I3495&lt;&gt;""),IF($G3495="D",-I3495,+I3495),0)</f>
        <v>122.43577481221318</v>
      </c>
    </row>
    <row r="3496" spans="1:16" x14ac:dyDescent="0.2">
      <c r="A3496" s="6">
        <v>1742</v>
      </c>
      <c r="B3496" s="29" t="s">
        <v>17</v>
      </c>
      <c r="C3496" t="s">
        <v>26</v>
      </c>
      <c r="D3496" s="8">
        <v>39156</v>
      </c>
      <c r="E3496" s="8">
        <v>39171</v>
      </c>
      <c r="F3496" s="40" t="s">
        <v>284</v>
      </c>
      <c r="G3496" s="29" t="s">
        <v>23</v>
      </c>
      <c r="I3496" s="12">
        <v>22.14</v>
      </c>
      <c r="J3496" s="12">
        <f>J3495+IF(AND($B3496="B",$G3496="D"),-I3496,IF($B3496="B",+I3496,0))</f>
        <v>4348.3304039400591</v>
      </c>
      <c r="K3496" s="12">
        <f>K3495+IF(AND($B3496="B",$E3496&lt;&gt;""),IF($G3496="D",-I3496,+I3496),0)</f>
        <v>4348.3304039400591</v>
      </c>
      <c r="L3496" s="6" t="str">
        <f>IF(C3496="","",G3496&amp;" "&amp;VLOOKUP(C3496,$X$1:$Y$49,2))</f>
        <v>D 6</v>
      </c>
      <c r="M3496" s="10" t="e">
        <f>M3495+IF(AND(B3496="C",E3496&lt;&gt;""),IF(G3496="D",-#REF!,+#REF!),0)</f>
        <v>#REF!</v>
      </c>
      <c r="N3496">
        <f>IF(D3496,MONTH(D3496),"")</f>
        <v>3</v>
      </c>
      <c r="O3496">
        <f>IF(D3496,YEAR(D3496),"")</f>
        <v>2007</v>
      </c>
      <c r="P3496" s="12">
        <f>P3495+IF(AND($B3496="C",I3496&lt;&gt;""),IF($G3496="D",-I3496,+I3496),0)</f>
        <v>122.43577481221318</v>
      </c>
    </row>
    <row r="3497" spans="1:16" x14ac:dyDescent="0.2">
      <c r="A3497" s="6">
        <v>1741</v>
      </c>
      <c r="B3497" s="29" t="s">
        <v>17</v>
      </c>
      <c r="C3497" t="s">
        <v>28</v>
      </c>
      <c r="D3497" s="8">
        <v>39157</v>
      </c>
      <c r="E3497" s="8">
        <v>39170</v>
      </c>
      <c r="F3497" s="40" t="s">
        <v>284</v>
      </c>
      <c r="G3497" s="29" t="s">
        <v>23</v>
      </c>
      <c r="I3497" s="12">
        <v>45.45</v>
      </c>
      <c r="J3497" s="12">
        <f>J3496+IF(AND($B3497="B",$G3497="D"),-I3497,IF($B3497="B",+I3497,0))</f>
        <v>4302.8804039400593</v>
      </c>
      <c r="K3497" s="12">
        <f>K3496+IF(AND($B3497="B",$E3497&lt;&gt;""),IF($G3497="D",-I3497,+I3497),0)</f>
        <v>4302.8804039400593</v>
      </c>
      <c r="L3497" s="6" t="str">
        <f>IF(C3497="","",G3497&amp;" "&amp;VLOOKUP(C3497,$X$1:$Y$49,2))</f>
        <v>D 25</v>
      </c>
      <c r="M3497" s="10" t="e">
        <f>M3496+IF(AND(B3497="C",E3497&lt;&gt;""),IF(G3497="D",-#REF!,+#REF!),0)</f>
        <v>#REF!</v>
      </c>
      <c r="N3497">
        <f>IF(D3497,MONTH(D3497),"")</f>
        <v>3</v>
      </c>
      <c r="O3497">
        <f>IF(D3497,YEAR(D3497),"")</f>
        <v>2007</v>
      </c>
      <c r="P3497" s="12">
        <f>P3496+IF(AND($B3497="C",I3497&lt;&gt;""),IF($G3497="D",-I3497,+I3497),0)</f>
        <v>122.43577481221318</v>
      </c>
    </row>
    <row r="3498" spans="1:16" x14ac:dyDescent="0.2">
      <c r="A3498" s="6">
        <v>1741</v>
      </c>
      <c r="B3498" s="29" t="s">
        <v>17</v>
      </c>
      <c r="C3498" t="s">
        <v>26</v>
      </c>
      <c r="D3498" s="8">
        <v>39157</v>
      </c>
      <c r="E3498" s="8">
        <v>39170</v>
      </c>
      <c r="F3498" s="40" t="s">
        <v>284</v>
      </c>
      <c r="G3498" s="29" t="s">
        <v>23</v>
      </c>
      <c r="I3498" s="12">
        <v>8.91</v>
      </c>
      <c r="J3498" s="12">
        <f>J3497+IF(AND($B3498="B",$G3498="D"),-I3498,IF($B3498="B",+I3498,0))</f>
        <v>4293.9704039400594</v>
      </c>
      <c r="K3498" s="12">
        <f>K3497+IF(AND($B3498="B",$E3498&lt;&gt;""),IF($G3498="D",-I3498,+I3498),0)</f>
        <v>4293.9704039400594</v>
      </c>
      <c r="L3498" s="6" t="str">
        <f>IF(C3498="","",G3498&amp;" "&amp;VLOOKUP(C3498,$X$1:$Y$49,2))</f>
        <v>D 6</v>
      </c>
      <c r="M3498" s="10" t="e">
        <f>M3497+IF(AND(B3498="C",E3498&lt;&gt;""),IF(G3498="D",-#REF!,+#REF!),0)</f>
        <v>#REF!</v>
      </c>
      <c r="N3498">
        <f>IF(D3498,MONTH(D3498),"")</f>
        <v>3</v>
      </c>
      <c r="O3498">
        <f>IF(D3498,YEAR(D3498),"")</f>
        <v>2007</v>
      </c>
      <c r="P3498" s="12">
        <f>P3497+IF(AND($B3498="C",I3498&lt;&gt;""),IF($G3498="D",-I3498,+I3498),0)</f>
        <v>122.43577481221318</v>
      </c>
    </row>
    <row r="3499" spans="1:16" x14ac:dyDescent="0.2">
      <c r="A3499" s="6">
        <v>1701</v>
      </c>
      <c r="B3499" s="6" t="s">
        <v>17</v>
      </c>
      <c r="C3499" t="s">
        <v>33</v>
      </c>
      <c r="D3499" s="8">
        <v>39161</v>
      </c>
      <c r="E3499" s="8">
        <v>39160</v>
      </c>
      <c r="F3499" s="40" t="s">
        <v>284</v>
      </c>
      <c r="G3499" s="6" t="s">
        <v>23</v>
      </c>
      <c r="I3499" s="12">
        <v>548</v>
      </c>
      <c r="J3499" s="12">
        <f>J3498+IF(AND($B3499="B",$G3499="D"),-I3499,IF($B3499="B",+I3499,0))</f>
        <v>3745.9704039400594</v>
      </c>
      <c r="K3499" s="12">
        <f>K3498+IF(AND($B3499="B",$E3499&lt;&gt;""),IF($G3499="D",-I3499,+I3499),0)</f>
        <v>3745.9704039400594</v>
      </c>
      <c r="L3499" s="6" t="str">
        <f>IF(C3499="","",G3499&amp;" "&amp;VLOOKUP(C3499,$X$1:$Y$49,2))</f>
        <v>D 23</v>
      </c>
      <c r="M3499" s="10" t="e">
        <f>M3498+IF(AND(B3499="C",E3499&lt;&gt;""),IF(G3499="D",-#REF!,+#REF!),0)</f>
        <v>#REF!</v>
      </c>
      <c r="N3499">
        <f>IF(D3499,MONTH(D3499),"")</f>
        <v>3</v>
      </c>
      <c r="O3499">
        <f>IF(D3499,YEAR(D3499),"")</f>
        <v>2007</v>
      </c>
      <c r="P3499" s="12">
        <f>P3498+IF(AND($B3499="C",I3499&lt;&gt;""),IF($G3499="D",-I3499,+I3499),0)</f>
        <v>122.43577481221318</v>
      </c>
    </row>
    <row r="3500" spans="1:16" x14ac:dyDescent="0.2">
      <c r="A3500" s="6">
        <v>1706</v>
      </c>
      <c r="B3500" s="6" t="s">
        <v>17</v>
      </c>
      <c r="C3500" t="s">
        <v>33</v>
      </c>
      <c r="D3500" s="8">
        <v>39161</v>
      </c>
      <c r="E3500" s="8">
        <v>39152</v>
      </c>
      <c r="F3500" t="s">
        <v>284</v>
      </c>
      <c r="G3500" s="6" t="s">
        <v>23</v>
      </c>
      <c r="I3500" s="12">
        <v>555.79999999999995</v>
      </c>
      <c r="J3500" s="12">
        <f>J3499+IF(AND($B3500="B",$G3500="D"),-I3500,IF($B3500="B",+I3500,0))</f>
        <v>3190.1704039400593</v>
      </c>
      <c r="K3500" s="12">
        <f>K3499+IF(AND($B3500="B",$E3500&lt;&gt;""),IF($G3500="D",-I3500,+I3500),0)</f>
        <v>3190.1704039400593</v>
      </c>
      <c r="L3500" s="6" t="str">
        <f>IF(C3500="","",G3500&amp;" "&amp;VLOOKUP(C3500,$X$1:$Y$49,2))</f>
        <v>D 23</v>
      </c>
      <c r="M3500" s="10" t="e">
        <f>M3499+IF(AND(B3500="C",E3500&lt;&gt;""),IF(G3500="D",-#REF!,+#REF!),0)</f>
        <v>#REF!</v>
      </c>
      <c r="N3500">
        <f>IF(D3500,MONTH(D3500),"")</f>
        <v>3</v>
      </c>
      <c r="O3500">
        <f>IF(D3500,YEAR(D3500),"")</f>
        <v>2007</v>
      </c>
      <c r="P3500" s="12">
        <f>P3499+IF(AND($B3500="C",I3500&lt;&gt;""),IF($G3500="D",-I3500,+I3500),0)</f>
        <v>122.43577481221318</v>
      </c>
    </row>
    <row r="3501" spans="1:16" x14ac:dyDescent="0.2">
      <c r="A3501" s="6">
        <v>1528</v>
      </c>
      <c r="B3501" s="6" t="s">
        <v>17</v>
      </c>
      <c r="C3501" t="s">
        <v>57</v>
      </c>
      <c r="D3501" s="8">
        <v>39162</v>
      </c>
      <c r="E3501" s="8">
        <v>39161</v>
      </c>
      <c r="F3501" t="s">
        <v>284</v>
      </c>
      <c r="G3501" s="6" t="s">
        <v>23</v>
      </c>
      <c r="I3501" s="12">
        <v>278.97000000000003</v>
      </c>
      <c r="J3501" s="12">
        <f>J3500+IF(AND($B3501="B",$G3501="D"),-I3501,IF($B3501="B",+I3501,0))</f>
        <v>2911.200403940059</v>
      </c>
      <c r="K3501" s="12">
        <f>K3500+IF(AND($B3501="B",$E3501&lt;&gt;""),IF($G3501="D",-I3501,+I3501),0)</f>
        <v>2911.200403940059</v>
      </c>
      <c r="L3501" s="6" t="str">
        <f>IF(C3501="","",G3501&amp;" "&amp;VLOOKUP(C3501,$X$1:$Y$49,2))</f>
        <v>D 13</v>
      </c>
      <c r="M3501" s="10" t="e">
        <f>M3500+IF(AND(B3501="C",E3501&lt;&gt;""),IF(G3501="D",-#REF!,+#REF!),0)</f>
        <v>#REF!</v>
      </c>
      <c r="N3501">
        <f>IF(D3501,MONTH(D3501),"")</f>
        <v>3</v>
      </c>
      <c r="O3501">
        <f>IF(D3501,YEAR(D3501),"")</f>
        <v>2007</v>
      </c>
      <c r="P3501" s="12">
        <f>P3500+IF(AND($B3501="C",I3501&lt;&gt;""),IF($G3501="D",-I3501,+I3501),0)</f>
        <v>122.43577481221318</v>
      </c>
    </row>
    <row r="3502" spans="1:16" x14ac:dyDescent="0.2">
      <c r="A3502" s="6">
        <v>1528</v>
      </c>
      <c r="B3502" s="6" t="s">
        <v>17</v>
      </c>
      <c r="C3502" s="7" t="s">
        <v>26</v>
      </c>
      <c r="D3502" s="8">
        <v>39162</v>
      </c>
      <c r="E3502" s="8">
        <v>39161</v>
      </c>
      <c r="F3502" t="s">
        <v>284</v>
      </c>
      <c r="G3502" s="6" t="s">
        <v>23</v>
      </c>
      <c r="I3502" s="12">
        <v>54.68</v>
      </c>
      <c r="J3502" s="12">
        <f>J3501+IF(AND($B3502="B",$G3502="D"),-I3502,IF($B3502="B",+I3502,0))</f>
        <v>2856.5204039400592</v>
      </c>
      <c r="K3502" s="12">
        <f>K3501+IF(AND($B3502="B",$E3502&lt;&gt;""),IF($G3502="D",-I3502,+I3502),0)</f>
        <v>2856.5204039400592</v>
      </c>
      <c r="L3502" s="6" t="str">
        <f>IF(C3502="","",G3502&amp;" "&amp;VLOOKUP(C3502,$X$1:$Y$49,2))</f>
        <v>D 6</v>
      </c>
      <c r="M3502" s="10" t="e">
        <f>M3501+IF(AND(B3502="C",E3502&lt;&gt;""),IF(G3502="D",-#REF!,+#REF!),0)</f>
        <v>#REF!</v>
      </c>
      <c r="N3502">
        <f>IF(D3502,MONTH(D3502),"")</f>
        <v>3</v>
      </c>
      <c r="O3502">
        <f>IF(D3502,YEAR(D3502),"")</f>
        <v>2007</v>
      </c>
      <c r="P3502" s="12">
        <f>P3501+IF(AND($B3502="C",I3502&lt;&gt;""),IF($G3502="D",-I3502,+I3502),0)</f>
        <v>122.43577481221318</v>
      </c>
    </row>
    <row r="3503" spans="1:16" x14ac:dyDescent="0.2">
      <c r="A3503" s="6">
        <v>1528</v>
      </c>
      <c r="B3503" s="6" t="s">
        <v>17</v>
      </c>
      <c r="C3503" t="s">
        <v>64</v>
      </c>
      <c r="D3503" s="8">
        <v>39162</v>
      </c>
      <c r="E3503" s="8">
        <v>39161</v>
      </c>
      <c r="F3503" t="s">
        <v>284</v>
      </c>
      <c r="G3503" s="6" t="s">
        <v>23</v>
      </c>
      <c r="I3503" s="12">
        <v>6.11</v>
      </c>
      <c r="J3503" s="12">
        <f>J3502+IF(AND($B3503="B",$G3503="D"),-I3503,IF($B3503="B",+I3503,0))</f>
        <v>2850.410403940059</v>
      </c>
      <c r="K3503" s="12">
        <f>K3502+IF(AND($B3503="B",$E3503&lt;&gt;""),IF($G3503="D",-I3503,+I3503),0)</f>
        <v>2850.410403940059</v>
      </c>
      <c r="L3503" s="6" t="str">
        <f>IF(C3503="","",G3503&amp;" "&amp;VLOOKUP(C3503,$X$1:$Y$49,2))</f>
        <v>D 20</v>
      </c>
      <c r="M3503" s="10" t="e">
        <f>M3502+IF(AND(B3503="C",E3503&lt;&gt;""),IF(G3503="D",-#REF!,+#REF!),0)</f>
        <v>#REF!</v>
      </c>
      <c r="N3503">
        <f>IF(D3503,MONTH(D3503),"")</f>
        <v>3</v>
      </c>
      <c r="O3503">
        <f>IF(D3503,YEAR(D3503),"")</f>
        <v>2007</v>
      </c>
      <c r="P3503" s="12">
        <f>P3502+IF(AND($B3503="C",I3503&lt;&gt;""),IF($G3503="D",-I3503,+I3503),0)</f>
        <v>122.43577481221318</v>
      </c>
    </row>
    <row r="3504" spans="1:16" x14ac:dyDescent="0.2">
      <c r="A3504" s="6">
        <v>1723</v>
      </c>
      <c r="B3504" s="29" t="s">
        <v>17</v>
      </c>
      <c r="C3504" t="s">
        <v>33</v>
      </c>
      <c r="D3504" s="8">
        <v>39166</v>
      </c>
      <c r="E3504" s="8">
        <v>39166</v>
      </c>
      <c r="F3504" t="s">
        <v>284</v>
      </c>
      <c r="G3504" s="29" t="s">
        <v>23</v>
      </c>
      <c r="I3504" s="12">
        <v>933.5</v>
      </c>
      <c r="J3504" s="12">
        <f>J3503+IF(AND($B3504="B",$G3504="D"),-I3504,IF($B3504="B",+I3504,0))</f>
        <v>1916.910403940059</v>
      </c>
      <c r="K3504" s="12">
        <f>K3503+IF(AND($B3504="B",$E3504&lt;&gt;""),IF($G3504="D",-I3504,+I3504),0)</f>
        <v>1916.910403940059</v>
      </c>
      <c r="L3504" s="6" t="str">
        <f>IF(C3504="","",G3504&amp;" "&amp;VLOOKUP(C3504,$X$1:$Y$49,2))</f>
        <v>D 23</v>
      </c>
      <c r="M3504" s="10" t="e">
        <f>M3503+IF(AND(B3504="C",E3504&lt;&gt;""),IF(G3504="D",-#REF!,+#REF!),0)</f>
        <v>#REF!</v>
      </c>
      <c r="N3504">
        <f>IF(D3504,MONTH(D3504),"")</f>
        <v>3</v>
      </c>
      <c r="O3504">
        <f>IF(D3504,YEAR(D3504),"")</f>
        <v>2007</v>
      </c>
      <c r="P3504" s="12">
        <f>P3503+IF(AND($B3504="C",I3504&lt;&gt;""),IF($G3504="D",-I3504,+I3504),0)</f>
        <v>122.43577481221318</v>
      </c>
    </row>
    <row r="3505" spans="1:16" x14ac:dyDescent="0.2">
      <c r="A3505" s="6">
        <v>1740</v>
      </c>
      <c r="B3505" s="29" t="s">
        <v>17</v>
      </c>
      <c r="C3505" t="s">
        <v>28</v>
      </c>
      <c r="D3505" s="8">
        <v>39166</v>
      </c>
      <c r="E3505" s="8">
        <v>39166</v>
      </c>
      <c r="F3505" s="40" t="s">
        <v>284</v>
      </c>
      <c r="G3505" s="29" t="s">
        <v>23</v>
      </c>
      <c r="I3505" s="12">
        <v>2.36</v>
      </c>
      <c r="J3505" s="12">
        <f>J3504+IF(AND($B3505="B",$G3505="D"),-I3505,IF($B3505="B",+I3505,0))</f>
        <v>1914.5504039400591</v>
      </c>
      <c r="K3505" s="12">
        <f>K3504+IF(AND($B3505="B",$E3505&lt;&gt;""),IF($G3505="D",-I3505,+I3505),0)</f>
        <v>1914.5504039400591</v>
      </c>
      <c r="L3505" s="6" t="str">
        <f>IF(C3505="","",G3505&amp;" "&amp;VLOOKUP(C3505,$X$1:$Y$49,2))</f>
        <v>D 25</v>
      </c>
      <c r="M3505" s="10" t="e">
        <f>M3504+IF(AND(B3505="C",E3505&lt;&gt;""),IF(G3505="D",-#REF!,+#REF!),0)</f>
        <v>#REF!</v>
      </c>
      <c r="N3505">
        <f>IF(D3505,MONTH(D3505),"")</f>
        <v>3</v>
      </c>
      <c r="O3505">
        <f>IF(D3505,YEAR(D3505),"")</f>
        <v>2007</v>
      </c>
      <c r="P3505" s="12">
        <f>P3504+IF(AND($B3505="C",I3505&lt;&gt;""),IF($G3505="D",-I3505,+I3505),0)</f>
        <v>122.43577481221318</v>
      </c>
    </row>
    <row r="3506" spans="1:16" x14ac:dyDescent="0.2">
      <c r="A3506" s="6">
        <v>1740</v>
      </c>
      <c r="B3506" s="29" t="s">
        <v>17</v>
      </c>
      <c r="C3506" t="s">
        <v>26</v>
      </c>
      <c r="D3506" s="8">
        <v>39166</v>
      </c>
      <c r="E3506" s="8">
        <v>39166</v>
      </c>
      <c r="F3506" s="40" t="s">
        <v>284</v>
      </c>
      <c r="G3506" s="29" t="s">
        <v>23</v>
      </c>
      <c r="I3506" s="12">
        <v>0.45</v>
      </c>
      <c r="J3506" s="12">
        <f>J3505+IF(AND($B3506="B",$G3506="D"),-I3506,IF($B3506="B",+I3506,0))</f>
        <v>1914.1004039400591</v>
      </c>
      <c r="K3506" s="12">
        <f>K3505+IF(AND($B3506="B",$E3506&lt;&gt;""),IF($G3506="D",-I3506,+I3506),0)</f>
        <v>1914.1004039400591</v>
      </c>
      <c r="L3506" s="6" t="str">
        <f>IF(C3506="","",G3506&amp;" "&amp;VLOOKUP(C3506,$X$1:$Y$49,2))</f>
        <v>D 6</v>
      </c>
      <c r="M3506" s="10" t="e">
        <f>M3505+IF(AND(B3506="C",E3506&lt;&gt;""),IF(G3506="D",-#REF!,+#REF!),0)</f>
        <v>#REF!</v>
      </c>
      <c r="N3506">
        <f>IF(D3506,MONTH(D3506),"")</f>
        <v>3</v>
      </c>
      <c r="O3506">
        <f>IF(D3506,YEAR(D3506),"")</f>
        <v>2007</v>
      </c>
      <c r="P3506" s="12">
        <f>P3505+IF(AND($B3506="C",I3506&lt;&gt;""),IF($G3506="D",-I3506,+I3506),0)</f>
        <v>122.43577481221318</v>
      </c>
    </row>
    <row r="3507" spans="1:16" x14ac:dyDescent="0.2">
      <c r="A3507" s="6">
        <v>1731</v>
      </c>
      <c r="B3507" s="6" t="s">
        <v>17</v>
      </c>
      <c r="C3507" t="s">
        <v>53</v>
      </c>
      <c r="D3507" s="8">
        <v>39173</v>
      </c>
      <c r="E3507" s="8">
        <v>39173</v>
      </c>
      <c r="F3507" t="s">
        <v>284</v>
      </c>
      <c r="G3507" s="6" t="s">
        <v>23</v>
      </c>
      <c r="I3507" s="12">
        <v>34</v>
      </c>
      <c r="J3507" s="12">
        <f>J3506+IF(AND($B3507="B",$G3507="D"),-I3507,IF($B3507="B",+I3507,0))</f>
        <v>1880.1004039400591</v>
      </c>
      <c r="K3507" s="12">
        <f>K3506+IF(AND($B3507="B",$E3507&lt;&gt;""),IF($G3507="D",-I3507,+I3507),0)</f>
        <v>1880.1004039400591</v>
      </c>
      <c r="L3507" s="6" t="str">
        <f>IF(C3507="","",G3507&amp;" "&amp;VLOOKUP(C3507,$X$1:$Y$49,2))</f>
        <v>D 29</v>
      </c>
      <c r="M3507" s="10" t="e">
        <f>M3506+IF(AND(B3507="C",E3507&lt;&gt;""),IF(G3507="D",-#REF!,+#REF!),0)</f>
        <v>#REF!</v>
      </c>
      <c r="N3507">
        <f>IF(D3507,MONTH(D3507),"")</f>
        <v>4</v>
      </c>
      <c r="O3507">
        <f>IF(D3507,YEAR(D3507),"")</f>
        <v>2007</v>
      </c>
      <c r="P3507" s="12">
        <f>P3506+IF(AND($B3507="C",I3507&lt;&gt;""),IF($G3507="D",-I3507,+I3507),0)</f>
        <v>122.43577481221318</v>
      </c>
    </row>
    <row r="3508" spans="1:16" x14ac:dyDescent="0.2">
      <c r="A3508" s="6">
        <v>1732</v>
      </c>
      <c r="B3508" s="6" t="s">
        <v>17</v>
      </c>
      <c r="C3508" t="s">
        <v>53</v>
      </c>
      <c r="D3508" s="8">
        <v>39173</v>
      </c>
      <c r="E3508" s="8">
        <v>39173</v>
      </c>
      <c r="F3508" t="s">
        <v>284</v>
      </c>
      <c r="G3508" s="6" t="s">
        <v>23</v>
      </c>
      <c r="I3508" s="12">
        <v>8.36</v>
      </c>
      <c r="J3508" s="12">
        <f>J3507+IF(AND($B3508="B",$G3508="D"),-I3508,IF($B3508="B",+I3508,0))</f>
        <v>1871.7404039400592</v>
      </c>
      <c r="K3508" s="12">
        <f>K3507+IF(AND($B3508="B",$E3508&lt;&gt;""),IF($G3508="D",-I3508,+I3508),0)</f>
        <v>1871.7404039400592</v>
      </c>
      <c r="L3508" s="6" t="str">
        <f>IF(C3508="","",G3508&amp;" "&amp;VLOOKUP(C3508,$X$1:$Y$49,2))</f>
        <v>D 29</v>
      </c>
      <c r="M3508" s="10" t="e">
        <f>M3507+IF(AND(B3508="C",E3508&lt;&gt;""),IF(G3508="D",-#REF!,+#REF!),0)</f>
        <v>#REF!</v>
      </c>
      <c r="N3508">
        <f>IF(D3508,MONTH(D3508),"")</f>
        <v>4</v>
      </c>
      <c r="O3508">
        <f>IF(D3508,YEAR(D3508),"")</f>
        <v>2007</v>
      </c>
      <c r="P3508" s="12">
        <f>P3507+IF(AND($B3508="C",I3508&lt;&gt;""),IF($G3508="D",-I3508,+I3508),0)</f>
        <v>122.43577481221318</v>
      </c>
    </row>
    <row r="3509" spans="1:16" x14ac:dyDescent="0.2">
      <c r="A3509" s="6">
        <v>1743</v>
      </c>
      <c r="B3509" s="29" t="s">
        <v>17</v>
      </c>
      <c r="C3509" t="s">
        <v>53</v>
      </c>
      <c r="D3509" s="8">
        <v>39173</v>
      </c>
      <c r="E3509" s="8">
        <v>39173</v>
      </c>
      <c r="F3509" s="40" t="s">
        <v>284</v>
      </c>
      <c r="G3509" s="29" t="s">
        <v>23</v>
      </c>
      <c r="I3509" s="12">
        <v>25.23</v>
      </c>
      <c r="J3509" s="12">
        <f>J3508+IF(AND($B3509="B",$G3509="D"),-I3509,IF($B3509="B",+I3509,0))</f>
        <v>1846.5104039400592</v>
      </c>
      <c r="K3509" s="12">
        <f>K3508+IF(AND($B3509="B",$E3509&lt;&gt;""),IF($G3509="D",-I3509,+I3509),0)</f>
        <v>1846.5104039400592</v>
      </c>
      <c r="L3509" s="6" t="str">
        <f>IF(C3509="","",G3509&amp;" "&amp;VLOOKUP(C3509,$X$1:$Y$49,2))</f>
        <v>D 29</v>
      </c>
      <c r="M3509" s="10" t="e">
        <f>M3508+IF(AND(B3509="C",E3509&lt;&gt;""),IF(G3509="D",-#REF!,+#REF!),0)</f>
        <v>#REF!</v>
      </c>
      <c r="N3509">
        <f>IF(D3509,MONTH(D3509),"")</f>
        <v>4</v>
      </c>
      <c r="O3509">
        <f>IF(D3509,YEAR(D3509),"")</f>
        <v>2007</v>
      </c>
      <c r="P3509" s="12">
        <f>P3508+IF(AND($B3509="C",I3509&lt;&gt;""),IF($G3509="D",-I3509,+I3509),0)</f>
        <v>122.43577481221318</v>
      </c>
    </row>
    <row r="3510" spans="1:16" x14ac:dyDescent="0.2">
      <c r="A3510" s="6">
        <v>999</v>
      </c>
      <c r="B3510" s="6" t="s">
        <v>17</v>
      </c>
      <c r="C3510" t="s">
        <v>33</v>
      </c>
      <c r="D3510" s="8">
        <v>39176</v>
      </c>
      <c r="E3510" s="8">
        <v>39176</v>
      </c>
      <c r="F3510" t="s">
        <v>284</v>
      </c>
      <c r="G3510" s="6" t="s">
        <v>23</v>
      </c>
      <c r="I3510" s="12">
        <v>132.1</v>
      </c>
      <c r="J3510" s="12">
        <f>J3509+IF(AND($B3510="B",$G3510="D"),-I3510,IF($B3510="B",+I3510,0))</f>
        <v>1714.4104039400593</v>
      </c>
      <c r="K3510" s="12">
        <f>K3509+IF(AND($B3510="B",$E3510&lt;&gt;""),IF($G3510="D",-I3510,+I3510),0)</f>
        <v>1714.4104039400593</v>
      </c>
      <c r="L3510" s="6" t="str">
        <f>IF(C3510="","",G3510&amp;" "&amp;VLOOKUP(C3510,$X$1:$Y$49,2))</f>
        <v>D 23</v>
      </c>
      <c r="M3510" s="10" t="e">
        <f>M3509+IF(AND(B3510="C",E3510&lt;&gt;""),IF(G3510="D",-#REF!,+#REF!),0)</f>
        <v>#REF!</v>
      </c>
      <c r="N3510">
        <f>IF(D3510,MONTH(D3510),"")</f>
        <v>4</v>
      </c>
      <c r="O3510">
        <f>IF(D3510,YEAR(D3510),"")</f>
        <v>2007</v>
      </c>
      <c r="P3510" s="12">
        <f>P3509+IF(AND($B3510="C",I3510&lt;&gt;""),IF($G3510="D",-I3510,+I3510),0)</f>
        <v>122.43577481221318</v>
      </c>
    </row>
    <row r="3511" spans="1:16" x14ac:dyDescent="0.2">
      <c r="A3511" s="6">
        <v>1746</v>
      </c>
      <c r="B3511" s="29" t="s">
        <v>17</v>
      </c>
      <c r="C3511" t="s">
        <v>28</v>
      </c>
      <c r="D3511" s="8">
        <v>39176</v>
      </c>
      <c r="E3511" s="8">
        <v>39184</v>
      </c>
      <c r="F3511" t="s">
        <v>284</v>
      </c>
      <c r="G3511" s="6" t="s">
        <v>23</v>
      </c>
      <c r="I3511" s="12">
        <v>51.9</v>
      </c>
      <c r="J3511" s="12">
        <f>J3510+IF(AND($B3511="B",$G3511="D"),-I3511,IF($B3511="B",+I3511,0))</f>
        <v>1662.5104039400592</v>
      </c>
      <c r="K3511" s="12">
        <f>K3510+IF(AND($B3511="B",$E3511&lt;&gt;""),IF($G3511="D",-I3511,+I3511),0)</f>
        <v>1662.5104039400592</v>
      </c>
      <c r="L3511" s="6" t="str">
        <f>IF(C3511="","",G3511&amp;" "&amp;VLOOKUP(C3511,$X$1:$Y$49,2))</f>
        <v>D 25</v>
      </c>
      <c r="M3511" s="10" t="e">
        <f>M3510+IF(AND(B3511="C",E3511&lt;&gt;""),IF(G3511="D",-#REF!,+#REF!),0)</f>
        <v>#REF!</v>
      </c>
      <c r="N3511">
        <f>IF(D3511,MONTH(D3511),"")</f>
        <v>4</v>
      </c>
      <c r="O3511">
        <f>IF(D3511,YEAR(D3511),"")</f>
        <v>2007</v>
      </c>
      <c r="P3511" s="12">
        <f>P3510+IF(AND($B3511="C",I3511&lt;&gt;""),IF($G3511="D",-I3511,+I3511),0)</f>
        <v>122.43577481221318</v>
      </c>
    </row>
    <row r="3512" spans="1:16" x14ac:dyDescent="0.2">
      <c r="A3512" s="6">
        <v>1746</v>
      </c>
      <c r="B3512" s="29" t="s">
        <v>17</v>
      </c>
      <c r="C3512" t="s">
        <v>26</v>
      </c>
      <c r="D3512" s="8">
        <v>39176</v>
      </c>
      <c r="E3512" s="8">
        <v>39184</v>
      </c>
      <c r="F3512" t="s">
        <v>284</v>
      </c>
      <c r="G3512" s="6" t="s">
        <v>23</v>
      </c>
      <c r="I3512" s="12">
        <v>10.17</v>
      </c>
      <c r="J3512" s="12">
        <f>J3511+IF(AND($B3512="B",$G3512="D"),-I3512,IF($B3512="B",+I3512,0))</f>
        <v>1652.3404039400591</v>
      </c>
      <c r="K3512" s="12">
        <f>K3511+IF(AND($B3512="B",$E3512&lt;&gt;""),IF($G3512="D",-I3512,+I3512),0)</f>
        <v>1652.3404039400591</v>
      </c>
      <c r="L3512" s="6" t="str">
        <f>IF(C3512="","",G3512&amp;" "&amp;VLOOKUP(C3512,$X$1:$Y$49,2))</f>
        <v>D 6</v>
      </c>
      <c r="M3512" s="10" t="e">
        <f>M3511+IF(AND(B3512="C",E3512&lt;&gt;""),IF(G3512="D",-#REF!,+#REF!),0)</f>
        <v>#REF!</v>
      </c>
      <c r="N3512">
        <f>IF(D3512,MONTH(D3512),"")</f>
        <v>4</v>
      </c>
      <c r="O3512">
        <f>IF(D3512,YEAR(D3512),"")</f>
        <v>2007</v>
      </c>
      <c r="P3512" s="12">
        <f>P3511+IF(AND($B3512="C",I3512&lt;&gt;""),IF($G3512="D",-I3512,+I3512),0)</f>
        <v>122.43577481221318</v>
      </c>
    </row>
    <row r="3513" spans="1:16" x14ac:dyDescent="0.2">
      <c r="A3513" s="6">
        <v>1544</v>
      </c>
      <c r="B3513" s="6" t="s">
        <v>17</v>
      </c>
      <c r="C3513" t="s">
        <v>58</v>
      </c>
      <c r="D3513" s="8">
        <v>39177</v>
      </c>
      <c r="E3513" s="8">
        <v>39191</v>
      </c>
      <c r="F3513" t="s">
        <v>284</v>
      </c>
      <c r="G3513" s="6" t="s">
        <v>23</v>
      </c>
      <c r="I3513" s="12">
        <v>153.15</v>
      </c>
      <c r="J3513" s="12">
        <f>J3512+IF(AND($B3513="B",$G3513="D"),-I3513,IF($B3513="B",+I3513,0))</f>
        <v>1499.190403940059</v>
      </c>
      <c r="K3513" s="12">
        <f>K3512+IF(AND($B3513="B",$E3513&lt;&gt;""),IF($G3513="D",-I3513,+I3513),0)</f>
        <v>1499.190403940059</v>
      </c>
      <c r="L3513" s="6" t="str">
        <f>IF(C3513="","",G3513&amp;" "&amp;VLOOKUP(C3513,$X$1:$Y$49,2))</f>
        <v>D 4</v>
      </c>
      <c r="M3513" s="10" t="e">
        <f>M3512+IF(AND(B3513="C",E3513&lt;&gt;""),IF(G3513="D",-#REF!,+#REF!),0)</f>
        <v>#REF!</v>
      </c>
      <c r="N3513">
        <f>IF(D3513,MONTH(D3513),"")</f>
        <v>4</v>
      </c>
      <c r="O3513">
        <f>IF(D3513,YEAR(D3513),"")</f>
        <v>2007</v>
      </c>
      <c r="P3513" s="12">
        <f>P3512+IF(AND($B3513="C",I3513&lt;&gt;""),IF($G3513="D",-I3513,+I3513),0)</f>
        <v>122.43577481221318</v>
      </c>
    </row>
    <row r="3514" spans="1:16" x14ac:dyDescent="0.2">
      <c r="A3514" s="6">
        <v>1685</v>
      </c>
      <c r="B3514" s="6" t="s">
        <v>17</v>
      </c>
      <c r="C3514" t="s">
        <v>33</v>
      </c>
      <c r="D3514" s="8">
        <v>39182</v>
      </c>
      <c r="E3514" s="8">
        <v>39181</v>
      </c>
      <c r="F3514" t="s">
        <v>284</v>
      </c>
      <c r="G3514" s="6" t="s">
        <v>23</v>
      </c>
      <c r="I3514" s="12">
        <v>306.99</v>
      </c>
      <c r="J3514" s="12">
        <f>J3513+IF(AND($B3514="B",$G3514="D"),-I3514,IF($B3514="B",+I3514,0))</f>
        <v>1192.200403940059</v>
      </c>
      <c r="K3514" s="12">
        <f>K3513+IF(AND($B3514="B",$E3514&lt;&gt;""),IF($G3514="D",-I3514,+I3514),0)</f>
        <v>1192.200403940059</v>
      </c>
      <c r="L3514" s="6" t="str">
        <f>IF(C3514="","",G3514&amp;" "&amp;VLOOKUP(C3514,$X$1:$Y$49,2))</f>
        <v>D 23</v>
      </c>
      <c r="M3514" s="10" t="e">
        <f>M3513+IF(AND(B3514="C",E3514&lt;&gt;""),IF(G3514="D",-#REF!,+#REF!),0)</f>
        <v>#REF!</v>
      </c>
      <c r="N3514">
        <f>IF(D3514,MONTH(D3514),"")</f>
        <v>4</v>
      </c>
      <c r="O3514">
        <f>IF(D3514,YEAR(D3514),"")</f>
        <v>2007</v>
      </c>
      <c r="P3514" s="12">
        <f>P3513+IF(AND($B3514="C",I3514&lt;&gt;""),IF($G3514="D",-I3514,+I3514),0)</f>
        <v>122.43577481221318</v>
      </c>
    </row>
    <row r="3515" spans="1:16" x14ac:dyDescent="0.2">
      <c r="A3515" s="6">
        <v>1700</v>
      </c>
      <c r="B3515" s="6" t="s">
        <v>17</v>
      </c>
      <c r="C3515" t="s">
        <v>33</v>
      </c>
      <c r="D3515" s="8">
        <v>39182</v>
      </c>
      <c r="E3515" s="8">
        <v>39181</v>
      </c>
      <c r="F3515" t="s">
        <v>284</v>
      </c>
      <c r="G3515" s="6" t="s">
        <v>23</v>
      </c>
      <c r="I3515" s="12">
        <v>267.95999999999998</v>
      </c>
      <c r="J3515" s="12">
        <f>J3514+IF(AND($B3515="B",$G3515="D"),-I3515,IF($B3515="B",+I3515,0))</f>
        <v>924.24040394005897</v>
      </c>
      <c r="K3515" s="12">
        <f>K3514+IF(AND($B3515="B",$E3515&lt;&gt;""),IF($G3515="D",-I3515,+I3515),0)</f>
        <v>924.24040394005897</v>
      </c>
      <c r="L3515" s="6" t="str">
        <f>IF(C3515="","",G3515&amp;" "&amp;VLOOKUP(C3515,$X$1:$Y$49,2))</f>
        <v>D 23</v>
      </c>
      <c r="M3515" s="10" t="e">
        <f>M3514+IF(AND(B3515="C",E3515&lt;&gt;""),IF(G3515="D",-#REF!,+#REF!),0)</f>
        <v>#REF!</v>
      </c>
      <c r="N3515">
        <f>IF(D3515,MONTH(D3515),"")</f>
        <v>4</v>
      </c>
      <c r="O3515">
        <f>IF(D3515,YEAR(D3515),"")</f>
        <v>2007</v>
      </c>
      <c r="P3515" s="12">
        <f>P3514+IF(AND($B3515="C",I3515&lt;&gt;""),IF($G3515="D",-I3515,+I3515),0)</f>
        <v>122.43577481221318</v>
      </c>
    </row>
    <row r="3516" spans="1:16" x14ac:dyDescent="0.2">
      <c r="A3516" s="6">
        <v>1751</v>
      </c>
      <c r="B3516" s="29" t="s">
        <v>17</v>
      </c>
      <c r="C3516" t="s">
        <v>45</v>
      </c>
      <c r="D3516" s="8">
        <v>39182</v>
      </c>
      <c r="E3516" s="8">
        <v>39189</v>
      </c>
      <c r="F3516" s="40" t="s">
        <v>284</v>
      </c>
      <c r="G3516" s="29" t="s">
        <v>23</v>
      </c>
      <c r="I3516" s="12">
        <v>26.4</v>
      </c>
      <c r="J3516" s="12">
        <f>J3515+IF(AND($B3516="B",$G3516="D"),-I3516,IF($B3516="B",+I3516,0))</f>
        <v>897.84040394005899</v>
      </c>
      <c r="K3516" s="12">
        <f>K3515+IF(AND($B3516="B",$E3516&lt;&gt;""),IF($G3516="D",-I3516,+I3516),0)</f>
        <v>897.84040394005899</v>
      </c>
      <c r="L3516" s="6" t="str">
        <f>IF(C3516="","",G3516&amp;" "&amp;VLOOKUP(C3516,$X$1:$Y$49,2))</f>
        <v>D 7</v>
      </c>
      <c r="M3516" s="10" t="e">
        <f>M3515+IF(AND(B3516="C",E3516&lt;&gt;""),IF(G3516="D",-#REF!,+#REF!),0)</f>
        <v>#REF!</v>
      </c>
      <c r="N3516">
        <f>IF(D3516,MONTH(D3516),"")</f>
        <v>4</v>
      </c>
      <c r="O3516">
        <f>IF(D3516,YEAR(D3516),"")</f>
        <v>2007</v>
      </c>
      <c r="P3516" s="12">
        <f>P3515+IF(AND($B3516="C",I3516&lt;&gt;""),IF($G3516="D",-I3516,+I3516),0)</f>
        <v>122.43577481221318</v>
      </c>
    </row>
    <row r="3517" spans="1:16" x14ac:dyDescent="0.2">
      <c r="A3517" s="6">
        <v>1538</v>
      </c>
      <c r="B3517" s="6" t="s">
        <v>17</v>
      </c>
      <c r="C3517" t="s">
        <v>64</v>
      </c>
      <c r="D3517" s="8">
        <v>39183</v>
      </c>
      <c r="E3517" s="8">
        <v>39184</v>
      </c>
      <c r="F3517" t="s">
        <v>284</v>
      </c>
      <c r="G3517" s="6" t="s">
        <v>23</v>
      </c>
      <c r="I3517" s="12">
        <v>4</v>
      </c>
      <c r="J3517" s="12">
        <f>J3516+IF(AND($B3517="B",$G3517="D"),-I3517,IF($B3517="B",+I3517,0))</f>
        <v>893.84040394005899</v>
      </c>
      <c r="K3517" s="12">
        <f>K3516+IF(AND($B3517="B",$E3517&lt;&gt;""),IF($G3517="D",-I3517,+I3517),0)</f>
        <v>893.84040394005899</v>
      </c>
      <c r="L3517" s="6" t="str">
        <f>IF(C3517="","",G3517&amp;" "&amp;VLOOKUP(C3517,$X$1:$Y$49,2))</f>
        <v>D 20</v>
      </c>
      <c r="M3517" s="10" t="e">
        <f>M3516+IF(AND(B3517="C",E3517&lt;&gt;""),IF(G3517="D",-#REF!,+#REF!),0)</f>
        <v>#REF!</v>
      </c>
      <c r="N3517">
        <f>IF(D3517,MONTH(D3517),"")</f>
        <v>4</v>
      </c>
      <c r="O3517">
        <f>IF(D3517,YEAR(D3517),"")</f>
        <v>2007</v>
      </c>
      <c r="P3517" s="12">
        <f>P3516+IF(AND($B3517="C",I3517&lt;&gt;""),IF($G3517="D",-I3517,+I3517),0)</f>
        <v>122.43577481221318</v>
      </c>
    </row>
    <row r="3518" spans="1:16" x14ac:dyDescent="0.2">
      <c r="A3518" s="6">
        <v>1745</v>
      </c>
      <c r="B3518" s="29" t="s">
        <v>17</v>
      </c>
      <c r="C3518" s="24" t="s">
        <v>58</v>
      </c>
      <c r="D3518" s="8">
        <v>39183</v>
      </c>
      <c r="E3518" s="8">
        <v>39183</v>
      </c>
      <c r="F3518" s="40" t="s">
        <v>284</v>
      </c>
      <c r="G3518" s="29" t="s">
        <v>23</v>
      </c>
      <c r="I3518" s="12">
        <v>2000</v>
      </c>
      <c r="J3518" s="12">
        <f>J3517+IF(AND($B3518="B",$G3518="D"),-I3518,IF($B3518="B",+I3518,0))</f>
        <v>-1106.1595960599411</v>
      </c>
      <c r="K3518" s="12">
        <f>K3517+IF(AND($B3518="B",$E3518&lt;&gt;""),IF($G3518="D",-I3518,+I3518),0)</f>
        <v>-1106.1595960599411</v>
      </c>
      <c r="L3518" s="6" t="str">
        <f>IF(C3518="","",G3518&amp;" "&amp;VLOOKUP(C3518,$X$1:$Y$49,2))</f>
        <v>D 4</v>
      </c>
      <c r="M3518" s="10" t="e">
        <f>M3517+IF(AND(B3518="C",E3518&lt;&gt;""),IF(G3518="D",-#REF!,+#REF!),0)</f>
        <v>#REF!</v>
      </c>
      <c r="N3518">
        <f>IF(D3518,MONTH(D3518),"")</f>
        <v>4</v>
      </c>
      <c r="O3518">
        <f>IF(D3518,YEAR(D3518),"")</f>
        <v>2007</v>
      </c>
      <c r="P3518" s="12">
        <f>P3517+IF(AND($B3518="C",I3518&lt;&gt;""),IF($G3518="D",-I3518,+I3518),0)</f>
        <v>122.43577481221318</v>
      </c>
    </row>
    <row r="3519" spans="1:16" x14ac:dyDescent="0.2">
      <c r="A3519" s="6">
        <v>1744</v>
      </c>
      <c r="B3519" s="29" t="s">
        <v>17</v>
      </c>
      <c r="C3519" t="s">
        <v>54</v>
      </c>
      <c r="D3519" s="8">
        <v>39185</v>
      </c>
      <c r="E3519" s="8">
        <v>39185</v>
      </c>
      <c r="F3519" s="40" t="s">
        <v>284</v>
      </c>
      <c r="G3519" s="6" t="s">
        <v>19</v>
      </c>
      <c r="I3519" s="12">
        <v>1425</v>
      </c>
      <c r="J3519" s="12">
        <f>J3518+IF(AND($B3519="B",$G3519="D"),-I3519,IF($B3519="B",+I3519,0))</f>
        <v>318.84040394005888</v>
      </c>
      <c r="K3519" s="12">
        <f>K3518+IF(AND($B3519="B",$E3519&lt;&gt;""),IF($G3519="D",-I3519,+I3519),0)</f>
        <v>318.84040394005888</v>
      </c>
      <c r="L3519" s="6" t="str">
        <f>IF(C3519="","",G3519&amp;" "&amp;VLOOKUP(C3519,$X$1:$Y$49,2))</f>
        <v>R 6</v>
      </c>
      <c r="M3519" s="10" t="e">
        <f>M3518+IF(AND(B3519="C",E3519&lt;&gt;""),IF(G3519="D",-#REF!,+#REF!),0)</f>
        <v>#REF!</v>
      </c>
      <c r="N3519">
        <f>IF(D3519,MONTH(D3519),"")</f>
        <v>4</v>
      </c>
      <c r="O3519">
        <f>IF(D3519,YEAR(D3519),"")</f>
        <v>2007</v>
      </c>
      <c r="P3519" s="12">
        <f>P3518+IF(AND($B3519="C",I3519&lt;&gt;""),IF($G3519="D",-I3519,+I3519),0)</f>
        <v>122.43577481221318</v>
      </c>
    </row>
    <row r="3520" spans="1:16" x14ac:dyDescent="0.2">
      <c r="A3520" s="6">
        <v>1744</v>
      </c>
      <c r="B3520" s="6" t="s">
        <v>17</v>
      </c>
      <c r="C3520" t="s">
        <v>62</v>
      </c>
      <c r="D3520" s="8">
        <v>39185</v>
      </c>
      <c r="E3520" s="8">
        <v>39185</v>
      </c>
      <c r="F3520" s="40" t="s">
        <v>284</v>
      </c>
      <c r="G3520" s="6" t="s">
        <v>19</v>
      </c>
      <c r="I3520" s="12">
        <v>279.3</v>
      </c>
      <c r="J3520" s="12">
        <f>J3519+IF(AND($B3520="B",$G3520="D"),-I3520,IF($B3520="B",+I3520,0))</f>
        <v>598.14040394005883</v>
      </c>
      <c r="K3520" s="12">
        <f>K3519+IF(AND($B3520="B",$E3520&lt;&gt;""),IF($G3520="D",-I3520,+I3520),0)</f>
        <v>598.14040394005883</v>
      </c>
      <c r="L3520" s="6" t="str">
        <f>IF(C3520="","",G3520&amp;" "&amp;VLOOKUP(C3520,$X$1:$Y$49,2))</f>
        <v>R 5</v>
      </c>
      <c r="M3520" s="10" t="e">
        <f>M3519+IF(AND(B3520="C",E3520&lt;&gt;""),IF(G3520="D",-#REF!,+#REF!),0)</f>
        <v>#REF!</v>
      </c>
      <c r="N3520">
        <f>IF(D3520,MONTH(D3520),"")</f>
        <v>4</v>
      </c>
      <c r="O3520">
        <f>IF(D3520,YEAR(D3520),"")</f>
        <v>2007</v>
      </c>
      <c r="P3520" s="12">
        <f>P3519+IF(AND($B3520="C",I3520&lt;&gt;""),IF($G3520="D",-I3520,+I3520),0)</f>
        <v>122.43577481221318</v>
      </c>
    </row>
    <row r="3521" spans="1:16" x14ac:dyDescent="0.2">
      <c r="A3521" s="6">
        <v>1750</v>
      </c>
      <c r="B3521" s="29" t="s">
        <v>17</v>
      </c>
      <c r="C3521" t="s">
        <v>64</v>
      </c>
      <c r="D3521" s="8">
        <v>39185</v>
      </c>
      <c r="E3521" s="8">
        <v>39188</v>
      </c>
      <c r="F3521" s="40" t="s">
        <v>284</v>
      </c>
      <c r="G3521" s="29" t="s">
        <v>23</v>
      </c>
      <c r="I3521" s="12">
        <v>389.87</v>
      </c>
      <c r="J3521" s="12">
        <f>J3520+IF(AND($B3521="B",$G3521="D"),-I3521,IF($B3521="B",+I3521,0))</f>
        <v>208.27040394005883</v>
      </c>
      <c r="K3521" s="12">
        <f>K3520+IF(AND($B3521="B",$E3521&lt;&gt;""),IF($G3521="D",-I3521,+I3521),0)</f>
        <v>208.27040394005883</v>
      </c>
      <c r="L3521" s="6" t="str">
        <f>IF(C3521="","",G3521&amp;" "&amp;VLOOKUP(C3521,$X$1:$Y$49,2))</f>
        <v>D 20</v>
      </c>
      <c r="M3521" s="10" t="e">
        <f>M3520+IF(AND(B3521="C",E3521&lt;&gt;""),IF(G3521="D",-#REF!,+#REF!),0)</f>
        <v>#REF!</v>
      </c>
      <c r="N3521">
        <f>IF(D3521,MONTH(D3521),"")</f>
        <v>4</v>
      </c>
      <c r="O3521">
        <f>IF(D3521,YEAR(D3521),"")</f>
        <v>2007</v>
      </c>
      <c r="P3521" s="12">
        <f>P3520+IF(AND($B3521="C",I3521&lt;&gt;""),IF($G3521="D",-I3521,+I3521),0)</f>
        <v>122.43577481221318</v>
      </c>
    </row>
    <row r="3522" spans="1:16" x14ac:dyDescent="0.2">
      <c r="A3522" s="6">
        <v>1755</v>
      </c>
      <c r="B3522" s="29" t="s">
        <v>17</v>
      </c>
      <c r="C3522" t="s">
        <v>28</v>
      </c>
      <c r="D3522" s="8">
        <v>39185</v>
      </c>
      <c r="E3522" s="8">
        <v>39201</v>
      </c>
      <c r="F3522" s="40" t="s">
        <v>284</v>
      </c>
      <c r="G3522" s="29" t="s">
        <v>23</v>
      </c>
      <c r="I3522" s="12">
        <v>34.229999999999997</v>
      </c>
      <c r="J3522" s="12">
        <f>J3521+IF(AND($B3522="B",$G3522="D"),-I3522,IF($B3522="B",+I3522,0))</f>
        <v>174.04040394005884</v>
      </c>
      <c r="K3522" s="12">
        <f>K3521+IF(AND($B3522="B",$E3522&lt;&gt;""),IF($G3522="D",-I3522,+I3522),0)</f>
        <v>174.04040394005884</v>
      </c>
      <c r="L3522" s="6" t="str">
        <f>IF(C3522="","",G3522&amp;" "&amp;VLOOKUP(C3522,$X$1:$Y$49,2))</f>
        <v>D 25</v>
      </c>
      <c r="M3522" s="10" t="e">
        <f>M3521+IF(AND(B3522="C",E3522&lt;&gt;""),IF(G3522="D",-#REF!,+#REF!),0)</f>
        <v>#REF!</v>
      </c>
      <c r="N3522">
        <f>IF(D3522,MONTH(D3522),"")</f>
        <v>4</v>
      </c>
      <c r="O3522">
        <f>IF(D3522,YEAR(D3522),"")</f>
        <v>2007</v>
      </c>
      <c r="P3522" s="12">
        <f>P3521+IF(AND($B3522="C",I3522&lt;&gt;""),IF($G3522="D",-I3522,+I3522),0)</f>
        <v>122.43577481221318</v>
      </c>
    </row>
    <row r="3523" spans="1:16" x14ac:dyDescent="0.2">
      <c r="A3523" s="6">
        <v>1755</v>
      </c>
      <c r="B3523" s="29" t="s">
        <v>17</v>
      </c>
      <c r="C3523" t="s">
        <v>26</v>
      </c>
      <c r="D3523" s="8">
        <v>39185</v>
      </c>
      <c r="E3523" s="8">
        <v>39201</v>
      </c>
      <c r="F3523" s="40" t="s">
        <v>284</v>
      </c>
      <c r="G3523" s="29" t="s">
        <v>23</v>
      </c>
      <c r="I3523" s="12">
        <v>6.71</v>
      </c>
      <c r="J3523" s="12">
        <f>J3522+IF(AND($B3523="B",$G3523="D"),-I3523,IF($B3523="B",+I3523,0))</f>
        <v>167.33040394005883</v>
      </c>
      <c r="K3523" s="12">
        <f>K3522+IF(AND($B3523="B",$E3523&lt;&gt;""),IF($G3523="D",-I3523,+I3523),0)</f>
        <v>167.33040394005883</v>
      </c>
      <c r="L3523" s="6" t="str">
        <f>IF(C3523="","",G3523&amp;" "&amp;VLOOKUP(C3523,$X$1:$Y$49,2))</f>
        <v>D 6</v>
      </c>
      <c r="M3523" s="10" t="e">
        <f>M3522+IF(AND(B3523="C",E3523&lt;&gt;""),IF(G3523="D",-#REF!,+#REF!),0)</f>
        <v>#REF!</v>
      </c>
      <c r="N3523">
        <f>IF(D3523,MONTH(D3523),"")</f>
        <v>4</v>
      </c>
      <c r="O3523">
        <f>IF(D3523,YEAR(D3523),"")</f>
        <v>2007</v>
      </c>
      <c r="P3523" s="12">
        <f>P3522+IF(AND($B3523="C",I3523&lt;&gt;""),IF($G3523="D",-I3523,+I3523),0)</f>
        <v>122.43577481221318</v>
      </c>
    </row>
    <row r="3524" spans="1:16" x14ac:dyDescent="0.2">
      <c r="A3524" s="6">
        <v>1759</v>
      </c>
      <c r="B3524" s="29" t="s">
        <v>17</v>
      </c>
      <c r="C3524" t="s">
        <v>28</v>
      </c>
      <c r="D3524" s="8">
        <v>39187</v>
      </c>
      <c r="E3524" s="8">
        <v>39202</v>
      </c>
      <c r="F3524" s="40" t="s">
        <v>284</v>
      </c>
      <c r="G3524" s="29" t="s">
        <v>23</v>
      </c>
      <c r="I3524" s="12">
        <v>195.83999999999997</v>
      </c>
      <c r="J3524" s="12">
        <f>J3523+IF(AND($B3524="B",$G3524="D"),-I3524,IF($B3524="B",+I3524,0))</f>
        <v>-28.509596059941146</v>
      </c>
      <c r="K3524" s="12">
        <f>K3523+IF(AND($B3524="B",$E3524&lt;&gt;""),IF($G3524="D",-I3524,+I3524),0)</f>
        <v>-28.509596059941146</v>
      </c>
      <c r="L3524" s="6" t="str">
        <f>IF(C3524="","",G3524&amp;" "&amp;VLOOKUP(C3524,$X$1:$Y$49,2))</f>
        <v>D 25</v>
      </c>
      <c r="M3524" s="10" t="e">
        <f>M3523+IF(AND(B3524="C",E3524&lt;&gt;""),IF(G3524="D",-#REF!,+#REF!),0)</f>
        <v>#REF!</v>
      </c>
      <c r="N3524">
        <f>IF(D3524,MONTH(D3524),"")</f>
        <v>4</v>
      </c>
      <c r="O3524">
        <f>IF(D3524,YEAR(D3524),"")</f>
        <v>2007</v>
      </c>
      <c r="P3524" s="12">
        <f>P3523+IF(AND($B3524="C",I3524&lt;&gt;""),IF($G3524="D",-I3524,+I3524),0)</f>
        <v>122.43577481221318</v>
      </c>
    </row>
    <row r="3525" spans="1:16" x14ac:dyDescent="0.2">
      <c r="A3525" s="6">
        <v>1759</v>
      </c>
      <c r="B3525" s="29" t="s">
        <v>17</v>
      </c>
      <c r="C3525" t="s">
        <v>26</v>
      </c>
      <c r="D3525" s="8">
        <v>39187</v>
      </c>
      <c r="E3525" s="8">
        <v>39202</v>
      </c>
      <c r="F3525" t="s">
        <v>284</v>
      </c>
      <c r="G3525" s="29" t="s">
        <v>23</v>
      </c>
      <c r="I3525" s="12">
        <v>25.550000000000004</v>
      </c>
      <c r="J3525" s="12">
        <f>J3524+IF(AND($B3525="B",$G3525="D"),-I3525,IF($B3525="B",+I3525,0))</f>
        <v>-54.05959605994115</v>
      </c>
      <c r="K3525" s="12">
        <f>K3524+IF(AND($B3525="B",$E3525&lt;&gt;""),IF($G3525="D",-I3525,+I3525),0)</f>
        <v>-54.05959605994115</v>
      </c>
      <c r="L3525" s="6" t="str">
        <f>IF(C3525="","",G3525&amp;" "&amp;VLOOKUP(C3525,$X$1:$Y$49,2))</f>
        <v>D 6</v>
      </c>
      <c r="M3525" s="10" t="e">
        <f>M3524+IF(AND(B3525="C",E3525&lt;&gt;""),IF(G3525="D",-#REF!,+#REF!),0)</f>
        <v>#REF!</v>
      </c>
      <c r="N3525">
        <f>IF(D3525,MONTH(D3525),"")</f>
        <v>4</v>
      </c>
      <c r="O3525">
        <f>IF(D3525,YEAR(D3525),"")</f>
        <v>2007</v>
      </c>
      <c r="P3525" s="12">
        <f>P3524+IF(AND($B3525="C",I3525&lt;&gt;""),IF($G3525="D",-I3525,+I3525),0)</f>
        <v>122.43577481221318</v>
      </c>
    </row>
    <row r="3526" spans="1:16" x14ac:dyDescent="0.2">
      <c r="A3526" s="6">
        <v>1759</v>
      </c>
      <c r="B3526" s="6" t="s">
        <v>17</v>
      </c>
      <c r="C3526" t="s">
        <v>31</v>
      </c>
      <c r="D3526" s="8">
        <v>39187</v>
      </c>
      <c r="E3526" s="8">
        <v>39202</v>
      </c>
      <c r="F3526" t="s">
        <v>284</v>
      </c>
      <c r="G3526" s="29" t="s">
        <v>23</v>
      </c>
      <c r="I3526" s="12">
        <v>27.01</v>
      </c>
      <c r="J3526" s="12">
        <f>J3525+IF(AND($B3526="B",$G3526="D"),-I3526,IF($B3526="B",+I3526,0))</f>
        <v>-81.069596059941148</v>
      </c>
      <c r="K3526" s="12">
        <f>K3525+IF(AND($B3526="B",$E3526&lt;&gt;""),IF($G3526="D",-I3526,+I3526),0)</f>
        <v>-81.069596059941148</v>
      </c>
      <c r="L3526" s="6" t="str">
        <f>IF(C3526="","",G3526&amp;" "&amp;VLOOKUP(C3526,$X$1:$Y$49,2))</f>
        <v>D 22</v>
      </c>
      <c r="M3526" s="10" t="e">
        <f>M3525+IF(AND(B3526="C",E3526&lt;&gt;""),IF(G3526="D",-#REF!,+#REF!),0)</f>
        <v>#REF!</v>
      </c>
      <c r="N3526">
        <f>IF(D3526,MONTH(D3526),"")</f>
        <v>4</v>
      </c>
      <c r="O3526">
        <f>IF(D3526,YEAR(D3526),"")</f>
        <v>2007</v>
      </c>
      <c r="P3526" s="12">
        <f>P3525+IF(AND($B3526="C",I3526&lt;&gt;""),IF($G3526="D",-I3526,+I3526),0)</f>
        <v>122.43577481221318</v>
      </c>
    </row>
    <row r="3527" spans="1:16" x14ac:dyDescent="0.2">
      <c r="A3527" s="6">
        <v>1701</v>
      </c>
      <c r="B3527" s="6" t="s">
        <v>17</v>
      </c>
      <c r="C3527" t="s">
        <v>33</v>
      </c>
      <c r="D3527" s="8">
        <v>39192</v>
      </c>
      <c r="E3527" s="8">
        <v>39191</v>
      </c>
      <c r="F3527" s="40" t="s">
        <v>284</v>
      </c>
      <c r="G3527" s="6" t="s">
        <v>23</v>
      </c>
      <c r="I3527" s="12">
        <v>548</v>
      </c>
      <c r="J3527" s="12">
        <f>J3526+IF(AND($B3527="B",$G3527="D"),-I3527,IF($B3527="B",+I3527,0))</f>
        <v>-629.0695960599412</v>
      </c>
      <c r="K3527" s="12">
        <f>K3526+IF(AND($B3527="B",$E3527&lt;&gt;""),IF($G3527="D",-I3527,+I3527),0)</f>
        <v>-629.0695960599412</v>
      </c>
      <c r="L3527" s="6" t="str">
        <f>IF(C3527="","",G3527&amp;" "&amp;VLOOKUP(C3527,$X$1:$Y$49,2))</f>
        <v>D 23</v>
      </c>
      <c r="M3527" s="10" t="e">
        <f>M3526+IF(AND(B3527="C",E3527&lt;&gt;""),IF(G3527="D",-#REF!,+#REF!),0)</f>
        <v>#REF!</v>
      </c>
      <c r="N3527">
        <f>IF(D3527,MONTH(D3527),"")</f>
        <v>4</v>
      </c>
      <c r="O3527">
        <f>IF(D3527,YEAR(D3527),"")</f>
        <v>2007</v>
      </c>
      <c r="P3527" s="12">
        <f>P3526+IF(AND($B3527="C",I3527&lt;&gt;""),IF($G3527="D",-I3527,+I3527),0)</f>
        <v>122.43577481221318</v>
      </c>
    </row>
    <row r="3528" spans="1:16" x14ac:dyDescent="0.2">
      <c r="A3528" s="6">
        <v>1706</v>
      </c>
      <c r="B3528" s="6" t="s">
        <v>17</v>
      </c>
      <c r="C3528" t="s">
        <v>33</v>
      </c>
      <c r="D3528" s="8">
        <v>39192</v>
      </c>
      <c r="E3528" s="8">
        <v>39184</v>
      </c>
      <c r="F3528" t="s">
        <v>284</v>
      </c>
      <c r="G3528" s="6" t="s">
        <v>23</v>
      </c>
      <c r="I3528" s="12">
        <v>555.79999999999995</v>
      </c>
      <c r="J3528" s="12">
        <f>J3527+IF(AND($B3528="B",$G3528="D"),-I3528,IF($B3528="B",+I3528,0))</f>
        <v>-1184.8695960599412</v>
      </c>
      <c r="K3528" s="12">
        <f>K3527+IF(AND($B3528="B",$E3528&lt;&gt;""),IF($G3528="D",-I3528,+I3528),0)</f>
        <v>-1184.8695960599412</v>
      </c>
      <c r="L3528" s="6" t="str">
        <f>IF(C3528="","",G3528&amp;" "&amp;VLOOKUP(C3528,$X$1:$Y$49,2))</f>
        <v>D 23</v>
      </c>
      <c r="M3528" s="10" t="e">
        <f>M3527+IF(AND(B3528="C",E3528&lt;&gt;""),IF(G3528="D",-#REF!,+#REF!),0)</f>
        <v>#REF!</v>
      </c>
      <c r="N3528">
        <f>IF(D3528,MONTH(D3528),"")</f>
        <v>4</v>
      </c>
      <c r="O3528">
        <f>IF(D3528,YEAR(D3528),"")</f>
        <v>2007</v>
      </c>
      <c r="P3528" s="12">
        <f>P3527+IF(AND($B3528="C",I3528&lt;&gt;""),IF($G3528="D",-I3528,+I3528),0)</f>
        <v>122.43577481221318</v>
      </c>
    </row>
    <row r="3529" spans="1:16" x14ac:dyDescent="0.2">
      <c r="A3529" s="6">
        <v>1754</v>
      </c>
      <c r="B3529" s="29" t="s">
        <v>17</v>
      </c>
      <c r="C3529" t="s">
        <v>28</v>
      </c>
      <c r="D3529" s="8">
        <v>39192</v>
      </c>
      <c r="E3529" s="8">
        <v>39196</v>
      </c>
      <c r="F3529" s="40" t="s">
        <v>284</v>
      </c>
      <c r="G3529" s="29" t="s">
        <v>23</v>
      </c>
      <c r="I3529" s="12">
        <v>113.1</v>
      </c>
      <c r="J3529" s="12">
        <f>J3528+IF(AND($B3529="B",$G3529="D"),-I3529,IF($B3529="B",+I3529,0))</f>
        <v>-1297.9695960599411</v>
      </c>
      <c r="K3529" s="12">
        <f>K3528+IF(AND($B3529="B",$E3529&lt;&gt;""),IF($G3529="D",-I3529,+I3529),0)</f>
        <v>-1297.9695960599411</v>
      </c>
      <c r="L3529" s="6" t="str">
        <f>IF(C3529="","",G3529&amp;" "&amp;VLOOKUP(C3529,$X$1:$Y$49,2))</f>
        <v>D 25</v>
      </c>
      <c r="M3529" s="10" t="e">
        <f>M3528+IF(AND(B3529="C",E3529&lt;&gt;""),IF(G3529="D",-#REF!,+#REF!),0)</f>
        <v>#REF!</v>
      </c>
      <c r="N3529">
        <f>IF(D3529,MONTH(D3529),"")</f>
        <v>4</v>
      </c>
      <c r="O3529">
        <f>IF(D3529,YEAR(D3529),"")</f>
        <v>2007</v>
      </c>
      <c r="P3529" s="12">
        <f>P3528+IF(AND($B3529="C",I3529&lt;&gt;""),IF($G3529="D",-I3529,+I3529),0)</f>
        <v>122.43577481221318</v>
      </c>
    </row>
    <row r="3530" spans="1:16" x14ac:dyDescent="0.2">
      <c r="A3530" s="6">
        <v>1754</v>
      </c>
      <c r="B3530" s="29" t="s">
        <v>17</v>
      </c>
      <c r="C3530" t="s">
        <v>26</v>
      </c>
      <c r="D3530" s="8">
        <v>39192</v>
      </c>
      <c r="E3530" s="8">
        <v>39196</v>
      </c>
      <c r="F3530" s="40" t="s">
        <v>284</v>
      </c>
      <c r="G3530" s="29" t="s">
        <v>23</v>
      </c>
      <c r="I3530" s="12">
        <v>22.06</v>
      </c>
      <c r="J3530" s="12">
        <f>J3529+IF(AND($B3530="B",$G3530="D"),-I3530,IF($B3530="B",+I3530,0))</f>
        <v>-1320.029596059941</v>
      </c>
      <c r="K3530" s="12">
        <f>K3529+IF(AND($B3530="B",$E3530&lt;&gt;""),IF($G3530="D",-I3530,+I3530),0)</f>
        <v>-1320.029596059941</v>
      </c>
      <c r="L3530" s="6" t="str">
        <f>IF(C3530="","",G3530&amp;" "&amp;VLOOKUP(C3530,$X$1:$Y$49,2))</f>
        <v>D 6</v>
      </c>
      <c r="M3530" s="10" t="e">
        <f>M3529+IF(AND(B3530="C",E3530&lt;&gt;""),IF(G3530="D",-#REF!,+#REF!),0)</f>
        <v>#REF!</v>
      </c>
      <c r="N3530">
        <f>IF(D3530,MONTH(D3530),"")</f>
        <v>4</v>
      </c>
      <c r="O3530">
        <f>IF(D3530,YEAR(D3530),"")</f>
        <v>2007</v>
      </c>
      <c r="P3530" s="12">
        <f>P3529+IF(AND($B3530="C",I3530&lt;&gt;""),IF($G3530="D",-I3530,+I3530),0)</f>
        <v>122.43577481221318</v>
      </c>
    </row>
    <row r="3531" spans="1:16" x14ac:dyDescent="0.2">
      <c r="A3531" s="6">
        <v>1757</v>
      </c>
      <c r="B3531" s="29" t="s">
        <v>17</v>
      </c>
      <c r="C3531" t="s">
        <v>53</v>
      </c>
      <c r="D3531" s="8">
        <v>39192</v>
      </c>
      <c r="E3531" s="8">
        <v>39204</v>
      </c>
      <c r="F3531" t="s">
        <v>284</v>
      </c>
      <c r="G3531" s="29" t="s">
        <v>23</v>
      </c>
      <c r="I3531" s="12">
        <v>42.36</v>
      </c>
      <c r="J3531" s="12">
        <f>J3530+IF(AND($B3531="B",$G3531="D"),-I3531,IF($B3531="B",+I3531,0))</f>
        <v>-1362.3895960599409</v>
      </c>
      <c r="K3531" s="12">
        <f>K3530+IF(AND($B3531="B",$E3531&lt;&gt;""),IF($G3531="D",-I3531,+I3531),0)</f>
        <v>-1362.3895960599409</v>
      </c>
      <c r="L3531" s="6" t="str">
        <f>IF(C3531="","",G3531&amp;" "&amp;VLOOKUP(C3531,$X$1:$Y$49,2))</f>
        <v>D 29</v>
      </c>
      <c r="M3531" s="10" t="e">
        <f>M3530+IF(AND(B3531="C",E3531&lt;&gt;""),IF(G3531="D",-#REF!,+#REF!),0)</f>
        <v>#REF!</v>
      </c>
      <c r="N3531">
        <f>IF(D3531,MONTH(D3531),"")</f>
        <v>4</v>
      </c>
      <c r="O3531">
        <f>IF(D3531,YEAR(D3531),"")</f>
        <v>2007</v>
      </c>
      <c r="P3531" s="12">
        <f>P3530+IF(AND($B3531="C",I3531&lt;&gt;""),IF($G3531="D",-I3531,+I3531),0)</f>
        <v>122.43577481221318</v>
      </c>
    </row>
    <row r="3532" spans="1:16" x14ac:dyDescent="0.2">
      <c r="A3532" s="6">
        <v>1528</v>
      </c>
      <c r="B3532" s="6" t="s">
        <v>17</v>
      </c>
      <c r="C3532" t="s">
        <v>57</v>
      </c>
      <c r="D3532" s="8">
        <v>39193</v>
      </c>
      <c r="E3532" s="8">
        <v>39194</v>
      </c>
      <c r="F3532" t="s">
        <v>284</v>
      </c>
      <c r="G3532" s="6" t="s">
        <v>23</v>
      </c>
      <c r="I3532" s="12">
        <v>278.97000000000003</v>
      </c>
      <c r="J3532" s="12">
        <f>J3531+IF(AND($B3532="B",$G3532="D"),-I3532,IF($B3532="B",+I3532,0))</f>
        <v>-1641.3595960599409</v>
      </c>
      <c r="K3532" s="12">
        <f>K3531+IF(AND($B3532="B",$E3532&lt;&gt;""),IF($G3532="D",-I3532,+I3532),0)</f>
        <v>-1641.3595960599409</v>
      </c>
      <c r="L3532" s="6" t="str">
        <f>IF(C3532="","",G3532&amp;" "&amp;VLOOKUP(C3532,$X$1:$Y$49,2))</f>
        <v>D 13</v>
      </c>
      <c r="M3532" s="10" t="e">
        <f>M3531+IF(AND(B3532="C",E3532&lt;&gt;""),IF(G3532="D",-#REF!,+#REF!),0)</f>
        <v>#REF!</v>
      </c>
      <c r="N3532">
        <f>IF(D3532,MONTH(D3532),"")</f>
        <v>4</v>
      </c>
      <c r="O3532">
        <f>IF(D3532,YEAR(D3532),"")</f>
        <v>2007</v>
      </c>
      <c r="P3532" s="12">
        <f>P3531+IF(AND($B3532="C",I3532&lt;&gt;""),IF($G3532="D",-I3532,+I3532),0)</f>
        <v>122.43577481221318</v>
      </c>
    </row>
    <row r="3533" spans="1:16" x14ac:dyDescent="0.2">
      <c r="A3533" s="6">
        <v>1528</v>
      </c>
      <c r="B3533" s="6" t="s">
        <v>17</v>
      </c>
      <c r="C3533" s="7" t="s">
        <v>26</v>
      </c>
      <c r="D3533" s="8">
        <v>39193</v>
      </c>
      <c r="E3533" s="8">
        <v>39194</v>
      </c>
      <c r="F3533" t="s">
        <v>284</v>
      </c>
      <c r="G3533" s="6" t="s">
        <v>23</v>
      </c>
      <c r="I3533" s="12">
        <v>54.68</v>
      </c>
      <c r="J3533" s="12">
        <f>J3532+IF(AND($B3533="B",$G3533="D"),-I3533,IF($B3533="B",+I3533,0))</f>
        <v>-1696.039596059941</v>
      </c>
      <c r="K3533" s="12">
        <f>K3532+IF(AND($B3533="B",$E3533&lt;&gt;""),IF($G3533="D",-I3533,+I3533),0)</f>
        <v>-1696.039596059941</v>
      </c>
      <c r="L3533" s="6" t="str">
        <f>IF(C3533="","",G3533&amp;" "&amp;VLOOKUP(C3533,$X$1:$Y$49,2))</f>
        <v>D 6</v>
      </c>
      <c r="M3533" s="10" t="e">
        <f>M3532+IF(AND(B3533="C",E3533&lt;&gt;""),IF(G3533="D",-#REF!,+#REF!),0)</f>
        <v>#REF!</v>
      </c>
      <c r="N3533">
        <f>IF(D3533,MONTH(D3533),"")</f>
        <v>4</v>
      </c>
      <c r="O3533">
        <f>IF(D3533,YEAR(D3533),"")</f>
        <v>2007</v>
      </c>
      <c r="P3533" s="12">
        <f>P3532+IF(AND($B3533="C",I3533&lt;&gt;""),IF($G3533="D",-I3533,+I3533),0)</f>
        <v>122.43577481221318</v>
      </c>
    </row>
    <row r="3534" spans="1:16" x14ac:dyDescent="0.2">
      <c r="A3534" s="6">
        <v>1528</v>
      </c>
      <c r="B3534" s="6" t="s">
        <v>17</v>
      </c>
      <c r="C3534" t="s">
        <v>64</v>
      </c>
      <c r="D3534" s="8">
        <v>39193</v>
      </c>
      <c r="E3534" s="8">
        <v>39194</v>
      </c>
      <c r="F3534" t="s">
        <v>284</v>
      </c>
      <c r="G3534" s="6" t="s">
        <v>23</v>
      </c>
      <c r="I3534" s="12">
        <v>6.11</v>
      </c>
      <c r="J3534" s="12">
        <f>J3533+IF(AND($B3534="B",$G3534="D"),-I3534,IF($B3534="B",+I3534,0))</f>
        <v>-1702.1495960599409</v>
      </c>
      <c r="K3534" s="12">
        <f>K3533+IF(AND($B3534="B",$E3534&lt;&gt;""),IF($G3534="D",-I3534,+I3534),0)</f>
        <v>-1702.1495960599409</v>
      </c>
      <c r="L3534" s="6" t="str">
        <f>IF(C3534="","",G3534&amp;" "&amp;VLOOKUP(C3534,$X$1:$Y$49,2))</f>
        <v>D 20</v>
      </c>
      <c r="M3534" s="10" t="e">
        <f>M3533+IF(AND(B3534="C",E3534&lt;&gt;""),IF(G3534="D",-#REF!,+#REF!),0)</f>
        <v>#REF!</v>
      </c>
      <c r="N3534">
        <f>IF(D3534,MONTH(D3534),"")</f>
        <v>4</v>
      </c>
      <c r="O3534">
        <f>IF(D3534,YEAR(D3534),"")</f>
        <v>2007</v>
      </c>
      <c r="P3534" s="12">
        <f>P3533+IF(AND($B3534="C",I3534&lt;&gt;""),IF($G3534="D",-I3534,+I3534),0)</f>
        <v>122.43577481221318</v>
      </c>
    </row>
    <row r="3535" spans="1:16" x14ac:dyDescent="0.2">
      <c r="A3535" s="6">
        <v>1749</v>
      </c>
      <c r="B3535" s="29" t="s">
        <v>17</v>
      </c>
      <c r="C3535" s="24" t="s">
        <v>67</v>
      </c>
      <c r="D3535" s="8">
        <v>39194</v>
      </c>
      <c r="E3535" s="8">
        <v>39194</v>
      </c>
      <c r="F3535" s="40" t="s">
        <v>284</v>
      </c>
      <c r="G3535" s="29" t="s">
        <v>23</v>
      </c>
      <c r="I3535" s="12">
        <v>3958</v>
      </c>
      <c r="J3535" s="12">
        <f>J3534+IF(AND($B3535="B",$G3535="D"),-I3535,IF($B3535="B",+I3535,0))</f>
        <v>-5660.1495960599404</v>
      </c>
      <c r="K3535" s="12">
        <f>K3534+IF(AND($B3535="B",$E3535&lt;&gt;""),IF($G3535="D",-I3535,+I3535),0)</f>
        <v>-5660.1495960599404</v>
      </c>
      <c r="L3535" s="6" t="str">
        <f>IF(C3535="","",G3535&amp;" "&amp;VLOOKUP(C3535,$X$1:$Y$49,2))</f>
        <v>D 11</v>
      </c>
      <c r="M3535" s="10" t="e">
        <f>M3534+IF(AND(B3535="C",E3535&lt;&gt;""),IF(G3535="D",-#REF!,+#REF!),0)</f>
        <v>#REF!</v>
      </c>
      <c r="N3535">
        <f>IF(D3535,MONTH(D3535),"")</f>
        <v>4</v>
      </c>
      <c r="O3535">
        <f>IF(D3535,YEAR(D3535),"")</f>
        <v>2007</v>
      </c>
      <c r="P3535" s="12">
        <f>P3534+IF(AND($B3535="C",I3535&lt;&gt;""),IF($G3535="D",-I3535,+I3535),0)</f>
        <v>122.43577481221318</v>
      </c>
    </row>
    <row r="3536" spans="1:16" x14ac:dyDescent="0.2">
      <c r="A3536" s="6">
        <v>1752</v>
      </c>
      <c r="B3536" s="29" t="s">
        <v>17</v>
      </c>
      <c r="C3536" t="s">
        <v>54</v>
      </c>
      <c r="D3536" s="8">
        <v>39196</v>
      </c>
      <c r="E3536" s="8">
        <v>39197</v>
      </c>
      <c r="F3536" s="40" t="s">
        <v>284</v>
      </c>
      <c r="G3536" s="29" t="s">
        <v>19</v>
      </c>
      <c r="I3536" s="12">
        <v>1050</v>
      </c>
      <c r="J3536" s="12">
        <f>J3535+IF(AND($B3536="B",$G3536="D"),-I3536,IF($B3536="B",+I3536,0))</f>
        <v>-4610.1495960599404</v>
      </c>
      <c r="K3536" s="12">
        <f>K3535+IF(AND($B3536="B",$E3536&lt;&gt;""),IF($G3536="D",-I3536,+I3536),0)</f>
        <v>-4610.1495960599404</v>
      </c>
      <c r="L3536" s="6" t="str">
        <f>IF(C3536="","",G3536&amp;" "&amp;VLOOKUP(C3536,$X$1:$Y$49,2))</f>
        <v>R 6</v>
      </c>
      <c r="M3536" s="10" t="e">
        <f>M3535+IF(AND(B3536="C",E3536&lt;&gt;""),IF(G3536="D",-#REF!,+#REF!),0)</f>
        <v>#REF!</v>
      </c>
      <c r="N3536">
        <f>IF(D3536,MONTH(D3536),"")</f>
        <v>4</v>
      </c>
      <c r="O3536">
        <f>IF(D3536,YEAR(D3536),"")</f>
        <v>2007</v>
      </c>
      <c r="P3536" s="12">
        <f>P3535+IF(AND($B3536="C",I3536&lt;&gt;""),IF($G3536="D",-I3536,+I3536),0)</f>
        <v>122.43577481221318</v>
      </c>
    </row>
    <row r="3537" spans="1:16" x14ac:dyDescent="0.2">
      <c r="A3537" s="6">
        <v>1752</v>
      </c>
      <c r="B3537" s="29" t="s">
        <v>17</v>
      </c>
      <c r="C3537" t="s">
        <v>62</v>
      </c>
      <c r="D3537" s="8">
        <v>39196</v>
      </c>
      <c r="E3537" s="8">
        <v>39197</v>
      </c>
      <c r="F3537" s="40" t="s">
        <v>284</v>
      </c>
      <c r="G3537" s="29" t="s">
        <v>19</v>
      </c>
      <c r="I3537" s="12">
        <v>205.8</v>
      </c>
      <c r="J3537" s="12">
        <f>J3536+IF(AND($B3537="B",$G3537="D"),-I3537,IF($B3537="B",+I3537,0))</f>
        <v>-4404.3495960599403</v>
      </c>
      <c r="K3537" s="12">
        <f>K3536+IF(AND($B3537="B",$E3537&lt;&gt;""),IF($G3537="D",-I3537,+I3537),0)</f>
        <v>-4404.3495960599403</v>
      </c>
      <c r="L3537" s="6" t="str">
        <f>IF(C3537="","",G3537&amp;" "&amp;VLOOKUP(C3537,$X$1:$Y$49,2))</f>
        <v>R 5</v>
      </c>
      <c r="M3537" s="10" t="e">
        <f>M3536+IF(AND(B3537="C",E3537&lt;&gt;""),IF(G3537="D",-#REF!,+#REF!),0)</f>
        <v>#REF!</v>
      </c>
      <c r="N3537">
        <f>IF(D3537,MONTH(D3537),"")</f>
        <v>4</v>
      </c>
      <c r="O3537">
        <f>IF(D3537,YEAR(D3537),"")</f>
        <v>2007</v>
      </c>
      <c r="P3537" s="12">
        <f>P3536+IF(AND($B3537="C",I3537&lt;&gt;""),IF($G3537="D",-I3537,+I3537),0)</f>
        <v>122.43577481221318</v>
      </c>
    </row>
    <row r="3538" spans="1:16" x14ac:dyDescent="0.2">
      <c r="A3538" s="6">
        <v>1753</v>
      </c>
      <c r="B3538" s="29" t="s">
        <v>17</v>
      </c>
      <c r="C3538" t="s">
        <v>54</v>
      </c>
      <c r="D3538" s="8">
        <v>39198</v>
      </c>
      <c r="E3538" s="8">
        <v>39199</v>
      </c>
      <c r="F3538" s="40" t="s">
        <v>284</v>
      </c>
      <c r="G3538" s="29" t="s">
        <v>19</v>
      </c>
      <c r="I3538" s="12">
        <v>710</v>
      </c>
      <c r="J3538" s="12">
        <f>J3537+IF(AND($B3538="B",$G3538="D"),-I3538,IF($B3538="B",+I3538,0))</f>
        <v>-3694.3495960599403</v>
      </c>
      <c r="K3538" s="12">
        <f>K3537+IF(AND($B3538="B",$E3538&lt;&gt;""),IF($G3538="D",-I3538,+I3538),0)</f>
        <v>-3694.3495960599403</v>
      </c>
      <c r="L3538" s="6" t="str">
        <f>IF(C3538="","",G3538&amp;" "&amp;VLOOKUP(C3538,$X$1:$Y$49,2))</f>
        <v>R 6</v>
      </c>
      <c r="M3538" s="10" t="e">
        <f>M3537+IF(AND(B3538="C",E3538&lt;&gt;""),IF(G3538="D",-#REF!,+#REF!),0)</f>
        <v>#REF!</v>
      </c>
      <c r="N3538">
        <f>IF(D3538,MONTH(D3538),"")</f>
        <v>4</v>
      </c>
      <c r="O3538">
        <f>IF(D3538,YEAR(D3538),"")</f>
        <v>2007</v>
      </c>
      <c r="P3538" s="12">
        <f>P3537+IF(AND($B3538="C",I3538&lt;&gt;""),IF($G3538="D",-I3538,+I3538),0)</f>
        <v>122.43577481221318</v>
      </c>
    </row>
    <row r="3539" spans="1:16" x14ac:dyDescent="0.2">
      <c r="A3539" s="6">
        <v>1753</v>
      </c>
      <c r="B3539" s="29" t="s">
        <v>17</v>
      </c>
      <c r="C3539" t="s">
        <v>62</v>
      </c>
      <c r="D3539" s="8">
        <v>39198</v>
      </c>
      <c r="E3539" s="8">
        <v>39199</v>
      </c>
      <c r="F3539" s="40" t="s">
        <v>284</v>
      </c>
      <c r="G3539" s="29" t="s">
        <v>19</v>
      </c>
      <c r="I3539" s="12">
        <v>139.16</v>
      </c>
      <c r="J3539" s="12">
        <f>J3538+IF(AND($B3539="B",$G3539="D"),-I3539,IF($B3539="B",+I3539,0))</f>
        <v>-3555.1895960599404</v>
      </c>
      <c r="K3539" s="12">
        <f>K3538+IF(AND($B3539="B",$E3539&lt;&gt;""),IF($G3539="D",-I3539,+I3539),0)</f>
        <v>-3555.1895960599404</v>
      </c>
      <c r="L3539" s="6" t="str">
        <f>IF(C3539="","",G3539&amp;" "&amp;VLOOKUP(C3539,$X$1:$Y$49,2))</f>
        <v>R 5</v>
      </c>
      <c r="M3539" s="10" t="e">
        <f>M3538+IF(AND(B3539="C",E3539&lt;&gt;""),IF(G3539="D",-#REF!,+#REF!),0)</f>
        <v>#REF!</v>
      </c>
      <c r="N3539">
        <f>IF(D3539,MONTH(D3539),"")</f>
        <v>4</v>
      </c>
      <c r="O3539">
        <f>IF(D3539,YEAR(D3539),"")</f>
        <v>2007</v>
      </c>
      <c r="P3539" s="12">
        <f>P3538+IF(AND($B3539="C",I3539&lt;&gt;""),IF($G3539="D",-I3539,+I3539),0)</f>
        <v>122.43577481221318</v>
      </c>
    </row>
    <row r="3540" spans="1:16" x14ac:dyDescent="0.2">
      <c r="A3540" s="6">
        <v>1756</v>
      </c>
      <c r="B3540" s="29" t="s">
        <v>17</v>
      </c>
      <c r="C3540" t="s">
        <v>28</v>
      </c>
      <c r="D3540" s="8">
        <v>39203</v>
      </c>
      <c r="E3540" s="8">
        <v>39203</v>
      </c>
      <c r="F3540" t="s">
        <v>284</v>
      </c>
      <c r="G3540" s="29" t="s">
        <v>23</v>
      </c>
      <c r="I3540" s="12">
        <v>41.9</v>
      </c>
      <c r="J3540" s="12">
        <f>J3539+IF(AND($B3540="B",$G3540="D"),-I3540,IF($B3540="B",+I3540,0))</f>
        <v>-3597.0895960599405</v>
      </c>
      <c r="K3540" s="12">
        <f>K3539+IF(AND($B3540="B",$E3540&lt;&gt;""),IF($G3540="D",-I3540,+I3540),0)</f>
        <v>-3597.0895960599405</v>
      </c>
      <c r="L3540" s="6" t="str">
        <f>IF(C3540="","",G3540&amp;" "&amp;VLOOKUP(C3540,$X$1:$Y$49,2))</f>
        <v>D 25</v>
      </c>
      <c r="M3540" s="10" t="e">
        <f>M3539+IF(AND(B3540="C",E3540&lt;&gt;""),IF(G3540="D",-#REF!,+#REF!),0)</f>
        <v>#REF!</v>
      </c>
      <c r="N3540">
        <f>IF(D3540,MONTH(D3540),"")</f>
        <v>5</v>
      </c>
      <c r="O3540">
        <f>IF(D3540,YEAR(D3540),"")</f>
        <v>2007</v>
      </c>
      <c r="P3540" s="12">
        <f>P3539+IF(AND($B3540="C",I3540&lt;&gt;""),IF($G3540="D",-I3540,+I3540),0)</f>
        <v>122.43577481221318</v>
      </c>
    </row>
    <row r="3541" spans="1:16" x14ac:dyDescent="0.2">
      <c r="A3541" s="6">
        <v>1756</v>
      </c>
      <c r="B3541" s="29" t="s">
        <v>17</v>
      </c>
      <c r="C3541" t="s">
        <v>26</v>
      </c>
      <c r="D3541" s="8">
        <v>39203</v>
      </c>
      <c r="E3541" s="8">
        <v>39203</v>
      </c>
      <c r="F3541" t="s">
        <v>284</v>
      </c>
      <c r="G3541" s="29" t="s">
        <v>23</v>
      </c>
      <c r="I3541" s="12">
        <v>8.2100000000000009</v>
      </c>
      <c r="J3541" s="12">
        <f>J3540+IF(AND($B3541="B",$G3541="D"),-I3541,IF($B3541="B",+I3541,0))</f>
        <v>-3605.2995960599405</v>
      </c>
      <c r="K3541" s="12">
        <f>K3540+IF(AND($B3541="B",$E3541&lt;&gt;""),IF($G3541="D",-I3541,+I3541),0)</f>
        <v>-3605.2995960599405</v>
      </c>
      <c r="L3541" s="6" t="str">
        <f>IF(C3541="","",G3541&amp;" "&amp;VLOOKUP(C3541,$X$1:$Y$49,2))</f>
        <v>D 6</v>
      </c>
      <c r="M3541" s="10" t="e">
        <f>M3540+IF(AND(B3541="C",E3541&lt;&gt;""),IF(G3541="D",-#REF!,+#REF!),0)</f>
        <v>#REF!</v>
      </c>
      <c r="N3541">
        <f>IF(D3541,MONTH(D3541),"")</f>
        <v>5</v>
      </c>
      <c r="O3541">
        <f>IF(D3541,YEAR(D3541),"")</f>
        <v>2007</v>
      </c>
      <c r="P3541" s="12">
        <f>P3540+IF(AND($B3541="C",I3541&lt;&gt;""),IF($G3541="D",-I3541,+I3541),0)</f>
        <v>122.43577481221318</v>
      </c>
    </row>
    <row r="3542" spans="1:16" x14ac:dyDescent="0.2">
      <c r="A3542" s="6">
        <v>999</v>
      </c>
      <c r="B3542" s="6" t="s">
        <v>17</v>
      </c>
      <c r="C3542" t="s">
        <v>33</v>
      </c>
      <c r="D3542" s="8">
        <v>39206</v>
      </c>
      <c r="E3542" s="8">
        <v>39208</v>
      </c>
      <c r="F3542" t="s">
        <v>284</v>
      </c>
      <c r="G3542" s="6" t="s">
        <v>23</v>
      </c>
      <c r="I3542" s="12">
        <v>132.1</v>
      </c>
      <c r="J3542" s="12">
        <f>J3541+IF(AND($B3542="B",$G3542="D"),-I3542,IF($B3542="B",+I3542,0))</f>
        <v>-3737.3995960599404</v>
      </c>
      <c r="K3542" s="12">
        <f>K3541+IF(AND($B3542="B",$E3542&lt;&gt;""),IF($G3542="D",-I3542,+I3542),0)</f>
        <v>-3737.3995960599404</v>
      </c>
      <c r="L3542" s="6" t="str">
        <f>IF(C3542="","",G3542&amp;" "&amp;VLOOKUP(C3542,$X$1:$Y$49,2))</f>
        <v>D 23</v>
      </c>
      <c r="M3542" s="10" t="e">
        <f>M3541+IF(AND(B3542="C",E3542&lt;&gt;""),IF(G3542="D",-#REF!,+#REF!),0)</f>
        <v>#REF!</v>
      </c>
      <c r="N3542">
        <f>IF(D3542,MONTH(D3542),"")</f>
        <v>5</v>
      </c>
      <c r="O3542">
        <f>IF(D3542,YEAR(D3542),"")</f>
        <v>2007</v>
      </c>
      <c r="P3542" s="12">
        <f>P3541+IF(AND($B3542="C",I3542&lt;&gt;""),IF($G3542="D",-I3542,+I3542),0)</f>
        <v>122.43577481221318</v>
      </c>
    </row>
    <row r="3543" spans="1:16" x14ac:dyDescent="0.2">
      <c r="A3543" s="6">
        <v>1747</v>
      </c>
      <c r="B3543" s="29" t="s">
        <v>17</v>
      </c>
      <c r="C3543" t="s">
        <v>28</v>
      </c>
      <c r="D3543" s="8">
        <v>39206</v>
      </c>
      <c r="E3543" s="8">
        <v>39216</v>
      </c>
      <c r="F3543" t="s">
        <v>284</v>
      </c>
      <c r="G3543" s="6" t="s">
        <v>23</v>
      </c>
      <c r="I3543" s="12">
        <v>49.12</v>
      </c>
      <c r="J3543" s="12">
        <f>J3542+IF(AND($B3543="B",$G3543="D"),-I3543,IF($B3543="B",+I3543,0))</f>
        <v>-3786.5195960599403</v>
      </c>
      <c r="K3543" s="12">
        <f>K3542+IF(AND($B3543="B",$E3543&lt;&gt;""),IF($G3543="D",-I3543,+I3543),0)</f>
        <v>-3786.5195960599403</v>
      </c>
      <c r="L3543" s="6" t="str">
        <f>IF(C3543="","",G3543&amp;" "&amp;VLOOKUP(C3543,$X$1:$Y$49,2))</f>
        <v>D 25</v>
      </c>
      <c r="M3543" s="10" t="e">
        <f>M3542+IF(AND(B3543="C",E3543&lt;&gt;""),IF(G3543="D",-#REF!,+#REF!),0)</f>
        <v>#REF!</v>
      </c>
      <c r="N3543">
        <f>IF(D3543,MONTH(D3543),"")</f>
        <v>5</v>
      </c>
      <c r="O3543">
        <f>IF(D3543,YEAR(D3543),"")</f>
        <v>2007</v>
      </c>
      <c r="P3543" s="12">
        <f>P3542+IF(AND($B3543="C",I3543&lt;&gt;""),IF($G3543="D",-I3543,+I3543),0)</f>
        <v>122.43577481221318</v>
      </c>
    </row>
    <row r="3544" spans="1:16" x14ac:dyDescent="0.2">
      <c r="A3544" s="6">
        <v>1747</v>
      </c>
      <c r="B3544" s="29" t="s">
        <v>17</v>
      </c>
      <c r="C3544" t="s">
        <v>26</v>
      </c>
      <c r="D3544" s="8">
        <v>39206</v>
      </c>
      <c r="E3544" s="8">
        <v>39216</v>
      </c>
      <c r="F3544" t="s">
        <v>284</v>
      </c>
      <c r="G3544" s="6" t="s">
        <v>23</v>
      </c>
      <c r="I3544" s="12">
        <v>9.6300000000000008</v>
      </c>
      <c r="J3544" s="12">
        <f>J3543+IF(AND($B3544="B",$G3544="D"),-I3544,IF($B3544="B",+I3544,0))</f>
        <v>-3796.1495960599404</v>
      </c>
      <c r="K3544" s="12">
        <f>K3543+IF(AND($B3544="B",$E3544&lt;&gt;""),IF($G3544="D",-I3544,+I3544),0)</f>
        <v>-3796.1495960599404</v>
      </c>
      <c r="L3544" s="6" t="str">
        <f>IF(C3544="","",G3544&amp;" "&amp;VLOOKUP(C3544,$X$1:$Y$49,2))</f>
        <v>D 6</v>
      </c>
      <c r="M3544" s="10" t="e">
        <f>M3543+IF(AND(B3544="C",E3544&lt;&gt;""),IF(G3544="D",-#REF!,+#REF!),0)</f>
        <v>#REF!</v>
      </c>
      <c r="N3544">
        <f>IF(D3544,MONTH(D3544),"")</f>
        <v>5</v>
      </c>
      <c r="O3544">
        <f>IF(D3544,YEAR(D3544),"")</f>
        <v>2007</v>
      </c>
      <c r="P3544" s="12">
        <f>P3543+IF(AND($B3544="C",I3544&lt;&gt;""),IF($G3544="D",-I3544,+I3544),0)</f>
        <v>122.43577481221318</v>
      </c>
    </row>
    <row r="3545" spans="1:16" x14ac:dyDescent="0.2">
      <c r="A3545" s="6">
        <v>1544</v>
      </c>
      <c r="B3545" s="6" t="s">
        <v>17</v>
      </c>
      <c r="C3545" t="s">
        <v>58</v>
      </c>
      <c r="D3545" s="8">
        <v>39207</v>
      </c>
      <c r="E3545" s="8">
        <v>39222</v>
      </c>
      <c r="F3545" t="s">
        <v>284</v>
      </c>
      <c r="G3545" s="6" t="s">
        <v>23</v>
      </c>
      <c r="I3545" s="12">
        <v>153.15</v>
      </c>
      <c r="J3545" s="12">
        <f>J3544+IF(AND($B3545="B",$G3545="D"),-I3545,IF($B3545="B",+I3545,0))</f>
        <v>-3949.2995960599405</v>
      </c>
      <c r="K3545" s="12">
        <f>K3544+IF(AND($B3545="B",$E3545&lt;&gt;""),IF($G3545="D",-I3545,+I3545),0)</f>
        <v>-3949.2995960599405</v>
      </c>
      <c r="L3545" s="6" t="str">
        <f>IF(C3545="","",G3545&amp;" "&amp;VLOOKUP(C3545,$X$1:$Y$49,2))</f>
        <v>D 4</v>
      </c>
      <c r="M3545" s="10" t="e">
        <f>M3544+IF(AND(B3545="C",E3545&lt;&gt;""),IF(G3545="D",-#REF!,+#REF!),0)</f>
        <v>#REF!</v>
      </c>
      <c r="N3545">
        <f>IF(D3545,MONTH(D3545),"")</f>
        <v>5</v>
      </c>
      <c r="O3545">
        <f>IF(D3545,YEAR(D3545),"")</f>
        <v>2007</v>
      </c>
      <c r="P3545" s="12">
        <f>P3544+IF(AND($B3545="C",I3545&lt;&gt;""),IF($G3545="D",-I3545,+I3545),0)</f>
        <v>122.43577481221318</v>
      </c>
    </row>
    <row r="3546" spans="1:16" x14ac:dyDescent="0.2">
      <c r="A3546" s="6">
        <v>1538</v>
      </c>
      <c r="B3546" s="6" t="s">
        <v>17</v>
      </c>
      <c r="C3546" t="s">
        <v>64</v>
      </c>
      <c r="D3546" s="8">
        <v>39213</v>
      </c>
      <c r="E3546" s="8">
        <v>38850</v>
      </c>
      <c r="F3546" t="s">
        <v>284</v>
      </c>
      <c r="G3546" s="6" t="s">
        <v>23</v>
      </c>
      <c r="I3546" s="12">
        <v>4</v>
      </c>
      <c r="J3546" s="12">
        <f>J3545+IF(AND($B3546="B",$G3546="D"),-I3546,IF($B3546="B",+I3546,0))</f>
        <v>-3953.2995960599405</v>
      </c>
      <c r="K3546" s="12">
        <f>K3545+IF(AND($B3546="B",$E3546&lt;&gt;""),IF($G3546="D",-I3546,+I3546),0)</f>
        <v>-3953.2995960599405</v>
      </c>
      <c r="L3546" s="6" t="str">
        <f>IF(C3546="","",G3546&amp;" "&amp;VLOOKUP(C3546,$X$1:$Y$49,2))</f>
        <v>D 20</v>
      </c>
      <c r="M3546" s="10" t="e">
        <f>M3545+IF(AND(B3546="C",E3546&lt;&gt;""),IF(G3546="D",-#REF!,+#REF!),0)</f>
        <v>#REF!</v>
      </c>
      <c r="N3546">
        <f>IF(D3546,MONTH(D3546),"")</f>
        <v>5</v>
      </c>
      <c r="O3546">
        <f>IF(D3546,YEAR(D3546),"")</f>
        <v>2007</v>
      </c>
      <c r="P3546" s="12">
        <f>P3545+IF(AND($B3546="C",I3546&lt;&gt;""),IF($G3546="D",-I3546,+I3546),0)</f>
        <v>122.43577481221318</v>
      </c>
    </row>
    <row r="3547" spans="1:16" x14ac:dyDescent="0.2">
      <c r="A3547" s="6">
        <v>1760</v>
      </c>
      <c r="B3547" s="29" t="s">
        <v>17</v>
      </c>
      <c r="C3547" t="s">
        <v>54</v>
      </c>
      <c r="D3547" s="8">
        <v>39217</v>
      </c>
      <c r="E3547" s="8">
        <v>39223</v>
      </c>
      <c r="F3547" s="40" t="s">
        <v>284</v>
      </c>
      <c r="G3547" s="29" t="s">
        <v>19</v>
      </c>
      <c r="I3547" s="12">
        <v>1330</v>
      </c>
      <c r="J3547" s="12">
        <f>J3546+IF(AND($B3547="B",$G3547="D"),-I3547,IF($B3547="B",+I3547,0))</f>
        <v>-2623.2995960599405</v>
      </c>
      <c r="K3547" s="12">
        <f>K3546+IF(AND($B3547="B",$E3547&lt;&gt;""),IF($G3547="D",-I3547,+I3547),0)</f>
        <v>-2623.2995960599405</v>
      </c>
      <c r="L3547" s="6" t="str">
        <f>IF(C3547="","",G3547&amp;" "&amp;VLOOKUP(C3547,$X$1:$Y$49,2))</f>
        <v>R 6</v>
      </c>
      <c r="M3547" s="10" t="e">
        <f>M3546+IF(AND(B3547="C",E3547&lt;&gt;""),IF(G3547="D",-#REF!,+#REF!),0)</f>
        <v>#REF!</v>
      </c>
      <c r="N3547">
        <f>IF(D3547,MONTH(D3547),"")</f>
        <v>5</v>
      </c>
      <c r="O3547">
        <f>IF(D3547,YEAR(D3547),"")</f>
        <v>2007</v>
      </c>
      <c r="P3547" s="12">
        <f>P3546+IF(AND($B3547="C",I3547&lt;&gt;""),IF($G3547="D",-I3547,+I3547),0)</f>
        <v>122.43577481221318</v>
      </c>
    </row>
    <row r="3548" spans="1:16" x14ac:dyDescent="0.2">
      <c r="A3548" s="6">
        <v>1760</v>
      </c>
      <c r="B3548" s="29" t="s">
        <v>17</v>
      </c>
      <c r="C3548" t="s">
        <v>62</v>
      </c>
      <c r="D3548" s="8">
        <v>39217</v>
      </c>
      <c r="E3548" s="8">
        <v>39223</v>
      </c>
      <c r="F3548" s="40" t="s">
        <v>284</v>
      </c>
      <c r="G3548" s="29" t="s">
        <v>19</v>
      </c>
      <c r="I3548" s="12">
        <v>260.68</v>
      </c>
      <c r="J3548" s="12">
        <f>J3547+IF(AND($B3548="B",$G3548="D"),-I3548,IF($B3548="B",+I3548,0))</f>
        <v>-2362.6195960599407</v>
      </c>
      <c r="K3548" s="12">
        <f>K3547+IF(AND($B3548="B",$E3548&lt;&gt;""),IF($G3548="D",-I3548,+I3548),0)</f>
        <v>-2362.6195960599407</v>
      </c>
      <c r="L3548" s="6" t="str">
        <f>IF(C3548="","",G3548&amp;" "&amp;VLOOKUP(C3548,$X$1:$Y$49,2))</f>
        <v>R 5</v>
      </c>
      <c r="M3548" s="10" t="e">
        <f>M3547+IF(AND(B3548="C",E3548&lt;&gt;""),IF(G3548="D",-#REF!,+#REF!),0)</f>
        <v>#REF!</v>
      </c>
      <c r="N3548">
        <f>IF(D3548,MONTH(D3548),"")</f>
        <v>5</v>
      </c>
      <c r="O3548">
        <f>IF(D3548,YEAR(D3548),"")</f>
        <v>2007</v>
      </c>
      <c r="P3548" s="12">
        <f>P3547+IF(AND($B3548="C",I3548&lt;&gt;""),IF($G3548="D",-I3548,+I3548),0)</f>
        <v>122.43577481221318</v>
      </c>
    </row>
    <row r="3549" spans="1:16" x14ac:dyDescent="0.2">
      <c r="A3549" s="6">
        <v>1767</v>
      </c>
      <c r="B3549" s="29" t="s">
        <v>17</v>
      </c>
      <c r="C3549" t="s">
        <v>31</v>
      </c>
      <c r="D3549" s="8">
        <v>39217</v>
      </c>
      <c r="E3549" s="8">
        <v>39233</v>
      </c>
      <c r="F3549" s="40" t="s">
        <v>284</v>
      </c>
      <c r="G3549" s="29" t="s">
        <v>23</v>
      </c>
      <c r="I3549" s="12">
        <v>243.88</v>
      </c>
      <c r="J3549" s="12">
        <f>J3548+IF(AND($B3549="B",$G3549="D"),-I3549,IF($B3549="B",+I3549,0))</f>
        <v>-2606.4995960599408</v>
      </c>
      <c r="K3549" s="12">
        <f>K3548+IF(AND($B3549="B",$E3549&lt;&gt;""),IF($G3549="D",-I3549,+I3549),0)</f>
        <v>-2606.4995960599408</v>
      </c>
      <c r="L3549" s="6" t="str">
        <f>IF(C3549="","",G3549&amp;" "&amp;VLOOKUP(C3549,$X$1:$Y$49,2))</f>
        <v>D 22</v>
      </c>
      <c r="M3549" s="10" t="e">
        <f>M3548+IF(AND(B3549="C",E3549&lt;&gt;""),IF(G3549="D",-#REF!,+#REF!),0)</f>
        <v>#REF!</v>
      </c>
      <c r="N3549">
        <f>IF(D3549,MONTH(D3549),"")</f>
        <v>5</v>
      </c>
      <c r="O3549">
        <f>IF(D3549,YEAR(D3549),"")</f>
        <v>2007</v>
      </c>
      <c r="P3549" s="12">
        <f>P3548+IF(AND($B3549="C",I3549&lt;&gt;""),IF($G3549="D",-I3549,+I3549),0)</f>
        <v>122.43577481221318</v>
      </c>
    </row>
    <row r="3550" spans="1:16" x14ac:dyDescent="0.2">
      <c r="A3550" s="6">
        <v>1767</v>
      </c>
      <c r="B3550" s="29" t="s">
        <v>17</v>
      </c>
      <c r="C3550" t="s">
        <v>26</v>
      </c>
      <c r="D3550" s="8">
        <v>39217</v>
      </c>
      <c r="E3550" s="8">
        <v>39233</v>
      </c>
      <c r="F3550" s="40" t="s">
        <v>284</v>
      </c>
      <c r="G3550" s="29" t="s">
        <v>23</v>
      </c>
      <c r="I3550" s="12">
        <v>16.18</v>
      </c>
      <c r="J3550" s="12">
        <f>J3549+IF(AND($B3550="B",$G3550="D"),-I3550,IF($B3550="B",+I3550,0))</f>
        <v>-2622.6795960599406</v>
      </c>
      <c r="K3550" s="12">
        <f>K3549+IF(AND($B3550="B",$E3550&lt;&gt;""),IF($G3550="D",-I3550,+I3550),0)</f>
        <v>-2622.6795960599406</v>
      </c>
      <c r="L3550" s="6" t="str">
        <f>IF(C3550="","",G3550&amp;" "&amp;VLOOKUP(C3550,$X$1:$Y$49,2))</f>
        <v>D 6</v>
      </c>
      <c r="M3550" s="10" t="e">
        <f>M3549+IF(AND(B3550="C",E3550&lt;&gt;""),IF(G3550="D",-#REF!,+#REF!),0)</f>
        <v>#REF!</v>
      </c>
      <c r="N3550">
        <f>IF(D3550,MONTH(D3550),"")</f>
        <v>5</v>
      </c>
      <c r="O3550">
        <f>IF(D3550,YEAR(D3550),"")</f>
        <v>2007</v>
      </c>
      <c r="P3550" s="12">
        <f>P3549+IF(AND($B3550="C",I3550&lt;&gt;""),IF($G3550="D",-I3550,+I3550),0)</f>
        <v>122.43577481221318</v>
      </c>
    </row>
    <row r="3551" spans="1:16" x14ac:dyDescent="0.2">
      <c r="A3551" s="6">
        <v>1764</v>
      </c>
      <c r="B3551" s="29" t="s">
        <v>17</v>
      </c>
      <c r="C3551" t="s">
        <v>28</v>
      </c>
      <c r="D3551" s="8">
        <v>39218</v>
      </c>
      <c r="E3551" s="8">
        <v>39232</v>
      </c>
      <c r="F3551" s="40" t="s">
        <v>284</v>
      </c>
      <c r="G3551" s="29" t="s">
        <v>23</v>
      </c>
      <c r="I3551" s="12">
        <v>47.22</v>
      </c>
      <c r="J3551" s="12">
        <f>J3550+IF(AND($B3551="B",$G3551="D"),-I3551,IF($B3551="B",+I3551,0))</f>
        <v>-2669.8995960599404</v>
      </c>
      <c r="K3551" s="12">
        <f>K3550+IF(AND($B3551="B",$E3551&lt;&gt;""),IF($G3551="D",-I3551,+I3551),0)</f>
        <v>-2669.8995960599404</v>
      </c>
      <c r="L3551" s="6" t="str">
        <f>IF(C3551="","",G3551&amp;" "&amp;VLOOKUP(C3551,$X$1:$Y$49,2))</f>
        <v>D 25</v>
      </c>
      <c r="M3551" s="10" t="e">
        <f>M3550+IF(AND(B3551="C",E3551&lt;&gt;""),IF(G3551="D",-#REF!,+#REF!),0)</f>
        <v>#REF!</v>
      </c>
      <c r="N3551">
        <f>IF(D3551,MONTH(D3551),"")</f>
        <v>5</v>
      </c>
      <c r="O3551">
        <f>IF(D3551,YEAR(D3551),"")</f>
        <v>2007</v>
      </c>
      <c r="P3551" s="12">
        <f>P3550+IF(AND($B3551="C",I3551&lt;&gt;""),IF($G3551="D",-I3551,+I3551),0)</f>
        <v>122.43577481221318</v>
      </c>
    </row>
    <row r="3552" spans="1:16" x14ac:dyDescent="0.2">
      <c r="A3552" s="6">
        <v>1764</v>
      </c>
      <c r="B3552" s="29" t="s">
        <v>17</v>
      </c>
      <c r="C3552" t="s">
        <v>26</v>
      </c>
      <c r="D3552" s="8">
        <v>39218</v>
      </c>
      <c r="E3552" s="8">
        <v>39232</v>
      </c>
      <c r="F3552" s="40" t="s">
        <v>284</v>
      </c>
      <c r="G3552" s="29" t="s">
        <v>23</v>
      </c>
      <c r="I3552" s="12">
        <v>9.25</v>
      </c>
      <c r="J3552" s="12">
        <f>J3551+IF(AND($B3552="B",$G3552="D"),-I3552,IF($B3552="B",+I3552,0))</f>
        <v>-2679.1495960599404</v>
      </c>
      <c r="K3552" s="12">
        <f>K3551+IF(AND($B3552="B",$E3552&lt;&gt;""),IF($G3552="D",-I3552,+I3552),0)</f>
        <v>-2679.1495960599404</v>
      </c>
      <c r="L3552" s="6" t="str">
        <f>IF(C3552="","",G3552&amp;" "&amp;VLOOKUP(C3552,$X$1:$Y$49,2))</f>
        <v>D 6</v>
      </c>
      <c r="M3552" s="10" t="e">
        <f>M3551+IF(AND(B3552="C",E3552&lt;&gt;""),IF(G3552="D",-#REF!,+#REF!),0)</f>
        <v>#REF!</v>
      </c>
      <c r="N3552">
        <f>IF(D3552,MONTH(D3552),"")</f>
        <v>5</v>
      </c>
      <c r="O3552">
        <f>IF(D3552,YEAR(D3552),"")</f>
        <v>2007</v>
      </c>
      <c r="P3552" s="12">
        <f>P3551+IF(AND($B3552="C",I3552&lt;&gt;""),IF($G3552="D",-I3552,+I3552),0)</f>
        <v>122.43577481221318</v>
      </c>
    </row>
    <row r="3553" spans="1:16" x14ac:dyDescent="0.2">
      <c r="A3553" s="6">
        <v>1701</v>
      </c>
      <c r="B3553" s="6" t="s">
        <v>17</v>
      </c>
      <c r="C3553" t="s">
        <v>33</v>
      </c>
      <c r="D3553" s="8">
        <v>39222</v>
      </c>
      <c r="E3553" s="8">
        <v>39222</v>
      </c>
      <c r="F3553" s="40" t="s">
        <v>284</v>
      </c>
      <c r="G3553" s="6" t="s">
        <v>23</v>
      </c>
      <c r="I3553" s="12">
        <v>548</v>
      </c>
      <c r="J3553" s="12">
        <f>J3552+IF(AND($B3553="B",$G3553="D"),-I3553,IF($B3553="B",+I3553,0))</f>
        <v>-3227.1495960599404</v>
      </c>
      <c r="K3553" s="12">
        <f>K3552+IF(AND($B3553="B",$E3553&lt;&gt;""),IF($G3553="D",-I3553,+I3553),0)</f>
        <v>-3227.1495960599404</v>
      </c>
      <c r="L3553" s="6" t="str">
        <f>IF(C3553="","",G3553&amp;" "&amp;VLOOKUP(C3553,$X$1:$Y$49,2))</f>
        <v>D 23</v>
      </c>
      <c r="M3553" s="10" t="e">
        <f>M3552+IF(AND(B3553="C",E3553&lt;&gt;""),IF(G3553="D",-#REF!,+#REF!),0)</f>
        <v>#REF!</v>
      </c>
      <c r="N3553">
        <f>IF(D3553,MONTH(D3553),"")</f>
        <v>5</v>
      </c>
      <c r="O3553">
        <f>IF(D3553,YEAR(D3553),"")</f>
        <v>2007</v>
      </c>
      <c r="P3553" s="12">
        <f>P3552+IF(AND($B3553="C",I3553&lt;&gt;""),IF($G3553="D",-I3553,+I3553),0)</f>
        <v>122.43577481221318</v>
      </c>
    </row>
    <row r="3554" spans="1:16" x14ac:dyDescent="0.2">
      <c r="A3554" s="6">
        <v>1706</v>
      </c>
      <c r="B3554" s="6" t="s">
        <v>17</v>
      </c>
      <c r="C3554" t="s">
        <v>33</v>
      </c>
      <c r="D3554" s="8">
        <v>39222</v>
      </c>
      <c r="E3554" s="8">
        <v>39215</v>
      </c>
      <c r="F3554" t="s">
        <v>284</v>
      </c>
      <c r="G3554" s="6" t="s">
        <v>23</v>
      </c>
      <c r="I3554" s="12">
        <v>555.79999999999995</v>
      </c>
      <c r="J3554" s="12">
        <f>J3553+IF(AND($B3554="B",$G3554="D"),-I3554,IF($B3554="B",+I3554,0))</f>
        <v>-3782.9495960599406</v>
      </c>
      <c r="K3554" s="12">
        <f>K3553+IF(AND($B3554="B",$E3554&lt;&gt;""),IF($G3554="D",-I3554,+I3554),0)</f>
        <v>-3782.9495960599406</v>
      </c>
      <c r="L3554" s="6" t="str">
        <f>IF(C3554="","",G3554&amp;" "&amp;VLOOKUP(C3554,$X$1:$Y$49,2))</f>
        <v>D 23</v>
      </c>
      <c r="M3554" s="10" t="e">
        <f>M3553+IF(AND(B3554="C",E3554&lt;&gt;""),IF(G3554="D",-#REF!,+#REF!),0)</f>
        <v>#REF!</v>
      </c>
      <c r="N3554">
        <f>IF(D3554,MONTH(D3554),"")</f>
        <v>5</v>
      </c>
      <c r="O3554">
        <f>IF(D3554,YEAR(D3554),"")</f>
        <v>2007</v>
      </c>
      <c r="P3554" s="12">
        <f>P3553+IF(AND($B3554="C",I3554&lt;&gt;""),IF($G3554="D",-I3554,+I3554),0)</f>
        <v>122.43577481221318</v>
      </c>
    </row>
    <row r="3555" spans="1:16" x14ac:dyDescent="0.2">
      <c r="A3555" s="6">
        <v>1762</v>
      </c>
      <c r="B3555" s="29" t="s">
        <v>17</v>
      </c>
      <c r="C3555" s="24" t="s">
        <v>58</v>
      </c>
      <c r="D3555" s="8">
        <v>39222</v>
      </c>
      <c r="E3555" s="8">
        <v>39222</v>
      </c>
      <c r="F3555" s="40" t="s">
        <v>284</v>
      </c>
      <c r="G3555" s="29" t="s">
        <v>23</v>
      </c>
      <c r="I3555" s="12">
        <v>62.4</v>
      </c>
      <c r="J3555" s="12">
        <f>J3554+IF(AND($B3555="B",$G3555="D"),-I3555,IF($B3555="B",+I3555,0))</f>
        <v>-3845.3495960599407</v>
      </c>
      <c r="K3555" s="12">
        <f>K3554+IF(AND($B3555="B",$E3555&lt;&gt;""),IF($G3555="D",-I3555,+I3555),0)</f>
        <v>-3845.3495960599407</v>
      </c>
      <c r="L3555" s="6" t="str">
        <f>IF(C3555="","",G3555&amp;" "&amp;VLOOKUP(C3555,$X$1:$Y$49,2))</f>
        <v>D 4</v>
      </c>
      <c r="M3555" s="10" t="e">
        <f>M3554+IF(AND(B3555="C",E3555&lt;&gt;""),IF(G3555="D",-#REF!,+#REF!),0)</f>
        <v>#REF!</v>
      </c>
      <c r="N3555">
        <f>IF(D3555,MONTH(D3555),"")</f>
        <v>5</v>
      </c>
      <c r="O3555">
        <f>IF(D3555,YEAR(D3555),"")</f>
        <v>2007</v>
      </c>
      <c r="P3555" s="12">
        <f>P3554+IF(AND($B3555="C",I3555&lt;&gt;""),IF($G3555="D",-I3555,+I3555),0)</f>
        <v>122.43577481221318</v>
      </c>
    </row>
    <row r="3556" spans="1:16" x14ac:dyDescent="0.2">
      <c r="A3556" s="6">
        <v>1528</v>
      </c>
      <c r="B3556" s="6" t="s">
        <v>17</v>
      </c>
      <c r="C3556" t="s">
        <v>57</v>
      </c>
      <c r="D3556" s="8">
        <v>39223</v>
      </c>
      <c r="E3556" s="8">
        <v>39222</v>
      </c>
      <c r="F3556" t="s">
        <v>284</v>
      </c>
      <c r="G3556" s="6" t="s">
        <v>23</v>
      </c>
      <c r="I3556" s="12">
        <v>278.97000000000003</v>
      </c>
      <c r="J3556" s="12">
        <f>J3555+IF(AND($B3556="B",$G3556="D"),-I3556,IF($B3556="B",+I3556,0))</f>
        <v>-4124.3195960599405</v>
      </c>
      <c r="K3556" s="12">
        <f>K3555+IF(AND($B3556="B",$E3556&lt;&gt;""),IF($G3556="D",-I3556,+I3556),0)</f>
        <v>-4124.3195960599405</v>
      </c>
      <c r="L3556" s="6" t="str">
        <f>IF(C3556="","",G3556&amp;" "&amp;VLOOKUP(C3556,$X$1:$Y$49,2))</f>
        <v>D 13</v>
      </c>
      <c r="M3556" s="10" t="e">
        <f>M3555+IF(AND(B3556="C",E3556&lt;&gt;""),IF(G3556="D",-#REF!,+#REF!),0)</f>
        <v>#REF!</v>
      </c>
      <c r="N3556">
        <f>IF(D3556,MONTH(D3556),"")</f>
        <v>5</v>
      </c>
      <c r="O3556">
        <f>IF(D3556,YEAR(D3556),"")</f>
        <v>2007</v>
      </c>
      <c r="P3556" s="12">
        <f>P3555+IF(AND($B3556="C",I3556&lt;&gt;""),IF($G3556="D",-I3556,+I3556),0)</f>
        <v>122.43577481221318</v>
      </c>
    </row>
    <row r="3557" spans="1:16" x14ac:dyDescent="0.2">
      <c r="A3557" s="6">
        <v>1528</v>
      </c>
      <c r="B3557" s="6" t="s">
        <v>17</v>
      </c>
      <c r="C3557" s="7" t="s">
        <v>26</v>
      </c>
      <c r="D3557" s="8">
        <v>39223</v>
      </c>
      <c r="E3557" s="8">
        <v>39222</v>
      </c>
      <c r="F3557" t="s">
        <v>284</v>
      </c>
      <c r="G3557" s="6" t="s">
        <v>23</v>
      </c>
      <c r="I3557" s="12">
        <v>54.68</v>
      </c>
      <c r="J3557" s="12">
        <f>J3556+IF(AND($B3557="B",$G3557="D"),-I3557,IF($B3557="B",+I3557,0))</f>
        <v>-4178.9995960599408</v>
      </c>
      <c r="K3557" s="12">
        <f>K3556+IF(AND($B3557="B",$E3557&lt;&gt;""),IF($G3557="D",-I3557,+I3557),0)</f>
        <v>-4178.9995960599408</v>
      </c>
      <c r="L3557" s="6" t="str">
        <f>IF(C3557="","",G3557&amp;" "&amp;VLOOKUP(C3557,$X$1:$Y$49,2))</f>
        <v>D 6</v>
      </c>
      <c r="M3557" s="10" t="e">
        <f>M3556+IF(AND(B3557="C",E3557&lt;&gt;""),IF(G3557="D",-#REF!,+#REF!),0)</f>
        <v>#REF!</v>
      </c>
      <c r="N3557">
        <f>IF(D3557,MONTH(D3557),"")</f>
        <v>5</v>
      </c>
      <c r="O3557">
        <f>IF(D3557,YEAR(D3557),"")</f>
        <v>2007</v>
      </c>
      <c r="P3557" s="12">
        <f>P3556+IF(AND($B3557="C",I3557&lt;&gt;""),IF($G3557="D",-I3557,+I3557),0)</f>
        <v>122.43577481221318</v>
      </c>
    </row>
    <row r="3558" spans="1:16" x14ac:dyDescent="0.2">
      <c r="A3558" s="6">
        <v>1528</v>
      </c>
      <c r="B3558" s="6" t="s">
        <v>17</v>
      </c>
      <c r="C3558" t="s">
        <v>64</v>
      </c>
      <c r="D3558" s="8">
        <v>39223</v>
      </c>
      <c r="E3558" s="8">
        <v>39222</v>
      </c>
      <c r="F3558" t="s">
        <v>284</v>
      </c>
      <c r="G3558" s="6" t="s">
        <v>23</v>
      </c>
      <c r="I3558" s="12">
        <v>6.11</v>
      </c>
      <c r="J3558" s="12">
        <f>J3557+IF(AND($B3558="B",$G3558="D"),-I3558,IF($B3558="B",+I3558,0))</f>
        <v>-4185.1095960599405</v>
      </c>
      <c r="K3558" s="12">
        <f>K3557+IF(AND($B3558="B",$E3558&lt;&gt;""),IF($G3558="D",-I3558,+I3558),0)</f>
        <v>-4185.1095960599405</v>
      </c>
      <c r="L3558" s="6" t="str">
        <f>IF(C3558="","",G3558&amp;" "&amp;VLOOKUP(C3558,$X$1:$Y$49,2))</f>
        <v>D 20</v>
      </c>
      <c r="M3558" s="10" t="e">
        <f>M3557+IF(AND(B3558="C",E3558&lt;&gt;""),IF(G3558="D",-#REF!,+#REF!),0)</f>
        <v>#REF!</v>
      </c>
      <c r="N3558">
        <f>IF(D3558,MONTH(D3558),"")</f>
        <v>5</v>
      </c>
      <c r="O3558">
        <f>IF(D3558,YEAR(D3558),"")</f>
        <v>2007</v>
      </c>
      <c r="P3558" s="12">
        <f>P3557+IF(AND($B3558="C",I3558&lt;&gt;""),IF($G3558="D",-I3558,+I3558),0)</f>
        <v>122.43577481221318</v>
      </c>
    </row>
    <row r="3559" spans="1:16" x14ac:dyDescent="0.2">
      <c r="A3559" s="6">
        <v>1763</v>
      </c>
      <c r="B3559" s="29" t="s">
        <v>17</v>
      </c>
      <c r="C3559" t="s">
        <v>28</v>
      </c>
      <c r="D3559" s="8">
        <v>39225</v>
      </c>
      <c r="E3559" s="8">
        <v>39224</v>
      </c>
      <c r="F3559" s="40" t="s">
        <v>284</v>
      </c>
      <c r="G3559" s="29" t="s">
        <v>23</v>
      </c>
      <c r="I3559" s="12">
        <v>0.18</v>
      </c>
      <c r="J3559" s="12">
        <f>J3558+IF(AND($B3559="B",$G3559="D"),-I3559,IF($B3559="B",+I3559,0))</f>
        <v>-4185.2895960599408</v>
      </c>
      <c r="K3559" s="12">
        <f>K3558+IF(AND($B3559="B",$E3559&lt;&gt;""),IF($G3559="D",-I3559,+I3559),0)</f>
        <v>-4185.2895960599408</v>
      </c>
      <c r="L3559" s="6" t="str">
        <f>IF(C3559="","",G3559&amp;" "&amp;VLOOKUP(C3559,$X$1:$Y$49,2))</f>
        <v>D 25</v>
      </c>
      <c r="M3559" s="10" t="e">
        <f>M3558+IF(AND(B3559="C",E3559&lt;&gt;""),IF(G3559="D",-#REF!,+#REF!),0)</f>
        <v>#REF!</v>
      </c>
      <c r="N3559">
        <f>IF(D3559,MONTH(D3559),"")</f>
        <v>5</v>
      </c>
      <c r="O3559">
        <f>IF(D3559,YEAR(D3559),"")</f>
        <v>2007</v>
      </c>
      <c r="P3559" s="12">
        <f>P3558+IF(AND($B3559="C",I3559&lt;&gt;""),IF($G3559="D",-I3559,+I3559),0)</f>
        <v>122.43577481221318</v>
      </c>
    </row>
    <row r="3560" spans="1:16" x14ac:dyDescent="0.2">
      <c r="A3560" s="6">
        <v>1763</v>
      </c>
      <c r="B3560" s="29" t="s">
        <v>17</v>
      </c>
      <c r="C3560" t="s">
        <v>26</v>
      </c>
      <c r="D3560" s="8">
        <v>39225</v>
      </c>
      <c r="E3560" s="8">
        <v>39224</v>
      </c>
      <c r="F3560" s="40" t="s">
        <v>284</v>
      </c>
      <c r="G3560" s="29" t="s">
        <v>23</v>
      </c>
      <c r="I3560" s="12">
        <v>0.04</v>
      </c>
      <c r="J3560" s="12">
        <f>J3559+IF(AND($B3560="B",$G3560="D"),-I3560,IF($B3560="B",+I3560,0))</f>
        <v>-4185.3295960599407</v>
      </c>
      <c r="K3560" s="12">
        <f>K3559+IF(AND($B3560="B",$E3560&lt;&gt;""),IF($G3560="D",-I3560,+I3560),0)</f>
        <v>-4185.3295960599407</v>
      </c>
      <c r="L3560" s="6" t="str">
        <f>IF(C3560="","",G3560&amp;" "&amp;VLOOKUP(C3560,$X$1:$Y$49,2))</f>
        <v>D 6</v>
      </c>
      <c r="M3560" s="10" t="e">
        <f>M3559+IF(AND(B3560="C",E3560&lt;&gt;""),IF(G3560="D",-#REF!,+#REF!),0)</f>
        <v>#REF!</v>
      </c>
      <c r="N3560">
        <f>IF(D3560,MONTH(D3560),"")</f>
        <v>5</v>
      </c>
      <c r="O3560">
        <f>IF(D3560,YEAR(D3560),"")</f>
        <v>2007</v>
      </c>
      <c r="P3560" s="12">
        <f>P3559+IF(AND($B3560="C",I3560&lt;&gt;""),IF($G3560="D",-I3560,+I3560),0)</f>
        <v>122.43577481221318</v>
      </c>
    </row>
    <row r="3561" spans="1:16" x14ac:dyDescent="0.2">
      <c r="A3561" s="6">
        <v>1761</v>
      </c>
      <c r="B3561" s="29" t="s">
        <v>17</v>
      </c>
      <c r="C3561" t="s">
        <v>54</v>
      </c>
      <c r="D3561" s="8">
        <v>39232</v>
      </c>
      <c r="E3561" s="8">
        <v>38872</v>
      </c>
      <c r="F3561" s="40" t="s">
        <v>284</v>
      </c>
      <c r="G3561" s="29" t="s">
        <v>19</v>
      </c>
      <c r="I3561" s="12">
        <v>1085</v>
      </c>
      <c r="J3561" s="12">
        <f>J3560+IF(AND($B3561="B",$G3561="D"),-I3561,IF($B3561="B",+I3561,0))</f>
        <v>-3100.3295960599407</v>
      </c>
      <c r="K3561" s="12">
        <f>K3560+IF(AND($B3561="B",$E3561&lt;&gt;""),IF($G3561="D",-I3561,+I3561),0)</f>
        <v>-3100.3295960599407</v>
      </c>
      <c r="L3561" s="6" t="str">
        <f>IF(C3561="","",G3561&amp;" "&amp;VLOOKUP(C3561,$X$1:$Y$49,2))</f>
        <v>R 6</v>
      </c>
      <c r="M3561" s="10" t="e">
        <f>M3560+IF(AND(B3561="C",E3561&lt;&gt;""),IF(G3561="D",-#REF!,+#REF!),0)</f>
        <v>#REF!</v>
      </c>
      <c r="N3561">
        <f>IF(D3561,MONTH(D3561),"")</f>
        <v>5</v>
      </c>
      <c r="O3561">
        <f>IF(D3561,YEAR(D3561),"")</f>
        <v>2007</v>
      </c>
      <c r="P3561" s="12">
        <f>P3560+IF(AND($B3561="C",I3561&lt;&gt;""),IF($G3561="D",-I3561,+I3561),0)</f>
        <v>122.43577481221318</v>
      </c>
    </row>
    <row r="3562" spans="1:16" x14ac:dyDescent="0.2">
      <c r="A3562" s="6">
        <v>1761</v>
      </c>
      <c r="B3562" s="29" t="s">
        <v>17</v>
      </c>
      <c r="C3562" t="s">
        <v>62</v>
      </c>
      <c r="D3562" s="8">
        <v>39232</v>
      </c>
      <c r="E3562" s="8">
        <v>38872</v>
      </c>
      <c r="F3562" s="40" t="s">
        <v>284</v>
      </c>
      <c r="G3562" s="29" t="s">
        <v>19</v>
      </c>
      <c r="I3562" s="12">
        <v>212.66</v>
      </c>
      <c r="J3562" s="12">
        <f>J3561+IF(AND($B3562="B",$G3562="D"),-I3562,IF($B3562="B",+I3562,0))</f>
        <v>-2887.6695960599409</v>
      </c>
      <c r="K3562" s="12">
        <f>K3561+IF(AND($B3562="B",$E3562&lt;&gt;""),IF($G3562="D",-I3562,+I3562),0)</f>
        <v>-2887.6695960599409</v>
      </c>
      <c r="L3562" s="6" t="str">
        <f>IF(C3562="","",G3562&amp;" "&amp;VLOOKUP(C3562,$X$1:$Y$49,2))</f>
        <v>R 5</v>
      </c>
      <c r="M3562" s="10" t="e">
        <f>M3561+IF(AND(B3562="C",E3562&lt;&gt;""),IF(G3562="D",-#REF!,+#REF!),0)</f>
        <v>#REF!</v>
      </c>
      <c r="N3562">
        <f>IF(D3562,MONTH(D3562),"")</f>
        <v>5</v>
      </c>
      <c r="O3562">
        <f>IF(D3562,YEAR(D3562),"")</f>
        <v>2007</v>
      </c>
      <c r="P3562" s="12">
        <f>P3561+IF(AND($B3562="C",I3562&lt;&gt;""),IF($G3562="D",-I3562,+I3562),0)</f>
        <v>122.43577481221318</v>
      </c>
    </row>
    <row r="3563" spans="1:16" x14ac:dyDescent="0.2">
      <c r="A3563" s="6">
        <v>1758</v>
      </c>
      <c r="B3563" s="29" t="s">
        <v>17</v>
      </c>
      <c r="C3563" t="s">
        <v>53</v>
      </c>
      <c r="D3563" s="8">
        <v>39233</v>
      </c>
      <c r="E3563" s="8">
        <v>39234</v>
      </c>
      <c r="F3563" t="s">
        <v>284</v>
      </c>
      <c r="G3563" s="29" t="s">
        <v>23</v>
      </c>
      <c r="I3563" s="12">
        <v>42.36</v>
      </c>
      <c r="J3563" s="12">
        <f>J3562+IF(AND($B3563="B",$G3563="D"),-I3563,IF($B3563="B",+I3563,0))</f>
        <v>-2930.029596059941</v>
      </c>
      <c r="K3563" s="12">
        <f>K3562+IF(AND($B3563="B",$E3563&lt;&gt;""),IF($G3563="D",-I3563,+I3563),0)</f>
        <v>-2930.029596059941</v>
      </c>
      <c r="L3563" s="6" t="str">
        <f>IF(C3563="","",G3563&amp;" "&amp;VLOOKUP(C3563,$X$1:$Y$49,2))</f>
        <v>D 29</v>
      </c>
      <c r="M3563" s="10" t="e">
        <f>M3562+IF(AND(B3563="C",E3563&lt;&gt;""),IF(G3563="D",-#REF!,+#REF!),0)</f>
        <v>#REF!</v>
      </c>
      <c r="N3563">
        <f>IF(D3563,MONTH(D3563),"")</f>
        <v>5</v>
      </c>
      <c r="O3563">
        <f>IF(D3563,YEAR(D3563),"")</f>
        <v>2007</v>
      </c>
      <c r="P3563" s="12">
        <f>P3562+IF(AND($B3563="C",I3563&lt;&gt;""),IF($G3563="D",-I3563,+I3563),0)</f>
        <v>122.43577481221318</v>
      </c>
    </row>
    <row r="3564" spans="1:16" x14ac:dyDescent="0.2">
      <c r="A3564" s="6">
        <v>999</v>
      </c>
      <c r="B3564" s="6" t="s">
        <v>17</v>
      </c>
      <c r="C3564" t="s">
        <v>33</v>
      </c>
      <c r="D3564" s="8">
        <v>39237</v>
      </c>
      <c r="E3564" s="8">
        <v>39237</v>
      </c>
      <c r="F3564" t="s">
        <v>284</v>
      </c>
      <c r="G3564" s="6" t="s">
        <v>23</v>
      </c>
      <c r="I3564" s="12">
        <v>132.1</v>
      </c>
      <c r="J3564" s="12">
        <f>J3563+IF(AND($B3564="B",$G3564="D"),-I3564,IF($B3564="B",+I3564,0))</f>
        <v>-3062.1295960599409</v>
      </c>
      <c r="K3564" s="12">
        <f>K3563+IF(AND($B3564="B",$E3564&lt;&gt;""),IF($G3564="D",-I3564,+I3564),0)</f>
        <v>-3062.1295960599409</v>
      </c>
      <c r="L3564" s="6" t="str">
        <f>IF(C3564="","",G3564&amp;" "&amp;VLOOKUP(C3564,$X$1:$Y$49,2))</f>
        <v>D 23</v>
      </c>
      <c r="M3564" s="10" t="e">
        <f>M3563+IF(AND(B3564="C",E3564&lt;&gt;""),IF(G3564="D",-#REF!,+#REF!),0)</f>
        <v>#REF!</v>
      </c>
      <c r="N3564">
        <f>IF(D3564,MONTH(D3564),"")</f>
        <v>6</v>
      </c>
      <c r="O3564">
        <f>IF(D3564,YEAR(D3564),"")</f>
        <v>2007</v>
      </c>
      <c r="P3564" s="12">
        <f>P3563+IF(AND($B3564="C",I3564&lt;&gt;""),IF($G3564="D",-I3564,+I3564),0)</f>
        <v>122.43577481221318</v>
      </c>
    </row>
    <row r="3565" spans="1:16" x14ac:dyDescent="0.2">
      <c r="A3565" s="6">
        <v>1748</v>
      </c>
      <c r="B3565" s="29" t="s">
        <v>17</v>
      </c>
      <c r="C3565" t="s">
        <v>28</v>
      </c>
      <c r="D3565" s="8">
        <v>39237</v>
      </c>
      <c r="E3565" s="8">
        <v>39245</v>
      </c>
      <c r="F3565" t="s">
        <v>284</v>
      </c>
      <c r="G3565" s="6" t="s">
        <v>23</v>
      </c>
      <c r="I3565" s="12">
        <v>48</v>
      </c>
      <c r="J3565" s="12">
        <f>J3564+IF(AND($B3565="B",$G3565="D"),-I3565,IF($B3565="B",+I3565,0))</f>
        <v>-3110.1295960599409</v>
      </c>
      <c r="K3565" s="12">
        <f>K3564+IF(AND($B3565="B",$E3565&lt;&gt;""),IF($G3565="D",-I3565,+I3565),0)</f>
        <v>-3110.1295960599409</v>
      </c>
      <c r="L3565" s="6" t="str">
        <f>IF(C3565="","",G3565&amp;" "&amp;VLOOKUP(C3565,$X$1:$Y$49,2))</f>
        <v>D 25</v>
      </c>
      <c r="M3565" s="10" t="e">
        <f>M3564+IF(AND(B3565="C",E3565&lt;&gt;""),IF(G3565="D",-#REF!,+#REF!),0)</f>
        <v>#REF!</v>
      </c>
      <c r="N3565">
        <f>IF(D3565,MONTH(D3565),"")</f>
        <v>6</v>
      </c>
      <c r="O3565">
        <f>IF(D3565,YEAR(D3565),"")</f>
        <v>2007</v>
      </c>
      <c r="P3565" s="12">
        <f>P3564+IF(AND($B3565="C",I3565&lt;&gt;""),IF($G3565="D",-I3565,+I3565),0)</f>
        <v>122.43577481221318</v>
      </c>
    </row>
    <row r="3566" spans="1:16" x14ac:dyDescent="0.2">
      <c r="A3566" s="6">
        <v>1748</v>
      </c>
      <c r="B3566" s="29" t="s">
        <v>17</v>
      </c>
      <c r="C3566" t="s">
        <v>26</v>
      </c>
      <c r="D3566" s="8">
        <v>39237</v>
      </c>
      <c r="E3566" s="8">
        <v>39245</v>
      </c>
      <c r="F3566" t="s">
        <v>284</v>
      </c>
      <c r="G3566" s="6" t="s">
        <v>23</v>
      </c>
      <c r="I3566" s="12">
        <v>9.41</v>
      </c>
      <c r="J3566" s="12">
        <f>J3565+IF(AND($B3566="B",$G3566="D"),-I3566,IF($B3566="B",+I3566,0))</f>
        <v>-3119.5395960599408</v>
      </c>
      <c r="K3566" s="12">
        <f>K3565+IF(AND($B3566="B",$E3566&lt;&gt;""),IF($G3566="D",-I3566,+I3566),0)</f>
        <v>-3119.5395960599408</v>
      </c>
      <c r="L3566" s="6" t="str">
        <f>IF(C3566="","",G3566&amp;" "&amp;VLOOKUP(C3566,$X$1:$Y$49,2))</f>
        <v>D 6</v>
      </c>
      <c r="M3566" s="10" t="e">
        <f>M3565+IF(AND(B3566="C",E3566&lt;&gt;""),IF(G3566="D",-#REF!,+#REF!),0)</f>
        <v>#REF!</v>
      </c>
      <c r="N3566">
        <f>IF(D3566,MONTH(D3566),"")</f>
        <v>6</v>
      </c>
      <c r="O3566">
        <f>IF(D3566,YEAR(D3566),"")</f>
        <v>2007</v>
      </c>
      <c r="P3566" s="12">
        <f>P3565+IF(AND($B3566="C",I3566&lt;&gt;""),IF($G3566="D",-I3566,+I3566),0)</f>
        <v>122.43577481221318</v>
      </c>
    </row>
    <row r="3567" spans="1:16" x14ac:dyDescent="0.2">
      <c r="A3567" s="6">
        <v>1544</v>
      </c>
      <c r="B3567" s="6" t="s">
        <v>17</v>
      </c>
      <c r="C3567" t="s">
        <v>58</v>
      </c>
      <c r="D3567" s="8">
        <v>39238</v>
      </c>
      <c r="E3567" s="8">
        <v>39252</v>
      </c>
      <c r="F3567" t="s">
        <v>284</v>
      </c>
      <c r="G3567" s="6" t="s">
        <v>23</v>
      </c>
      <c r="I3567" s="12">
        <v>153.15</v>
      </c>
      <c r="J3567" s="12">
        <f>J3566+IF(AND($B3567="B",$G3567="D"),-I3567,IF($B3567="B",+I3567,0))</f>
        <v>-3272.6895960599409</v>
      </c>
      <c r="K3567" s="12">
        <f>K3566+IF(AND($B3567="B",$E3567&lt;&gt;""),IF($G3567="D",-I3567,+I3567),0)</f>
        <v>-3272.6895960599409</v>
      </c>
      <c r="L3567" s="6" t="str">
        <f>IF(C3567="","",G3567&amp;" "&amp;VLOOKUP(C3567,$X$1:$Y$49,2))</f>
        <v>D 4</v>
      </c>
      <c r="M3567" s="10" t="e">
        <f>M3566+IF(AND(B3567="C",E3567&lt;&gt;""),IF(G3567="D",-#REF!,+#REF!),0)</f>
        <v>#REF!</v>
      </c>
      <c r="N3567">
        <f>IF(D3567,MONTH(D3567),"")</f>
        <v>6</v>
      </c>
      <c r="O3567">
        <f>IF(D3567,YEAR(D3567),"")</f>
        <v>2007</v>
      </c>
      <c r="P3567" s="12">
        <f>P3566+IF(AND($B3567="C",I3567&lt;&gt;""),IF($G3567="D",-I3567,+I3567),0)</f>
        <v>122.43577481221318</v>
      </c>
    </row>
    <row r="3568" spans="1:16" x14ac:dyDescent="0.2">
      <c r="A3568" s="6">
        <v>1538</v>
      </c>
      <c r="B3568" s="6" t="s">
        <v>17</v>
      </c>
      <c r="C3568" t="s">
        <v>64</v>
      </c>
      <c r="D3568" s="8">
        <v>39244</v>
      </c>
      <c r="E3568" s="8">
        <v>39258</v>
      </c>
      <c r="F3568" t="s">
        <v>284</v>
      </c>
      <c r="G3568" s="6" t="s">
        <v>23</v>
      </c>
      <c r="I3568" s="12">
        <v>4</v>
      </c>
      <c r="J3568" s="12">
        <f>J3567+IF(AND($B3568="B",$G3568="D"),-I3568,IF($B3568="B",+I3568,0))</f>
        <v>-3276.6895960599409</v>
      </c>
      <c r="K3568" s="12">
        <f>K3567+IF(AND($B3568="B",$E3568&lt;&gt;""),IF($G3568="D",-I3568,+I3568),0)</f>
        <v>-3276.6895960599409</v>
      </c>
      <c r="L3568" s="6" t="str">
        <f>IF(C3568="","",G3568&amp;" "&amp;VLOOKUP(C3568,$X$1:$Y$49,2))</f>
        <v>D 20</v>
      </c>
      <c r="M3568" s="10" t="e">
        <f>M3567+IF(AND(B3568="C",E3568&lt;&gt;""),IF(G3568="D",-#REF!,+#REF!),0)</f>
        <v>#REF!</v>
      </c>
      <c r="N3568">
        <f>IF(D3568,MONTH(D3568),"")</f>
        <v>6</v>
      </c>
      <c r="O3568">
        <f>IF(D3568,YEAR(D3568),"")</f>
        <v>2007</v>
      </c>
      <c r="P3568" s="12">
        <f>P3567+IF(AND($B3568="C",I3568&lt;&gt;""),IF($G3568="D",-I3568,+I3568),0)</f>
        <v>122.43577481221318</v>
      </c>
    </row>
    <row r="3569" spans="1:16" x14ac:dyDescent="0.2">
      <c r="A3569" s="6">
        <v>1765</v>
      </c>
      <c r="B3569" s="29" t="s">
        <v>17</v>
      </c>
      <c r="C3569" t="s">
        <v>28</v>
      </c>
      <c r="D3569" s="8">
        <v>39246</v>
      </c>
      <c r="E3569" s="8">
        <v>39264</v>
      </c>
      <c r="F3569" s="40" t="s">
        <v>284</v>
      </c>
      <c r="G3569" s="29" t="s">
        <v>23</v>
      </c>
      <c r="I3569" s="12">
        <v>31.74</v>
      </c>
      <c r="J3569" s="12">
        <f>J3568+IF(AND($B3569="B",$G3569="D"),-I3569,IF($B3569="B",+I3569,0))</f>
        <v>-3308.4295960599406</v>
      </c>
      <c r="K3569" s="12">
        <f>K3568+IF(AND($B3569="B",$E3569&lt;&gt;""),IF($G3569="D",-I3569,+I3569),0)</f>
        <v>-3308.4295960599406</v>
      </c>
      <c r="L3569" s="6" t="str">
        <f>IF(C3569="","",G3569&amp;" "&amp;VLOOKUP(C3569,$X$1:$Y$49,2))</f>
        <v>D 25</v>
      </c>
      <c r="M3569" s="10" t="e">
        <f>M3568+IF(AND(B3569="C",E3569&lt;&gt;""),IF(G3569="D",-#REF!,+#REF!),0)</f>
        <v>#REF!</v>
      </c>
      <c r="N3569">
        <f>IF(D3569,MONTH(D3569),"")</f>
        <v>6</v>
      </c>
      <c r="O3569">
        <f>IF(D3569,YEAR(D3569),"")</f>
        <v>2007</v>
      </c>
      <c r="P3569" s="12">
        <f>P3568+IF(AND($B3569="C",I3569&lt;&gt;""),IF($G3569="D",-I3569,+I3569),0)</f>
        <v>122.43577481221318</v>
      </c>
    </row>
    <row r="3570" spans="1:16" x14ac:dyDescent="0.2">
      <c r="A3570" s="6">
        <v>1765</v>
      </c>
      <c r="B3570" s="29" t="s">
        <v>17</v>
      </c>
      <c r="C3570" t="s">
        <v>26</v>
      </c>
      <c r="D3570" s="8">
        <v>39246</v>
      </c>
      <c r="E3570" s="8">
        <v>39264</v>
      </c>
      <c r="F3570" s="40" t="s">
        <v>284</v>
      </c>
      <c r="G3570" s="29" t="s">
        <v>23</v>
      </c>
      <c r="I3570" s="12">
        <v>6.22</v>
      </c>
      <c r="J3570" s="12">
        <f>J3569+IF(AND($B3570="B",$G3570="D"),-I3570,IF($B3570="B",+I3570,0))</f>
        <v>-3314.6495960599404</v>
      </c>
      <c r="K3570" s="12">
        <f>K3569+IF(AND($B3570="B",$E3570&lt;&gt;""),IF($G3570="D",-I3570,+I3570),0)</f>
        <v>-3314.6495960599404</v>
      </c>
      <c r="L3570" s="6" t="str">
        <f>IF(C3570="","",G3570&amp;" "&amp;VLOOKUP(C3570,$X$1:$Y$49,2))</f>
        <v>D 6</v>
      </c>
      <c r="M3570" s="10" t="e">
        <f>M3569+IF(AND(B3570="C",E3570&lt;&gt;""),IF(G3570="D",-#REF!,+#REF!),0)</f>
        <v>#REF!</v>
      </c>
      <c r="N3570">
        <f>IF(D3570,MONTH(D3570),"")</f>
        <v>6</v>
      </c>
      <c r="O3570">
        <f>IF(D3570,YEAR(D3570),"")</f>
        <v>2007</v>
      </c>
      <c r="P3570" s="12">
        <f>P3569+IF(AND($B3570="C",I3570&lt;&gt;""),IF($G3570="D",-I3570,+I3570),0)</f>
        <v>122.43577481221318</v>
      </c>
    </row>
    <row r="3571" spans="1:16" x14ac:dyDescent="0.2">
      <c r="A3571" s="6">
        <v>1768</v>
      </c>
      <c r="B3571" s="29" t="s">
        <v>17</v>
      </c>
      <c r="C3571" t="s">
        <v>49</v>
      </c>
      <c r="D3571" s="8">
        <v>39248</v>
      </c>
      <c r="E3571" s="8">
        <v>39247</v>
      </c>
      <c r="F3571" s="40" t="s">
        <v>284</v>
      </c>
      <c r="G3571" s="29" t="s">
        <v>23</v>
      </c>
      <c r="I3571" s="12">
        <v>321</v>
      </c>
      <c r="J3571" s="12">
        <f>J3570+IF(AND($B3571="B",$G3571="D"),-I3571,IF($B3571="B",+I3571,0))</f>
        <v>-3635.6495960599404</v>
      </c>
      <c r="K3571" s="12">
        <f>K3570+IF(AND($B3571="B",$E3571&lt;&gt;""),IF($G3571="D",-I3571,+I3571),0)</f>
        <v>-3635.6495960599404</v>
      </c>
      <c r="L3571" s="6" t="str">
        <f>IF(C3571="","",G3571&amp;" "&amp;VLOOKUP(C3571,$X$1:$Y$49,2))</f>
        <v>D 24</v>
      </c>
      <c r="M3571" s="10" t="e">
        <f>M3570+IF(AND(B3571="C",E3571&lt;&gt;""),IF(G3571="D",-#REF!,+#REF!),0)</f>
        <v>#REF!</v>
      </c>
      <c r="N3571">
        <f>IF(D3571,MONTH(D3571),"")</f>
        <v>6</v>
      </c>
      <c r="O3571">
        <f>IF(D3571,YEAR(D3571),"")</f>
        <v>2007</v>
      </c>
      <c r="P3571" s="12">
        <f>P3570+IF(AND($B3571="C",I3571&lt;&gt;""),IF($G3571="D",-I3571,+I3571),0)</f>
        <v>122.43577481221318</v>
      </c>
    </row>
    <row r="3572" spans="1:16" x14ac:dyDescent="0.2">
      <c r="A3572" s="6">
        <v>1768</v>
      </c>
      <c r="B3572" s="29" t="s">
        <v>17</v>
      </c>
      <c r="C3572" t="s">
        <v>26</v>
      </c>
      <c r="D3572" s="8">
        <v>39248</v>
      </c>
      <c r="E3572" s="8">
        <v>39247</v>
      </c>
      <c r="F3572" s="40" t="s">
        <v>284</v>
      </c>
      <c r="G3572" s="29" t="s">
        <v>23</v>
      </c>
      <c r="I3572" s="12">
        <v>62.91</v>
      </c>
      <c r="J3572" s="12">
        <f>J3571+IF(AND($B3572="B",$G3572="D"),-I3572,IF($B3572="B",+I3572,0))</f>
        <v>-3698.5595960599403</v>
      </c>
      <c r="K3572" s="12">
        <f>K3571+IF(AND($B3572="B",$E3572&lt;&gt;""),IF($G3572="D",-I3572,+I3572),0)</f>
        <v>-3698.5595960599403</v>
      </c>
      <c r="L3572" s="6" t="str">
        <f>IF(C3572="","",G3572&amp;" "&amp;VLOOKUP(C3572,$X$1:$Y$49,2))</f>
        <v>D 6</v>
      </c>
      <c r="M3572" s="10" t="e">
        <f>M3571+IF(AND(B3572="C",E3572&lt;&gt;""),IF(G3572="D",-#REF!,+#REF!),0)</f>
        <v>#REF!</v>
      </c>
      <c r="N3572">
        <f>IF(D3572,MONTH(D3572),"")</f>
        <v>6</v>
      </c>
      <c r="O3572">
        <f>IF(D3572,YEAR(D3572),"")</f>
        <v>2007</v>
      </c>
      <c r="P3572" s="12">
        <f>P3571+IF(AND($B3572="C",I3572&lt;&gt;""),IF($G3572="D",-I3572,+I3572),0)</f>
        <v>122.43577481221318</v>
      </c>
    </row>
    <row r="3573" spans="1:16" x14ac:dyDescent="0.2">
      <c r="A3573" s="6">
        <v>1772</v>
      </c>
      <c r="B3573" s="29" t="s">
        <v>17</v>
      </c>
      <c r="C3573" t="s">
        <v>31</v>
      </c>
      <c r="D3573" s="8">
        <v>39248</v>
      </c>
      <c r="E3573" s="8">
        <v>39262</v>
      </c>
      <c r="F3573" s="40" t="s">
        <v>284</v>
      </c>
      <c r="G3573" s="29" t="s">
        <v>23</v>
      </c>
      <c r="I3573" s="12">
        <v>117.53</v>
      </c>
      <c r="J3573" s="12">
        <f>J3572+IF(AND($B3573="B",$G3573="D"),-I3573,IF($B3573="B",+I3573,0))</f>
        <v>-3816.0895960599405</v>
      </c>
      <c r="K3573" s="12">
        <f>K3572+IF(AND($B3573="B",$E3573&lt;&gt;""),IF($G3573="D",-I3573,+I3573),0)</f>
        <v>-3816.0895960599405</v>
      </c>
      <c r="L3573" s="6" t="str">
        <f>IF(C3573="","",G3573&amp;" "&amp;VLOOKUP(C3573,$X$1:$Y$49,2))</f>
        <v>D 22</v>
      </c>
      <c r="M3573" s="10" t="e">
        <f>M3572+IF(AND(B3573="C",E3573&lt;&gt;""),IF(G3573="D",-#REF!,+#REF!),0)</f>
        <v>#REF!</v>
      </c>
      <c r="N3573">
        <f>IF(D3573,MONTH(D3573),"")</f>
        <v>6</v>
      </c>
      <c r="O3573">
        <f>IF(D3573,YEAR(D3573),"")</f>
        <v>2007</v>
      </c>
      <c r="P3573" s="12">
        <f>P3572+IF(AND($B3573="C",I3573&lt;&gt;""),IF($G3573="D",-I3573,+I3573),0)</f>
        <v>122.43577481221318</v>
      </c>
    </row>
    <row r="3574" spans="1:16" x14ac:dyDescent="0.2">
      <c r="A3574" s="6">
        <v>1772</v>
      </c>
      <c r="B3574" s="29" t="s">
        <v>17</v>
      </c>
      <c r="C3574" t="s">
        <v>26</v>
      </c>
      <c r="D3574" s="8">
        <v>39248</v>
      </c>
      <c r="E3574" s="8">
        <v>39262</v>
      </c>
      <c r="F3574" s="40" t="s">
        <v>284</v>
      </c>
      <c r="G3574" s="29" t="s">
        <v>23</v>
      </c>
      <c r="I3574" s="12">
        <v>23.03</v>
      </c>
      <c r="J3574" s="12">
        <f>J3573+IF(AND($B3574="B",$G3574="D"),-I3574,IF($B3574="B",+I3574,0))</f>
        <v>-3839.1195960599407</v>
      </c>
      <c r="K3574" s="12">
        <f>K3573+IF(AND($B3574="B",$E3574&lt;&gt;""),IF($G3574="D",-I3574,+I3574),0)</f>
        <v>-3839.1195960599407</v>
      </c>
      <c r="L3574" s="6" t="str">
        <f>IF(C3574="","",G3574&amp;" "&amp;VLOOKUP(C3574,$X$1:$Y$49,2))</f>
        <v>D 6</v>
      </c>
      <c r="M3574" s="10" t="e">
        <f>M3573+IF(AND(B3574="C",E3574&lt;&gt;""),IF(G3574="D",-#REF!,+#REF!),0)</f>
        <v>#REF!</v>
      </c>
      <c r="N3574">
        <f>IF(D3574,MONTH(D3574),"")</f>
        <v>6</v>
      </c>
      <c r="O3574">
        <f>IF(D3574,YEAR(D3574),"")</f>
        <v>2007</v>
      </c>
      <c r="P3574" s="12">
        <f>P3573+IF(AND($B3574="C",I3574&lt;&gt;""),IF($G3574="D",-I3574,+I3574),0)</f>
        <v>122.43577481221318</v>
      </c>
    </row>
    <row r="3575" spans="1:16" x14ac:dyDescent="0.2">
      <c r="A3575" s="6">
        <v>1766</v>
      </c>
      <c r="B3575" s="29" t="s">
        <v>17</v>
      </c>
      <c r="C3575" t="s">
        <v>28</v>
      </c>
      <c r="D3575" s="8">
        <v>39249</v>
      </c>
      <c r="E3575" s="8">
        <v>39261</v>
      </c>
      <c r="F3575" s="40" t="s">
        <v>284</v>
      </c>
      <c r="G3575" s="29" t="s">
        <v>23</v>
      </c>
      <c r="I3575" s="12">
        <v>38.42</v>
      </c>
      <c r="J3575" s="12">
        <f>J3574+IF(AND($B3575="B",$G3575="D"),-I3575,IF($B3575="B",+I3575,0))</f>
        <v>-3877.5395960599408</v>
      </c>
      <c r="K3575" s="12">
        <f>K3574+IF(AND($B3575="B",$E3575&lt;&gt;""),IF($G3575="D",-I3575,+I3575),0)</f>
        <v>-3877.5395960599408</v>
      </c>
      <c r="L3575" s="6" t="str">
        <f>IF(C3575="","",G3575&amp;" "&amp;VLOOKUP(C3575,$X$1:$Y$49,2))</f>
        <v>D 25</v>
      </c>
      <c r="M3575" s="10" t="e">
        <f>M3574+IF(AND(B3575="C",E3575&lt;&gt;""),IF(G3575="D",-#REF!,+#REF!),0)</f>
        <v>#REF!</v>
      </c>
      <c r="N3575">
        <f>IF(D3575,MONTH(D3575),"")</f>
        <v>6</v>
      </c>
      <c r="O3575">
        <f>IF(D3575,YEAR(D3575),"")</f>
        <v>2007</v>
      </c>
      <c r="P3575" s="12">
        <f>P3574+IF(AND($B3575="C",I3575&lt;&gt;""),IF($G3575="D",-I3575,+I3575),0)</f>
        <v>122.43577481221318</v>
      </c>
    </row>
    <row r="3576" spans="1:16" x14ac:dyDescent="0.2">
      <c r="A3576" s="6">
        <v>1766</v>
      </c>
      <c r="B3576" s="29" t="s">
        <v>17</v>
      </c>
      <c r="C3576" t="s">
        <v>26</v>
      </c>
      <c r="D3576" s="8">
        <v>39249</v>
      </c>
      <c r="E3576" s="8">
        <v>39261</v>
      </c>
      <c r="F3576" s="40" t="s">
        <v>284</v>
      </c>
      <c r="G3576" s="29" t="s">
        <v>23</v>
      </c>
      <c r="I3576" s="12">
        <v>7.53</v>
      </c>
      <c r="J3576" s="12">
        <f>J3575+IF(AND($B3576="B",$G3576="D"),-I3576,IF($B3576="B",+I3576,0))</f>
        <v>-3885.069596059941</v>
      </c>
      <c r="K3576" s="12">
        <f>K3575+IF(AND($B3576="B",$E3576&lt;&gt;""),IF($G3576="D",-I3576,+I3576),0)</f>
        <v>-3885.069596059941</v>
      </c>
      <c r="L3576" s="6" t="str">
        <f>IF(C3576="","",G3576&amp;" "&amp;VLOOKUP(C3576,$X$1:$Y$49,2))</f>
        <v>D 6</v>
      </c>
      <c r="M3576" s="10" t="e">
        <f>M3575+IF(AND(B3576="C",E3576&lt;&gt;""),IF(G3576="D",-#REF!,+#REF!),0)</f>
        <v>#REF!</v>
      </c>
      <c r="N3576">
        <f>IF(D3576,MONTH(D3576),"")</f>
        <v>6</v>
      </c>
      <c r="O3576">
        <f>IF(D3576,YEAR(D3576),"")</f>
        <v>2007</v>
      </c>
      <c r="P3576" s="12">
        <f>P3575+IF(AND($B3576="C",I3576&lt;&gt;""),IF($G3576="D",-I3576,+I3576),0)</f>
        <v>122.43577481221318</v>
      </c>
    </row>
    <row r="3577" spans="1:16" x14ac:dyDescent="0.2">
      <c r="A3577" s="6">
        <v>1769</v>
      </c>
      <c r="B3577" s="29" t="s">
        <v>17</v>
      </c>
      <c r="C3577" t="s">
        <v>54</v>
      </c>
      <c r="D3577" s="8">
        <v>39249</v>
      </c>
      <c r="E3577" s="8">
        <v>39254</v>
      </c>
      <c r="F3577" s="40" t="s">
        <v>284</v>
      </c>
      <c r="G3577" s="29" t="s">
        <v>19</v>
      </c>
      <c r="I3577" s="12">
        <v>540</v>
      </c>
      <c r="J3577" s="12">
        <f>J3576+IF(AND($B3577="B",$G3577="D"),-I3577,IF($B3577="B",+I3577,0))</f>
        <v>-3345.069596059941</v>
      </c>
      <c r="K3577" s="12">
        <f>K3576+IF(AND($B3577="B",$E3577&lt;&gt;""),IF($G3577="D",-I3577,+I3577),0)</f>
        <v>-3345.069596059941</v>
      </c>
      <c r="L3577" s="6" t="str">
        <f>IF(C3577="","",G3577&amp;" "&amp;VLOOKUP(C3577,$X$1:$Y$49,2))</f>
        <v>R 6</v>
      </c>
      <c r="M3577" s="10" t="e">
        <f>M3576+IF(AND(B3577="C",E3577&lt;&gt;""),IF(G3577="D",-#REF!,+#REF!),0)</f>
        <v>#REF!</v>
      </c>
      <c r="N3577">
        <f>IF(D3577,MONTH(D3577),"")</f>
        <v>6</v>
      </c>
      <c r="O3577">
        <f>IF(D3577,YEAR(D3577),"")</f>
        <v>2007</v>
      </c>
      <c r="P3577" s="12">
        <f>P3576+IF(AND($B3577="C",I3577&lt;&gt;""),IF($G3577="D",-I3577,+I3577),0)</f>
        <v>122.43577481221318</v>
      </c>
    </row>
    <row r="3578" spans="1:16" x14ac:dyDescent="0.2">
      <c r="A3578" s="6">
        <v>1769</v>
      </c>
      <c r="B3578" s="29" t="s">
        <v>17</v>
      </c>
      <c r="C3578" t="s">
        <v>62</v>
      </c>
      <c r="D3578" s="8">
        <v>39249</v>
      </c>
      <c r="E3578" s="8">
        <v>39254</v>
      </c>
      <c r="F3578" s="40" t="s">
        <v>284</v>
      </c>
      <c r="G3578" s="29" t="s">
        <v>19</v>
      </c>
      <c r="I3578" s="12">
        <v>105.84</v>
      </c>
      <c r="J3578" s="12">
        <f>J3577+IF(AND($B3578="B",$G3578="D"),-I3578,IF($B3578="B",+I3578,0))</f>
        <v>-3239.2295960599408</v>
      </c>
      <c r="K3578" s="12">
        <f>K3577+IF(AND($B3578="B",$E3578&lt;&gt;""),IF($G3578="D",-I3578,+I3578),0)</f>
        <v>-3239.2295960599408</v>
      </c>
      <c r="L3578" s="6" t="str">
        <f>IF(C3578="","",G3578&amp;" "&amp;VLOOKUP(C3578,$X$1:$Y$49,2))</f>
        <v>R 5</v>
      </c>
      <c r="M3578" s="10" t="e">
        <f>M3577+IF(AND(B3578="C",E3578&lt;&gt;""),IF(G3578="D",-#REF!,+#REF!),0)</f>
        <v>#REF!</v>
      </c>
      <c r="N3578">
        <f>IF(D3578,MONTH(D3578),"")</f>
        <v>6</v>
      </c>
      <c r="O3578">
        <f>IF(D3578,YEAR(D3578),"")</f>
        <v>2007</v>
      </c>
      <c r="P3578" s="12">
        <f>P3577+IF(AND($B3578="C",I3578&lt;&gt;""),IF($G3578="D",-I3578,+I3578),0)</f>
        <v>122.43577481221318</v>
      </c>
    </row>
    <row r="3579" spans="1:16" x14ac:dyDescent="0.2">
      <c r="A3579" s="6">
        <v>1770</v>
      </c>
      <c r="B3579" s="29" t="s">
        <v>17</v>
      </c>
      <c r="C3579" t="s">
        <v>54</v>
      </c>
      <c r="D3579" s="8">
        <v>39252</v>
      </c>
      <c r="E3579" s="8">
        <v>39253</v>
      </c>
      <c r="F3579" s="40" t="s">
        <v>284</v>
      </c>
      <c r="G3579" s="29" t="s">
        <v>19</v>
      </c>
      <c r="I3579" s="12">
        <v>950</v>
      </c>
      <c r="J3579" s="12">
        <f>J3578+IF(AND($B3579="B",$G3579="D"),-I3579,IF($B3579="B",+I3579,0))</f>
        <v>-2289.2295960599408</v>
      </c>
      <c r="K3579" s="12">
        <f>K3578+IF(AND($B3579="B",$E3579&lt;&gt;""),IF($G3579="D",-I3579,+I3579),0)</f>
        <v>-2289.2295960599408</v>
      </c>
      <c r="L3579" s="6" t="str">
        <f>IF(C3579="","",G3579&amp;" "&amp;VLOOKUP(C3579,$X$1:$Y$49,2))</f>
        <v>R 6</v>
      </c>
      <c r="M3579" s="10" t="e">
        <f>M3578+IF(AND(B3579="C",E3579&lt;&gt;""),IF(G3579="D",-#REF!,+#REF!),0)</f>
        <v>#REF!</v>
      </c>
      <c r="N3579">
        <f>IF(D3579,MONTH(D3579),"")</f>
        <v>6</v>
      </c>
      <c r="O3579">
        <f>IF(D3579,YEAR(D3579),"")</f>
        <v>2007</v>
      </c>
      <c r="P3579" s="12">
        <f>P3578+IF(AND($B3579="C",I3579&lt;&gt;""),IF($G3579="D",-I3579,+I3579),0)</f>
        <v>122.43577481221318</v>
      </c>
    </row>
    <row r="3580" spans="1:16" x14ac:dyDescent="0.2">
      <c r="A3580" s="6">
        <v>1770</v>
      </c>
      <c r="B3580" s="29" t="s">
        <v>17</v>
      </c>
      <c r="C3580" t="s">
        <v>62</v>
      </c>
      <c r="D3580" s="8">
        <v>39252</v>
      </c>
      <c r="E3580" s="8">
        <v>39253</v>
      </c>
      <c r="F3580" s="40" t="s">
        <v>284</v>
      </c>
      <c r="G3580" s="29" t="s">
        <v>19</v>
      </c>
      <c r="I3580" s="12">
        <v>186.2</v>
      </c>
      <c r="J3580" s="12">
        <f>J3579+IF(AND($B3580="B",$G3580="D"),-I3580,IF($B3580="B",+I3580,0))</f>
        <v>-2103.029596059941</v>
      </c>
      <c r="K3580" s="12">
        <f>K3579+IF(AND($B3580="B",$E3580&lt;&gt;""),IF($G3580="D",-I3580,+I3580),0)</f>
        <v>-2103.029596059941</v>
      </c>
      <c r="L3580" s="6" t="str">
        <f>IF(C3580="","",G3580&amp;" "&amp;VLOOKUP(C3580,$X$1:$Y$49,2))</f>
        <v>R 5</v>
      </c>
      <c r="M3580" s="10" t="e">
        <f>M3579+IF(AND(B3580="C",E3580&lt;&gt;""),IF(G3580="D",-#REF!,+#REF!),0)</f>
        <v>#REF!</v>
      </c>
      <c r="N3580">
        <f>IF(D3580,MONTH(D3580),"")</f>
        <v>6</v>
      </c>
      <c r="O3580">
        <f>IF(D3580,YEAR(D3580),"")</f>
        <v>2007</v>
      </c>
      <c r="P3580" s="12">
        <f>P3579+IF(AND($B3580="C",I3580&lt;&gt;""),IF($G3580="D",-I3580,+I3580),0)</f>
        <v>122.43577481221318</v>
      </c>
    </row>
    <row r="3581" spans="1:16" x14ac:dyDescent="0.2">
      <c r="A3581" s="6">
        <v>1701</v>
      </c>
      <c r="B3581" s="6" t="s">
        <v>17</v>
      </c>
      <c r="C3581" t="s">
        <v>33</v>
      </c>
      <c r="D3581" s="8">
        <v>39253</v>
      </c>
      <c r="E3581" s="8">
        <v>39252</v>
      </c>
      <c r="F3581" s="40" t="s">
        <v>284</v>
      </c>
      <c r="G3581" s="6" t="s">
        <v>23</v>
      </c>
      <c r="I3581" s="12">
        <v>548</v>
      </c>
      <c r="J3581" s="12">
        <f>J3580+IF(AND($B3581="B",$G3581="D"),-I3581,IF($B3581="B",+I3581,0))</f>
        <v>-2651.029596059941</v>
      </c>
      <c r="K3581" s="12">
        <f>K3580+IF(AND($B3581="B",$E3581&lt;&gt;""),IF($G3581="D",-I3581,+I3581),0)</f>
        <v>-2651.029596059941</v>
      </c>
      <c r="L3581" s="6" t="str">
        <f>IF(C3581="","",G3581&amp;" "&amp;VLOOKUP(C3581,$X$1:$Y$49,2))</f>
        <v>D 23</v>
      </c>
      <c r="M3581" s="10" t="e">
        <f>M3580+IF(AND(B3581="C",E3581&lt;&gt;""),IF(G3581="D",-#REF!,+#REF!),0)</f>
        <v>#REF!</v>
      </c>
      <c r="N3581">
        <f>IF(D3581,MONTH(D3581),"")</f>
        <v>6</v>
      </c>
      <c r="O3581">
        <f>IF(D3581,YEAR(D3581),"")</f>
        <v>2007</v>
      </c>
      <c r="P3581" s="12">
        <f>P3580+IF(AND($B3581="C",I3581&lt;&gt;""),IF($G3581="D",-I3581,+I3581),0)</f>
        <v>122.43577481221318</v>
      </c>
    </row>
    <row r="3582" spans="1:16" x14ac:dyDescent="0.2">
      <c r="A3582" s="6">
        <v>1706</v>
      </c>
      <c r="B3582" s="6" t="s">
        <v>17</v>
      </c>
      <c r="C3582" t="s">
        <v>33</v>
      </c>
      <c r="D3582" s="8">
        <v>39253</v>
      </c>
      <c r="E3582" s="8">
        <v>39244</v>
      </c>
      <c r="F3582" t="s">
        <v>284</v>
      </c>
      <c r="G3582" s="6" t="s">
        <v>23</v>
      </c>
      <c r="I3582" s="12">
        <v>555.79999999999995</v>
      </c>
      <c r="J3582" s="12">
        <f>J3581+IF(AND($B3582="B",$G3582="D"),-I3582,IF($B3582="B",+I3582,0))</f>
        <v>-3206.8295960599407</v>
      </c>
      <c r="K3582" s="12">
        <f>K3581+IF(AND($B3582="B",$E3582&lt;&gt;""),IF($G3582="D",-I3582,+I3582),0)</f>
        <v>-3206.8295960599407</v>
      </c>
      <c r="L3582" s="6" t="str">
        <f>IF(C3582="","",G3582&amp;" "&amp;VLOOKUP(C3582,$X$1:$Y$49,2))</f>
        <v>D 23</v>
      </c>
      <c r="M3582" s="10" t="e">
        <f>M3581+IF(AND(B3582="C",E3582&lt;&gt;""),IF(G3582="D",-#REF!,+#REF!),0)</f>
        <v>#REF!</v>
      </c>
      <c r="N3582">
        <f>IF(D3582,MONTH(D3582),"")</f>
        <v>6</v>
      </c>
      <c r="O3582">
        <f>IF(D3582,YEAR(D3582),"")</f>
        <v>2007</v>
      </c>
      <c r="P3582" s="12">
        <f>P3581+IF(AND($B3582="C",I3582&lt;&gt;""),IF($G3582="D",-I3582,+I3582),0)</f>
        <v>122.43577481221318</v>
      </c>
    </row>
    <row r="3583" spans="1:16" x14ac:dyDescent="0.2">
      <c r="A3583" s="6">
        <v>1528</v>
      </c>
      <c r="B3583" s="6" t="s">
        <v>17</v>
      </c>
      <c r="C3583" t="s">
        <v>57</v>
      </c>
      <c r="D3583" s="8">
        <v>39254</v>
      </c>
      <c r="E3583" s="8">
        <v>39253</v>
      </c>
      <c r="F3583" t="s">
        <v>284</v>
      </c>
      <c r="G3583" s="6" t="s">
        <v>23</v>
      </c>
      <c r="I3583" s="12">
        <v>278.97000000000003</v>
      </c>
      <c r="J3583" s="12">
        <f>J3582+IF(AND($B3583="B",$G3583="D"),-I3583,IF($B3583="B",+I3583,0))</f>
        <v>-3485.799596059941</v>
      </c>
      <c r="K3583" s="12">
        <f>K3582+IF(AND($B3583="B",$E3583&lt;&gt;""),IF($G3583="D",-I3583,+I3583),0)</f>
        <v>-3485.799596059941</v>
      </c>
      <c r="L3583" s="6" t="str">
        <f>IF(C3583="","",G3583&amp;" "&amp;VLOOKUP(C3583,$X$1:$Y$49,2))</f>
        <v>D 13</v>
      </c>
      <c r="M3583" s="10" t="e">
        <f>M3582+IF(AND(B3583="C",E3583&lt;&gt;""),IF(G3583="D",-#REF!,+#REF!),0)</f>
        <v>#REF!</v>
      </c>
      <c r="N3583">
        <f>IF(D3583,MONTH(D3583),"")</f>
        <v>6</v>
      </c>
      <c r="O3583">
        <f>IF(D3583,YEAR(D3583),"")</f>
        <v>2007</v>
      </c>
      <c r="P3583" s="12">
        <f>P3582+IF(AND($B3583="C",I3583&lt;&gt;""),IF($G3583="D",-I3583,+I3583),0)</f>
        <v>122.43577481221318</v>
      </c>
    </row>
    <row r="3584" spans="1:16" x14ac:dyDescent="0.2">
      <c r="A3584" s="6">
        <v>1528</v>
      </c>
      <c r="B3584" s="6" t="s">
        <v>17</v>
      </c>
      <c r="C3584" s="7" t="s">
        <v>26</v>
      </c>
      <c r="D3584" s="8">
        <v>39254</v>
      </c>
      <c r="E3584" s="8">
        <v>39253</v>
      </c>
      <c r="F3584" t="s">
        <v>284</v>
      </c>
      <c r="G3584" s="6" t="s">
        <v>23</v>
      </c>
      <c r="I3584" s="12">
        <v>54.68</v>
      </c>
      <c r="J3584" s="12">
        <f>J3583+IF(AND($B3584="B",$G3584="D"),-I3584,IF($B3584="B",+I3584,0))</f>
        <v>-3540.4795960599408</v>
      </c>
      <c r="K3584" s="12">
        <f>K3583+IF(AND($B3584="B",$E3584&lt;&gt;""),IF($G3584="D",-I3584,+I3584),0)</f>
        <v>-3540.4795960599408</v>
      </c>
      <c r="L3584" s="6" t="str">
        <f>IF(C3584="","",G3584&amp;" "&amp;VLOOKUP(C3584,$X$1:$Y$49,2))</f>
        <v>D 6</v>
      </c>
      <c r="M3584" s="10" t="e">
        <f>M3583+IF(AND(B3584="C",E3584&lt;&gt;""),IF(G3584="D",-#REF!,+#REF!),0)</f>
        <v>#REF!</v>
      </c>
      <c r="N3584">
        <f>IF(D3584,MONTH(D3584),"")</f>
        <v>6</v>
      </c>
      <c r="O3584">
        <f>IF(D3584,YEAR(D3584),"")</f>
        <v>2007</v>
      </c>
      <c r="P3584" s="12">
        <f>P3583+IF(AND($B3584="C",I3584&lt;&gt;""),IF($G3584="D",-I3584,+I3584),0)</f>
        <v>122.43577481221318</v>
      </c>
    </row>
    <row r="3585" spans="1:16" x14ac:dyDescent="0.2">
      <c r="A3585" s="6">
        <v>1528</v>
      </c>
      <c r="B3585" s="6" t="s">
        <v>17</v>
      </c>
      <c r="C3585" t="s">
        <v>64</v>
      </c>
      <c r="D3585" s="8">
        <v>39254</v>
      </c>
      <c r="E3585" s="8">
        <v>39253</v>
      </c>
      <c r="F3585" t="s">
        <v>284</v>
      </c>
      <c r="G3585" s="6" t="s">
        <v>23</v>
      </c>
      <c r="I3585" s="12">
        <v>6.11</v>
      </c>
      <c r="J3585" s="12">
        <f>J3584+IF(AND($B3585="B",$G3585="D"),-I3585,IF($B3585="B",+I3585,0))</f>
        <v>-3546.589596059941</v>
      </c>
      <c r="K3585" s="12">
        <f>K3584+IF(AND($B3585="B",$E3585&lt;&gt;""),IF($G3585="D",-I3585,+I3585),0)</f>
        <v>-3546.589596059941</v>
      </c>
      <c r="L3585" s="6" t="str">
        <f>IF(C3585="","",G3585&amp;" "&amp;VLOOKUP(C3585,$X$1:$Y$49,2))</f>
        <v>D 20</v>
      </c>
      <c r="M3585" s="10" t="e">
        <f>M3584+IF(AND(B3585="C",E3585&lt;&gt;""),IF(G3585="D",-#REF!,+#REF!),0)</f>
        <v>#REF!</v>
      </c>
      <c r="N3585">
        <f>IF(D3585,MONTH(D3585),"")</f>
        <v>6</v>
      </c>
      <c r="O3585">
        <f>IF(D3585,YEAR(D3585),"")</f>
        <v>2007</v>
      </c>
      <c r="P3585" s="12">
        <f>P3584+IF(AND($B3585="C",I3585&lt;&gt;""),IF($G3585="D",-I3585,+I3585),0)</f>
        <v>122.43577481221318</v>
      </c>
    </row>
    <row r="3586" spans="1:16" x14ac:dyDescent="0.2">
      <c r="A3586" s="6">
        <v>1723</v>
      </c>
      <c r="B3586" s="29" t="s">
        <v>17</v>
      </c>
      <c r="C3586" t="s">
        <v>33</v>
      </c>
      <c r="D3586" s="8">
        <v>39258</v>
      </c>
      <c r="E3586" s="8">
        <v>39257</v>
      </c>
      <c r="F3586" t="s">
        <v>284</v>
      </c>
      <c r="G3586" s="29" t="s">
        <v>23</v>
      </c>
      <c r="I3586" s="12">
        <v>933.5</v>
      </c>
      <c r="J3586" s="12">
        <f>J3585+IF(AND($B3586="B",$G3586="D"),-I3586,IF($B3586="B",+I3586,0))</f>
        <v>-4480.089596059941</v>
      </c>
      <c r="K3586" s="12">
        <f>K3585+IF(AND($B3586="B",$E3586&lt;&gt;""),IF($G3586="D",-I3586,+I3586),0)</f>
        <v>-4480.089596059941</v>
      </c>
      <c r="L3586" s="6" t="str">
        <f>IF(C3586="","",G3586&amp;" "&amp;VLOOKUP(C3586,$X$1:$Y$49,2))</f>
        <v>D 23</v>
      </c>
      <c r="M3586" s="10" t="e">
        <f>M3585+IF(AND(B3586="C",E3586&lt;&gt;""),IF(G3586="D",-#REF!,+#REF!),0)</f>
        <v>#REF!</v>
      </c>
      <c r="N3586">
        <f>IF(D3586,MONTH(D3586),"")</f>
        <v>6</v>
      </c>
      <c r="O3586">
        <f>IF(D3586,YEAR(D3586),"")</f>
        <v>2007</v>
      </c>
      <c r="P3586" s="12">
        <f>P3585+IF(AND($B3586="C",I3586&lt;&gt;""),IF($G3586="D",-I3586,+I3586),0)</f>
        <v>122.43577481221318</v>
      </c>
    </row>
    <row r="3587" spans="1:16" x14ac:dyDescent="0.2">
      <c r="A3587" s="6">
        <v>1771</v>
      </c>
      <c r="B3587" s="29" t="s">
        <v>17</v>
      </c>
      <c r="C3587" t="s">
        <v>54</v>
      </c>
      <c r="D3587" s="8">
        <v>39259</v>
      </c>
      <c r="E3587" s="8">
        <v>39260</v>
      </c>
      <c r="F3587" s="40" t="s">
        <v>284</v>
      </c>
      <c r="G3587" s="29" t="s">
        <v>19</v>
      </c>
      <c r="I3587" s="12">
        <v>1500</v>
      </c>
      <c r="J3587" s="12">
        <f>J3586+IF(AND($B3587="B",$G3587="D"),-I3587,IF($B3587="B",+I3587,0))</f>
        <v>-2980.089596059941</v>
      </c>
      <c r="K3587" s="12">
        <f>K3586+IF(AND($B3587="B",$E3587&lt;&gt;""),IF($G3587="D",-I3587,+I3587),0)</f>
        <v>-2980.089596059941</v>
      </c>
      <c r="L3587" s="6" t="str">
        <f>IF(C3587="","",G3587&amp;" "&amp;VLOOKUP(C3587,$X$1:$Y$49,2))</f>
        <v>R 6</v>
      </c>
      <c r="M3587" s="10" t="e">
        <f>M3586+IF(AND(B3587="C",E3587&lt;&gt;""),IF(G3587="D",-#REF!,+#REF!),0)</f>
        <v>#REF!</v>
      </c>
      <c r="N3587">
        <f>IF(D3587,MONTH(D3587),"")</f>
        <v>6</v>
      </c>
      <c r="O3587">
        <f>IF(D3587,YEAR(D3587),"")</f>
        <v>2007</v>
      </c>
      <c r="P3587" s="12">
        <f>P3586+IF(AND($B3587="C",I3587&lt;&gt;""),IF($G3587="D",-I3587,+I3587),0)</f>
        <v>122.43577481221318</v>
      </c>
    </row>
    <row r="3588" spans="1:16" x14ac:dyDescent="0.2">
      <c r="A3588" s="6">
        <v>1771</v>
      </c>
      <c r="B3588" s="29" t="s">
        <v>17</v>
      </c>
      <c r="C3588" t="s">
        <v>62</v>
      </c>
      <c r="D3588" s="8">
        <v>39259</v>
      </c>
      <c r="E3588" s="8">
        <v>39260</v>
      </c>
      <c r="F3588" s="40" t="s">
        <v>284</v>
      </c>
      <c r="G3588" s="29" t="s">
        <v>19</v>
      </c>
      <c r="I3588" s="12">
        <v>294</v>
      </c>
      <c r="J3588" s="12">
        <f>J3587+IF(AND($B3588="B",$G3588="D"),-I3588,IF($B3588="B",+I3588,0))</f>
        <v>-2686.089596059941</v>
      </c>
      <c r="K3588" s="12">
        <f>K3587+IF(AND($B3588="B",$E3588&lt;&gt;""),IF($G3588="D",-I3588,+I3588),0)</f>
        <v>-2686.089596059941</v>
      </c>
      <c r="L3588" s="6" t="str">
        <f>IF(C3588="","",G3588&amp;" "&amp;VLOOKUP(C3588,$X$1:$Y$49,2))</f>
        <v>R 5</v>
      </c>
      <c r="M3588" s="10" t="e">
        <f>M3587+IF(AND(B3588="C",E3588&lt;&gt;""),IF(G3588="D",-#REF!,+#REF!),0)</f>
        <v>#REF!</v>
      </c>
      <c r="N3588">
        <f>IF(D3588,MONTH(D3588),"")</f>
        <v>6</v>
      </c>
      <c r="O3588">
        <f>IF(D3588,YEAR(D3588),"")</f>
        <v>2007</v>
      </c>
      <c r="P3588" s="12">
        <f>P3587+IF(AND($B3588="C",I3588&lt;&gt;""),IF($G3588="D",-I3588,+I3588),0)</f>
        <v>122.43577481221318</v>
      </c>
    </row>
    <row r="3589" spans="1:16" x14ac:dyDescent="0.2">
      <c r="A3589" s="6">
        <v>1777</v>
      </c>
      <c r="B3589" s="29" t="s">
        <v>17</v>
      </c>
      <c r="C3589" t="s">
        <v>53</v>
      </c>
      <c r="D3589" s="8">
        <v>39262</v>
      </c>
      <c r="E3589" s="8">
        <v>39265</v>
      </c>
      <c r="F3589" s="40" t="s">
        <v>284</v>
      </c>
      <c r="G3589" s="29" t="s">
        <v>23</v>
      </c>
      <c r="I3589" s="12">
        <v>42.36</v>
      </c>
      <c r="J3589" s="12">
        <f>J3588+IF(AND($B3589="B",$G3589="D"),-I3589,IF($B3589="B",+I3589,0))</f>
        <v>-2728.4495960599411</v>
      </c>
      <c r="K3589" s="12">
        <f>K3588+IF(AND($B3589="B",$E3589&lt;&gt;""),IF($G3589="D",-I3589,+I3589),0)</f>
        <v>-2728.4495960599411</v>
      </c>
      <c r="L3589" s="6" t="str">
        <f>IF(C3589="","",G3589&amp;" "&amp;VLOOKUP(C3589,$X$1:$Y$49,2))</f>
        <v>D 29</v>
      </c>
      <c r="M3589" s="10" t="e">
        <f>M3588+IF(AND(B3589="C",E3589&lt;&gt;""),IF(G3589="D",-#REF!,+#REF!),0)</f>
        <v>#REF!</v>
      </c>
      <c r="N3589">
        <f>IF(D3589,MONTH(D3589),"")</f>
        <v>6</v>
      </c>
      <c r="O3589">
        <f>IF(D3589,YEAR(D3589),"")</f>
        <v>2007</v>
      </c>
      <c r="P3589" s="12">
        <f>P3588+IF(AND($B3589="C",I3589&lt;&gt;""),IF($G3589="D",-I3589,+I3589),0)</f>
        <v>122.43577481221318</v>
      </c>
    </row>
    <row r="3590" spans="1:16" x14ac:dyDescent="0.2">
      <c r="A3590" s="6">
        <v>1768</v>
      </c>
      <c r="B3590" s="29" t="s">
        <v>17</v>
      </c>
      <c r="C3590" t="s">
        <v>49</v>
      </c>
      <c r="D3590" s="8">
        <v>39263</v>
      </c>
      <c r="E3590" s="8">
        <v>39261</v>
      </c>
      <c r="F3590" s="40" t="s">
        <v>284</v>
      </c>
      <c r="G3590" s="29" t="s">
        <v>23</v>
      </c>
      <c r="I3590" s="12">
        <v>321</v>
      </c>
      <c r="J3590" s="12">
        <f>J3589+IF(AND($B3590="B",$G3590="D"),-I3590,IF($B3590="B",+I3590,0))</f>
        <v>-3049.4495960599411</v>
      </c>
      <c r="K3590" s="12">
        <f>K3589+IF(AND($B3590="B",$E3590&lt;&gt;""),IF($G3590="D",-I3590,+I3590),0)</f>
        <v>-3049.4495960599411</v>
      </c>
      <c r="L3590" s="6" t="str">
        <f>IF(C3590="","",G3590&amp;" "&amp;VLOOKUP(C3590,$X$1:$Y$49,2))</f>
        <v>D 24</v>
      </c>
      <c r="M3590" s="10" t="e">
        <f>M3589+IF(AND(B3590="C",E3590&lt;&gt;""),IF(G3590="D",-#REF!,+#REF!),0)</f>
        <v>#REF!</v>
      </c>
      <c r="N3590">
        <f>IF(D3590,MONTH(D3590),"")</f>
        <v>6</v>
      </c>
      <c r="O3590">
        <f>IF(D3590,YEAR(D3590),"")</f>
        <v>2007</v>
      </c>
      <c r="P3590" s="12">
        <f>P3589+IF(AND($B3590="C",I3590&lt;&gt;""),IF($G3590="D",-I3590,+I3590),0)</f>
        <v>122.43577481221318</v>
      </c>
    </row>
    <row r="3591" spans="1:16" x14ac:dyDescent="0.2">
      <c r="A3591" s="6">
        <v>1768</v>
      </c>
      <c r="B3591" s="29" t="s">
        <v>17</v>
      </c>
      <c r="C3591" t="s">
        <v>26</v>
      </c>
      <c r="D3591" s="8">
        <v>39263</v>
      </c>
      <c r="E3591" s="8">
        <v>39261</v>
      </c>
      <c r="F3591" s="40" t="s">
        <v>284</v>
      </c>
      <c r="G3591" s="29" t="s">
        <v>23</v>
      </c>
      <c r="I3591" s="12">
        <v>62.91</v>
      </c>
      <c r="J3591" s="12">
        <f>J3590+IF(AND($B3591="B",$G3591="D"),-I3591,IF($B3591="B",+I3591,0))</f>
        <v>-3112.3595960599409</v>
      </c>
      <c r="K3591" s="12">
        <f>K3590+IF(AND($B3591="B",$E3591&lt;&gt;""),IF($G3591="D",-I3591,+I3591),0)</f>
        <v>-3112.3595960599409</v>
      </c>
      <c r="L3591" s="6" t="str">
        <f>IF(C3591="","",G3591&amp;" "&amp;VLOOKUP(C3591,$X$1:$Y$49,2))</f>
        <v>D 6</v>
      </c>
      <c r="M3591" s="10" t="e">
        <f>M3590+IF(AND(B3591="C",E3591&lt;&gt;""),IF(G3591="D",-#REF!,+#REF!),0)</f>
        <v>#REF!</v>
      </c>
      <c r="N3591">
        <f>IF(D3591,MONTH(D3591),"")</f>
        <v>6</v>
      </c>
      <c r="O3591">
        <f>IF(D3591,YEAR(D3591),"")</f>
        <v>2007</v>
      </c>
      <c r="P3591" s="12">
        <f>P3590+IF(AND($B3591="C",I3591&lt;&gt;""),IF($G3591="D",-I3591,+I3591),0)</f>
        <v>122.43577481221318</v>
      </c>
    </row>
    <row r="3592" spans="1:16" x14ac:dyDescent="0.2">
      <c r="A3592" s="6">
        <v>1781</v>
      </c>
      <c r="B3592" s="29" t="s">
        <v>17</v>
      </c>
      <c r="C3592" s="24" t="s">
        <v>53</v>
      </c>
      <c r="D3592" s="8">
        <v>39266</v>
      </c>
      <c r="E3592" s="8">
        <v>39264</v>
      </c>
      <c r="F3592" s="40" t="s">
        <v>284</v>
      </c>
      <c r="G3592" s="29" t="s">
        <v>23</v>
      </c>
      <c r="I3592" s="12">
        <v>3.88</v>
      </c>
      <c r="J3592" s="12">
        <f>J3591+IF(AND($B3592="B",$G3592="D"),-I3592,IF($B3592="B",+I3592,0))</f>
        <v>-3116.2395960599411</v>
      </c>
      <c r="K3592" s="12">
        <f>K3591+IF(AND($B3592="B",$E3592&lt;&gt;""),IF($G3592="D",-I3592,+I3592),0)</f>
        <v>-3116.2395960599411</v>
      </c>
      <c r="L3592" s="6" t="str">
        <f>IF(C3592="","",G3592&amp;" "&amp;VLOOKUP(C3592,$X$1:$Y$49,2))</f>
        <v>D 29</v>
      </c>
      <c r="M3592" s="10" t="e">
        <f>M3591+IF(AND(B3592="C",E3592&lt;&gt;""),IF(G3592="D",-#REF!,+#REF!),0)</f>
        <v>#REF!</v>
      </c>
      <c r="N3592">
        <f>IF(D3592,MONTH(D3592),"")</f>
        <v>7</v>
      </c>
      <c r="O3592">
        <f>IF(D3592,YEAR(D3592),"")</f>
        <v>2007</v>
      </c>
      <c r="P3592" s="12">
        <f>P3591+IF(AND($B3592="C",I3592&lt;&gt;""),IF($G3592="D",-I3592,+I3592),0)</f>
        <v>122.43577481221318</v>
      </c>
    </row>
    <row r="3593" spans="1:16" x14ac:dyDescent="0.2">
      <c r="A3593" s="6">
        <v>999</v>
      </c>
      <c r="B3593" s="6" t="s">
        <v>17</v>
      </c>
      <c r="C3593" t="s">
        <v>33</v>
      </c>
      <c r="D3593" s="8">
        <v>39267</v>
      </c>
      <c r="E3593" s="8">
        <v>39267</v>
      </c>
      <c r="F3593" t="s">
        <v>284</v>
      </c>
      <c r="G3593" s="6" t="s">
        <v>23</v>
      </c>
      <c r="I3593" s="12">
        <v>132.1</v>
      </c>
      <c r="J3593" s="12">
        <f>J3592+IF(AND($B3593="B",$G3593="D"),-I3593,IF($B3593="B",+I3593,0))</f>
        <v>-3248.339596059941</v>
      </c>
      <c r="K3593" s="12">
        <f>K3592+IF(AND($B3593="B",$E3593&lt;&gt;""),IF($G3593="D",-I3593,+I3593),0)</f>
        <v>-3248.339596059941</v>
      </c>
      <c r="L3593" s="6" t="str">
        <f>IF(C3593="","",G3593&amp;" "&amp;VLOOKUP(C3593,$X$1:$Y$49,2))</f>
        <v>D 23</v>
      </c>
      <c r="M3593" s="10" t="e">
        <f>M3592+IF(AND(B3593="C",E3593&lt;&gt;""),IF(G3593="D",-#REF!,+#REF!),0)</f>
        <v>#REF!</v>
      </c>
      <c r="N3593">
        <f>IF(D3593,MONTH(D3593),"")</f>
        <v>7</v>
      </c>
      <c r="O3593">
        <f>IF(D3593,YEAR(D3593),"")</f>
        <v>2007</v>
      </c>
      <c r="P3593" s="12">
        <f>P3592+IF(AND($B3593="C",I3593&lt;&gt;""),IF($G3593="D",-I3593,+I3593),0)</f>
        <v>122.43577481221318</v>
      </c>
    </row>
    <row r="3594" spans="1:16" x14ac:dyDescent="0.2">
      <c r="A3594" s="29">
        <v>1786</v>
      </c>
      <c r="B3594" s="29" t="s">
        <v>17</v>
      </c>
      <c r="C3594" t="s">
        <v>28</v>
      </c>
      <c r="D3594" s="8">
        <v>39267</v>
      </c>
      <c r="E3594" s="8">
        <v>39275</v>
      </c>
      <c r="F3594" t="s">
        <v>284</v>
      </c>
      <c r="G3594" s="6" t="s">
        <v>23</v>
      </c>
      <c r="I3594" s="12">
        <v>63</v>
      </c>
      <c r="J3594" s="12">
        <f>J3593+IF(AND($B3594="B",$G3594="D"),-I3594,IF($B3594="B",+I3594,0))</f>
        <v>-3311.339596059941</v>
      </c>
      <c r="K3594" s="12">
        <f>K3593+IF(AND($B3594="B",$E3594&lt;&gt;""),IF($G3594="D",-I3594,+I3594),0)</f>
        <v>-3311.339596059941</v>
      </c>
      <c r="L3594" s="6" t="str">
        <f>IF(C3594="","",G3594&amp;" "&amp;VLOOKUP(C3594,$X$1:$Y$49,2))</f>
        <v>D 25</v>
      </c>
      <c r="M3594" s="10" t="e">
        <f>M3593+IF(AND(B3594="C",E3594&lt;&gt;""),IF(G3594="D",-#REF!,+#REF!),0)</f>
        <v>#REF!</v>
      </c>
      <c r="N3594">
        <f>IF(D3594,MONTH(D3594),"")</f>
        <v>7</v>
      </c>
      <c r="O3594">
        <f>IF(D3594,YEAR(D3594),"")</f>
        <v>2007</v>
      </c>
      <c r="P3594" s="12">
        <f>P3593+IF(AND($B3594="C",I3594&lt;&gt;""),IF($G3594="D",-I3594,+I3594),0)</f>
        <v>122.43577481221318</v>
      </c>
    </row>
    <row r="3595" spans="1:16" x14ac:dyDescent="0.2">
      <c r="A3595" s="29">
        <v>1786</v>
      </c>
      <c r="B3595" s="29" t="s">
        <v>17</v>
      </c>
      <c r="C3595" t="s">
        <v>26</v>
      </c>
      <c r="D3595" s="8">
        <v>39267</v>
      </c>
      <c r="E3595" s="8">
        <v>39275</v>
      </c>
      <c r="F3595" t="s">
        <v>284</v>
      </c>
      <c r="G3595" s="6" t="s">
        <v>23</v>
      </c>
      <c r="I3595" s="12">
        <v>12.35</v>
      </c>
      <c r="J3595" s="12">
        <f>J3594+IF(AND($B3595="B",$G3595="D"),-I3595,IF($B3595="B",+I3595,0))</f>
        <v>-3323.6895960599409</v>
      </c>
      <c r="K3595" s="12">
        <f>K3594+IF(AND($B3595="B",$E3595&lt;&gt;""),IF($G3595="D",-I3595,+I3595),0)</f>
        <v>-3323.6895960599409</v>
      </c>
      <c r="L3595" s="6" t="str">
        <f>IF(C3595="","",G3595&amp;" "&amp;VLOOKUP(C3595,$X$1:$Y$49,2))</f>
        <v>D 6</v>
      </c>
      <c r="M3595" s="10" t="e">
        <f>M3594+IF(AND(B3595="C",E3595&lt;&gt;""),IF(G3595="D",-#REF!,+#REF!),0)</f>
        <v>#REF!</v>
      </c>
      <c r="N3595">
        <f>IF(D3595,MONTH(D3595),"")</f>
        <v>7</v>
      </c>
      <c r="O3595">
        <f>IF(D3595,YEAR(D3595),"")</f>
        <v>2007</v>
      </c>
      <c r="P3595" s="12">
        <f>P3594+IF(AND($B3595="C",I3595&lt;&gt;""),IF($G3595="D",-I3595,+I3595),0)</f>
        <v>122.43577481221318</v>
      </c>
    </row>
    <row r="3596" spans="1:16" x14ac:dyDescent="0.2">
      <c r="A3596" s="6">
        <v>1544</v>
      </c>
      <c r="B3596" s="6" t="s">
        <v>17</v>
      </c>
      <c r="C3596" t="s">
        <v>58</v>
      </c>
      <c r="D3596" s="8">
        <v>39268</v>
      </c>
      <c r="E3596" s="8">
        <v>39282</v>
      </c>
      <c r="F3596" t="s">
        <v>284</v>
      </c>
      <c r="G3596" s="6" t="s">
        <v>23</v>
      </c>
      <c r="I3596" s="12">
        <v>160.81</v>
      </c>
      <c r="J3596" s="12">
        <f>J3595+IF(AND($B3596="B",$G3596="D"),-I3596,IF($B3596="B",+I3596,0))</f>
        <v>-3484.4995960599408</v>
      </c>
      <c r="K3596" s="12">
        <f>K3595+IF(AND($B3596="B",$E3596&lt;&gt;""),IF($G3596="D",-I3596,+I3596),0)</f>
        <v>-3484.4995960599408</v>
      </c>
      <c r="L3596" s="6" t="str">
        <f>IF(C3596="","",G3596&amp;" "&amp;VLOOKUP(C3596,$X$1:$Y$49,2))</f>
        <v>D 4</v>
      </c>
      <c r="M3596" s="10" t="e">
        <f>M3595+IF(AND(B3596="C",E3596&lt;&gt;""),IF(G3596="D",-#REF!,+#REF!),0)</f>
        <v>#REF!</v>
      </c>
      <c r="N3596">
        <f>IF(D3596,MONTH(D3596),"")</f>
        <v>7</v>
      </c>
      <c r="O3596">
        <f>IF(D3596,YEAR(D3596),"")</f>
        <v>2007</v>
      </c>
      <c r="P3596" s="12">
        <f>P3595+IF(AND($B3596="C",I3596&lt;&gt;""),IF($G3596="D",-I3596,+I3596),0)</f>
        <v>122.43577481221318</v>
      </c>
    </row>
    <row r="3597" spans="1:16" x14ac:dyDescent="0.2">
      <c r="A3597" s="6">
        <v>1685</v>
      </c>
      <c r="B3597" s="6" t="s">
        <v>17</v>
      </c>
      <c r="C3597" t="s">
        <v>33</v>
      </c>
      <c r="D3597" s="8">
        <v>39273</v>
      </c>
      <c r="E3597" s="8">
        <v>39272</v>
      </c>
      <c r="F3597" t="s">
        <v>284</v>
      </c>
      <c r="G3597" s="6" t="s">
        <v>23</v>
      </c>
      <c r="I3597" s="12">
        <v>306.99</v>
      </c>
      <c r="J3597" s="12">
        <f>J3596+IF(AND($B3597="B",$G3597="D"),-I3597,IF($B3597="B",+I3597,0))</f>
        <v>-3791.4895960599406</v>
      </c>
      <c r="K3597" s="12">
        <f>K3596+IF(AND($B3597="B",$E3597&lt;&gt;""),IF($G3597="D",-I3597,+I3597),0)</f>
        <v>-3791.4895960599406</v>
      </c>
      <c r="L3597" s="6" t="str">
        <f>IF(C3597="","",G3597&amp;" "&amp;VLOOKUP(C3597,$X$1:$Y$49,2))</f>
        <v>D 23</v>
      </c>
      <c r="M3597" s="10" t="e">
        <f>M3596+IF(AND(B3597="C",E3597&lt;&gt;""),IF(G3597="D",-#REF!,+#REF!),0)</f>
        <v>#REF!</v>
      </c>
      <c r="N3597">
        <f>IF(D3597,MONTH(D3597),"")</f>
        <v>7</v>
      </c>
      <c r="O3597">
        <f>IF(D3597,YEAR(D3597),"")</f>
        <v>2007</v>
      </c>
      <c r="P3597" s="12">
        <f>P3596+IF(AND($B3597="C",I3597&lt;&gt;""),IF($G3597="D",-I3597,+I3597),0)</f>
        <v>122.43577481221318</v>
      </c>
    </row>
    <row r="3598" spans="1:16" x14ac:dyDescent="0.2">
      <c r="A3598" s="6">
        <v>1700</v>
      </c>
      <c r="B3598" s="6" t="s">
        <v>17</v>
      </c>
      <c r="C3598" t="s">
        <v>33</v>
      </c>
      <c r="D3598" s="8">
        <v>39273</v>
      </c>
      <c r="E3598" s="8">
        <v>39272</v>
      </c>
      <c r="F3598" t="s">
        <v>284</v>
      </c>
      <c r="G3598" s="6" t="s">
        <v>23</v>
      </c>
      <c r="I3598" s="12">
        <v>267.95999999999998</v>
      </c>
      <c r="J3598" s="12">
        <f>J3597+IF(AND($B3598="B",$G3598="D"),-I3598,IF($B3598="B",+I3598,0))</f>
        <v>-4059.4495960599406</v>
      </c>
      <c r="K3598" s="12">
        <f>K3597+IF(AND($B3598="B",$E3598&lt;&gt;""),IF($G3598="D",-I3598,+I3598),0)</f>
        <v>-4059.4495960599406</v>
      </c>
      <c r="L3598" s="6" t="str">
        <f>IF(C3598="","",G3598&amp;" "&amp;VLOOKUP(C3598,$X$1:$Y$49,2))</f>
        <v>D 23</v>
      </c>
      <c r="M3598" s="10" t="e">
        <f>M3597+IF(AND(B3598="C",E3598&lt;&gt;""),IF(G3598="D",-#REF!,+#REF!),0)</f>
        <v>#REF!</v>
      </c>
      <c r="N3598">
        <f>IF(D3598,MONTH(D3598),"")</f>
        <v>7</v>
      </c>
      <c r="O3598">
        <f>IF(D3598,YEAR(D3598),"")</f>
        <v>2007</v>
      </c>
      <c r="P3598" s="12">
        <f>P3597+IF(AND($B3598="C",I3598&lt;&gt;""),IF($G3598="D",-I3598,+I3598),0)</f>
        <v>122.43577481221318</v>
      </c>
    </row>
    <row r="3599" spans="1:16" x14ac:dyDescent="0.2">
      <c r="A3599" s="6">
        <v>1538</v>
      </c>
      <c r="B3599" s="6" t="s">
        <v>17</v>
      </c>
      <c r="C3599" t="s">
        <v>64</v>
      </c>
      <c r="D3599" s="8">
        <v>39274</v>
      </c>
      <c r="E3599" s="8">
        <v>39271</v>
      </c>
      <c r="F3599" t="s">
        <v>284</v>
      </c>
      <c r="G3599" s="6" t="s">
        <v>23</v>
      </c>
      <c r="I3599" s="12">
        <v>4</v>
      </c>
      <c r="J3599" s="12">
        <f>J3598+IF(AND($B3599="B",$G3599="D"),-I3599,IF($B3599="B",+I3599,0))</f>
        <v>-4063.4495960599406</v>
      </c>
      <c r="K3599" s="12">
        <f>K3598+IF(AND($B3599="B",$E3599&lt;&gt;""),IF($G3599="D",-I3599,+I3599),0)</f>
        <v>-4063.4495960599406</v>
      </c>
      <c r="L3599" s="6" t="str">
        <f>IF(C3599="","",G3599&amp;" "&amp;VLOOKUP(C3599,$X$1:$Y$49,2))</f>
        <v>D 20</v>
      </c>
      <c r="M3599" s="10" t="e">
        <f>M3598+IF(AND(B3599="C",E3599&lt;&gt;""),IF(G3599="D",-#REF!,+#REF!),0)</f>
        <v>#REF!</v>
      </c>
      <c r="N3599">
        <f>IF(D3599,MONTH(D3599),"")</f>
        <v>7</v>
      </c>
      <c r="O3599">
        <f>IF(D3599,YEAR(D3599),"")</f>
        <v>2007</v>
      </c>
      <c r="P3599" s="12">
        <f>P3598+IF(AND($B3599="C",I3599&lt;&gt;""),IF($G3599="D",-I3599,+I3599),0)</f>
        <v>122.43577481221318</v>
      </c>
    </row>
    <row r="3600" spans="1:16" x14ac:dyDescent="0.2">
      <c r="A3600" s="6">
        <v>1778</v>
      </c>
      <c r="B3600" s="29" t="s">
        <v>17</v>
      </c>
      <c r="C3600" t="s">
        <v>54</v>
      </c>
      <c r="D3600" s="8">
        <v>39275</v>
      </c>
      <c r="E3600" s="8">
        <v>39276</v>
      </c>
      <c r="F3600" s="40" t="s">
        <v>284</v>
      </c>
      <c r="G3600" s="29" t="s">
        <v>19</v>
      </c>
      <c r="I3600" s="12">
        <v>580</v>
      </c>
      <c r="J3600" s="12">
        <f>J3599+IF(AND($B3600="B",$G3600="D"),-I3600,IF($B3600="B",+I3600,0))</f>
        <v>-3483.4495960599406</v>
      </c>
      <c r="K3600" s="12">
        <f>K3599+IF(AND($B3600="B",$E3600&lt;&gt;""),IF($G3600="D",-I3600,+I3600),0)</f>
        <v>-3483.4495960599406</v>
      </c>
      <c r="L3600" s="6" t="str">
        <f>IF(C3600="","",G3600&amp;" "&amp;VLOOKUP(C3600,$X$1:$Y$49,2))</f>
        <v>R 6</v>
      </c>
      <c r="M3600" s="10" t="e">
        <f>M3599+IF(AND(B3600="C",E3600&lt;&gt;""),IF(G3600="D",-#REF!,+#REF!),0)</f>
        <v>#REF!</v>
      </c>
      <c r="N3600">
        <f>IF(D3600,MONTH(D3600),"")</f>
        <v>7</v>
      </c>
      <c r="O3600">
        <f>IF(D3600,YEAR(D3600),"")</f>
        <v>2007</v>
      </c>
      <c r="P3600" s="12">
        <f>P3599+IF(AND($B3600="C",I3600&lt;&gt;""),IF($G3600="D",-I3600,+I3600),0)</f>
        <v>122.43577481221318</v>
      </c>
    </row>
    <row r="3601" spans="1:16" x14ac:dyDescent="0.2">
      <c r="A3601" s="6">
        <v>1778</v>
      </c>
      <c r="B3601" s="29" t="s">
        <v>17</v>
      </c>
      <c r="C3601" t="s">
        <v>62</v>
      </c>
      <c r="D3601" s="8">
        <v>39275</v>
      </c>
      <c r="E3601" s="8">
        <v>39276</v>
      </c>
      <c r="F3601" s="40" t="s">
        <v>284</v>
      </c>
      <c r="G3601" s="29" t="s">
        <v>19</v>
      </c>
      <c r="I3601" s="12">
        <v>113.68</v>
      </c>
      <c r="J3601" s="12">
        <f>J3600+IF(AND($B3601="B",$G3601="D"),-I3601,IF($B3601="B",+I3601,0))</f>
        <v>-3369.7695960599408</v>
      </c>
      <c r="K3601" s="12">
        <f>K3600+IF(AND($B3601="B",$E3601&lt;&gt;""),IF($G3601="D",-I3601,+I3601),0)</f>
        <v>-3369.7695960599408</v>
      </c>
      <c r="L3601" s="6" t="str">
        <f>IF(C3601="","",G3601&amp;" "&amp;VLOOKUP(C3601,$X$1:$Y$49,2))</f>
        <v>R 5</v>
      </c>
      <c r="M3601" s="10" t="e">
        <f>M3600+IF(AND(B3601="C",E3601&lt;&gt;""),IF(G3601="D",-#REF!,+#REF!),0)</f>
        <v>#REF!</v>
      </c>
      <c r="N3601">
        <f>IF(D3601,MONTH(D3601),"")</f>
        <v>7</v>
      </c>
      <c r="O3601">
        <f>IF(D3601,YEAR(D3601),"")</f>
        <v>2007</v>
      </c>
      <c r="P3601" s="12">
        <f>P3600+IF(AND($B3601="C",I3601&lt;&gt;""),IF($G3601="D",-I3601,+I3601),0)</f>
        <v>122.43577481221318</v>
      </c>
    </row>
    <row r="3602" spans="1:16" x14ac:dyDescent="0.2">
      <c r="A3602" s="6">
        <v>1774</v>
      </c>
      <c r="B3602" s="29" t="s">
        <v>17</v>
      </c>
      <c r="C3602" t="s">
        <v>67</v>
      </c>
      <c r="D3602" s="8">
        <v>39276</v>
      </c>
      <c r="E3602" s="8">
        <v>39279</v>
      </c>
      <c r="F3602" s="40" t="s">
        <v>284</v>
      </c>
      <c r="G3602" s="29" t="s">
        <v>23</v>
      </c>
      <c r="I3602" s="12">
        <v>1240</v>
      </c>
      <c r="J3602" s="12">
        <f>J3601+IF(AND($B3602="B",$G3602="D"),-I3602,IF($B3602="B",+I3602,0))</f>
        <v>-4609.7695960599413</v>
      </c>
      <c r="K3602" s="12">
        <f>K3601+IF(AND($B3602="B",$E3602&lt;&gt;""),IF($G3602="D",-I3602,+I3602),0)</f>
        <v>-4609.7695960599413</v>
      </c>
      <c r="L3602" s="6" t="str">
        <f>IF(C3602="","",G3602&amp;" "&amp;VLOOKUP(C3602,$X$1:$Y$49,2))</f>
        <v>D 11</v>
      </c>
      <c r="M3602" s="10" t="e">
        <f>M3601+IF(AND(B3602="C",E3602&lt;&gt;""),IF(G3602="D",-#REF!,+#REF!),0)</f>
        <v>#REF!</v>
      </c>
      <c r="N3602">
        <f>IF(D3602,MONTH(D3602),"")</f>
        <v>7</v>
      </c>
      <c r="O3602">
        <f>IF(D3602,YEAR(D3602),"")</f>
        <v>2007</v>
      </c>
      <c r="P3602" s="12">
        <f>P3601+IF(AND($B3602="C",I3602&lt;&gt;""),IF($G3602="D",-I3602,+I3602),0)</f>
        <v>122.43577481221318</v>
      </c>
    </row>
    <row r="3603" spans="1:16" x14ac:dyDescent="0.2">
      <c r="A3603" s="6">
        <v>1779</v>
      </c>
      <c r="B3603" s="29" t="s">
        <v>17</v>
      </c>
      <c r="C3603" t="s">
        <v>54</v>
      </c>
      <c r="D3603" s="8">
        <v>39276</v>
      </c>
      <c r="E3603" s="8">
        <v>39277</v>
      </c>
      <c r="F3603" s="40" t="s">
        <v>284</v>
      </c>
      <c r="G3603" s="29" t="s">
        <v>19</v>
      </c>
      <c r="I3603" s="12">
        <v>700</v>
      </c>
      <c r="J3603" s="12">
        <f>J3602+IF(AND($B3603="B",$G3603="D"),-I3603,IF($B3603="B",+I3603,0))</f>
        <v>-3909.7695960599413</v>
      </c>
      <c r="K3603" s="12">
        <f>K3602+IF(AND($B3603="B",$E3603&lt;&gt;""),IF($G3603="D",-I3603,+I3603),0)</f>
        <v>-3909.7695960599413</v>
      </c>
      <c r="L3603" s="6" t="str">
        <f>IF(C3603="","",G3603&amp;" "&amp;VLOOKUP(C3603,$X$1:$Y$49,2))</f>
        <v>R 6</v>
      </c>
      <c r="M3603" s="10" t="e">
        <f>M3602+IF(AND(B3603="C",E3603&lt;&gt;""),IF(G3603="D",-#REF!,+#REF!),0)</f>
        <v>#REF!</v>
      </c>
      <c r="N3603">
        <f>IF(D3603,MONTH(D3603),"")</f>
        <v>7</v>
      </c>
      <c r="O3603">
        <f>IF(D3603,YEAR(D3603),"")</f>
        <v>2007</v>
      </c>
      <c r="P3603" s="12">
        <f>P3602+IF(AND($B3603="C",I3603&lt;&gt;""),IF($G3603="D",-I3603,+I3603),0)</f>
        <v>122.43577481221318</v>
      </c>
    </row>
    <row r="3604" spans="1:16" x14ac:dyDescent="0.2">
      <c r="A3604" s="6">
        <v>1779</v>
      </c>
      <c r="B3604" s="29" t="s">
        <v>17</v>
      </c>
      <c r="C3604" t="s">
        <v>62</v>
      </c>
      <c r="D3604" s="8">
        <v>39276</v>
      </c>
      <c r="E3604" s="8">
        <v>39277</v>
      </c>
      <c r="F3604" s="40" t="s">
        <v>284</v>
      </c>
      <c r="G3604" s="29" t="s">
        <v>19</v>
      </c>
      <c r="I3604" s="12">
        <v>137.19999999999999</v>
      </c>
      <c r="J3604" s="12">
        <f>J3603+IF(AND($B3604="B",$G3604="D"),-I3604,IF($B3604="B",+I3604,0))</f>
        <v>-3772.5695960599414</v>
      </c>
      <c r="K3604" s="12">
        <f>K3603+IF(AND($B3604="B",$E3604&lt;&gt;""),IF($G3604="D",-I3604,+I3604),0)</f>
        <v>-3772.5695960599414</v>
      </c>
      <c r="L3604" s="6" t="str">
        <f>IF(C3604="","",G3604&amp;" "&amp;VLOOKUP(C3604,$X$1:$Y$49,2))</f>
        <v>R 5</v>
      </c>
      <c r="M3604" s="10" t="e">
        <f>M3603+IF(AND(B3604="C",E3604&lt;&gt;""),IF(G3604="D",-#REF!,+#REF!),0)</f>
        <v>#REF!</v>
      </c>
      <c r="N3604">
        <f>IF(D3604,MONTH(D3604),"")</f>
        <v>7</v>
      </c>
      <c r="O3604">
        <f>IF(D3604,YEAR(D3604),"")</f>
        <v>2007</v>
      </c>
      <c r="P3604" s="12">
        <f>P3603+IF(AND($B3604="C",I3604&lt;&gt;""),IF($G3604="D",-I3604,+I3604),0)</f>
        <v>122.43577481221318</v>
      </c>
    </row>
    <row r="3605" spans="1:16" x14ac:dyDescent="0.2">
      <c r="A3605" s="6">
        <v>1783</v>
      </c>
      <c r="B3605" s="29" t="s">
        <v>17</v>
      </c>
      <c r="C3605" t="s">
        <v>54</v>
      </c>
      <c r="D3605" s="8">
        <v>39276</v>
      </c>
      <c r="E3605" s="8">
        <v>39298</v>
      </c>
      <c r="F3605" s="40" t="s">
        <v>284</v>
      </c>
      <c r="G3605" s="29" t="s">
        <v>19</v>
      </c>
      <c r="I3605" s="12">
        <v>700</v>
      </c>
      <c r="J3605" s="12">
        <f>J3604+IF(AND($B3605="B",$G3605="D"),-I3605,IF($B3605="B",+I3605,0))</f>
        <v>-3072.5695960599414</v>
      </c>
      <c r="K3605" s="12">
        <f>K3604+IF(AND($B3605="B",$E3605&lt;&gt;""),IF($G3605="D",-I3605,+I3605),0)</f>
        <v>-3072.5695960599414</v>
      </c>
      <c r="L3605" s="6" t="str">
        <f>IF(C3605="","",G3605&amp;" "&amp;VLOOKUP(C3605,$X$1:$Y$49,2))</f>
        <v>R 6</v>
      </c>
      <c r="M3605" s="10" t="e">
        <f>M3604+IF(AND(B3605="C",E3605&lt;&gt;""),IF(G3605="D",-#REF!,+#REF!),0)</f>
        <v>#REF!</v>
      </c>
      <c r="N3605">
        <f>IF(D3605,MONTH(D3605),"")</f>
        <v>7</v>
      </c>
      <c r="O3605">
        <f>IF(D3605,YEAR(D3605),"")</f>
        <v>2007</v>
      </c>
      <c r="P3605" s="12">
        <f>P3604+IF(AND($B3605="C",I3605&lt;&gt;""),IF($G3605="D",-I3605,+I3605),0)</f>
        <v>122.43577481221318</v>
      </c>
    </row>
    <row r="3606" spans="1:16" x14ac:dyDescent="0.2">
      <c r="A3606" s="6">
        <v>1783</v>
      </c>
      <c r="B3606" s="29" t="s">
        <v>17</v>
      </c>
      <c r="C3606" t="s">
        <v>62</v>
      </c>
      <c r="D3606" s="8">
        <v>39276</v>
      </c>
      <c r="E3606" s="8">
        <v>39298</v>
      </c>
      <c r="F3606" s="40" t="s">
        <v>284</v>
      </c>
      <c r="G3606" s="29" t="s">
        <v>19</v>
      </c>
      <c r="I3606" s="12">
        <v>137.19999999999999</v>
      </c>
      <c r="J3606" s="12">
        <f>J3605+IF(AND($B3606="B",$G3606="D"),-I3606,IF($B3606="B",+I3606,0))</f>
        <v>-2935.3695960599416</v>
      </c>
      <c r="K3606" s="12">
        <f>K3605+IF(AND($B3606="B",$E3606&lt;&gt;""),IF($G3606="D",-I3606,+I3606),0)</f>
        <v>-2935.3695960599416</v>
      </c>
      <c r="L3606" s="6" t="str">
        <f>IF(C3606="","",G3606&amp;" "&amp;VLOOKUP(C3606,$X$1:$Y$49,2))</f>
        <v>R 5</v>
      </c>
      <c r="M3606" s="10" t="e">
        <f>M3605+IF(AND(B3606="C",E3606&lt;&gt;""),IF(G3606="D",-#REF!,+#REF!),0)</f>
        <v>#REF!</v>
      </c>
      <c r="N3606">
        <f>IF(D3606,MONTH(D3606),"")</f>
        <v>7</v>
      </c>
      <c r="O3606">
        <f>IF(D3606,YEAR(D3606),"")</f>
        <v>2007</v>
      </c>
      <c r="P3606" s="12">
        <f>P3605+IF(AND($B3606="C",I3606&lt;&gt;""),IF($G3606="D",-I3606,+I3606),0)</f>
        <v>122.43577481221318</v>
      </c>
    </row>
    <row r="3607" spans="1:16" x14ac:dyDescent="0.2">
      <c r="A3607" s="6">
        <v>1784</v>
      </c>
      <c r="B3607" s="29" t="s">
        <v>17</v>
      </c>
      <c r="C3607" t="s">
        <v>54</v>
      </c>
      <c r="D3607" s="8">
        <v>39276</v>
      </c>
      <c r="E3607" s="8">
        <v>39303</v>
      </c>
      <c r="F3607" s="40" t="s">
        <v>284</v>
      </c>
      <c r="G3607" s="29" t="s">
        <v>19</v>
      </c>
      <c r="I3607" s="12">
        <v>915</v>
      </c>
      <c r="J3607" s="12">
        <f>J3606+IF(AND($B3607="B",$G3607="D"),-I3607,IF($B3607="B",+I3607,0))</f>
        <v>-2020.3695960599416</v>
      </c>
      <c r="K3607" s="12">
        <f>K3606+IF(AND($B3607="B",$E3607&lt;&gt;""),IF($G3607="D",-I3607,+I3607),0)</f>
        <v>-2020.3695960599416</v>
      </c>
      <c r="L3607" s="6" t="str">
        <f>IF(C3607="","",G3607&amp;" "&amp;VLOOKUP(C3607,$X$1:$Y$49,2))</f>
        <v>R 6</v>
      </c>
      <c r="M3607" s="10" t="e">
        <f>M3606+IF(AND(B3607="C",E3607&lt;&gt;""),IF(G3607="D",-#REF!,+#REF!),0)</f>
        <v>#REF!</v>
      </c>
      <c r="N3607">
        <f>IF(D3607,MONTH(D3607),"")</f>
        <v>7</v>
      </c>
      <c r="O3607">
        <f>IF(D3607,YEAR(D3607),"")</f>
        <v>2007</v>
      </c>
      <c r="P3607" s="12">
        <f>P3606+IF(AND($B3607="C",I3607&lt;&gt;""),IF($G3607="D",-I3607,+I3607),0)</f>
        <v>122.43577481221318</v>
      </c>
    </row>
    <row r="3608" spans="1:16" x14ac:dyDescent="0.2">
      <c r="A3608" s="6">
        <v>1784</v>
      </c>
      <c r="B3608" s="29" t="s">
        <v>17</v>
      </c>
      <c r="C3608" t="s">
        <v>62</v>
      </c>
      <c r="D3608" s="8">
        <v>39276</v>
      </c>
      <c r="E3608" s="8">
        <v>39303</v>
      </c>
      <c r="F3608" s="40" t="s">
        <v>284</v>
      </c>
      <c r="G3608" s="29" t="s">
        <v>19</v>
      </c>
      <c r="I3608" s="12">
        <v>179.34</v>
      </c>
      <c r="J3608" s="12">
        <f>J3607+IF(AND($B3608="B",$G3608="D"),-I3608,IF($B3608="B",+I3608,0))</f>
        <v>-1841.0295960599417</v>
      </c>
      <c r="K3608" s="12">
        <f>K3607+IF(AND($B3608="B",$E3608&lt;&gt;""),IF($G3608="D",-I3608,+I3608),0)</f>
        <v>-1841.0295960599417</v>
      </c>
      <c r="L3608" s="6" t="str">
        <f>IF(C3608="","",G3608&amp;" "&amp;VLOOKUP(C3608,$X$1:$Y$49,2))</f>
        <v>R 5</v>
      </c>
      <c r="M3608" s="10" t="e">
        <f>M3607+IF(AND(B3608="C",E3608&lt;&gt;""),IF(G3608="D",-#REF!,+#REF!),0)</f>
        <v>#REF!</v>
      </c>
      <c r="N3608">
        <f>IF(D3608,MONTH(D3608),"")</f>
        <v>7</v>
      </c>
      <c r="O3608">
        <f>IF(D3608,YEAR(D3608),"")</f>
        <v>2007</v>
      </c>
      <c r="P3608" s="12">
        <f>P3607+IF(AND($B3608="C",I3608&lt;&gt;""),IF($G3608="D",-I3608,+I3608),0)</f>
        <v>122.43577481221318</v>
      </c>
    </row>
    <row r="3609" spans="1:16" x14ac:dyDescent="0.2">
      <c r="A3609" s="29">
        <v>1785</v>
      </c>
      <c r="B3609" s="29" t="s">
        <v>17</v>
      </c>
      <c r="C3609" t="s">
        <v>54</v>
      </c>
      <c r="D3609" s="8">
        <v>39276</v>
      </c>
      <c r="E3609" s="8">
        <v>39286</v>
      </c>
      <c r="F3609" s="40" t="s">
        <v>284</v>
      </c>
      <c r="G3609" s="29" t="s">
        <v>19</v>
      </c>
      <c r="I3609" s="12">
        <v>1500</v>
      </c>
      <c r="J3609" s="12">
        <f>J3608+IF(AND($B3609="B",$G3609="D"),-I3609,IF($B3609="B",+I3609,0))</f>
        <v>-341.0295960599417</v>
      </c>
      <c r="K3609" s="12">
        <f>K3608+IF(AND($B3609="B",$E3609&lt;&gt;""),IF($G3609="D",-I3609,+I3609),0)</f>
        <v>-341.0295960599417</v>
      </c>
      <c r="L3609" s="6" t="str">
        <f>IF(C3609="","",G3609&amp;" "&amp;VLOOKUP(C3609,$X$1:$Y$49,2))</f>
        <v>R 6</v>
      </c>
      <c r="M3609" s="10" t="e">
        <f>M3608+IF(AND(B3609="C",E3609&lt;&gt;""),IF(G3609="D",-#REF!,+#REF!),0)</f>
        <v>#REF!</v>
      </c>
      <c r="N3609">
        <f>IF(D3609,MONTH(D3609),"")</f>
        <v>7</v>
      </c>
      <c r="O3609">
        <f>IF(D3609,YEAR(D3609),"")</f>
        <v>2007</v>
      </c>
      <c r="P3609" s="12">
        <f>P3608+IF(AND($B3609="C",I3609&lt;&gt;""),IF($G3609="D",-I3609,+I3609),0)</f>
        <v>122.43577481221318</v>
      </c>
    </row>
    <row r="3610" spans="1:16" x14ac:dyDescent="0.2">
      <c r="A3610" s="29">
        <v>1785</v>
      </c>
      <c r="B3610" s="29" t="s">
        <v>17</v>
      </c>
      <c r="C3610" t="s">
        <v>62</v>
      </c>
      <c r="D3610" s="8">
        <v>39276</v>
      </c>
      <c r="E3610" s="8">
        <v>39286</v>
      </c>
      <c r="F3610" s="40" t="s">
        <v>284</v>
      </c>
      <c r="G3610" s="29" t="s">
        <v>19</v>
      </c>
      <c r="I3610" s="12">
        <v>294</v>
      </c>
      <c r="J3610" s="12">
        <f>J3609+IF(AND($B3610="B",$G3610="D"),-I3610,IF($B3610="B",+I3610,0))</f>
        <v>-47.029596059941696</v>
      </c>
      <c r="K3610" s="12">
        <f>K3609+IF(AND($B3610="B",$E3610&lt;&gt;""),IF($G3610="D",-I3610,+I3610),0)</f>
        <v>-47.029596059941696</v>
      </c>
      <c r="L3610" s="6" t="str">
        <f>IF(C3610="","",G3610&amp;" "&amp;VLOOKUP(C3610,$X$1:$Y$49,2))</f>
        <v>R 5</v>
      </c>
      <c r="M3610" s="10" t="e">
        <f>M3609+IF(AND(B3610="C",E3610&lt;&gt;""),IF(G3610="D",-#REF!,+#REF!),0)</f>
        <v>#REF!</v>
      </c>
      <c r="N3610">
        <f>IF(D3610,MONTH(D3610),"")</f>
        <v>7</v>
      </c>
      <c r="O3610">
        <f>IF(D3610,YEAR(D3610),"")</f>
        <v>2007</v>
      </c>
      <c r="P3610" s="12">
        <f>P3609+IF(AND($B3610="C",I3610&lt;&gt;""),IF($G3610="D",-I3610,+I3610),0)</f>
        <v>122.43577481221318</v>
      </c>
    </row>
    <row r="3611" spans="1:16" x14ac:dyDescent="0.2">
      <c r="A3611" s="6">
        <v>1789</v>
      </c>
      <c r="B3611" s="29" t="s">
        <v>17</v>
      </c>
      <c r="C3611" t="s">
        <v>31</v>
      </c>
      <c r="D3611" s="8">
        <v>39278</v>
      </c>
      <c r="E3611" s="8">
        <v>39294</v>
      </c>
      <c r="F3611" s="40" t="s">
        <v>284</v>
      </c>
      <c r="G3611" s="29" t="s">
        <v>23</v>
      </c>
      <c r="I3611" s="12">
        <v>317.02</v>
      </c>
      <c r="J3611" s="12">
        <f>J3610+IF(AND($B3611="B",$G3611="D"),-I3611,IF($B3611="B",+I3611,0))</f>
        <v>-364.04959605994168</v>
      </c>
      <c r="K3611" s="12">
        <f>K3610+IF(AND($B3611="B",$E3611&lt;&gt;""),IF($G3611="D",-I3611,+I3611),0)</f>
        <v>-364.04959605994168</v>
      </c>
      <c r="L3611" s="6" t="str">
        <f>IF(C3611="","",G3611&amp;" "&amp;VLOOKUP(C3611,$X$1:$Y$49,2))</f>
        <v>D 22</v>
      </c>
      <c r="M3611" s="10" t="e">
        <f>M3610+IF(AND(B3611="C",E3611&lt;&gt;""),IF(G3611="D",-#REF!,+#REF!),0)</f>
        <v>#REF!</v>
      </c>
      <c r="N3611">
        <f>IF(D3611,MONTH(D3611),"")</f>
        <v>7</v>
      </c>
      <c r="O3611">
        <f>IF(D3611,YEAR(D3611),"")</f>
        <v>2007</v>
      </c>
      <c r="P3611" s="12">
        <f>P3610+IF(AND($B3611="C",I3611&lt;&gt;""),IF($G3611="D",-I3611,+I3611),0)</f>
        <v>122.43577481221318</v>
      </c>
    </row>
    <row r="3612" spans="1:16" x14ac:dyDescent="0.2">
      <c r="A3612" s="6">
        <v>1789</v>
      </c>
      <c r="B3612" s="6" t="s">
        <v>17</v>
      </c>
      <c r="C3612" t="s">
        <v>26</v>
      </c>
      <c r="D3612" s="8">
        <v>39278</v>
      </c>
      <c r="E3612" s="8">
        <v>39294</v>
      </c>
      <c r="F3612" s="40" t="s">
        <v>284</v>
      </c>
      <c r="G3612" s="29" t="s">
        <v>23</v>
      </c>
      <c r="I3612" s="12">
        <v>62.13</v>
      </c>
      <c r="J3612" s="12">
        <f>J3611+IF(AND($B3612="B",$G3612="D"),-I3612,IF($B3612="B",+I3612,0))</f>
        <v>-426.17959605994167</v>
      </c>
      <c r="K3612" s="12">
        <f>K3611+IF(AND($B3612="B",$E3612&lt;&gt;""),IF($G3612="D",-I3612,+I3612),0)</f>
        <v>-426.17959605994167</v>
      </c>
      <c r="L3612" s="6" t="str">
        <f>IF(C3612="","",G3612&amp;" "&amp;VLOOKUP(C3612,$X$1:$Y$49,2))</f>
        <v>D 6</v>
      </c>
      <c r="M3612" s="10" t="e">
        <f>M3611+IF(AND(B3612="C",E3612&lt;&gt;""),IF(G3612="D",-#REF!,+#REF!),0)</f>
        <v>#REF!</v>
      </c>
      <c r="N3612">
        <f>IF(D3612,MONTH(D3612),"")</f>
        <v>7</v>
      </c>
      <c r="O3612">
        <f>IF(D3612,YEAR(D3612),"")</f>
        <v>2007</v>
      </c>
      <c r="P3612" s="12">
        <f>P3611+IF(AND($B3612="C",I3612&lt;&gt;""),IF($G3612="D",-I3612,+I3612),0)</f>
        <v>122.43577481221318</v>
      </c>
    </row>
    <row r="3613" spans="1:16" x14ac:dyDescent="0.2">
      <c r="A3613" s="6">
        <v>1776</v>
      </c>
      <c r="B3613" s="29" t="s">
        <v>17</v>
      </c>
      <c r="C3613" s="24" t="s">
        <v>58</v>
      </c>
      <c r="D3613" s="8">
        <v>39279</v>
      </c>
      <c r="E3613" s="8">
        <v>39278</v>
      </c>
      <c r="F3613" s="40" t="s">
        <v>284</v>
      </c>
      <c r="G3613" s="29" t="s">
        <v>23</v>
      </c>
      <c r="I3613" s="12">
        <v>500</v>
      </c>
      <c r="J3613" s="12">
        <f>J3612+IF(AND($B3613="B",$G3613="D"),-I3613,IF($B3613="B",+I3613,0))</f>
        <v>-926.17959605994167</v>
      </c>
      <c r="K3613" s="12">
        <f>K3612+IF(AND($B3613="B",$E3613&lt;&gt;""),IF($G3613="D",-I3613,+I3613),0)</f>
        <v>-926.17959605994167</v>
      </c>
      <c r="L3613" s="6" t="str">
        <f>IF(C3613="","",G3613&amp;" "&amp;VLOOKUP(C3613,$X$1:$Y$49,2))</f>
        <v>D 4</v>
      </c>
      <c r="M3613" s="10" t="e">
        <f>M3612+IF(AND(B3613="C",E3613&lt;&gt;""),IF(G3613="D",-#REF!,+#REF!),0)</f>
        <v>#REF!</v>
      </c>
      <c r="N3613">
        <f>IF(D3613,MONTH(D3613),"")</f>
        <v>7</v>
      </c>
      <c r="O3613">
        <f>IF(D3613,YEAR(D3613),"")</f>
        <v>2007</v>
      </c>
      <c r="P3613" s="12">
        <f>P3612+IF(AND($B3613="C",I3613&lt;&gt;""),IF($G3613="D",-I3613,+I3613),0)</f>
        <v>122.43577481221318</v>
      </c>
    </row>
    <row r="3614" spans="1:16" x14ac:dyDescent="0.2">
      <c r="A3614" s="6">
        <v>1780</v>
      </c>
      <c r="B3614" s="29" t="s">
        <v>17</v>
      </c>
      <c r="C3614" t="s">
        <v>28</v>
      </c>
      <c r="D3614" s="8">
        <v>39279</v>
      </c>
      <c r="E3614" s="8">
        <v>39293</v>
      </c>
      <c r="F3614" t="s">
        <v>284</v>
      </c>
      <c r="G3614" s="29" t="s">
        <v>23</v>
      </c>
      <c r="I3614" s="12">
        <v>36.49</v>
      </c>
      <c r="J3614" s="12">
        <f>J3613+IF(AND($B3614="B",$G3614="D"),-I3614,IF($B3614="B",+I3614,0))</f>
        <v>-962.66959605994168</v>
      </c>
      <c r="K3614" s="12">
        <f>K3613+IF(AND($B3614="B",$E3614&lt;&gt;""),IF($G3614="D",-I3614,+I3614),0)</f>
        <v>-962.66959605994168</v>
      </c>
      <c r="L3614" s="6" t="str">
        <f>IF(C3614="","",G3614&amp;" "&amp;VLOOKUP(C3614,$X$1:$Y$49,2))</f>
        <v>D 25</v>
      </c>
      <c r="M3614" s="10" t="e">
        <f>M3613+IF(AND(B3614="C",E3614&lt;&gt;""),IF(G3614="D",-#REF!,+#REF!),0)</f>
        <v>#REF!</v>
      </c>
      <c r="N3614">
        <f>IF(D3614,MONTH(D3614),"")</f>
        <v>7</v>
      </c>
      <c r="O3614">
        <f>IF(D3614,YEAR(D3614),"")</f>
        <v>2007</v>
      </c>
      <c r="P3614" s="12">
        <f>P3613+IF(AND($B3614="C",I3614&lt;&gt;""),IF($G3614="D",-I3614,+I3614),0)</f>
        <v>122.43577481221318</v>
      </c>
    </row>
    <row r="3615" spans="1:16" x14ac:dyDescent="0.2">
      <c r="A3615" s="6">
        <v>1780</v>
      </c>
      <c r="B3615" s="29" t="s">
        <v>17</v>
      </c>
      <c r="C3615" t="s">
        <v>26</v>
      </c>
      <c r="D3615" s="8">
        <v>39279</v>
      </c>
      <c r="E3615" s="8">
        <v>39293</v>
      </c>
      <c r="F3615" t="s">
        <v>284</v>
      </c>
      <c r="G3615" s="29" t="s">
        <v>23</v>
      </c>
      <c r="I3615" s="12">
        <v>7.15</v>
      </c>
      <c r="J3615" s="12">
        <f>J3614+IF(AND($B3615="B",$G3615="D"),-I3615,IF($B3615="B",+I3615,0))</f>
        <v>-969.81959605994166</v>
      </c>
      <c r="K3615" s="12">
        <f>K3614+IF(AND($B3615="B",$E3615&lt;&gt;""),IF($G3615="D",-I3615,+I3615),0)</f>
        <v>-969.81959605994166</v>
      </c>
      <c r="L3615" s="6" t="str">
        <f>IF(C3615="","",G3615&amp;" "&amp;VLOOKUP(C3615,$X$1:$Y$49,2))</f>
        <v>D 6</v>
      </c>
      <c r="M3615" s="10" t="e">
        <f>M3614+IF(AND(B3615="C",E3615&lt;&gt;""),IF(G3615="D",-#REF!,+#REF!),0)</f>
        <v>#REF!</v>
      </c>
      <c r="N3615">
        <f>IF(D3615,MONTH(D3615),"")</f>
        <v>7</v>
      </c>
      <c r="O3615">
        <f>IF(D3615,YEAR(D3615),"")</f>
        <v>2007</v>
      </c>
      <c r="P3615" s="12">
        <f>P3614+IF(AND($B3615="C",I3615&lt;&gt;""),IF($G3615="D",-I3615,+I3615),0)</f>
        <v>122.43577481221318</v>
      </c>
    </row>
    <row r="3616" spans="1:16" x14ac:dyDescent="0.2">
      <c r="A3616" s="6">
        <v>1701</v>
      </c>
      <c r="B3616" s="6" t="s">
        <v>17</v>
      </c>
      <c r="C3616" t="s">
        <v>33</v>
      </c>
      <c r="D3616" s="8">
        <v>39283</v>
      </c>
      <c r="E3616" s="8">
        <v>39282</v>
      </c>
      <c r="F3616" s="40" t="s">
        <v>284</v>
      </c>
      <c r="G3616" s="6" t="s">
        <v>23</v>
      </c>
      <c r="I3616" s="12">
        <v>548</v>
      </c>
      <c r="J3616" s="12">
        <f>J3615+IF(AND($B3616="B",$G3616="D"),-I3616,IF($B3616="B",+I3616,0))</f>
        <v>-1517.8195960599417</v>
      </c>
      <c r="K3616" s="12">
        <f>K3615+IF(AND($B3616="B",$E3616&lt;&gt;""),IF($G3616="D",-I3616,+I3616),0)</f>
        <v>-1517.8195960599417</v>
      </c>
      <c r="L3616" s="6" t="str">
        <f>IF(C3616="","",G3616&amp;" "&amp;VLOOKUP(C3616,$X$1:$Y$49,2))</f>
        <v>D 23</v>
      </c>
      <c r="M3616" s="10" t="e">
        <f>M3615+IF(AND(B3616="C",E3616&lt;&gt;""),IF(G3616="D",-#REF!,+#REF!),0)</f>
        <v>#REF!</v>
      </c>
      <c r="N3616">
        <f>IF(D3616,MONTH(D3616),"")</f>
        <v>7</v>
      </c>
      <c r="O3616">
        <f>IF(D3616,YEAR(D3616),"")</f>
        <v>2007</v>
      </c>
      <c r="P3616" s="12">
        <f>P3615+IF(AND($B3616="C",I3616&lt;&gt;""),IF($G3616="D",-I3616,+I3616),0)</f>
        <v>122.43577481221318</v>
      </c>
    </row>
    <row r="3617" spans="1:16" x14ac:dyDescent="0.2">
      <c r="A3617" s="6">
        <v>1706</v>
      </c>
      <c r="B3617" s="6" t="s">
        <v>17</v>
      </c>
      <c r="C3617" t="s">
        <v>33</v>
      </c>
      <c r="D3617" s="8">
        <v>39283</v>
      </c>
      <c r="E3617" s="8">
        <v>39273</v>
      </c>
      <c r="F3617" t="s">
        <v>284</v>
      </c>
      <c r="G3617" s="6" t="s">
        <v>23</v>
      </c>
      <c r="I3617" s="12">
        <v>555.79999999999995</v>
      </c>
      <c r="J3617" s="12">
        <f>J3616+IF(AND($B3617="B",$G3617="D"),-I3617,IF($B3617="B",+I3617,0))</f>
        <v>-2073.6195960599416</v>
      </c>
      <c r="K3617" s="12">
        <f>K3616+IF(AND($B3617="B",$E3617&lt;&gt;""),IF($G3617="D",-I3617,+I3617),0)</f>
        <v>-2073.6195960599416</v>
      </c>
      <c r="L3617" s="6" t="str">
        <f>IF(C3617="","",G3617&amp;" "&amp;VLOOKUP(C3617,$X$1:$Y$49,2))</f>
        <v>D 23</v>
      </c>
      <c r="M3617" s="10" t="e">
        <f>M3616+IF(AND(B3617="C",E3617&lt;&gt;""),IF(G3617="D",-#REF!,+#REF!),0)</f>
        <v>#REF!</v>
      </c>
      <c r="N3617">
        <f>IF(D3617,MONTH(D3617),"")</f>
        <v>7</v>
      </c>
      <c r="O3617">
        <f>IF(D3617,YEAR(D3617),"")</f>
        <v>2007</v>
      </c>
      <c r="P3617" s="12">
        <f>P3616+IF(AND($B3617="C",I3617&lt;&gt;""),IF($G3617="D",-I3617,+I3617),0)</f>
        <v>122.43577481221318</v>
      </c>
    </row>
    <row r="3618" spans="1:16" x14ac:dyDescent="0.2">
      <c r="A3618" s="6">
        <v>1528</v>
      </c>
      <c r="B3618" s="6" t="s">
        <v>17</v>
      </c>
      <c r="C3618" t="s">
        <v>57</v>
      </c>
      <c r="D3618" s="8">
        <v>39284</v>
      </c>
      <c r="E3618" s="8">
        <v>39285</v>
      </c>
      <c r="F3618" t="s">
        <v>284</v>
      </c>
      <c r="G3618" s="6" t="s">
        <v>23</v>
      </c>
      <c r="I3618" s="12">
        <v>278.97000000000003</v>
      </c>
      <c r="J3618" s="12">
        <f>J3617+IF(AND($B3618="B",$G3618="D"),-I3618,IF($B3618="B",+I3618,0))</f>
        <v>-2352.5895960599419</v>
      </c>
      <c r="K3618" s="12">
        <f>K3617+IF(AND($B3618="B",$E3618&lt;&gt;""),IF($G3618="D",-I3618,+I3618),0)</f>
        <v>-2352.5895960599419</v>
      </c>
      <c r="L3618" s="6" t="str">
        <f>IF(C3618="","",G3618&amp;" "&amp;VLOOKUP(C3618,$X$1:$Y$49,2))</f>
        <v>D 13</v>
      </c>
      <c r="M3618" s="10" t="e">
        <f>M3617+IF(AND(B3618="C",E3618&lt;&gt;""),IF(G3618="D",-#REF!,+#REF!),0)</f>
        <v>#REF!</v>
      </c>
      <c r="N3618">
        <f>IF(D3618,MONTH(D3618),"")</f>
        <v>7</v>
      </c>
      <c r="O3618">
        <f>IF(D3618,YEAR(D3618),"")</f>
        <v>2007</v>
      </c>
      <c r="P3618" s="12">
        <f>P3617+IF(AND($B3618="C",I3618&lt;&gt;""),IF($G3618="D",-I3618,+I3618),0)</f>
        <v>122.43577481221318</v>
      </c>
    </row>
    <row r="3619" spans="1:16" x14ac:dyDescent="0.2">
      <c r="A3619" s="6">
        <v>1528</v>
      </c>
      <c r="B3619" s="6" t="s">
        <v>17</v>
      </c>
      <c r="C3619" s="7" t="s">
        <v>26</v>
      </c>
      <c r="D3619" s="8">
        <v>39284</v>
      </c>
      <c r="E3619" s="8">
        <v>39285</v>
      </c>
      <c r="F3619" t="s">
        <v>284</v>
      </c>
      <c r="G3619" s="6" t="s">
        <v>23</v>
      </c>
      <c r="I3619" s="12">
        <v>54.68</v>
      </c>
      <c r="J3619" s="12">
        <f>J3618+IF(AND($B3619="B",$G3619="D"),-I3619,IF($B3619="B",+I3619,0))</f>
        <v>-2407.2695960599417</v>
      </c>
      <c r="K3619" s="12">
        <f>K3618+IF(AND($B3619="B",$E3619&lt;&gt;""),IF($G3619="D",-I3619,+I3619),0)</f>
        <v>-2407.2695960599417</v>
      </c>
      <c r="L3619" s="6" t="str">
        <f>IF(C3619="","",G3619&amp;" "&amp;VLOOKUP(C3619,$X$1:$Y$49,2))</f>
        <v>D 6</v>
      </c>
      <c r="M3619" s="10" t="e">
        <f>M3618+IF(AND(B3619="C",E3619&lt;&gt;""),IF(G3619="D",-#REF!,+#REF!),0)</f>
        <v>#REF!</v>
      </c>
      <c r="N3619">
        <f>IF(D3619,MONTH(D3619),"")</f>
        <v>7</v>
      </c>
      <c r="O3619">
        <f>IF(D3619,YEAR(D3619),"")</f>
        <v>2007</v>
      </c>
      <c r="P3619" s="12">
        <f>P3618+IF(AND($B3619="C",I3619&lt;&gt;""),IF($G3619="D",-I3619,+I3619),0)</f>
        <v>122.43577481221318</v>
      </c>
    </row>
    <row r="3620" spans="1:16" x14ac:dyDescent="0.2">
      <c r="A3620" s="6">
        <v>1528</v>
      </c>
      <c r="B3620" s="6" t="s">
        <v>17</v>
      </c>
      <c r="C3620" t="s">
        <v>64</v>
      </c>
      <c r="D3620" s="8">
        <v>39284</v>
      </c>
      <c r="E3620" s="8">
        <v>39285</v>
      </c>
      <c r="F3620" t="s">
        <v>284</v>
      </c>
      <c r="G3620" s="6" t="s">
        <v>23</v>
      </c>
      <c r="I3620" s="12">
        <v>6.11</v>
      </c>
      <c r="J3620" s="12">
        <f>J3619+IF(AND($B3620="B",$G3620="D"),-I3620,IF($B3620="B",+I3620,0))</f>
        <v>-2413.3795960599418</v>
      </c>
      <c r="K3620" s="12">
        <f>K3619+IF(AND($B3620="B",$E3620&lt;&gt;""),IF($G3620="D",-I3620,+I3620),0)</f>
        <v>-2413.3795960599418</v>
      </c>
      <c r="L3620" s="6" t="str">
        <f>IF(C3620="","",G3620&amp;" "&amp;VLOOKUP(C3620,$X$1:$Y$49,2))</f>
        <v>D 20</v>
      </c>
      <c r="M3620" s="10" t="e">
        <f>M3619+IF(AND(B3620="C",E3620&lt;&gt;""),IF(G3620="D",-#REF!,+#REF!),0)</f>
        <v>#REF!</v>
      </c>
      <c r="N3620">
        <f>IF(D3620,MONTH(D3620),"")</f>
        <v>7</v>
      </c>
      <c r="O3620">
        <f>IF(D3620,YEAR(D3620),"")</f>
        <v>2007</v>
      </c>
      <c r="P3620" s="12">
        <f>P3619+IF(AND($B3620="C",I3620&lt;&gt;""),IF($G3620="D",-I3620,+I3620),0)</f>
        <v>122.43577481221318</v>
      </c>
    </row>
    <row r="3621" spans="1:16" x14ac:dyDescent="0.2">
      <c r="A3621" s="6">
        <v>1773</v>
      </c>
      <c r="B3621" s="29" t="s">
        <v>17</v>
      </c>
      <c r="C3621" t="s">
        <v>22</v>
      </c>
      <c r="D3621" s="8">
        <v>39284</v>
      </c>
      <c r="E3621" s="8">
        <v>39285</v>
      </c>
      <c r="F3621" s="40" t="s">
        <v>284</v>
      </c>
      <c r="G3621" s="29" t="s">
        <v>23</v>
      </c>
      <c r="I3621" s="12">
        <v>800</v>
      </c>
      <c r="J3621" s="12">
        <f>J3620+IF(AND($B3621="B",$G3621="D"),-I3621,IF($B3621="B",+I3621,0))</f>
        <v>-3213.3795960599418</v>
      </c>
      <c r="K3621" s="12">
        <f>K3620+IF(AND($B3621="B",$E3621&lt;&gt;""),IF($G3621="D",-I3621,+I3621),0)</f>
        <v>-3213.3795960599418</v>
      </c>
      <c r="L3621" s="6" t="str">
        <f>IF(C3621="","",G3621&amp;" "&amp;VLOOKUP(C3621,$X$1:$Y$49,2))</f>
        <v>D 19</v>
      </c>
      <c r="M3621" s="10" t="e">
        <f>M3620+IF(AND(B3621="C",E3621&lt;&gt;""),IF(G3621="D",-#REF!,+#REF!),0)</f>
        <v>#REF!</v>
      </c>
      <c r="N3621">
        <f>IF(D3621,MONTH(D3621),"")</f>
        <v>7</v>
      </c>
      <c r="O3621">
        <f>IF(D3621,YEAR(D3621),"")</f>
        <v>2007</v>
      </c>
      <c r="P3621" s="12">
        <f>P3620+IF(AND($B3621="C",I3621&lt;&gt;""),IF($G3621="D",-I3621,+I3621),0)</f>
        <v>122.43577481221318</v>
      </c>
    </row>
    <row r="3622" spans="1:16" x14ac:dyDescent="0.2">
      <c r="A3622" s="6">
        <v>1773</v>
      </c>
      <c r="B3622" s="29" t="s">
        <v>17</v>
      </c>
      <c r="C3622" t="s">
        <v>26</v>
      </c>
      <c r="D3622" s="8">
        <v>39284</v>
      </c>
      <c r="E3622" s="8">
        <v>39285</v>
      </c>
      <c r="F3622" t="s">
        <v>284</v>
      </c>
      <c r="G3622" s="29" t="s">
        <v>23</v>
      </c>
      <c r="I3622" s="12">
        <v>156.80000000000001</v>
      </c>
      <c r="J3622" s="12">
        <f>J3621+IF(AND($B3622="B",$G3622="D"),-I3622,IF($B3622="B",+I3622,0))</f>
        <v>-3370.179596059942</v>
      </c>
      <c r="K3622" s="12">
        <f>K3621+IF(AND($B3622="B",$E3622&lt;&gt;""),IF($G3622="D",-I3622,+I3622),0)</f>
        <v>-3370.179596059942</v>
      </c>
      <c r="L3622" s="6" t="str">
        <f>IF(C3622="","",G3622&amp;" "&amp;VLOOKUP(C3622,$X$1:$Y$49,2))</f>
        <v>D 6</v>
      </c>
      <c r="M3622" s="10" t="e">
        <f>M3621+IF(AND(B3622="C",E3622&lt;&gt;""),IF(G3622="D",-#REF!,+#REF!),0)</f>
        <v>#REF!</v>
      </c>
      <c r="N3622">
        <f>IF(D3622,MONTH(D3622),"")</f>
        <v>7</v>
      </c>
      <c r="O3622">
        <f>IF(D3622,YEAR(D3622),"")</f>
        <v>2007</v>
      </c>
      <c r="P3622" s="12">
        <f>P3621+IF(AND($B3622="C",I3622&lt;&gt;""),IF($G3622="D",-I3622,+I3622),0)</f>
        <v>122.43577481221318</v>
      </c>
    </row>
    <row r="3623" spans="1:16" x14ac:dyDescent="0.2">
      <c r="A3623" s="6">
        <v>1775</v>
      </c>
      <c r="B3623" s="29" t="s">
        <v>17</v>
      </c>
      <c r="C3623" t="s">
        <v>28</v>
      </c>
      <c r="D3623" s="8">
        <v>39284</v>
      </c>
      <c r="E3623" s="8">
        <v>39283</v>
      </c>
      <c r="F3623" s="40" t="s">
        <v>284</v>
      </c>
      <c r="G3623" s="29" t="s">
        <v>23</v>
      </c>
      <c r="I3623" s="12">
        <v>82</v>
      </c>
      <c r="J3623" s="12">
        <f>J3622+IF(AND($B3623="B",$G3623="D"),-I3623,IF($B3623="B",+I3623,0))</f>
        <v>-3452.179596059942</v>
      </c>
      <c r="K3623" s="12">
        <f>K3622+IF(AND($B3623="B",$E3623&lt;&gt;""),IF($G3623="D",-I3623,+I3623),0)</f>
        <v>-3452.179596059942</v>
      </c>
      <c r="L3623" s="6" t="str">
        <f>IF(C3623="","",G3623&amp;" "&amp;VLOOKUP(C3623,$X$1:$Y$49,2))</f>
        <v>D 25</v>
      </c>
      <c r="M3623" s="10" t="e">
        <f>M3622+IF(AND(B3623="C",E3623&lt;&gt;""),IF(G3623="D",-#REF!,+#REF!),0)</f>
        <v>#REF!</v>
      </c>
      <c r="N3623">
        <f>IF(D3623,MONTH(D3623),"")</f>
        <v>7</v>
      </c>
      <c r="O3623">
        <f>IF(D3623,YEAR(D3623),"")</f>
        <v>2007</v>
      </c>
      <c r="P3623" s="12">
        <f>P3622+IF(AND($B3623="C",I3623&lt;&gt;""),IF($G3623="D",-I3623,+I3623),0)</f>
        <v>122.43577481221318</v>
      </c>
    </row>
    <row r="3624" spans="1:16" x14ac:dyDescent="0.2">
      <c r="A3624" s="6">
        <v>1775</v>
      </c>
      <c r="B3624" s="29" t="s">
        <v>17</v>
      </c>
      <c r="C3624" t="s">
        <v>26</v>
      </c>
      <c r="D3624" s="8">
        <v>39284</v>
      </c>
      <c r="E3624" s="8">
        <v>39283</v>
      </c>
      <c r="F3624" t="s">
        <v>284</v>
      </c>
      <c r="G3624" s="29" t="s">
        <v>23</v>
      </c>
      <c r="I3624" s="12">
        <v>4.51</v>
      </c>
      <c r="J3624" s="12">
        <f>J3623+IF(AND($B3624="B",$G3624="D"),-I3624,IF($B3624="B",+I3624,0))</f>
        <v>-3456.6895960599422</v>
      </c>
      <c r="K3624" s="12">
        <f>K3623+IF(AND($B3624="B",$E3624&lt;&gt;""),IF($G3624="D",-I3624,+I3624),0)</f>
        <v>-3456.6895960599422</v>
      </c>
      <c r="L3624" s="6" t="str">
        <f>IF(C3624="","",G3624&amp;" "&amp;VLOOKUP(C3624,$X$1:$Y$49,2))</f>
        <v>D 6</v>
      </c>
      <c r="M3624" s="10" t="e">
        <f>M3623+IF(AND(B3624="C",E3624&lt;&gt;""),IF(G3624="D",-#REF!,+#REF!),0)</f>
        <v>#REF!</v>
      </c>
      <c r="N3624">
        <f>IF(D3624,MONTH(D3624),"")</f>
        <v>7</v>
      </c>
      <c r="O3624">
        <f>IF(D3624,YEAR(D3624),"")</f>
        <v>2007</v>
      </c>
      <c r="P3624" s="12">
        <f>P3623+IF(AND($B3624="C",I3624&lt;&gt;""),IF($G3624="D",-I3624,+I3624),0)</f>
        <v>122.43577481221318</v>
      </c>
    </row>
    <row r="3625" spans="1:16" x14ac:dyDescent="0.2">
      <c r="A3625" s="6">
        <v>1768</v>
      </c>
      <c r="B3625" s="29" t="s">
        <v>17</v>
      </c>
      <c r="C3625" t="s">
        <v>49</v>
      </c>
      <c r="D3625" s="8">
        <v>39294</v>
      </c>
      <c r="E3625" s="8">
        <v>39292</v>
      </c>
      <c r="F3625" s="40" t="s">
        <v>284</v>
      </c>
      <c r="G3625" s="29" t="s">
        <v>23</v>
      </c>
      <c r="I3625" s="12">
        <v>321</v>
      </c>
      <c r="J3625" s="12">
        <f>J3624+IF(AND($B3625="B",$G3625="D"),-I3625,IF($B3625="B",+I3625,0))</f>
        <v>-3777.6895960599422</v>
      </c>
      <c r="K3625" s="12">
        <f>K3624+IF(AND($B3625="B",$E3625&lt;&gt;""),IF($G3625="D",-I3625,+I3625),0)</f>
        <v>-3777.6895960599422</v>
      </c>
      <c r="L3625" s="6" t="str">
        <f>IF(C3625="","",G3625&amp;" "&amp;VLOOKUP(C3625,$X$1:$Y$49,2))</f>
        <v>D 24</v>
      </c>
      <c r="M3625" s="10" t="e">
        <f>M3624+IF(AND(B3625="C",E3625&lt;&gt;""),IF(G3625="D",-#REF!,+#REF!),0)</f>
        <v>#REF!</v>
      </c>
      <c r="N3625">
        <f>IF(D3625,MONTH(D3625),"")</f>
        <v>7</v>
      </c>
      <c r="O3625">
        <f>IF(D3625,YEAR(D3625),"")</f>
        <v>2007</v>
      </c>
      <c r="P3625" s="12">
        <f>P3624+IF(AND($B3625="C",I3625&lt;&gt;""),IF($G3625="D",-I3625,+I3625),0)</f>
        <v>122.43577481221318</v>
      </c>
    </row>
    <row r="3626" spans="1:16" x14ac:dyDescent="0.2">
      <c r="A3626" s="6">
        <v>1768</v>
      </c>
      <c r="B3626" s="29" t="s">
        <v>17</v>
      </c>
      <c r="C3626" t="s">
        <v>26</v>
      </c>
      <c r="D3626" s="8">
        <v>39294</v>
      </c>
      <c r="E3626" s="8">
        <v>39292</v>
      </c>
      <c r="F3626" s="40" t="s">
        <v>284</v>
      </c>
      <c r="G3626" s="29" t="s">
        <v>23</v>
      </c>
      <c r="I3626" s="12">
        <v>62.91</v>
      </c>
      <c r="J3626" s="12">
        <f>J3625+IF(AND($B3626="B",$G3626="D"),-I3626,IF($B3626="B",+I3626,0))</f>
        <v>-3840.5995960599421</v>
      </c>
      <c r="K3626" s="12">
        <f>K3625+IF(AND($B3626="B",$E3626&lt;&gt;""),IF($G3626="D",-I3626,+I3626),0)</f>
        <v>-3840.5995960599421</v>
      </c>
      <c r="L3626" s="6" t="str">
        <f>IF(C3626="","",G3626&amp;" "&amp;VLOOKUP(C3626,$X$1:$Y$49,2))</f>
        <v>D 6</v>
      </c>
      <c r="M3626" s="10" t="e">
        <f>M3625+IF(AND(B3626="C",E3626&lt;&gt;""),IF(G3626="D",-#REF!,+#REF!),0)</f>
        <v>#REF!</v>
      </c>
      <c r="N3626">
        <f>IF(D3626,MONTH(D3626),"")</f>
        <v>7</v>
      </c>
      <c r="O3626">
        <f>IF(D3626,YEAR(D3626),"")</f>
        <v>2007</v>
      </c>
      <c r="P3626" s="12">
        <f>P3625+IF(AND($B3626="C",I3626&lt;&gt;""),IF($G3626="D",-I3626,+I3626),0)</f>
        <v>122.43577481221318</v>
      </c>
    </row>
    <row r="3627" spans="1:16" x14ac:dyDescent="0.2">
      <c r="A3627" s="6">
        <v>1788</v>
      </c>
      <c r="B3627" s="29" t="s">
        <v>17</v>
      </c>
      <c r="C3627" t="s">
        <v>53</v>
      </c>
      <c r="D3627" s="8">
        <v>39295</v>
      </c>
      <c r="E3627" s="8">
        <v>39295</v>
      </c>
      <c r="F3627" t="s">
        <v>284</v>
      </c>
      <c r="G3627" s="29" t="s">
        <v>23</v>
      </c>
      <c r="I3627" s="12">
        <v>42.36</v>
      </c>
      <c r="J3627" s="12">
        <f>J3626+IF(AND($B3627="B",$G3627="D"),-I3627,IF($B3627="B",+I3627,0))</f>
        <v>-3882.9595960599422</v>
      </c>
      <c r="K3627" s="12">
        <f>K3626+IF(AND($B3627="B",$E3627&lt;&gt;""),IF($G3627="D",-I3627,+I3627),0)</f>
        <v>-3882.9595960599422</v>
      </c>
      <c r="L3627" s="6" t="str">
        <f>IF(C3627="","",G3627&amp;" "&amp;VLOOKUP(C3627,$X$1:$Y$49,2))</f>
        <v>D 29</v>
      </c>
      <c r="M3627" s="10" t="e">
        <f>M3626+IF(AND(B3627="C",E3627&lt;&gt;""),IF(G3627="D",-#REF!,+#REF!),0)</f>
        <v>#REF!</v>
      </c>
      <c r="N3627">
        <f>IF(D3627,MONTH(D3627),"")</f>
        <v>8</v>
      </c>
      <c r="O3627">
        <f>IF(D3627,YEAR(D3627),"")</f>
        <v>2007</v>
      </c>
      <c r="P3627" s="12">
        <f>P3626+IF(AND($B3627="C",I3627&lt;&gt;""),IF($G3627="D",-I3627,+I3627),0)</f>
        <v>122.43577481221318</v>
      </c>
    </row>
    <row r="3628" spans="1:16" x14ac:dyDescent="0.2">
      <c r="A3628" s="6">
        <v>1782</v>
      </c>
      <c r="B3628" s="29" t="s">
        <v>17</v>
      </c>
      <c r="C3628" t="s">
        <v>28</v>
      </c>
      <c r="D3628" s="8">
        <v>39297</v>
      </c>
      <c r="E3628" s="8">
        <v>39315</v>
      </c>
      <c r="F3628" s="40" t="s">
        <v>284</v>
      </c>
      <c r="G3628" s="29" t="s">
        <v>23</v>
      </c>
      <c r="I3628" s="28">
        <v>48.6</v>
      </c>
      <c r="J3628" s="12">
        <f>J3627+IF(AND($B3628="B",$G3628="D"),-I3628,IF($B3628="B",+I3628,0))</f>
        <v>-3931.5595960599421</v>
      </c>
      <c r="K3628" s="12">
        <f>K3627+IF(AND($B3628="B",$E3628&lt;&gt;""),IF($G3628="D",-I3628,+I3628),0)</f>
        <v>-3931.5595960599421</v>
      </c>
      <c r="L3628" s="6" t="str">
        <f>IF(C3628="","",G3628&amp;" "&amp;VLOOKUP(C3628,$X$1:$Y$49,2))</f>
        <v>D 25</v>
      </c>
      <c r="M3628" s="10" t="e">
        <f>M3627+IF(AND(B3628="C",E3628&lt;&gt;""),IF(G3628="D",-#REF!,+#REF!),0)</f>
        <v>#REF!</v>
      </c>
      <c r="N3628">
        <f>IF(D3628,MONTH(D3628),"")</f>
        <v>8</v>
      </c>
      <c r="O3628">
        <f>IF(D3628,YEAR(D3628),"")</f>
        <v>2007</v>
      </c>
      <c r="P3628" s="12">
        <f>P3627+IF(AND($B3628="C",I3628&lt;&gt;""),IF($G3628="D",-I3628,+I3628),0)</f>
        <v>122.43577481221318</v>
      </c>
    </row>
    <row r="3629" spans="1:16" x14ac:dyDescent="0.2">
      <c r="A3629" s="6">
        <v>1782</v>
      </c>
      <c r="B3629" s="6" t="s">
        <v>17</v>
      </c>
      <c r="C3629" t="s">
        <v>26</v>
      </c>
      <c r="D3629" s="8">
        <v>39297</v>
      </c>
      <c r="E3629" s="8">
        <v>39315</v>
      </c>
      <c r="F3629" s="40" t="s">
        <v>284</v>
      </c>
      <c r="G3629" s="29" t="s">
        <v>23</v>
      </c>
      <c r="I3629" s="12">
        <v>2.67</v>
      </c>
      <c r="J3629" s="12">
        <f>J3628+IF(AND($B3629="B",$G3629="D"),-I3629,IF($B3629="B",+I3629,0))</f>
        <v>-3934.2295960599422</v>
      </c>
      <c r="K3629" s="12">
        <f>K3628+IF(AND($B3629="B",$E3629&lt;&gt;""),IF($G3629="D",-I3629,+I3629),0)</f>
        <v>-3934.2295960599422</v>
      </c>
      <c r="L3629" s="6" t="str">
        <f>IF(C3629="","",G3629&amp;" "&amp;VLOOKUP(C3629,$X$1:$Y$49,2))</f>
        <v>D 6</v>
      </c>
      <c r="M3629" s="10" t="e">
        <f>M3628+IF(AND(B3629="C",E3629&lt;&gt;""),IF(G3629="D",-#REF!,+#REF!),0)</f>
        <v>#REF!</v>
      </c>
      <c r="N3629">
        <f>IF(D3629,MONTH(D3629),"")</f>
        <v>8</v>
      </c>
      <c r="O3629">
        <f>IF(D3629,YEAR(D3629),"")</f>
        <v>2007</v>
      </c>
      <c r="P3629" s="12">
        <f>P3628+IF(AND($B3629="C",I3629&lt;&gt;""),IF($G3629="D",-I3629,+I3629),0)</f>
        <v>122.43577481221318</v>
      </c>
    </row>
    <row r="3630" spans="1:16" x14ac:dyDescent="0.2">
      <c r="A3630" s="6">
        <v>999</v>
      </c>
      <c r="B3630" s="6" t="s">
        <v>17</v>
      </c>
      <c r="C3630" t="s">
        <v>33</v>
      </c>
      <c r="D3630" s="8">
        <v>39298</v>
      </c>
      <c r="E3630" s="8">
        <v>39299</v>
      </c>
      <c r="F3630" t="s">
        <v>284</v>
      </c>
      <c r="G3630" s="6" t="s">
        <v>23</v>
      </c>
      <c r="I3630" s="12">
        <v>132.1</v>
      </c>
      <c r="J3630" s="12">
        <f>J3629+IF(AND($B3630="B",$G3630="D"),-I3630,IF($B3630="B",+I3630,0))</f>
        <v>-4066.3295960599421</v>
      </c>
      <c r="K3630" s="12">
        <f>K3629+IF(AND($B3630="B",$E3630&lt;&gt;""),IF($G3630="D",-I3630,+I3630),0)</f>
        <v>-4066.3295960599421</v>
      </c>
      <c r="L3630" s="6" t="str">
        <f>IF(C3630="","",G3630&amp;" "&amp;VLOOKUP(C3630,$X$1:$Y$49,2))</f>
        <v>D 23</v>
      </c>
      <c r="M3630" s="10" t="e">
        <f>M3629+IF(AND(B3630="C",E3630&lt;&gt;""),IF(G3630="D",-#REF!,+#REF!),0)</f>
        <v>#REF!</v>
      </c>
      <c r="N3630">
        <f>IF(D3630,MONTH(D3630),"")</f>
        <v>8</v>
      </c>
      <c r="O3630">
        <f>IF(D3630,YEAR(D3630),"")</f>
        <v>2007</v>
      </c>
      <c r="P3630" s="12">
        <f>P3629+IF(AND($B3630="C",I3630&lt;&gt;""),IF($G3630="D",-I3630,+I3630),0)</f>
        <v>122.43577481221318</v>
      </c>
    </row>
    <row r="3631" spans="1:16" x14ac:dyDescent="0.2">
      <c r="A3631" s="29">
        <v>1787</v>
      </c>
      <c r="B3631" s="29" t="s">
        <v>17</v>
      </c>
      <c r="C3631" t="s">
        <v>28</v>
      </c>
      <c r="D3631" s="8">
        <v>39298</v>
      </c>
      <c r="E3631" s="8">
        <v>39307</v>
      </c>
      <c r="F3631" t="s">
        <v>284</v>
      </c>
      <c r="G3631" s="6" t="s">
        <v>23</v>
      </c>
      <c r="I3631" s="12">
        <v>63.79</v>
      </c>
      <c r="J3631" s="12">
        <f>J3630+IF(AND($B3631="B",$G3631="D"),-I3631,IF($B3631="B",+I3631,0))</f>
        <v>-4130.1195960599425</v>
      </c>
      <c r="K3631" s="12">
        <f>K3630+IF(AND($B3631="B",$E3631&lt;&gt;""),IF($G3631="D",-I3631,+I3631),0)</f>
        <v>-4130.1195960599425</v>
      </c>
      <c r="L3631" s="6" t="str">
        <f>IF(C3631="","",G3631&amp;" "&amp;VLOOKUP(C3631,$X$1:$Y$49,2))</f>
        <v>D 25</v>
      </c>
      <c r="M3631" s="10" t="e">
        <f>M3630+IF(AND(B3631="C",E3631&lt;&gt;""),IF(G3631="D",-#REF!,+#REF!),0)</f>
        <v>#REF!</v>
      </c>
      <c r="N3631">
        <f>IF(D3631,MONTH(D3631),"")</f>
        <v>8</v>
      </c>
      <c r="O3631">
        <f>IF(D3631,YEAR(D3631),"")</f>
        <v>2007</v>
      </c>
      <c r="P3631" s="12">
        <f>P3630+IF(AND($B3631="C",I3631&lt;&gt;""),IF($G3631="D",-I3631,+I3631),0)</f>
        <v>122.43577481221318</v>
      </c>
    </row>
    <row r="3632" spans="1:16" x14ac:dyDescent="0.2">
      <c r="A3632" s="29">
        <v>1787</v>
      </c>
      <c r="B3632" s="29" t="s">
        <v>17</v>
      </c>
      <c r="C3632" t="s">
        <v>26</v>
      </c>
      <c r="D3632" s="8">
        <v>39298</v>
      </c>
      <c r="E3632" s="8">
        <v>39307</v>
      </c>
      <c r="F3632" t="s">
        <v>284</v>
      </c>
      <c r="G3632" s="6" t="s">
        <v>23</v>
      </c>
      <c r="I3632" s="12">
        <v>12.5</v>
      </c>
      <c r="J3632" s="12">
        <f>J3631+IF(AND($B3632="B",$G3632="D"),-I3632,IF($B3632="B",+I3632,0))</f>
        <v>-4142.6195960599425</v>
      </c>
      <c r="K3632" s="12">
        <f>K3631+IF(AND($B3632="B",$E3632&lt;&gt;""),IF($G3632="D",-I3632,+I3632),0)</f>
        <v>-4142.6195960599425</v>
      </c>
      <c r="L3632" s="6" t="str">
        <f>IF(C3632="","",G3632&amp;" "&amp;VLOOKUP(C3632,$X$1:$Y$49,2))</f>
        <v>D 6</v>
      </c>
      <c r="M3632" s="10" t="e">
        <f>M3631+IF(AND(B3632="C",E3632&lt;&gt;""),IF(G3632="D",-#REF!,+#REF!),0)</f>
        <v>#REF!</v>
      </c>
      <c r="N3632">
        <f>IF(D3632,MONTH(D3632),"")</f>
        <v>8</v>
      </c>
      <c r="O3632">
        <f>IF(D3632,YEAR(D3632),"")</f>
        <v>2007</v>
      </c>
      <c r="P3632" s="12">
        <f>P3631+IF(AND($B3632="C",I3632&lt;&gt;""),IF($G3632="D",-I3632,+I3632),0)</f>
        <v>122.43577481221318</v>
      </c>
    </row>
    <row r="3633" spans="1:16" x14ac:dyDescent="0.2">
      <c r="A3633" s="6">
        <v>1544</v>
      </c>
      <c r="B3633" s="6" t="s">
        <v>17</v>
      </c>
      <c r="C3633" t="s">
        <v>58</v>
      </c>
      <c r="D3633" s="8">
        <v>39299</v>
      </c>
      <c r="E3633" s="8">
        <v>39313</v>
      </c>
      <c r="F3633" t="s">
        <v>284</v>
      </c>
      <c r="G3633" s="6" t="s">
        <v>23</v>
      </c>
      <c r="I3633" s="12">
        <v>160.81</v>
      </c>
      <c r="J3633" s="12">
        <f>J3632+IF(AND($B3633="B",$G3633="D"),-I3633,IF($B3633="B",+I3633,0))</f>
        <v>-4303.4295960599429</v>
      </c>
      <c r="K3633" s="12">
        <f>K3632+IF(AND($B3633="B",$E3633&lt;&gt;""),IF($G3633="D",-I3633,+I3633),0)</f>
        <v>-4303.4295960599429</v>
      </c>
      <c r="L3633" s="6" t="str">
        <f>IF(C3633="","",G3633&amp;" "&amp;VLOOKUP(C3633,$X$1:$Y$49,2))</f>
        <v>D 4</v>
      </c>
      <c r="M3633" s="10" t="e">
        <f>M3632+IF(AND(B3633="C",E3633&lt;&gt;""),IF(G3633="D",-#REF!,+#REF!),0)</f>
        <v>#REF!</v>
      </c>
      <c r="N3633">
        <f>IF(D3633,MONTH(D3633),"")</f>
        <v>8</v>
      </c>
      <c r="O3633">
        <f>IF(D3633,YEAR(D3633),"")</f>
        <v>2007</v>
      </c>
      <c r="P3633" s="12">
        <f>P3632+IF(AND($B3633="C",I3633&lt;&gt;""),IF($G3633="D",-I3633,+I3633),0)</f>
        <v>122.43577481221318</v>
      </c>
    </row>
    <row r="3634" spans="1:16" x14ac:dyDescent="0.2">
      <c r="A3634" s="6">
        <v>1538</v>
      </c>
      <c r="B3634" s="6" t="s">
        <v>17</v>
      </c>
      <c r="C3634" t="s">
        <v>64</v>
      </c>
      <c r="D3634" s="8">
        <v>39305</v>
      </c>
      <c r="E3634" s="8">
        <v>39309</v>
      </c>
      <c r="F3634" t="s">
        <v>284</v>
      </c>
      <c r="G3634" s="6" t="s">
        <v>23</v>
      </c>
      <c r="I3634" s="12">
        <v>4</v>
      </c>
      <c r="J3634" s="12">
        <f>J3633+IF(AND($B3634="B",$G3634="D"),-I3634,IF($B3634="B",+I3634,0))</f>
        <v>-4307.4295960599429</v>
      </c>
      <c r="K3634" s="12">
        <f>K3633+IF(AND($B3634="B",$E3634&lt;&gt;""),IF($G3634="D",-I3634,+I3634),0)</f>
        <v>-4307.4295960599429</v>
      </c>
      <c r="L3634" s="6" t="str">
        <f>IF(C3634="","",G3634&amp;" "&amp;VLOOKUP(C3634,$X$1:$Y$49,2))</f>
        <v>D 20</v>
      </c>
      <c r="M3634" s="10" t="e">
        <f>M3633+IF(AND(B3634="C",E3634&lt;&gt;""),IF(G3634="D",-#REF!,+#REF!),0)</f>
        <v>#REF!</v>
      </c>
      <c r="N3634">
        <f>IF(D3634,MONTH(D3634),"")</f>
        <v>8</v>
      </c>
      <c r="O3634">
        <f>IF(D3634,YEAR(D3634),"")</f>
        <v>2007</v>
      </c>
      <c r="P3634" s="12">
        <f>P3633+IF(AND($B3634="C",I3634&lt;&gt;""),IF($G3634="D",-I3634,+I3634),0)</f>
        <v>122.43577481221318</v>
      </c>
    </row>
    <row r="3635" spans="1:16" x14ac:dyDescent="0.2">
      <c r="A3635" s="6">
        <v>1803</v>
      </c>
      <c r="B3635" s="29" t="s">
        <v>17</v>
      </c>
      <c r="C3635" t="s">
        <v>28</v>
      </c>
      <c r="D3635" s="8">
        <v>39308</v>
      </c>
      <c r="E3635" s="8">
        <v>39324</v>
      </c>
      <c r="F3635" s="40" t="s">
        <v>284</v>
      </c>
      <c r="G3635" s="29" t="s">
        <v>23</v>
      </c>
      <c r="I3635" s="12">
        <v>35.24</v>
      </c>
      <c r="J3635" s="12">
        <f>J3634+IF(AND($B3635="B",$G3635="D"),-I3635,IF($B3635="B",+I3635,0))</f>
        <v>-4342.6695960599427</v>
      </c>
      <c r="K3635" s="12">
        <f>K3634+IF(AND($B3635="B",$E3635&lt;&gt;""),IF($G3635="D",-I3635,+I3635),0)</f>
        <v>-4342.6695960599427</v>
      </c>
      <c r="L3635" s="6" t="str">
        <f>IF(C3635="","",G3635&amp;" "&amp;VLOOKUP(C3635,$X$1:$Y$49,2))</f>
        <v>D 25</v>
      </c>
      <c r="M3635" s="10" t="e">
        <f>M3634+IF(AND(B3635="C",E3635&lt;&gt;""),IF(G3635="D",-#REF!,+#REF!),0)</f>
        <v>#REF!</v>
      </c>
      <c r="N3635">
        <f>IF(D3635,MONTH(D3635),"")</f>
        <v>8</v>
      </c>
      <c r="O3635">
        <f>IF(D3635,YEAR(D3635),"")</f>
        <v>2007</v>
      </c>
      <c r="P3635" s="12">
        <f>P3634+IF(AND($B3635="C",I3635&lt;&gt;""),IF($G3635="D",-I3635,+I3635),0)</f>
        <v>122.43577481221318</v>
      </c>
    </row>
    <row r="3636" spans="1:16" x14ac:dyDescent="0.2">
      <c r="A3636" s="6">
        <v>1803</v>
      </c>
      <c r="B3636" s="29" t="s">
        <v>17</v>
      </c>
      <c r="C3636" t="s">
        <v>26</v>
      </c>
      <c r="D3636" s="8">
        <v>39308</v>
      </c>
      <c r="E3636" s="8">
        <v>39324</v>
      </c>
      <c r="F3636" s="40" t="s">
        <v>284</v>
      </c>
      <c r="G3636" s="29" t="s">
        <v>23</v>
      </c>
      <c r="I3636" s="12">
        <v>6.91</v>
      </c>
      <c r="J3636" s="12">
        <f>J3635+IF(AND($B3636="B",$G3636="D"),-I3636,IF($B3636="B",+I3636,0))</f>
        <v>-4349.5795960599426</v>
      </c>
      <c r="K3636" s="12">
        <f>K3635+IF(AND($B3636="B",$E3636&lt;&gt;""),IF($G3636="D",-I3636,+I3636),0)</f>
        <v>-4349.5795960599426</v>
      </c>
      <c r="L3636" s="6" t="str">
        <f>IF(C3636="","",G3636&amp;" "&amp;VLOOKUP(C3636,$X$1:$Y$49,2))</f>
        <v>D 6</v>
      </c>
      <c r="M3636" s="10" t="e">
        <f>M3635+IF(AND(B3636="C",E3636&lt;&gt;""),IF(G3636="D",-#REF!,+#REF!),0)</f>
        <v>#REF!</v>
      </c>
      <c r="N3636">
        <f>IF(D3636,MONTH(D3636),"")</f>
        <v>8</v>
      </c>
      <c r="O3636">
        <f>IF(D3636,YEAR(D3636),"")</f>
        <v>2007</v>
      </c>
      <c r="P3636" s="12">
        <f>P3635+IF(AND($B3636="C",I3636&lt;&gt;""),IF($G3636="D",-I3636,+I3636),0)</f>
        <v>122.43577481221318</v>
      </c>
    </row>
    <row r="3637" spans="1:16" x14ac:dyDescent="0.2">
      <c r="A3637" s="6">
        <v>1804</v>
      </c>
      <c r="B3637" s="29" t="s">
        <v>17</v>
      </c>
      <c r="C3637" t="s">
        <v>28</v>
      </c>
      <c r="D3637" s="8">
        <v>39310</v>
      </c>
      <c r="E3637" s="8">
        <v>39324</v>
      </c>
      <c r="F3637" s="40" t="s">
        <v>284</v>
      </c>
      <c r="G3637" s="29" t="s">
        <v>23</v>
      </c>
      <c r="I3637" s="12">
        <v>36.64</v>
      </c>
      <c r="J3637" s="12">
        <f>J3636+IF(AND($B3637="B",$G3637="D"),-I3637,IF($B3637="B",+I3637,0))</f>
        <v>-4386.2195960599429</v>
      </c>
      <c r="K3637" s="12">
        <f>K3636+IF(AND($B3637="B",$E3637&lt;&gt;""),IF($G3637="D",-I3637,+I3637),0)</f>
        <v>-4386.2195960599429</v>
      </c>
      <c r="L3637" s="6" t="str">
        <f>IF(C3637="","",G3637&amp;" "&amp;VLOOKUP(C3637,$X$1:$Y$49,2))</f>
        <v>D 25</v>
      </c>
      <c r="M3637" s="10" t="e">
        <f>M3636+IF(AND(B3637="C",E3637&lt;&gt;""),IF(G3637="D",-#REF!,+#REF!),0)</f>
        <v>#REF!</v>
      </c>
      <c r="N3637">
        <f>IF(D3637,MONTH(D3637),"")</f>
        <v>8</v>
      </c>
      <c r="O3637">
        <f>IF(D3637,YEAR(D3637),"")</f>
        <v>2007</v>
      </c>
      <c r="P3637" s="12">
        <f>P3636+IF(AND($B3637="C",I3637&lt;&gt;""),IF($G3637="D",-I3637,+I3637),0)</f>
        <v>122.43577481221318</v>
      </c>
    </row>
    <row r="3638" spans="1:16" x14ac:dyDescent="0.2">
      <c r="A3638" s="6">
        <v>1804</v>
      </c>
      <c r="B3638" s="29" t="s">
        <v>17</v>
      </c>
      <c r="C3638" t="s">
        <v>26</v>
      </c>
      <c r="D3638" s="8">
        <v>39310</v>
      </c>
      <c r="E3638" s="8">
        <v>39324</v>
      </c>
      <c r="F3638" s="40" t="s">
        <v>284</v>
      </c>
      <c r="G3638" s="29" t="s">
        <v>23</v>
      </c>
      <c r="I3638" s="12">
        <v>7.18</v>
      </c>
      <c r="J3638" s="12">
        <f>J3637+IF(AND($B3638="B",$G3638="D"),-I3638,IF($B3638="B",+I3638,0))</f>
        <v>-4393.3995960599432</v>
      </c>
      <c r="K3638" s="12">
        <f>K3637+IF(AND($B3638="B",$E3638&lt;&gt;""),IF($G3638="D",-I3638,+I3638),0)</f>
        <v>-4393.3995960599432</v>
      </c>
      <c r="L3638" s="6" t="str">
        <f>IF(C3638="","",G3638&amp;" "&amp;VLOOKUP(C3638,$X$1:$Y$49,2))</f>
        <v>D 6</v>
      </c>
      <c r="M3638" s="10" t="e">
        <f>M3637+IF(AND(B3638="C",E3638&lt;&gt;""),IF(G3638="D",-#REF!,+#REF!),0)</f>
        <v>#REF!</v>
      </c>
      <c r="N3638">
        <f>IF(D3638,MONTH(D3638),"")</f>
        <v>8</v>
      </c>
      <c r="O3638">
        <f>IF(D3638,YEAR(D3638),"")</f>
        <v>2007</v>
      </c>
      <c r="P3638" s="12">
        <f>P3637+IF(AND($B3638="C",I3638&lt;&gt;""),IF($G3638="D",-I3638,+I3638),0)</f>
        <v>122.43577481221318</v>
      </c>
    </row>
    <row r="3639" spans="1:16" x14ac:dyDescent="0.2">
      <c r="A3639" s="6">
        <v>1701</v>
      </c>
      <c r="B3639" s="6" t="s">
        <v>17</v>
      </c>
      <c r="C3639" t="s">
        <v>33</v>
      </c>
      <c r="D3639" s="8">
        <v>39314</v>
      </c>
      <c r="E3639" s="8">
        <v>39313</v>
      </c>
      <c r="F3639" s="40" t="s">
        <v>284</v>
      </c>
      <c r="G3639" s="6" t="s">
        <v>23</v>
      </c>
      <c r="I3639" s="12">
        <v>548</v>
      </c>
      <c r="J3639" s="12">
        <f>J3638+IF(AND($B3639="B",$G3639="D"),-I3639,IF($B3639="B",+I3639,0))</f>
        <v>-4941.3995960599432</v>
      </c>
      <c r="K3639" s="12">
        <f>K3638+IF(AND($B3639="B",$E3639&lt;&gt;""),IF($G3639="D",-I3639,+I3639),0)</f>
        <v>-4941.3995960599432</v>
      </c>
      <c r="L3639" s="6" t="str">
        <f>IF(C3639="","",G3639&amp;" "&amp;VLOOKUP(C3639,$X$1:$Y$49,2))</f>
        <v>D 23</v>
      </c>
      <c r="M3639" s="10" t="e">
        <f>M3638+IF(AND(B3639="C",E3639&lt;&gt;""),IF(G3639="D",-#REF!,+#REF!),0)</f>
        <v>#REF!</v>
      </c>
      <c r="N3639">
        <f>IF(D3639,MONTH(D3639),"")</f>
        <v>8</v>
      </c>
      <c r="O3639">
        <f>IF(D3639,YEAR(D3639),"")</f>
        <v>2007</v>
      </c>
      <c r="P3639" s="12">
        <f>P3638+IF(AND($B3639="C",I3639&lt;&gt;""),IF($G3639="D",-I3639,+I3639),0)</f>
        <v>122.43577481221318</v>
      </c>
    </row>
    <row r="3640" spans="1:16" x14ac:dyDescent="0.2">
      <c r="A3640" s="6">
        <v>1706</v>
      </c>
      <c r="B3640" s="6" t="s">
        <v>17</v>
      </c>
      <c r="C3640" t="s">
        <v>33</v>
      </c>
      <c r="D3640" s="8">
        <v>39314</v>
      </c>
      <c r="E3640" s="8">
        <v>39306</v>
      </c>
      <c r="F3640" t="s">
        <v>284</v>
      </c>
      <c r="G3640" s="6" t="s">
        <v>23</v>
      </c>
      <c r="I3640" s="12">
        <v>417.5</v>
      </c>
      <c r="J3640" s="12">
        <f>J3639+IF(AND($B3640="B",$G3640="D"),-I3640,IF($B3640="B",+I3640,0))</f>
        <v>-5358.8995960599432</v>
      </c>
      <c r="K3640" s="12">
        <f>K3639+IF(AND($B3640="B",$E3640&lt;&gt;""),IF($G3640="D",-I3640,+I3640),0)</f>
        <v>-5358.8995960599432</v>
      </c>
      <c r="L3640" s="6" t="str">
        <f>IF(C3640="","",G3640&amp;" "&amp;VLOOKUP(C3640,$X$1:$Y$49,2))</f>
        <v>D 23</v>
      </c>
      <c r="M3640" s="10" t="e">
        <f>M3639+IF(AND(B3640="C",E3640&lt;&gt;""),IF(G3640="D",-#REF!,+#REF!),0)</f>
        <v>#REF!</v>
      </c>
      <c r="N3640">
        <f>IF(D3640,MONTH(D3640),"")</f>
        <v>8</v>
      </c>
      <c r="O3640">
        <f>IF(D3640,YEAR(D3640),"")</f>
        <v>2007</v>
      </c>
      <c r="P3640" s="12">
        <f>P3639+IF(AND($B3640="C",I3640&lt;&gt;""),IF($G3640="D",-I3640,+I3640),0)</f>
        <v>122.43577481221318</v>
      </c>
    </row>
    <row r="3641" spans="1:16" x14ac:dyDescent="0.2">
      <c r="A3641" s="6">
        <v>1528</v>
      </c>
      <c r="B3641" s="6" t="s">
        <v>17</v>
      </c>
      <c r="C3641" t="s">
        <v>57</v>
      </c>
      <c r="D3641" s="8">
        <v>39315</v>
      </c>
      <c r="E3641" s="8">
        <v>39314</v>
      </c>
      <c r="F3641" t="s">
        <v>284</v>
      </c>
      <c r="G3641" s="6" t="s">
        <v>23</v>
      </c>
      <c r="I3641" s="12">
        <v>278.97000000000003</v>
      </c>
      <c r="J3641" s="12">
        <f>J3640+IF(AND($B3641="B",$G3641="D"),-I3641,IF($B3641="B",+I3641,0))</f>
        <v>-5637.8695960599434</v>
      </c>
      <c r="K3641" s="12">
        <f>K3640+IF(AND($B3641="B",$E3641&lt;&gt;""),IF($G3641="D",-I3641,+I3641),0)</f>
        <v>-5637.8695960599434</v>
      </c>
      <c r="L3641" s="6" t="str">
        <f>IF(C3641="","",G3641&amp;" "&amp;VLOOKUP(C3641,$X$1:$Y$49,2))</f>
        <v>D 13</v>
      </c>
      <c r="M3641" s="10" t="e">
        <f>M3640+IF(AND(B3641="C",E3641&lt;&gt;""),IF(G3641="D",-#REF!,+#REF!),0)</f>
        <v>#REF!</v>
      </c>
      <c r="N3641">
        <f>IF(D3641,MONTH(D3641),"")</f>
        <v>8</v>
      </c>
      <c r="O3641">
        <f>IF(D3641,YEAR(D3641),"")</f>
        <v>2007</v>
      </c>
      <c r="P3641" s="12">
        <f>P3640+IF(AND($B3641="C",I3641&lt;&gt;""),IF($G3641="D",-I3641,+I3641),0)</f>
        <v>122.43577481221318</v>
      </c>
    </row>
    <row r="3642" spans="1:16" x14ac:dyDescent="0.2">
      <c r="A3642" s="6">
        <v>1528</v>
      </c>
      <c r="B3642" s="6" t="s">
        <v>17</v>
      </c>
      <c r="C3642" s="7" t="s">
        <v>26</v>
      </c>
      <c r="D3642" s="8">
        <v>39315</v>
      </c>
      <c r="E3642" s="8">
        <v>39314</v>
      </c>
      <c r="F3642" t="s">
        <v>284</v>
      </c>
      <c r="G3642" s="6" t="s">
        <v>23</v>
      </c>
      <c r="I3642" s="12">
        <v>54.68</v>
      </c>
      <c r="J3642" s="12">
        <f>J3641+IF(AND($B3642="B",$G3642="D"),-I3642,IF($B3642="B",+I3642,0))</f>
        <v>-5692.5495960599437</v>
      </c>
      <c r="K3642" s="12">
        <f>K3641+IF(AND($B3642="B",$E3642&lt;&gt;""),IF($G3642="D",-I3642,+I3642),0)</f>
        <v>-5692.5495960599437</v>
      </c>
      <c r="L3642" s="6" t="str">
        <f>IF(C3642="","",G3642&amp;" "&amp;VLOOKUP(C3642,$X$1:$Y$49,2))</f>
        <v>D 6</v>
      </c>
      <c r="M3642" s="10" t="e">
        <f>M3641+IF(AND(B3642="C",E3642&lt;&gt;""),IF(G3642="D",-#REF!,+#REF!),0)</f>
        <v>#REF!</v>
      </c>
      <c r="N3642">
        <f>IF(D3642,MONTH(D3642),"")</f>
        <v>8</v>
      </c>
      <c r="O3642">
        <f>IF(D3642,YEAR(D3642),"")</f>
        <v>2007</v>
      </c>
      <c r="P3642" s="12">
        <f>P3641+IF(AND($B3642="C",I3642&lt;&gt;""),IF($G3642="D",-I3642,+I3642),0)</f>
        <v>122.43577481221318</v>
      </c>
    </row>
    <row r="3643" spans="1:16" x14ac:dyDescent="0.2">
      <c r="A3643" s="6">
        <v>1528</v>
      </c>
      <c r="B3643" s="6" t="s">
        <v>17</v>
      </c>
      <c r="C3643" t="s">
        <v>64</v>
      </c>
      <c r="D3643" s="8">
        <v>39315</v>
      </c>
      <c r="E3643" s="8">
        <v>39314</v>
      </c>
      <c r="F3643" t="s">
        <v>284</v>
      </c>
      <c r="G3643" s="6" t="s">
        <v>23</v>
      </c>
      <c r="I3643" s="12">
        <v>6.11</v>
      </c>
      <c r="J3643" s="12">
        <f>J3642+IF(AND($B3643="B",$G3643="D"),-I3643,IF($B3643="B",+I3643,0))</f>
        <v>-5698.6595960599434</v>
      </c>
      <c r="K3643" s="12">
        <f>K3642+IF(AND($B3643="B",$E3643&lt;&gt;""),IF($G3643="D",-I3643,+I3643),0)</f>
        <v>-5698.6595960599434</v>
      </c>
      <c r="L3643" s="6" t="str">
        <f>IF(C3643="","",G3643&amp;" "&amp;VLOOKUP(C3643,$X$1:$Y$49,2))</f>
        <v>D 20</v>
      </c>
      <c r="M3643" s="10" t="e">
        <f>M3642+IF(AND(B3643="C",E3643&lt;&gt;""),IF(G3643="D",-#REF!,+#REF!),0)</f>
        <v>#REF!</v>
      </c>
      <c r="N3643">
        <f>IF(D3643,MONTH(D3643),"")</f>
        <v>8</v>
      </c>
      <c r="O3643">
        <f>IF(D3643,YEAR(D3643),"")</f>
        <v>2007</v>
      </c>
      <c r="P3643" s="12">
        <f>P3642+IF(AND($B3643="C",I3643&lt;&gt;""),IF($G3643="D",-I3643,+I3643),0)</f>
        <v>122.43577481221318</v>
      </c>
    </row>
    <row r="3644" spans="1:16" x14ac:dyDescent="0.2">
      <c r="A3644" s="6">
        <v>1800</v>
      </c>
      <c r="B3644" s="29" t="s">
        <v>17</v>
      </c>
      <c r="C3644" t="s">
        <v>54</v>
      </c>
      <c r="D3644" s="8">
        <v>39319</v>
      </c>
      <c r="E3644" s="8">
        <v>39332</v>
      </c>
      <c r="F3644" s="40" t="s">
        <v>284</v>
      </c>
      <c r="G3644" s="6" t="s">
        <v>19</v>
      </c>
      <c r="I3644" s="12">
        <v>310</v>
      </c>
      <c r="J3644" s="12">
        <f>J3643+IF(AND($B3644="B",$G3644="D"),-I3644,IF($B3644="B",+I3644,0))</f>
        <v>-5388.6595960599434</v>
      </c>
      <c r="K3644" s="12">
        <f>K3643+IF(AND($B3644="B",$E3644&lt;&gt;""),IF($G3644="D",-I3644,+I3644),0)</f>
        <v>-5388.6595960599434</v>
      </c>
      <c r="L3644" s="6" t="str">
        <f>IF(C3644="","",G3644&amp;" "&amp;VLOOKUP(C3644,$X$1:$Y$49,2))</f>
        <v>R 6</v>
      </c>
      <c r="M3644" s="10" t="e">
        <f>M3643+IF(AND(B3644="C",E3644&lt;&gt;""),IF(G3644="D",-#REF!,+#REF!),0)</f>
        <v>#REF!</v>
      </c>
      <c r="N3644">
        <f>IF(D3644,MONTH(D3644),"")</f>
        <v>8</v>
      </c>
      <c r="O3644">
        <f>IF(D3644,YEAR(D3644),"")</f>
        <v>2007</v>
      </c>
      <c r="P3644" s="12">
        <f>P3643+IF(AND($B3644="C",I3644&lt;&gt;""),IF($G3644="D",-I3644,+I3644),0)</f>
        <v>122.43577481221318</v>
      </c>
    </row>
    <row r="3645" spans="1:16" x14ac:dyDescent="0.2">
      <c r="A3645" s="6">
        <v>1800</v>
      </c>
      <c r="B3645" s="29" t="s">
        <v>17</v>
      </c>
      <c r="C3645" t="s">
        <v>62</v>
      </c>
      <c r="D3645" s="8">
        <v>39319</v>
      </c>
      <c r="E3645" s="8">
        <v>39332</v>
      </c>
      <c r="F3645" s="40" t="s">
        <v>284</v>
      </c>
      <c r="G3645" s="6" t="s">
        <v>19</v>
      </c>
      <c r="I3645" s="12">
        <v>60.76</v>
      </c>
      <c r="J3645" s="12">
        <f>J3644+IF(AND($B3645="B",$G3645="D"),-I3645,IF($B3645="B",+I3645,0))</f>
        <v>-5327.8995960599432</v>
      </c>
      <c r="K3645" s="12">
        <f>K3644+IF(AND($B3645="B",$E3645&lt;&gt;""),IF($G3645="D",-I3645,+I3645),0)</f>
        <v>-5327.8995960599432</v>
      </c>
      <c r="L3645" s="6" t="str">
        <f>IF(C3645="","",G3645&amp;" "&amp;VLOOKUP(C3645,$X$1:$Y$49,2))</f>
        <v>R 5</v>
      </c>
      <c r="M3645" s="10" t="e">
        <f>M3644+IF(AND(B3645="C",E3645&lt;&gt;""),IF(G3645="D",-#REF!,+#REF!),0)</f>
        <v>#REF!</v>
      </c>
      <c r="N3645">
        <f>IF(D3645,MONTH(D3645),"")</f>
        <v>8</v>
      </c>
      <c r="O3645">
        <f>IF(D3645,YEAR(D3645),"")</f>
        <v>2007</v>
      </c>
      <c r="P3645" s="12">
        <f>P3644+IF(AND($B3645="C",I3645&lt;&gt;""),IF($G3645="D",-I3645,+I3645),0)</f>
        <v>122.43577481221318</v>
      </c>
    </row>
    <row r="3646" spans="1:16" x14ac:dyDescent="0.2">
      <c r="A3646" s="6">
        <v>1768</v>
      </c>
      <c r="B3646" s="29" t="s">
        <v>17</v>
      </c>
      <c r="C3646" t="s">
        <v>49</v>
      </c>
      <c r="D3646" s="8">
        <v>39325</v>
      </c>
      <c r="E3646" s="8">
        <v>39323</v>
      </c>
      <c r="F3646" s="40" t="s">
        <v>284</v>
      </c>
      <c r="G3646" s="29" t="s">
        <v>23</v>
      </c>
      <c r="I3646" s="12">
        <v>321</v>
      </c>
      <c r="J3646" s="12">
        <f>J3645+IF(AND($B3646="B",$G3646="D"),-I3646,IF($B3646="B",+I3646,0))</f>
        <v>-5648.8995960599432</v>
      </c>
      <c r="K3646" s="12">
        <f>K3645+IF(AND($B3646="B",$E3646&lt;&gt;""),IF($G3646="D",-I3646,+I3646),0)</f>
        <v>-5648.8995960599432</v>
      </c>
      <c r="L3646" s="6" t="str">
        <f>IF(C3646="","",G3646&amp;" "&amp;VLOOKUP(C3646,$X$1:$Y$49,2))</f>
        <v>D 24</v>
      </c>
      <c r="M3646" s="10" t="e">
        <f>M3645+IF(AND(B3646="C",E3646&lt;&gt;""),IF(G3646="D",-#REF!,+#REF!),0)</f>
        <v>#REF!</v>
      </c>
      <c r="N3646">
        <f>IF(D3646,MONTH(D3646),"")</f>
        <v>8</v>
      </c>
      <c r="O3646">
        <f>IF(D3646,YEAR(D3646),"")</f>
        <v>2007</v>
      </c>
      <c r="P3646" s="12">
        <f>P3645+IF(AND($B3646="C",I3646&lt;&gt;""),IF($G3646="D",-I3646,+I3646),0)</f>
        <v>122.43577481221318</v>
      </c>
    </row>
    <row r="3647" spans="1:16" x14ac:dyDescent="0.2">
      <c r="A3647" s="6">
        <v>1768</v>
      </c>
      <c r="B3647" s="29" t="s">
        <v>17</v>
      </c>
      <c r="C3647" t="s">
        <v>26</v>
      </c>
      <c r="D3647" s="8">
        <v>39325</v>
      </c>
      <c r="E3647" s="8">
        <v>39323</v>
      </c>
      <c r="F3647" s="40" t="s">
        <v>284</v>
      </c>
      <c r="G3647" s="29" t="s">
        <v>23</v>
      </c>
      <c r="I3647" s="12">
        <v>62.91</v>
      </c>
      <c r="J3647" s="12">
        <f>J3646+IF(AND($B3647="B",$G3647="D"),-I3647,IF($B3647="B",+I3647,0))</f>
        <v>-5711.809596059943</v>
      </c>
      <c r="K3647" s="12">
        <f>K3646+IF(AND($B3647="B",$E3647&lt;&gt;""),IF($G3647="D",-I3647,+I3647),0)</f>
        <v>-5711.809596059943</v>
      </c>
      <c r="L3647" s="6" t="str">
        <f>IF(C3647="","",G3647&amp;" "&amp;VLOOKUP(C3647,$X$1:$Y$49,2))</f>
        <v>D 6</v>
      </c>
      <c r="M3647" s="10" t="e">
        <f>M3646+IF(AND(B3647="C",E3647&lt;&gt;""),IF(G3647="D",-#REF!,+#REF!),0)</f>
        <v>#REF!</v>
      </c>
      <c r="N3647">
        <f>IF(D3647,MONTH(D3647),"")</f>
        <v>8</v>
      </c>
      <c r="O3647">
        <f>IF(D3647,YEAR(D3647),"")</f>
        <v>2007</v>
      </c>
      <c r="P3647" s="12">
        <f>P3646+IF(AND($B3647="C",I3647&lt;&gt;""),IF($G3647="D",-I3647,+I3647),0)</f>
        <v>122.43577481221318</v>
      </c>
    </row>
    <row r="3648" spans="1:16" x14ac:dyDescent="0.2">
      <c r="A3648" s="6">
        <v>1801</v>
      </c>
      <c r="B3648" s="29" t="s">
        <v>17</v>
      </c>
      <c r="C3648" t="s">
        <v>54</v>
      </c>
      <c r="D3648" s="8">
        <v>39328</v>
      </c>
      <c r="E3648" s="8">
        <v>39318</v>
      </c>
      <c r="F3648" s="40" t="s">
        <v>284</v>
      </c>
      <c r="G3648" s="6" t="s">
        <v>19</v>
      </c>
      <c r="I3648" s="12">
        <v>8000</v>
      </c>
      <c r="J3648" s="12">
        <f>J3647+IF(AND($B3648="B",$G3648="D"),-I3648,IF($B3648="B",+I3648,0))</f>
        <v>2288.190403940057</v>
      </c>
      <c r="K3648" s="12">
        <f>K3647+IF(AND($B3648="B",$E3648&lt;&gt;""),IF($G3648="D",-I3648,+I3648),0)</f>
        <v>2288.190403940057</v>
      </c>
      <c r="L3648" s="6" t="str">
        <f>IF(C3648="","",G3648&amp;" "&amp;VLOOKUP(C3648,$X$1:$Y$49,2))</f>
        <v>R 6</v>
      </c>
      <c r="M3648" s="10" t="e">
        <f>M3647+IF(AND(B3648="C",E3648&lt;&gt;""),IF(G3648="D",-#REF!,+#REF!),0)</f>
        <v>#REF!</v>
      </c>
      <c r="N3648">
        <f>IF(D3648,MONTH(D3648),"")</f>
        <v>9</v>
      </c>
      <c r="O3648">
        <f>IF(D3648,YEAR(D3648),"")</f>
        <v>2007</v>
      </c>
      <c r="P3648" s="12">
        <f>P3647+IF(AND($B3648="C",I3648&lt;&gt;""),IF($G3648="D",-I3648,+I3648),0)</f>
        <v>122.43577481221318</v>
      </c>
    </row>
    <row r="3649" spans="1:16" x14ac:dyDescent="0.2">
      <c r="A3649" s="6">
        <v>1801</v>
      </c>
      <c r="B3649" s="29" t="s">
        <v>17</v>
      </c>
      <c r="C3649" t="s">
        <v>62</v>
      </c>
      <c r="D3649" s="8">
        <v>39328</v>
      </c>
      <c r="E3649" s="8">
        <v>39318</v>
      </c>
      <c r="F3649" s="40" t="s">
        <v>284</v>
      </c>
      <c r="G3649" s="6" t="s">
        <v>19</v>
      </c>
      <c r="I3649" s="12">
        <v>1568</v>
      </c>
      <c r="J3649" s="12">
        <f>J3648+IF(AND($B3649="B",$G3649="D"),-I3649,IF($B3649="B",+I3649,0))</f>
        <v>3856.190403940057</v>
      </c>
      <c r="K3649" s="12">
        <f>K3648+IF(AND($B3649="B",$E3649&lt;&gt;""),IF($G3649="D",-I3649,+I3649),0)</f>
        <v>3856.190403940057</v>
      </c>
      <c r="L3649" s="6" t="str">
        <f>IF(C3649="","",G3649&amp;" "&amp;VLOOKUP(C3649,$X$1:$Y$49,2))</f>
        <v>R 5</v>
      </c>
      <c r="M3649" s="10" t="e">
        <f>M3648+IF(AND(B3649="C",E3649&lt;&gt;""),IF(G3649="D",-#REF!,+#REF!),0)</f>
        <v>#REF!</v>
      </c>
      <c r="N3649">
        <f>IF(D3649,MONTH(D3649),"")</f>
        <v>9</v>
      </c>
      <c r="O3649">
        <f>IF(D3649,YEAR(D3649),"")</f>
        <v>2007</v>
      </c>
      <c r="P3649" s="12">
        <f>P3648+IF(AND($B3649="C",I3649&lt;&gt;""),IF($G3649="D",-I3649,+I3649),0)</f>
        <v>122.43577481221318</v>
      </c>
    </row>
    <row r="3650" spans="1:16" x14ac:dyDescent="0.2">
      <c r="A3650" s="6">
        <v>1806</v>
      </c>
      <c r="B3650" s="6" t="s">
        <v>17</v>
      </c>
      <c r="C3650" t="s">
        <v>53</v>
      </c>
      <c r="D3650" s="8">
        <v>39328</v>
      </c>
      <c r="E3650" s="8">
        <v>39328</v>
      </c>
      <c r="F3650" t="s">
        <v>284</v>
      </c>
      <c r="G3650" s="6" t="s">
        <v>23</v>
      </c>
      <c r="I3650" s="12">
        <v>34</v>
      </c>
      <c r="J3650" s="12">
        <f>J3649+IF(AND($B3650="B",$G3650="D"),-I3650,IF($B3650="B",+I3650,0))</f>
        <v>3822.190403940057</v>
      </c>
      <c r="K3650" s="12">
        <f>K3649+IF(AND($B3650="B",$E3650&lt;&gt;""),IF($G3650="D",-I3650,+I3650),0)</f>
        <v>3822.190403940057</v>
      </c>
      <c r="L3650" s="6" t="str">
        <f>IF(C3650="","",G3650&amp;" "&amp;VLOOKUP(C3650,$X$1:$Y$49,2))</f>
        <v>D 29</v>
      </c>
      <c r="M3650" s="10" t="e">
        <f>M3649+IF(AND(B3650="C",E3650&lt;&gt;""),IF(G3650="D",-#REF!,+#REF!),0)</f>
        <v>#REF!</v>
      </c>
      <c r="N3650">
        <f>IF(D3650,MONTH(D3650),"")</f>
        <v>9</v>
      </c>
      <c r="O3650">
        <f>IF(D3650,YEAR(D3650),"")</f>
        <v>2007</v>
      </c>
      <c r="P3650" s="12">
        <f>P3649+IF(AND($B3650="C",I3650&lt;&gt;""),IF($G3650="D",-I3650,+I3650),0)</f>
        <v>122.43577481221318</v>
      </c>
    </row>
    <row r="3651" spans="1:16" x14ac:dyDescent="0.2">
      <c r="A3651" s="6">
        <v>1806</v>
      </c>
      <c r="B3651" s="6" t="s">
        <v>17</v>
      </c>
      <c r="C3651" t="s">
        <v>53</v>
      </c>
      <c r="D3651" s="8">
        <v>39328</v>
      </c>
      <c r="E3651" s="8">
        <v>39328</v>
      </c>
      <c r="F3651" t="s">
        <v>284</v>
      </c>
      <c r="G3651" s="6" t="s">
        <v>23</v>
      </c>
      <c r="I3651" s="12">
        <v>8.36</v>
      </c>
      <c r="J3651" s="12">
        <f>J3650+IF(AND($B3651="B",$G3651="D"),-I3651,IF($B3651="B",+I3651,0))</f>
        <v>3813.8304039400568</v>
      </c>
      <c r="K3651" s="12">
        <f>K3650+IF(AND($B3651="B",$E3651&lt;&gt;""),IF($G3651="D",-I3651,+I3651),0)</f>
        <v>3813.8304039400568</v>
      </c>
      <c r="L3651" s="6" t="str">
        <f>IF(C3651="","",G3651&amp;" "&amp;VLOOKUP(C3651,$X$1:$Y$49,2))</f>
        <v>D 29</v>
      </c>
      <c r="M3651" s="10" t="e">
        <f>M3650+IF(AND(B3651="C",E3651&lt;&gt;""),IF(G3651="D",-#REF!,+#REF!),0)</f>
        <v>#REF!</v>
      </c>
      <c r="N3651">
        <f>IF(D3651,MONTH(D3651),"")</f>
        <v>9</v>
      </c>
      <c r="O3651">
        <f>IF(D3651,YEAR(D3651),"")</f>
        <v>2007</v>
      </c>
      <c r="P3651" s="12">
        <f>P3650+IF(AND($B3651="C",I3651&lt;&gt;""),IF($G3651="D",-I3651,+I3651),0)</f>
        <v>122.43577481221318</v>
      </c>
    </row>
    <row r="3652" spans="1:16" x14ac:dyDescent="0.2">
      <c r="A3652" s="6">
        <v>999</v>
      </c>
      <c r="B3652" s="6" t="s">
        <v>17</v>
      </c>
      <c r="C3652" t="s">
        <v>33</v>
      </c>
      <c r="D3652" s="8">
        <v>39329</v>
      </c>
      <c r="E3652" s="8">
        <v>39329</v>
      </c>
      <c r="F3652" t="s">
        <v>284</v>
      </c>
      <c r="G3652" s="6" t="s">
        <v>23</v>
      </c>
      <c r="I3652" s="12">
        <v>132.1</v>
      </c>
      <c r="J3652" s="12">
        <f>J3651+IF(AND($B3652="B",$G3652="D"),-I3652,IF($B3652="B",+I3652,0))</f>
        <v>3681.7304039400569</v>
      </c>
      <c r="K3652" s="12">
        <f>K3651+IF(AND($B3652="B",$E3652&lt;&gt;""),IF($G3652="D",-I3652,+I3652),0)</f>
        <v>3681.7304039400569</v>
      </c>
      <c r="L3652" s="6" t="str">
        <f>IF(C3652="","",G3652&amp;" "&amp;VLOOKUP(C3652,$X$1:$Y$49,2))</f>
        <v>D 23</v>
      </c>
      <c r="M3652" s="10" t="e">
        <f>M3651+IF(AND(B3652="C",E3652&lt;&gt;""),IF(G3652="D",-#REF!,+#REF!),0)</f>
        <v>#REF!</v>
      </c>
      <c r="N3652">
        <f>IF(D3652,MONTH(D3652),"")</f>
        <v>9</v>
      </c>
      <c r="O3652">
        <f>IF(D3652,YEAR(D3652),"")</f>
        <v>2007</v>
      </c>
      <c r="P3652" s="12">
        <f>P3651+IF(AND($B3652="C",I3652&lt;&gt;""),IF($G3652="D",-I3652,+I3652),0)</f>
        <v>122.43577481221318</v>
      </c>
    </row>
    <row r="3653" spans="1:16" x14ac:dyDescent="0.2">
      <c r="A3653" s="6">
        <v>1810</v>
      </c>
      <c r="B3653" s="29" t="s">
        <v>17</v>
      </c>
      <c r="C3653" t="s">
        <v>28</v>
      </c>
      <c r="D3653" s="8">
        <v>39329</v>
      </c>
      <c r="E3653" s="8">
        <v>39338</v>
      </c>
      <c r="F3653" t="s">
        <v>284</v>
      </c>
      <c r="G3653" s="6" t="s">
        <v>23</v>
      </c>
      <c r="I3653" s="12">
        <v>65.069999999999993</v>
      </c>
      <c r="J3653" s="12">
        <f>J3652+IF(AND($B3653="B",$G3653="D"),-I3653,IF($B3653="B",+I3653,0))</f>
        <v>3616.6604039400568</v>
      </c>
      <c r="K3653" s="12">
        <f>K3652+IF(AND($B3653="B",$E3653&lt;&gt;""),IF($G3653="D",-I3653,+I3653),0)</f>
        <v>3616.6604039400568</v>
      </c>
      <c r="L3653" s="6" t="str">
        <f>IF(C3653="","",G3653&amp;" "&amp;VLOOKUP(C3653,$X$1:$Y$49,2))</f>
        <v>D 25</v>
      </c>
      <c r="M3653" s="10" t="e">
        <f>M3652+IF(AND(B3653="C",E3653&lt;&gt;""),IF(G3653="D",-#REF!,+#REF!),0)</f>
        <v>#REF!</v>
      </c>
      <c r="N3653">
        <f>IF(D3653,MONTH(D3653),"")</f>
        <v>9</v>
      </c>
      <c r="O3653">
        <f>IF(D3653,YEAR(D3653),"")</f>
        <v>2007</v>
      </c>
      <c r="P3653" s="12">
        <f>P3652+IF(AND($B3653="C",I3653&lt;&gt;""),IF($G3653="D",-I3653,+I3653),0)</f>
        <v>122.43577481221318</v>
      </c>
    </row>
    <row r="3654" spans="1:16" x14ac:dyDescent="0.2">
      <c r="A3654" s="6">
        <v>1810</v>
      </c>
      <c r="B3654" s="29" t="s">
        <v>17</v>
      </c>
      <c r="C3654" t="s">
        <v>26</v>
      </c>
      <c r="D3654" s="8">
        <v>39329</v>
      </c>
      <c r="E3654" s="8">
        <v>39338</v>
      </c>
      <c r="F3654" t="s">
        <v>284</v>
      </c>
      <c r="G3654" s="6" t="s">
        <v>23</v>
      </c>
      <c r="I3654" s="12">
        <v>12.75</v>
      </c>
      <c r="J3654" s="12">
        <f>J3653+IF(AND($B3654="B",$G3654="D"),-I3654,IF($B3654="B",+I3654,0))</f>
        <v>3603.9104039400568</v>
      </c>
      <c r="K3654" s="12">
        <f>K3653+IF(AND($B3654="B",$E3654&lt;&gt;""),IF($G3654="D",-I3654,+I3654),0)</f>
        <v>3603.9104039400568</v>
      </c>
      <c r="L3654" s="6" t="str">
        <f>IF(C3654="","",G3654&amp;" "&amp;VLOOKUP(C3654,$X$1:$Y$49,2))</f>
        <v>D 6</v>
      </c>
      <c r="M3654" s="10" t="e">
        <f>M3653+IF(AND(B3654="C",E3654&lt;&gt;""),IF(G3654="D",-#REF!,+#REF!),0)</f>
        <v>#REF!</v>
      </c>
      <c r="N3654">
        <f>IF(D3654,MONTH(D3654),"")</f>
        <v>9</v>
      </c>
      <c r="O3654">
        <f>IF(D3654,YEAR(D3654),"")</f>
        <v>2007</v>
      </c>
      <c r="P3654" s="12">
        <f>P3653+IF(AND($B3654="C",I3654&lt;&gt;""),IF($G3654="D",-I3654,+I3654),0)</f>
        <v>122.43577481221318</v>
      </c>
    </row>
    <row r="3655" spans="1:16" x14ac:dyDescent="0.2">
      <c r="A3655" s="6">
        <v>1544</v>
      </c>
      <c r="B3655" s="6" t="s">
        <v>17</v>
      </c>
      <c r="C3655" t="s">
        <v>58</v>
      </c>
      <c r="D3655" s="8">
        <v>39330</v>
      </c>
      <c r="E3655" s="8">
        <v>39344</v>
      </c>
      <c r="F3655" t="s">
        <v>284</v>
      </c>
      <c r="G3655" s="6" t="s">
        <v>23</v>
      </c>
      <c r="I3655" s="12">
        <v>160.81</v>
      </c>
      <c r="J3655" s="12">
        <f>J3654+IF(AND($B3655="B",$G3655="D"),-I3655,IF($B3655="B",+I3655,0))</f>
        <v>3443.1004039400568</v>
      </c>
      <c r="K3655" s="12">
        <f>K3654+IF(AND($B3655="B",$E3655&lt;&gt;""),IF($G3655="D",-I3655,+I3655),0)</f>
        <v>3443.1004039400568</v>
      </c>
      <c r="L3655" s="6" t="str">
        <f>IF(C3655="","",G3655&amp;" "&amp;VLOOKUP(C3655,$X$1:$Y$49,2))</f>
        <v>D 4</v>
      </c>
      <c r="M3655" s="10" t="e">
        <f>M3654+IF(AND(B3655="C",E3655&lt;&gt;""),IF(G3655="D",-#REF!,+#REF!),0)</f>
        <v>#REF!</v>
      </c>
      <c r="N3655">
        <f>IF(D3655,MONTH(D3655),"")</f>
        <v>9</v>
      </c>
      <c r="O3655">
        <f>IF(D3655,YEAR(D3655),"")</f>
        <v>2007</v>
      </c>
      <c r="P3655" s="12">
        <f>P3654+IF(AND($B3655="C",I3655&lt;&gt;""),IF($G3655="D",-I3655,+I3655),0)</f>
        <v>122.43577481221318</v>
      </c>
    </row>
    <row r="3656" spans="1:16" x14ac:dyDescent="0.2">
      <c r="A3656" s="6">
        <v>1808</v>
      </c>
      <c r="B3656" s="29" t="s">
        <v>17</v>
      </c>
      <c r="C3656" s="24" t="s">
        <v>58</v>
      </c>
      <c r="D3656" s="8">
        <v>39330</v>
      </c>
      <c r="E3656" s="8">
        <v>39330</v>
      </c>
      <c r="F3656" s="40" t="s">
        <v>284</v>
      </c>
      <c r="G3656" s="29" t="s">
        <v>23</v>
      </c>
      <c r="I3656" s="12">
        <v>3100</v>
      </c>
      <c r="J3656" s="12">
        <f>J3655+IF(AND($B3656="B",$G3656="D"),-I3656,IF($B3656="B",+I3656,0))</f>
        <v>343.10040394005682</v>
      </c>
      <c r="K3656" s="12">
        <f>K3655+IF(AND($B3656="B",$E3656&lt;&gt;""),IF($G3656="D",-I3656,+I3656),0)</f>
        <v>343.10040394005682</v>
      </c>
      <c r="L3656" s="6" t="str">
        <f>IF(C3656="","",G3656&amp;" "&amp;VLOOKUP(C3656,$X$1:$Y$49,2))</f>
        <v>D 4</v>
      </c>
      <c r="M3656" s="10" t="e">
        <f>M3655+IF(AND(B3656="C",E3656&lt;&gt;""),IF(G3656="D",-#REF!,+#REF!),0)</f>
        <v>#REF!</v>
      </c>
      <c r="N3656">
        <f>IF(D3656,MONTH(D3656),"")</f>
        <v>9</v>
      </c>
      <c r="O3656">
        <f>IF(D3656,YEAR(D3656),"")</f>
        <v>2007</v>
      </c>
      <c r="P3656" s="12">
        <f>P3655+IF(AND($B3656="C",I3656&lt;&gt;""),IF($G3656="D",-I3656,+I3656),0)</f>
        <v>122.43577481221318</v>
      </c>
    </row>
    <row r="3657" spans="1:16" x14ac:dyDescent="0.2">
      <c r="A3657" s="6">
        <v>1809</v>
      </c>
      <c r="B3657" s="29" t="s">
        <v>17</v>
      </c>
      <c r="C3657" t="s">
        <v>44</v>
      </c>
      <c r="D3657" s="8">
        <v>39331</v>
      </c>
      <c r="E3657" s="8">
        <v>39331</v>
      </c>
      <c r="F3657" s="40" t="s">
        <v>284</v>
      </c>
      <c r="G3657" s="29" t="s">
        <v>23</v>
      </c>
      <c r="I3657" s="12">
        <v>100</v>
      </c>
      <c r="J3657" s="12">
        <f>J3656+IF(AND($B3657="B",$G3657="D"),-I3657,IF($B3657="B",+I3657,0))</f>
        <v>243.10040394005682</v>
      </c>
      <c r="K3657" s="12">
        <f>K3656+IF(AND($B3657="B",$E3657&lt;&gt;""),IF($G3657="D",-I3657,+I3657),0)</f>
        <v>243.10040394005682</v>
      </c>
      <c r="L3657" s="6" t="str">
        <f>IF(C3657="","",G3657&amp;" "&amp;VLOOKUP(C3657,$X$1:$Y$49,2))</f>
        <v>D 5</v>
      </c>
      <c r="M3657" s="10" t="e">
        <f>M3656+IF(AND(B3657="C",E3657&lt;&gt;""),IF(G3657="D",-#REF!,+#REF!),0)</f>
        <v>#REF!</v>
      </c>
      <c r="N3657">
        <f>IF(D3657,MONTH(D3657),"")</f>
        <v>9</v>
      </c>
      <c r="O3657">
        <f>IF(D3657,YEAR(D3657),"")</f>
        <v>2007</v>
      </c>
      <c r="P3657" s="12">
        <f>P3656+IF(AND($B3657="C",I3657&lt;&gt;""),IF($G3657="D",-I3657,+I3657),0)</f>
        <v>122.43577481221318</v>
      </c>
    </row>
    <row r="3658" spans="1:16" x14ac:dyDescent="0.2">
      <c r="A3658" s="6">
        <v>1809</v>
      </c>
      <c r="B3658" s="29" t="s">
        <v>40</v>
      </c>
      <c r="C3658" t="s">
        <v>41</v>
      </c>
      <c r="D3658" s="8">
        <v>39331</v>
      </c>
      <c r="E3658" s="8">
        <v>39331</v>
      </c>
      <c r="F3658" s="40" t="s">
        <v>284</v>
      </c>
      <c r="G3658" s="29" t="s">
        <v>19</v>
      </c>
      <c r="I3658" s="12">
        <v>100</v>
      </c>
      <c r="J3658" s="12">
        <f>J3657+IF(AND($B3658="B",$G3658="D"),-I3658,IF($B3658="B",+I3658,0))</f>
        <v>243.10040394005682</v>
      </c>
      <c r="K3658" s="12">
        <f>K3657+IF(AND($B3658="B",$E3658&lt;&gt;""),IF($G3658="D",-I3658,+I3658),0)</f>
        <v>243.10040394005682</v>
      </c>
      <c r="L3658" s="6" t="str">
        <f>IF(C3658="","",G3658&amp;" "&amp;VLOOKUP(C3658,$X$1:$Y$49,2))</f>
        <v>R 4</v>
      </c>
      <c r="M3658" s="10" t="e">
        <f>M3657+IF(AND(B3658="C",E3658&lt;&gt;""),IF(G3658="D",-#REF!,+#REF!),0)</f>
        <v>#REF!</v>
      </c>
      <c r="N3658">
        <f>IF(D3658,MONTH(D3658),"")</f>
        <v>9</v>
      </c>
      <c r="O3658">
        <f>IF(D3658,YEAR(D3658),"")</f>
        <v>2007</v>
      </c>
      <c r="P3658" s="12">
        <f>P3657+IF(AND($B3658="C",I3658&lt;&gt;""),IF($G3658="D",-I3658,+I3658),0)</f>
        <v>222.4357748122132</v>
      </c>
    </row>
    <row r="3659" spans="1:16" x14ac:dyDescent="0.2">
      <c r="A3659" s="6">
        <v>1807</v>
      </c>
      <c r="B3659" s="29" t="s">
        <v>17</v>
      </c>
      <c r="C3659" t="s">
        <v>54</v>
      </c>
      <c r="D3659" s="8">
        <v>39333</v>
      </c>
      <c r="E3659" s="8">
        <v>39333</v>
      </c>
      <c r="F3659" s="40" t="s">
        <v>284</v>
      </c>
      <c r="G3659" s="6" t="s">
        <v>19</v>
      </c>
      <c r="I3659" s="12">
        <v>1400</v>
      </c>
      <c r="J3659" s="12">
        <f>J3658+IF(AND($B3659="B",$G3659="D"),-I3659,IF($B3659="B",+I3659,0))</f>
        <v>1643.1004039400568</v>
      </c>
      <c r="K3659" s="12">
        <f>K3658+IF(AND($B3659="B",$E3659&lt;&gt;""),IF($G3659="D",-I3659,+I3659),0)</f>
        <v>1643.1004039400568</v>
      </c>
      <c r="L3659" s="6" t="str">
        <f>IF(C3659="","",G3659&amp;" "&amp;VLOOKUP(C3659,$X$1:$Y$49,2))</f>
        <v>R 6</v>
      </c>
      <c r="M3659" s="10" t="e">
        <f>M3658+IF(AND(B3659="C",E3659&lt;&gt;""),IF(G3659="D",-#REF!,+#REF!),0)</f>
        <v>#REF!</v>
      </c>
      <c r="N3659">
        <f>IF(D3659,MONTH(D3659),"")</f>
        <v>9</v>
      </c>
      <c r="O3659">
        <f>IF(D3659,YEAR(D3659),"")</f>
        <v>2007</v>
      </c>
      <c r="P3659" s="12">
        <f>P3658+IF(AND($B3659="C",I3659&lt;&gt;""),IF($G3659="D",-I3659,+I3659),0)</f>
        <v>222.4357748122132</v>
      </c>
    </row>
    <row r="3660" spans="1:16" x14ac:dyDescent="0.2">
      <c r="A3660" s="6">
        <v>1807</v>
      </c>
      <c r="B3660" s="29" t="s">
        <v>17</v>
      </c>
      <c r="C3660" t="s">
        <v>62</v>
      </c>
      <c r="D3660" s="8">
        <v>39333</v>
      </c>
      <c r="E3660" s="8">
        <v>39333</v>
      </c>
      <c r="F3660" s="40" t="s">
        <v>284</v>
      </c>
      <c r="G3660" s="6" t="s">
        <v>19</v>
      </c>
      <c r="I3660" s="12">
        <v>274.39999999999998</v>
      </c>
      <c r="J3660" s="12">
        <f>J3659+IF(AND($B3660="B",$G3660="D"),-I3660,IF($B3660="B",+I3660,0))</f>
        <v>1917.5004039400569</v>
      </c>
      <c r="K3660" s="12">
        <f>K3659+IF(AND($B3660="B",$E3660&lt;&gt;""),IF($G3660="D",-I3660,+I3660),0)</f>
        <v>1917.5004039400569</v>
      </c>
      <c r="L3660" s="6" t="str">
        <f>IF(C3660="","",G3660&amp;" "&amp;VLOOKUP(C3660,$X$1:$Y$49,2))</f>
        <v>R 5</v>
      </c>
      <c r="M3660" s="10" t="e">
        <f>M3659+IF(AND(B3660="C",E3660&lt;&gt;""),IF(G3660="D",-#REF!,+#REF!),0)</f>
        <v>#REF!</v>
      </c>
      <c r="N3660">
        <f>IF(D3660,MONTH(D3660),"")</f>
        <v>9</v>
      </c>
      <c r="O3660">
        <f>IF(D3660,YEAR(D3660),"")</f>
        <v>2007</v>
      </c>
      <c r="P3660" s="12">
        <f>P3659+IF(AND($B3660="C",I3660&lt;&gt;""),IF($G3660="D",-I3660,+I3660),0)</f>
        <v>222.4357748122132</v>
      </c>
    </row>
    <row r="3661" spans="1:16" x14ac:dyDescent="0.2">
      <c r="A3661" s="6">
        <v>1805</v>
      </c>
      <c r="B3661" s="29" t="s">
        <v>17</v>
      </c>
      <c r="C3661" t="s">
        <v>54</v>
      </c>
      <c r="D3661" s="8">
        <v>39335</v>
      </c>
      <c r="E3661" s="8">
        <v>39344</v>
      </c>
      <c r="F3661" s="40" t="s">
        <v>284</v>
      </c>
      <c r="G3661" s="6" t="s">
        <v>19</v>
      </c>
      <c r="I3661" s="12">
        <v>820</v>
      </c>
      <c r="J3661" s="12">
        <f>J3660+IF(AND($B3661="B",$G3661="D"),-I3661,IF($B3661="B",+I3661,0))</f>
        <v>2737.5004039400569</v>
      </c>
      <c r="K3661" s="12">
        <f>K3660+IF(AND($B3661="B",$E3661&lt;&gt;""),IF($G3661="D",-I3661,+I3661),0)</f>
        <v>2737.5004039400569</v>
      </c>
      <c r="L3661" s="6" t="str">
        <f>IF(C3661="","",G3661&amp;" "&amp;VLOOKUP(C3661,$X$1:$Y$49,2))</f>
        <v>R 6</v>
      </c>
      <c r="M3661" s="10" t="e">
        <f>M3660+IF(AND(B3661="C",E3661&lt;&gt;""),IF(G3661="D",-#REF!,+#REF!),0)</f>
        <v>#REF!</v>
      </c>
      <c r="N3661">
        <f>IF(D3661,MONTH(D3661),"")</f>
        <v>9</v>
      </c>
      <c r="O3661">
        <f>IF(D3661,YEAR(D3661),"")</f>
        <v>2007</v>
      </c>
      <c r="P3661" s="12">
        <f>P3660+IF(AND($B3661="C",I3661&lt;&gt;""),IF($G3661="D",-I3661,+I3661),0)</f>
        <v>222.4357748122132</v>
      </c>
    </row>
    <row r="3662" spans="1:16" x14ac:dyDescent="0.2">
      <c r="A3662" s="6">
        <v>1805</v>
      </c>
      <c r="B3662" s="29" t="s">
        <v>17</v>
      </c>
      <c r="C3662" t="s">
        <v>62</v>
      </c>
      <c r="D3662" s="8">
        <v>39335</v>
      </c>
      <c r="E3662" s="8">
        <v>39344</v>
      </c>
      <c r="F3662" s="40" t="s">
        <v>284</v>
      </c>
      <c r="G3662" s="6" t="s">
        <v>19</v>
      </c>
      <c r="I3662" s="12">
        <v>160.72</v>
      </c>
      <c r="J3662" s="12">
        <f>J3661+IF(AND($B3662="B",$G3662="D"),-I3662,IF($B3662="B",+I3662,0))</f>
        <v>2898.2204039400567</v>
      </c>
      <c r="K3662" s="12">
        <f>K3661+IF(AND($B3662="B",$E3662&lt;&gt;""),IF($G3662="D",-I3662,+I3662),0)</f>
        <v>2898.2204039400567</v>
      </c>
      <c r="L3662" s="6" t="str">
        <f>IF(C3662="","",G3662&amp;" "&amp;VLOOKUP(C3662,$X$1:$Y$49,2))</f>
        <v>R 5</v>
      </c>
      <c r="M3662" s="10" t="e">
        <f>M3661+IF(AND(B3662="C",E3662&lt;&gt;""),IF(G3662="D",-#REF!,+#REF!),0)</f>
        <v>#REF!</v>
      </c>
      <c r="N3662">
        <f>IF(D3662,MONTH(D3662),"")</f>
        <v>9</v>
      </c>
      <c r="O3662">
        <f>IF(D3662,YEAR(D3662),"")</f>
        <v>2007</v>
      </c>
      <c r="P3662" s="12">
        <f>P3661+IF(AND($B3662="C",I3662&lt;&gt;""),IF($G3662="D",-I3662,+I3662),0)</f>
        <v>222.4357748122132</v>
      </c>
    </row>
    <row r="3663" spans="1:16" x14ac:dyDescent="0.2">
      <c r="A3663" s="6">
        <v>1538</v>
      </c>
      <c r="B3663" s="6" t="s">
        <v>17</v>
      </c>
      <c r="C3663" t="s">
        <v>64</v>
      </c>
      <c r="D3663" s="8">
        <v>39336</v>
      </c>
      <c r="E3663" s="8">
        <v>39335</v>
      </c>
      <c r="F3663" t="s">
        <v>284</v>
      </c>
      <c r="G3663" s="6" t="s">
        <v>23</v>
      </c>
      <c r="I3663" s="12">
        <v>4</v>
      </c>
      <c r="J3663" s="12">
        <f>J3662+IF(AND($B3663="B",$G3663="D"),-I3663,IF($B3663="B",+I3663,0))</f>
        <v>2894.2204039400567</v>
      </c>
      <c r="K3663" s="12">
        <f>K3662+IF(AND($B3663="B",$E3663&lt;&gt;""),IF($G3663="D",-I3663,+I3663),0)</f>
        <v>2894.2204039400567</v>
      </c>
      <c r="L3663" s="6" t="str">
        <f>IF(C3663="","",G3663&amp;" "&amp;VLOOKUP(C3663,$X$1:$Y$49,2))</f>
        <v>D 20</v>
      </c>
      <c r="M3663" s="10" t="e">
        <f>M3662+IF(AND(B3663="C",E3663&lt;&gt;""),IF(G3663="D",-#REF!,+#REF!),0)</f>
        <v>#REF!</v>
      </c>
      <c r="N3663">
        <f>IF(D3663,MONTH(D3663),"")</f>
        <v>9</v>
      </c>
      <c r="O3663">
        <f>IF(D3663,YEAR(D3663),"")</f>
        <v>2007</v>
      </c>
      <c r="P3663" s="12">
        <f>P3662+IF(AND($B3663="C",I3663&lt;&gt;""),IF($G3663="D",-I3663,+I3663),0)</f>
        <v>222.4357748122132</v>
      </c>
    </row>
    <row r="3664" spans="1:16" x14ac:dyDescent="0.2">
      <c r="A3664" s="6">
        <v>1814</v>
      </c>
      <c r="B3664" s="29" t="s">
        <v>17</v>
      </c>
      <c r="C3664" t="s">
        <v>28</v>
      </c>
      <c r="D3664" s="8">
        <v>39341</v>
      </c>
      <c r="E3664" s="8">
        <v>39356</v>
      </c>
      <c r="F3664" s="40" t="s">
        <v>284</v>
      </c>
      <c r="G3664" s="29" t="s">
        <v>23</v>
      </c>
      <c r="I3664" s="12">
        <v>44.41</v>
      </c>
      <c r="J3664" s="12">
        <f>J3663+IF(AND($B3664="B",$G3664="D"),-I3664,IF($B3664="B",+I3664,0))</f>
        <v>2849.8104039400569</v>
      </c>
      <c r="K3664" s="12">
        <f>K3663+IF(AND($B3664="B",$E3664&lt;&gt;""),IF($G3664="D",-I3664,+I3664),0)</f>
        <v>2849.8104039400569</v>
      </c>
      <c r="L3664" s="6" t="str">
        <f>IF(C3664="","",G3664&amp;" "&amp;VLOOKUP(C3664,$X$1:$Y$49,2))</f>
        <v>D 25</v>
      </c>
      <c r="M3664" s="10" t="e">
        <f>M3663+IF(AND(B3664="C",E3664&lt;&gt;""),IF(G3664="D",-#REF!,+#REF!),0)</f>
        <v>#REF!</v>
      </c>
      <c r="N3664">
        <f>IF(D3664,MONTH(D3664),"")</f>
        <v>9</v>
      </c>
      <c r="O3664">
        <f>IF(D3664,YEAR(D3664),"")</f>
        <v>2007</v>
      </c>
      <c r="P3664" s="12">
        <f>P3663+IF(AND($B3664="C",I3664&lt;&gt;""),IF($G3664="D",-I3664,+I3664),0)</f>
        <v>222.4357748122132</v>
      </c>
    </row>
    <row r="3665" spans="1:16" x14ac:dyDescent="0.2">
      <c r="A3665" s="6">
        <v>1814</v>
      </c>
      <c r="B3665" s="29" t="s">
        <v>17</v>
      </c>
      <c r="C3665" t="s">
        <v>26</v>
      </c>
      <c r="D3665" s="8">
        <v>39341</v>
      </c>
      <c r="E3665" s="8">
        <v>39356</v>
      </c>
      <c r="F3665" s="40" t="s">
        <v>284</v>
      </c>
      <c r="G3665" s="29" t="s">
        <v>23</v>
      </c>
      <c r="I3665" s="12">
        <v>8.7100000000000009</v>
      </c>
      <c r="J3665" s="12">
        <f>J3664+IF(AND($B3665="B",$G3665="D"),-I3665,IF($B3665="B",+I3665,0))</f>
        <v>2841.1004039400568</v>
      </c>
      <c r="K3665" s="12">
        <f>K3664+IF(AND($B3665="B",$E3665&lt;&gt;""),IF($G3665="D",-I3665,+I3665),0)</f>
        <v>2841.1004039400568</v>
      </c>
      <c r="L3665" s="6" t="str">
        <f>IF(C3665="","",G3665&amp;" "&amp;VLOOKUP(C3665,$X$1:$Y$49,2))</f>
        <v>D 6</v>
      </c>
      <c r="M3665" s="10" t="e">
        <f>M3664+IF(AND(B3665="C",E3665&lt;&gt;""),IF(G3665="D",-#REF!,+#REF!),0)</f>
        <v>#REF!</v>
      </c>
      <c r="N3665">
        <f>IF(D3665,MONTH(D3665),"")</f>
        <v>9</v>
      </c>
      <c r="O3665">
        <f>IF(D3665,YEAR(D3665),"")</f>
        <v>2007</v>
      </c>
      <c r="P3665" s="12">
        <f>P3664+IF(AND($B3665="C",I3665&lt;&gt;""),IF($G3665="D",-I3665,+I3665),0)</f>
        <v>222.4357748122132</v>
      </c>
    </row>
    <row r="3666" spans="1:16" x14ac:dyDescent="0.2">
      <c r="A3666" s="6">
        <v>1701</v>
      </c>
      <c r="B3666" s="6" t="s">
        <v>17</v>
      </c>
      <c r="C3666" t="s">
        <v>33</v>
      </c>
      <c r="D3666" s="8">
        <v>39345</v>
      </c>
      <c r="E3666" s="8">
        <v>39344</v>
      </c>
      <c r="F3666" s="40" t="s">
        <v>284</v>
      </c>
      <c r="G3666" s="6" t="s">
        <v>23</v>
      </c>
      <c r="I3666" s="12">
        <v>548</v>
      </c>
      <c r="J3666" s="12">
        <f>J3665+IF(AND($B3666="B",$G3666="D"),-I3666,IF($B3666="B",+I3666,0))</f>
        <v>2293.1004039400568</v>
      </c>
      <c r="K3666" s="12">
        <f>K3665+IF(AND($B3666="B",$E3666&lt;&gt;""),IF($G3666="D",-I3666,+I3666),0)</f>
        <v>2293.1004039400568</v>
      </c>
      <c r="L3666" s="6" t="str">
        <f>IF(C3666="","",G3666&amp;" "&amp;VLOOKUP(C3666,$X$1:$Y$49,2))</f>
        <v>D 23</v>
      </c>
      <c r="M3666" s="10" t="e">
        <f>M3665+IF(AND(B3666="C",E3666&lt;&gt;""),IF(G3666="D",-#REF!,+#REF!),0)</f>
        <v>#REF!</v>
      </c>
      <c r="N3666">
        <f>IF(D3666,MONTH(D3666),"")</f>
        <v>9</v>
      </c>
      <c r="O3666">
        <f>IF(D3666,YEAR(D3666),"")</f>
        <v>2007</v>
      </c>
      <c r="P3666" s="12">
        <f>P3665+IF(AND($B3666="C",I3666&lt;&gt;""),IF($G3666="D",-I3666,+I3666),0)</f>
        <v>222.4357748122132</v>
      </c>
    </row>
    <row r="3667" spans="1:16" x14ac:dyDescent="0.2">
      <c r="A3667" s="6">
        <v>1528</v>
      </c>
      <c r="B3667" s="6" t="s">
        <v>17</v>
      </c>
      <c r="C3667" t="s">
        <v>57</v>
      </c>
      <c r="D3667" s="8">
        <v>39346</v>
      </c>
      <c r="E3667" s="8">
        <v>39345</v>
      </c>
      <c r="F3667" t="s">
        <v>284</v>
      </c>
      <c r="G3667" s="6" t="s">
        <v>23</v>
      </c>
      <c r="I3667" s="12">
        <v>278.97000000000003</v>
      </c>
      <c r="J3667" s="12">
        <f>J3666+IF(AND($B3667="B",$G3667="D"),-I3667,IF($B3667="B",+I3667,0))</f>
        <v>2014.1304039400568</v>
      </c>
      <c r="K3667" s="12">
        <f>K3666+IF(AND($B3667="B",$E3667&lt;&gt;""),IF($G3667="D",-I3667,+I3667),0)</f>
        <v>2014.1304039400568</v>
      </c>
      <c r="L3667" s="6" t="str">
        <f>IF(C3667="","",G3667&amp;" "&amp;VLOOKUP(C3667,$X$1:$Y$49,2))</f>
        <v>D 13</v>
      </c>
      <c r="M3667" s="10" t="e">
        <f>M3666+IF(AND(B3667="C",E3667&lt;&gt;""),IF(G3667="D",-#REF!,+#REF!),0)</f>
        <v>#REF!</v>
      </c>
      <c r="N3667">
        <f>IF(D3667,MONTH(D3667),"")</f>
        <v>9</v>
      </c>
      <c r="O3667">
        <f>IF(D3667,YEAR(D3667),"")</f>
        <v>2007</v>
      </c>
      <c r="P3667" s="12">
        <f>P3666+IF(AND($B3667="C",I3667&lt;&gt;""),IF($G3667="D",-I3667,+I3667),0)</f>
        <v>222.4357748122132</v>
      </c>
    </row>
    <row r="3668" spans="1:16" x14ac:dyDescent="0.2">
      <c r="A3668" s="6">
        <v>1528</v>
      </c>
      <c r="B3668" s="6" t="s">
        <v>17</v>
      </c>
      <c r="C3668" s="7" t="s">
        <v>26</v>
      </c>
      <c r="D3668" s="8">
        <v>39346</v>
      </c>
      <c r="E3668" s="8">
        <v>39345</v>
      </c>
      <c r="F3668" t="s">
        <v>284</v>
      </c>
      <c r="G3668" s="6" t="s">
        <v>23</v>
      </c>
      <c r="I3668" s="12">
        <v>54.68</v>
      </c>
      <c r="J3668" s="12">
        <f>J3667+IF(AND($B3668="B",$G3668="D"),-I3668,IF($B3668="B",+I3668,0))</f>
        <v>1959.4504039400567</v>
      </c>
      <c r="K3668" s="12">
        <f>K3667+IF(AND($B3668="B",$E3668&lt;&gt;""),IF($G3668="D",-I3668,+I3668),0)</f>
        <v>1959.4504039400567</v>
      </c>
      <c r="L3668" s="6" t="str">
        <f>IF(C3668="","",G3668&amp;" "&amp;VLOOKUP(C3668,$X$1:$Y$49,2))</f>
        <v>D 6</v>
      </c>
      <c r="M3668" s="10" t="e">
        <f>M3667+IF(AND(B3668="C",E3668&lt;&gt;""),IF(G3668="D",-#REF!,+#REF!),0)</f>
        <v>#REF!</v>
      </c>
      <c r="N3668">
        <f>IF(D3668,MONTH(D3668),"")</f>
        <v>9</v>
      </c>
      <c r="O3668">
        <f>IF(D3668,YEAR(D3668),"")</f>
        <v>2007</v>
      </c>
      <c r="P3668" s="12">
        <f>P3667+IF(AND($B3668="C",I3668&lt;&gt;""),IF($G3668="D",-I3668,+I3668),0)</f>
        <v>222.4357748122132</v>
      </c>
    </row>
    <row r="3669" spans="1:16" x14ac:dyDescent="0.2">
      <c r="A3669" s="6">
        <v>1528</v>
      </c>
      <c r="B3669" s="6" t="s">
        <v>17</v>
      </c>
      <c r="C3669" t="s">
        <v>64</v>
      </c>
      <c r="D3669" s="8">
        <v>39346</v>
      </c>
      <c r="E3669" s="8">
        <v>39345</v>
      </c>
      <c r="F3669" t="s">
        <v>284</v>
      </c>
      <c r="G3669" s="6" t="s">
        <v>23</v>
      </c>
      <c r="I3669" s="12">
        <v>6.11</v>
      </c>
      <c r="J3669" s="12">
        <f>J3668+IF(AND($B3669="B",$G3669="D"),-I3669,IF($B3669="B",+I3669,0))</f>
        <v>1953.3404039400568</v>
      </c>
      <c r="K3669" s="12">
        <f>K3668+IF(AND($B3669="B",$E3669&lt;&gt;""),IF($G3669="D",-I3669,+I3669),0)</f>
        <v>1953.3404039400568</v>
      </c>
      <c r="L3669" s="6" t="str">
        <f>IF(C3669="","",G3669&amp;" "&amp;VLOOKUP(C3669,$X$1:$Y$49,2))</f>
        <v>D 20</v>
      </c>
      <c r="M3669" s="10" t="e">
        <f>M3668+IF(AND(B3669="C",E3669&lt;&gt;""),IF(G3669="D",-#REF!,+#REF!),0)</f>
        <v>#REF!</v>
      </c>
      <c r="N3669">
        <f>IF(D3669,MONTH(D3669),"")</f>
        <v>9</v>
      </c>
      <c r="O3669">
        <f>IF(D3669,YEAR(D3669),"")</f>
        <v>2007</v>
      </c>
      <c r="P3669" s="12">
        <f>P3668+IF(AND($B3669="C",I3669&lt;&gt;""),IF($G3669="D",-I3669,+I3669),0)</f>
        <v>222.4357748122132</v>
      </c>
    </row>
    <row r="3670" spans="1:16" x14ac:dyDescent="0.2">
      <c r="A3670" s="6">
        <v>1802</v>
      </c>
      <c r="B3670" s="29" t="s">
        <v>17</v>
      </c>
      <c r="C3670" t="s">
        <v>33</v>
      </c>
      <c r="D3670" s="8">
        <v>39349</v>
      </c>
      <c r="E3670" s="8">
        <v>39349</v>
      </c>
      <c r="F3670" t="s">
        <v>284</v>
      </c>
      <c r="G3670" s="29" t="s">
        <v>23</v>
      </c>
      <c r="I3670" s="12">
        <v>240.5</v>
      </c>
      <c r="J3670" s="12">
        <f>J3669+IF(AND($B3670="B",$G3670="D"),-I3670,IF($B3670="B",+I3670,0))</f>
        <v>1712.8404039400568</v>
      </c>
      <c r="K3670" s="12">
        <f>K3669+IF(AND($B3670="B",$E3670&lt;&gt;""),IF($G3670="D",-I3670,+I3670),0)</f>
        <v>1712.8404039400568</v>
      </c>
      <c r="L3670" s="6" t="str">
        <f>IF(C3670="","",G3670&amp;" "&amp;VLOOKUP(C3670,$X$1:$Y$49,2))</f>
        <v>D 23</v>
      </c>
      <c r="M3670" s="10" t="e">
        <f>M3669+IF(AND(B3670="C",E3670&lt;&gt;""),IF(G3670="D",-#REF!,+#REF!),0)</f>
        <v>#REF!</v>
      </c>
      <c r="N3670">
        <f>IF(D3670,MONTH(D3670),"")</f>
        <v>9</v>
      </c>
      <c r="O3670">
        <f>IF(D3670,YEAR(D3670),"")</f>
        <v>2007</v>
      </c>
      <c r="P3670" s="12">
        <f>P3669+IF(AND($B3670="C",I3670&lt;&gt;""),IF($G3670="D",-I3670,+I3670),0)</f>
        <v>222.4357748122132</v>
      </c>
    </row>
    <row r="3671" spans="1:16" x14ac:dyDescent="0.2">
      <c r="A3671" s="6">
        <v>1812</v>
      </c>
      <c r="B3671" s="6" t="s">
        <v>17</v>
      </c>
      <c r="C3671" t="s">
        <v>16</v>
      </c>
      <c r="D3671" s="8">
        <v>39350</v>
      </c>
      <c r="E3671" s="8">
        <v>39353</v>
      </c>
      <c r="F3671" t="s">
        <v>284</v>
      </c>
      <c r="G3671" s="6" t="s">
        <v>23</v>
      </c>
      <c r="I3671" s="12">
        <v>417.18</v>
      </c>
      <c r="J3671" s="12">
        <f>J3670+IF(AND($B3671="B",$G3671="D"),-I3671,IF($B3671="B",+I3671,0))</f>
        <v>1295.6604039400568</v>
      </c>
      <c r="K3671" s="12">
        <f>K3670+IF(AND($B3671="B",$E3671&lt;&gt;""),IF($G3671="D",-I3671,+I3671),0)</f>
        <v>1295.6604039400568</v>
      </c>
      <c r="L3671" s="6" t="str">
        <f>IF(C3671="","",G3671&amp;" "&amp;VLOOKUP(C3671,$X$1:$Y$49,2))</f>
        <v>D 8</v>
      </c>
      <c r="M3671" s="10" t="e">
        <f>M3670+IF(AND(B3671="C",E3671&lt;&gt;""),IF(G3671="D",-#REF!,+#REF!),0)</f>
        <v>#REF!</v>
      </c>
      <c r="N3671">
        <f>IF(D3671,MONTH(D3671),"")</f>
        <v>9</v>
      </c>
      <c r="O3671">
        <f>IF(D3671,YEAR(D3671),"")</f>
        <v>2007</v>
      </c>
      <c r="P3671" s="12">
        <f>P3670+IF(AND($B3671="C",I3671&lt;&gt;""),IF($G3671="D",-I3671,+I3671),0)</f>
        <v>222.4357748122132</v>
      </c>
    </row>
    <row r="3672" spans="1:16" x14ac:dyDescent="0.2">
      <c r="A3672" s="6">
        <v>1812</v>
      </c>
      <c r="B3672" s="6" t="s">
        <v>17</v>
      </c>
      <c r="C3672" t="s">
        <v>31</v>
      </c>
      <c r="D3672" s="8">
        <v>39350</v>
      </c>
      <c r="E3672" s="8">
        <v>39353</v>
      </c>
      <c r="F3672" t="s">
        <v>284</v>
      </c>
      <c r="G3672" s="6" t="s">
        <v>23</v>
      </c>
      <c r="I3672" s="12">
        <v>81.599999999999994</v>
      </c>
      <c r="J3672" s="12">
        <f>J3671+IF(AND($B3672="B",$G3672="D"),-I3672,IF($B3672="B",+I3672,0))</f>
        <v>1214.0604039400569</v>
      </c>
      <c r="K3672" s="12">
        <f>K3671+IF(AND($B3672="B",$E3672&lt;&gt;""),IF($G3672="D",-I3672,+I3672),0)</f>
        <v>1214.0604039400569</v>
      </c>
      <c r="L3672" s="6" t="str">
        <f>IF(C3672="","",G3672&amp;" "&amp;VLOOKUP(C3672,$X$1:$Y$49,2))</f>
        <v>D 22</v>
      </c>
      <c r="M3672" s="10" t="e">
        <f>M3671+IF(AND(B3672="C",E3672&lt;&gt;""),IF(G3672="D",-#REF!,+#REF!),0)</f>
        <v>#REF!</v>
      </c>
      <c r="N3672">
        <f>IF(D3672,MONTH(D3672),"")</f>
        <v>9</v>
      </c>
      <c r="O3672">
        <f>IF(D3672,YEAR(D3672),"")</f>
        <v>2007</v>
      </c>
      <c r="P3672" s="12">
        <f>P3671+IF(AND($B3672="C",I3672&lt;&gt;""),IF($G3672="D",-I3672,+I3672),0)</f>
        <v>222.4357748122132</v>
      </c>
    </row>
    <row r="3673" spans="1:16" x14ac:dyDescent="0.2">
      <c r="A3673" s="6">
        <v>1812</v>
      </c>
      <c r="B3673" s="6" t="s">
        <v>17</v>
      </c>
      <c r="C3673" t="s">
        <v>26</v>
      </c>
      <c r="D3673" s="8">
        <v>39350</v>
      </c>
      <c r="E3673" s="8">
        <v>39353</v>
      </c>
      <c r="F3673" t="s">
        <v>284</v>
      </c>
      <c r="G3673" s="6" t="s">
        <v>23</v>
      </c>
      <c r="I3673" s="12">
        <v>95.16</v>
      </c>
      <c r="J3673" s="12">
        <f>J3672+IF(AND($B3673="B",$G3673="D"),-I3673,IF($B3673="B",+I3673,0))</f>
        <v>1118.9004039400568</v>
      </c>
      <c r="K3673" s="12">
        <f>K3672+IF(AND($B3673="B",$E3673&lt;&gt;""),IF($G3673="D",-I3673,+I3673),0)</f>
        <v>1118.9004039400568</v>
      </c>
      <c r="L3673" s="6" t="str">
        <f>IF(C3673="","",G3673&amp;" "&amp;VLOOKUP(C3673,$X$1:$Y$49,2))</f>
        <v>D 6</v>
      </c>
      <c r="M3673" s="10" t="e">
        <f>M3672+IF(AND(B3673="C",E3673&lt;&gt;""),IF(G3673="D",-#REF!,+#REF!),0)</f>
        <v>#REF!</v>
      </c>
      <c r="N3673">
        <f>IF(D3673,MONTH(D3673),"")</f>
        <v>9</v>
      </c>
      <c r="O3673">
        <f>IF(D3673,YEAR(D3673),"")</f>
        <v>2007</v>
      </c>
      <c r="P3673" s="12">
        <f>P3672+IF(AND($B3673="C",I3673&lt;&gt;""),IF($G3673="D",-I3673,+I3673),0)</f>
        <v>222.4357748122132</v>
      </c>
    </row>
    <row r="3674" spans="1:16" x14ac:dyDescent="0.2">
      <c r="A3674" s="6">
        <v>1812</v>
      </c>
      <c r="B3674" s="6" t="s">
        <v>17</v>
      </c>
      <c r="C3674" t="s">
        <v>65</v>
      </c>
      <c r="D3674" s="8">
        <v>39350</v>
      </c>
      <c r="E3674" s="8">
        <v>39353</v>
      </c>
      <c r="F3674" t="s">
        <v>284</v>
      </c>
      <c r="G3674" s="6" t="s">
        <v>23</v>
      </c>
      <c r="I3674" s="12">
        <v>0.19</v>
      </c>
      <c r="J3674" s="12">
        <f>J3673+IF(AND($B3674="B",$G3674="D"),-I3674,IF($B3674="B",+I3674,0))</f>
        <v>1118.7104039400567</v>
      </c>
      <c r="K3674" s="12">
        <f>K3673+IF(AND($B3674="B",$E3674&lt;&gt;""),IF($G3674="D",-I3674,+I3674),0)</f>
        <v>1118.7104039400567</v>
      </c>
      <c r="L3674" s="6" t="str">
        <f>IF(C3674="","",G3674&amp;" "&amp;VLOOKUP(C3674,$X$1:$Y$49,2))</f>
        <v>D 12</v>
      </c>
      <c r="M3674" s="10" t="e">
        <f>M3673+IF(AND(B3674="C",E3674&lt;&gt;""),IF(G3674="D",-#REF!,+#REF!),0)</f>
        <v>#REF!</v>
      </c>
      <c r="N3674">
        <f>IF(D3674,MONTH(D3674),"")</f>
        <v>9</v>
      </c>
      <c r="O3674">
        <f>IF(D3674,YEAR(D3674),"")</f>
        <v>2007</v>
      </c>
      <c r="P3674" s="12">
        <f>P3673+IF(AND($B3674="C",I3674&lt;&gt;""),IF($G3674="D",-I3674,+I3674),0)</f>
        <v>222.4357748122132</v>
      </c>
    </row>
    <row r="3675" spans="1:16" x14ac:dyDescent="0.2">
      <c r="A3675" s="6">
        <v>1812</v>
      </c>
      <c r="B3675" s="6" t="s">
        <v>17</v>
      </c>
      <c r="C3675" t="s">
        <v>21</v>
      </c>
      <c r="D3675" s="8">
        <v>39350</v>
      </c>
      <c r="E3675" s="8">
        <v>39353</v>
      </c>
      <c r="F3675" t="s">
        <v>284</v>
      </c>
      <c r="G3675" s="6" t="s">
        <v>23</v>
      </c>
      <c r="I3675" s="12">
        <v>9.16</v>
      </c>
      <c r="J3675" s="12">
        <f>J3674+IF(AND($B3675="B",$G3675="D"),-I3675,IF($B3675="B",+I3675,0))</f>
        <v>1109.5504039400566</v>
      </c>
      <c r="K3675" s="12">
        <f>K3674+IF(AND($B3675="B",$E3675&lt;&gt;""),IF($G3675="D",-I3675,+I3675),0)</f>
        <v>1109.5504039400566</v>
      </c>
      <c r="L3675" s="6" t="str">
        <f>IF(C3675="","",G3675&amp;" "&amp;VLOOKUP(C3675,$X$1:$Y$49,2))</f>
        <v>D 28</v>
      </c>
      <c r="M3675" s="10" t="e">
        <f>M3674+IF(AND(B3675="C",E3675&lt;&gt;""),IF(G3675="D",-#REF!,+#REF!),0)</f>
        <v>#REF!</v>
      </c>
      <c r="N3675">
        <f>IF(D3675,MONTH(D3675),"")</f>
        <v>9</v>
      </c>
      <c r="O3675">
        <f>IF(D3675,YEAR(D3675),"")</f>
        <v>2007</v>
      </c>
      <c r="P3675" s="12">
        <f>P3674+IF(AND($B3675="C",I3675&lt;&gt;""),IF($G3675="D",-I3675,+I3675),0)</f>
        <v>222.4357748122132</v>
      </c>
    </row>
    <row r="3676" spans="1:16" x14ac:dyDescent="0.2">
      <c r="A3676" s="6">
        <v>1768</v>
      </c>
      <c r="B3676" s="29" t="s">
        <v>17</v>
      </c>
      <c r="C3676" t="s">
        <v>49</v>
      </c>
      <c r="D3676" s="8">
        <v>39355</v>
      </c>
      <c r="E3676" s="8">
        <v>39356</v>
      </c>
      <c r="F3676" s="40" t="s">
        <v>284</v>
      </c>
      <c r="G3676" s="29" t="s">
        <v>23</v>
      </c>
      <c r="I3676" s="12">
        <v>321</v>
      </c>
      <c r="J3676" s="12">
        <f>J3675+IF(AND($B3676="B",$G3676="D"),-I3676,IF($B3676="B",+I3676,0))</f>
        <v>788.55040394005664</v>
      </c>
      <c r="K3676" s="12">
        <f>K3675+IF(AND($B3676="B",$E3676&lt;&gt;""),IF($G3676="D",-I3676,+I3676),0)</f>
        <v>788.55040394005664</v>
      </c>
      <c r="L3676" s="6" t="str">
        <f>IF(C3676="","",G3676&amp;" "&amp;VLOOKUP(C3676,$X$1:$Y$49,2))</f>
        <v>D 24</v>
      </c>
      <c r="M3676" s="10" t="e">
        <f>M3675+IF(AND(B3676="C",E3676&lt;&gt;""),IF(G3676="D",-#REF!,+#REF!),0)</f>
        <v>#REF!</v>
      </c>
      <c r="N3676">
        <f>IF(D3676,MONTH(D3676),"")</f>
        <v>9</v>
      </c>
      <c r="O3676">
        <f>IF(D3676,YEAR(D3676),"")</f>
        <v>2007</v>
      </c>
      <c r="P3676" s="12">
        <f>P3675+IF(AND($B3676="C",I3676&lt;&gt;""),IF($G3676="D",-I3676,+I3676),0)</f>
        <v>222.4357748122132</v>
      </c>
    </row>
    <row r="3677" spans="1:16" x14ac:dyDescent="0.2">
      <c r="A3677" s="6">
        <v>1768</v>
      </c>
      <c r="B3677" s="29" t="s">
        <v>17</v>
      </c>
      <c r="C3677" t="s">
        <v>26</v>
      </c>
      <c r="D3677" s="8">
        <v>39355</v>
      </c>
      <c r="E3677" s="8">
        <v>39356</v>
      </c>
      <c r="F3677" s="40" t="s">
        <v>284</v>
      </c>
      <c r="G3677" s="29" t="s">
        <v>23</v>
      </c>
      <c r="I3677" s="12">
        <v>62.91</v>
      </c>
      <c r="J3677" s="12">
        <f>J3676+IF(AND($B3677="B",$G3677="D"),-I3677,IF($B3677="B",+I3677,0))</f>
        <v>725.64040394005667</v>
      </c>
      <c r="K3677" s="12">
        <f>K3676+IF(AND($B3677="B",$E3677&lt;&gt;""),IF($G3677="D",-I3677,+I3677),0)</f>
        <v>725.64040394005667</v>
      </c>
      <c r="L3677" s="6" t="str">
        <f>IF(C3677="","",G3677&amp;" "&amp;VLOOKUP(C3677,$X$1:$Y$49,2))</f>
        <v>D 6</v>
      </c>
      <c r="M3677" s="10" t="e">
        <f>M3676+IF(AND(B3677="C",E3677&lt;&gt;""),IF(G3677="D",-#REF!,+#REF!),0)</f>
        <v>#REF!</v>
      </c>
      <c r="N3677">
        <f>IF(D3677,MONTH(D3677),"")</f>
        <v>9</v>
      </c>
      <c r="O3677">
        <f>IF(D3677,YEAR(D3677),"")</f>
        <v>2007</v>
      </c>
      <c r="P3677" s="12">
        <f>P3676+IF(AND($B3677="C",I3677&lt;&gt;""),IF($G3677="D",-I3677,+I3677),0)</f>
        <v>222.4357748122132</v>
      </c>
    </row>
    <row r="3678" spans="1:16" x14ac:dyDescent="0.2">
      <c r="A3678" s="6">
        <v>1817</v>
      </c>
      <c r="B3678" s="29" t="s">
        <v>17</v>
      </c>
      <c r="C3678" t="s">
        <v>53</v>
      </c>
      <c r="D3678" s="8">
        <v>39356</v>
      </c>
      <c r="E3678" s="8">
        <v>39356</v>
      </c>
      <c r="F3678" s="40" t="s">
        <v>284</v>
      </c>
      <c r="G3678" s="29" t="s">
        <v>23</v>
      </c>
      <c r="I3678" s="12">
        <v>13.36</v>
      </c>
      <c r="J3678" s="12">
        <f>J3677+IF(AND($B3678="B",$G3678="D"),-I3678,IF($B3678="B",+I3678,0))</f>
        <v>712.28040394005666</v>
      </c>
      <c r="K3678" s="12">
        <f>K3677+IF(AND($B3678="B",$E3678&lt;&gt;""),IF($G3678="D",-I3678,+I3678),0)</f>
        <v>712.28040394005666</v>
      </c>
      <c r="L3678" s="6" t="str">
        <f>IF(C3678="","",G3678&amp;" "&amp;VLOOKUP(C3678,$X$1:$Y$49,2))</f>
        <v>D 29</v>
      </c>
      <c r="M3678" s="10" t="e">
        <f>M3677+IF(AND(B3678="C",E3678&lt;&gt;""),IF(G3678="D",-#REF!,+#REF!),0)</f>
        <v>#REF!</v>
      </c>
      <c r="N3678">
        <f>IF(D3678,MONTH(D3678),"")</f>
        <v>10</v>
      </c>
      <c r="O3678">
        <f>IF(D3678,YEAR(D3678),"")</f>
        <v>2007</v>
      </c>
      <c r="P3678" s="12">
        <f>P3677+IF(AND($B3678="C",I3678&lt;&gt;""),IF($G3678="D",-I3678,+I3678),0)</f>
        <v>222.4357748122132</v>
      </c>
    </row>
    <row r="3679" spans="1:16" x14ac:dyDescent="0.2">
      <c r="A3679" s="6">
        <v>1818</v>
      </c>
      <c r="B3679" s="29" t="s">
        <v>17</v>
      </c>
      <c r="C3679" t="s">
        <v>53</v>
      </c>
      <c r="D3679" s="8">
        <v>39356</v>
      </c>
      <c r="E3679" s="8">
        <v>39356</v>
      </c>
      <c r="F3679" t="s">
        <v>284</v>
      </c>
      <c r="G3679" s="29" t="s">
        <v>23</v>
      </c>
      <c r="I3679" s="12">
        <v>42.36</v>
      </c>
      <c r="J3679" s="12">
        <f>J3678+IF(AND($B3679="B",$G3679="D"),-I3679,IF($B3679="B",+I3679,0))</f>
        <v>669.92040394005664</v>
      </c>
      <c r="K3679" s="12">
        <f>K3678+IF(AND($B3679="B",$E3679&lt;&gt;""),IF($G3679="D",-I3679,+I3679),0)</f>
        <v>669.92040394005664</v>
      </c>
      <c r="L3679" s="6" t="str">
        <f>IF(C3679="","",G3679&amp;" "&amp;VLOOKUP(C3679,$X$1:$Y$49,2))</f>
        <v>D 29</v>
      </c>
      <c r="M3679" s="10" t="e">
        <f>M3678+IF(AND(B3679="C",E3679&lt;&gt;""),IF(G3679="D",-#REF!,+#REF!),0)</f>
        <v>#REF!</v>
      </c>
      <c r="N3679">
        <f>IF(D3679,MONTH(D3679),"")</f>
        <v>10</v>
      </c>
      <c r="O3679">
        <f>IF(D3679,YEAR(D3679),"")</f>
        <v>2007</v>
      </c>
      <c r="P3679" s="12">
        <f>P3678+IF(AND($B3679="C",I3679&lt;&gt;""),IF($G3679="D",-I3679,+I3679),0)</f>
        <v>222.4357748122132</v>
      </c>
    </row>
    <row r="3680" spans="1:16" x14ac:dyDescent="0.2">
      <c r="A3680" s="6">
        <v>1820</v>
      </c>
      <c r="B3680" s="29" t="s">
        <v>17</v>
      </c>
      <c r="C3680" t="s">
        <v>54</v>
      </c>
      <c r="D3680" s="8">
        <v>39356</v>
      </c>
      <c r="E3680" s="8">
        <v>39360</v>
      </c>
      <c r="F3680" s="40" t="s">
        <v>284</v>
      </c>
      <c r="G3680" s="29" t="s">
        <v>19</v>
      </c>
      <c r="I3680" s="12">
        <v>1500</v>
      </c>
      <c r="J3680" s="12">
        <f>J3679+IF(AND($B3680="B",$G3680="D"),-I3680,IF($B3680="B",+I3680,0))</f>
        <v>2169.9204039400565</v>
      </c>
      <c r="K3680" s="12">
        <f>K3679+IF(AND($B3680="B",$E3680&lt;&gt;""),IF($G3680="D",-I3680,+I3680),0)</f>
        <v>2169.9204039400565</v>
      </c>
      <c r="L3680" s="6" t="str">
        <f>IF(C3680="","",G3680&amp;" "&amp;VLOOKUP(C3680,$X$1:$Y$49,2))</f>
        <v>R 6</v>
      </c>
      <c r="M3680" s="10" t="e">
        <f>M3679+IF(AND(B3680="C",E3680&lt;&gt;""),IF(G3680="D",-#REF!,+#REF!),0)</f>
        <v>#REF!</v>
      </c>
      <c r="N3680">
        <f>IF(D3680,MONTH(D3680),"")</f>
        <v>10</v>
      </c>
      <c r="O3680">
        <f>IF(D3680,YEAR(D3680),"")</f>
        <v>2007</v>
      </c>
      <c r="P3680" s="12">
        <f>P3679+IF(AND($B3680="C",I3680&lt;&gt;""),IF($G3680="D",-I3680,+I3680),0)</f>
        <v>222.4357748122132</v>
      </c>
    </row>
    <row r="3681" spans="1:16" x14ac:dyDescent="0.2">
      <c r="A3681" s="6">
        <v>1820</v>
      </c>
      <c r="B3681" s="29" t="s">
        <v>17</v>
      </c>
      <c r="C3681" t="s">
        <v>62</v>
      </c>
      <c r="D3681" s="8">
        <v>39356</v>
      </c>
      <c r="E3681" s="8">
        <v>39360</v>
      </c>
      <c r="F3681" s="40" t="s">
        <v>284</v>
      </c>
      <c r="G3681" s="29" t="s">
        <v>19</v>
      </c>
      <c r="I3681" s="12">
        <v>294</v>
      </c>
      <c r="J3681" s="12">
        <f>J3680+IF(AND($B3681="B",$G3681="D"),-I3681,IF($B3681="B",+I3681,0))</f>
        <v>2463.9204039400565</v>
      </c>
      <c r="K3681" s="12">
        <f>K3680+IF(AND($B3681="B",$E3681&lt;&gt;""),IF($G3681="D",-I3681,+I3681),0)</f>
        <v>2463.9204039400565</v>
      </c>
      <c r="L3681" s="6" t="str">
        <f>IF(C3681="","",G3681&amp;" "&amp;VLOOKUP(C3681,$X$1:$Y$49,2))</f>
        <v>R 5</v>
      </c>
      <c r="M3681" s="10" t="e">
        <f>M3680+IF(AND(B3681="C",E3681&lt;&gt;""),IF(G3681="D",-#REF!,+#REF!),0)</f>
        <v>#REF!</v>
      </c>
      <c r="N3681">
        <f>IF(D3681,MONTH(D3681),"")</f>
        <v>10</v>
      </c>
      <c r="O3681">
        <f>IF(D3681,YEAR(D3681),"")</f>
        <v>2007</v>
      </c>
      <c r="P3681" s="12">
        <f>P3680+IF(AND($B3681="C",I3681&lt;&gt;""),IF($G3681="D",-I3681,+I3681),0)</f>
        <v>222.4357748122132</v>
      </c>
    </row>
    <row r="3682" spans="1:16" x14ac:dyDescent="0.2">
      <c r="A3682" s="6">
        <v>1845</v>
      </c>
      <c r="B3682" s="29" t="s">
        <v>40</v>
      </c>
      <c r="C3682" t="s">
        <v>28</v>
      </c>
      <c r="D3682" s="8">
        <v>39356</v>
      </c>
      <c r="E3682" s="8">
        <v>39356</v>
      </c>
      <c r="F3682" t="s">
        <v>284</v>
      </c>
      <c r="G3682" s="29" t="s">
        <v>23</v>
      </c>
      <c r="I3682" s="12">
        <v>16.96</v>
      </c>
      <c r="J3682" s="12">
        <f>J3681+IF(AND($B3682="B",$G3682="D"),-I3682,IF($B3682="B",+I3682,0))</f>
        <v>2463.9204039400565</v>
      </c>
      <c r="K3682" s="12">
        <f>K3681+IF(AND($B3682="B",$E3682&lt;&gt;""),IF($G3682="D",-I3682,+I3682),0)</f>
        <v>2463.9204039400565</v>
      </c>
      <c r="L3682" s="6" t="str">
        <f>IF(C3682="","",G3682&amp;" "&amp;VLOOKUP(C3682,$X$1:$Y$49,2))</f>
        <v>D 25</v>
      </c>
      <c r="M3682" s="10" t="e">
        <f>M3681+IF(AND(B3682="C",E3682&lt;&gt;""),IF(G3682="D",-#REF!,+#REF!),0)</f>
        <v>#REF!</v>
      </c>
      <c r="N3682">
        <f>IF(D3682,MONTH(D3682),"")</f>
        <v>10</v>
      </c>
      <c r="O3682">
        <f>IF(D3682,YEAR(D3682),"")</f>
        <v>2007</v>
      </c>
      <c r="P3682" s="12">
        <f>P3681+IF(AND($B3682="C",I3682&lt;&gt;""),IF($G3682="D",-I3682,+I3682),0)</f>
        <v>205.47577481221319</v>
      </c>
    </row>
    <row r="3683" spans="1:16" x14ac:dyDescent="0.2">
      <c r="A3683" s="6">
        <v>1846</v>
      </c>
      <c r="B3683" s="29" t="s">
        <v>40</v>
      </c>
      <c r="C3683" t="s">
        <v>31</v>
      </c>
      <c r="D3683" s="8">
        <v>39356</v>
      </c>
      <c r="E3683" s="8">
        <v>39356</v>
      </c>
      <c r="F3683" s="40" t="s">
        <v>284</v>
      </c>
      <c r="G3683" s="29" t="s">
        <v>23</v>
      </c>
      <c r="I3683" s="12">
        <v>27.64</v>
      </c>
      <c r="J3683" s="12">
        <f>J3682+IF(AND($B3683="B",$G3683="D"),-I3683,IF($B3683="B",+I3683,0))</f>
        <v>2463.9204039400565</v>
      </c>
      <c r="K3683" s="12">
        <f>K3682+IF(AND($B3683="B",$E3683&lt;&gt;""),IF($G3683="D",-I3683,+I3683),0)</f>
        <v>2463.9204039400565</v>
      </c>
      <c r="L3683" s="6" t="str">
        <f>IF(C3683="","",G3683&amp;" "&amp;VLOOKUP(C3683,$X$1:$Y$49,2))</f>
        <v>D 22</v>
      </c>
      <c r="M3683" s="10" t="e">
        <f>M3682+IF(AND(B3683="C",E3683&lt;&gt;""),IF(G3683="D",-#REF!,+#REF!),0)</f>
        <v>#REF!</v>
      </c>
      <c r="N3683">
        <f>IF(D3683,MONTH(D3683),"")</f>
        <v>10</v>
      </c>
      <c r="O3683">
        <f>IF(D3683,YEAR(D3683),"")</f>
        <v>2007</v>
      </c>
      <c r="P3683" s="12">
        <f>P3682+IF(AND($B3683="C",I3683&lt;&gt;""),IF($G3683="D",-I3683,+I3683),0)</f>
        <v>177.83577481221317</v>
      </c>
    </row>
    <row r="3684" spans="1:16" x14ac:dyDescent="0.2">
      <c r="A3684" s="6">
        <v>1847</v>
      </c>
      <c r="B3684" s="29" t="s">
        <v>40</v>
      </c>
      <c r="C3684" t="s">
        <v>28</v>
      </c>
      <c r="D3684" s="8">
        <v>39356</v>
      </c>
      <c r="E3684" s="8">
        <v>39356</v>
      </c>
      <c r="F3684" s="40" t="s">
        <v>284</v>
      </c>
      <c r="G3684" s="29" t="s">
        <v>23</v>
      </c>
      <c r="I3684" s="12">
        <v>30.16</v>
      </c>
      <c r="J3684" s="12">
        <f>J3683+IF(AND($B3684="B",$G3684="D"),-I3684,IF($B3684="B",+I3684,0))</f>
        <v>2463.9204039400565</v>
      </c>
      <c r="K3684" s="12">
        <f>K3683+IF(AND($B3684="B",$E3684&lt;&gt;""),IF($G3684="D",-I3684,+I3684),0)</f>
        <v>2463.9204039400565</v>
      </c>
      <c r="L3684" s="6" t="str">
        <f>IF(C3684="","",G3684&amp;" "&amp;VLOOKUP(C3684,$X$1:$Y$49,2))</f>
        <v>D 25</v>
      </c>
      <c r="M3684" s="10" t="e">
        <f>M3683+IF(AND(B3684="C",E3684&lt;&gt;""),IF(G3684="D",-#REF!,+#REF!),0)</f>
        <v>#REF!</v>
      </c>
      <c r="N3684">
        <f>IF(D3684,MONTH(D3684),"")</f>
        <v>10</v>
      </c>
      <c r="O3684">
        <f>IF(D3684,YEAR(D3684),"")</f>
        <v>2007</v>
      </c>
      <c r="P3684" s="12">
        <f>P3683+IF(AND($B3684="C",I3684&lt;&gt;""),IF($G3684="D",-I3684,+I3684),0)</f>
        <v>147.67577481221318</v>
      </c>
    </row>
    <row r="3685" spans="1:16" x14ac:dyDescent="0.2">
      <c r="A3685" s="6">
        <v>1849</v>
      </c>
      <c r="B3685" s="29" t="s">
        <v>40</v>
      </c>
      <c r="C3685" t="s">
        <v>18</v>
      </c>
      <c r="D3685" s="8">
        <v>39356</v>
      </c>
      <c r="E3685" s="8">
        <v>39356</v>
      </c>
      <c r="F3685" s="40" t="s">
        <v>284</v>
      </c>
      <c r="G3685" s="29" t="s">
        <v>19</v>
      </c>
      <c r="I3685" s="12">
        <v>50</v>
      </c>
      <c r="J3685" s="12">
        <f>J3684+IF(AND($B3685="B",$G3685="D"),-I3685,IF($B3685="B",+I3685,0))</f>
        <v>2463.9204039400565</v>
      </c>
      <c r="K3685" s="12">
        <f>K3684+IF(AND($B3685="B",$E3685&lt;&gt;""),IF($G3685="D",-I3685,+I3685),0)</f>
        <v>2463.9204039400565</v>
      </c>
      <c r="L3685" s="6" t="str">
        <f>IF(C3685="","",G3685&amp;" "&amp;VLOOKUP(C3685,$X$1:$Y$49,2))</f>
        <v>R 8</v>
      </c>
      <c r="M3685" s="10" t="e">
        <f>M3684+IF(AND(B3685="C",E3685&lt;&gt;""),IF(G3685="D",-#REF!,+#REF!),0)</f>
        <v>#REF!</v>
      </c>
      <c r="N3685">
        <f>IF(D3685,MONTH(D3685),"")</f>
        <v>10</v>
      </c>
      <c r="O3685">
        <f>IF(D3685,YEAR(D3685),"")</f>
        <v>2007</v>
      </c>
      <c r="P3685" s="12">
        <f>P3684+IF(AND($B3685="C",I3685&lt;&gt;""),IF($G3685="D",-I3685,+I3685),0)</f>
        <v>197.67577481221318</v>
      </c>
    </row>
    <row r="3686" spans="1:16" x14ac:dyDescent="0.2">
      <c r="A3686" s="6">
        <v>1815</v>
      </c>
      <c r="B3686" s="29" t="s">
        <v>17</v>
      </c>
      <c r="C3686" t="s">
        <v>54</v>
      </c>
      <c r="D3686" s="8">
        <v>39357</v>
      </c>
      <c r="E3686" s="8">
        <v>39366</v>
      </c>
      <c r="F3686" s="40" t="s">
        <v>284</v>
      </c>
      <c r="G3686" s="29" t="s">
        <v>19</v>
      </c>
      <c r="I3686" s="12">
        <v>3850</v>
      </c>
      <c r="J3686" s="12">
        <f>J3685+IF(AND($B3686="B",$G3686="D"),-I3686,IF($B3686="B",+I3686,0))</f>
        <v>6313.9204039400565</v>
      </c>
      <c r="K3686" s="12">
        <f>K3685+IF(AND($B3686="B",$E3686&lt;&gt;""),IF($G3686="D",-I3686,+I3686),0)</f>
        <v>6313.9204039400565</v>
      </c>
      <c r="L3686" s="6" t="str">
        <f>IF(C3686="","",G3686&amp;" "&amp;VLOOKUP(C3686,$X$1:$Y$49,2))</f>
        <v>R 6</v>
      </c>
      <c r="M3686" s="10" t="e">
        <f>M3685+IF(AND(B3686="C",E3686&lt;&gt;""),IF(G3686="D",-#REF!,+#REF!),0)</f>
        <v>#REF!</v>
      </c>
      <c r="N3686">
        <f>IF(D3686,MONTH(D3686),"")</f>
        <v>10</v>
      </c>
      <c r="O3686">
        <f>IF(D3686,YEAR(D3686),"")</f>
        <v>2007</v>
      </c>
      <c r="P3686" s="12">
        <f>P3685+IF(AND($B3686="C",I3686&lt;&gt;""),IF($G3686="D",-I3686,+I3686),0)</f>
        <v>197.67577481221318</v>
      </c>
    </row>
    <row r="3687" spans="1:16" x14ac:dyDescent="0.2">
      <c r="A3687" s="6">
        <v>1815</v>
      </c>
      <c r="B3687" s="29" t="s">
        <v>17</v>
      </c>
      <c r="C3687" t="s">
        <v>62</v>
      </c>
      <c r="D3687" s="8">
        <v>39357</v>
      </c>
      <c r="E3687" s="8">
        <v>39366</v>
      </c>
      <c r="F3687" t="s">
        <v>284</v>
      </c>
      <c r="G3687" s="29" t="s">
        <v>19</v>
      </c>
      <c r="I3687" s="12">
        <v>754.6</v>
      </c>
      <c r="J3687" s="12">
        <f>J3686+IF(AND($B3687="B",$G3687="D"),-I3687,IF($B3687="B",+I3687,0))</f>
        <v>7068.5204039400569</v>
      </c>
      <c r="K3687" s="12">
        <f>K3686+IF(AND($B3687="B",$E3687&lt;&gt;""),IF($G3687="D",-I3687,+I3687),0)</f>
        <v>7068.5204039400569</v>
      </c>
      <c r="L3687" s="6" t="str">
        <f>IF(C3687="","",G3687&amp;" "&amp;VLOOKUP(C3687,$X$1:$Y$49,2))</f>
        <v>R 5</v>
      </c>
      <c r="M3687" s="10" t="e">
        <f>M3686+IF(AND(B3687="C",E3687&lt;&gt;""),IF(G3687="D",-#REF!,+#REF!),0)</f>
        <v>#REF!</v>
      </c>
      <c r="N3687">
        <f>IF(D3687,MONTH(D3687),"")</f>
        <v>10</v>
      </c>
      <c r="O3687">
        <f>IF(D3687,YEAR(D3687),"")</f>
        <v>2007</v>
      </c>
      <c r="P3687" s="12">
        <f>P3686+IF(AND($B3687="C",I3687&lt;&gt;""),IF($G3687="D",-I3687,+I3687),0)</f>
        <v>197.67577481221318</v>
      </c>
    </row>
    <row r="3688" spans="1:16" x14ac:dyDescent="0.2">
      <c r="A3688" s="6">
        <v>1813</v>
      </c>
      <c r="B3688" s="29" t="s">
        <v>17</v>
      </c>
      <c r="C3688" t="s">
        <v>64</v>
      </c>
      <c r="D3688" s="8">
        <v>39358</v>
      </c>
      <c r="E3688" s="8">
        <v>39361</v>
      </c>
      <c r="F3688" t="s">
        <v>284</v>
      </c>
      <c r="G3688" s="29" t="s">
        <v>23</v>
      </c>
      <c r="I3688" s="12">
        <v>343.31</v>
      </c>
      <c r="J3688" s="12">
        <f>J3687+IF(AND($B3688="B",$G3688="D"),-I3688,IF($B3688="B",+I3688,0))</f>
        <v>6725.2104039400565</v>
      </c>
      <c r="K3688" s="12">
        <f>K3687+IF(AND($B3688="B",$E3688&lt;&gt;""),IF($G3688="D",-I3688,+I3688),0)</f>
        <v>6725.2104039400565</v>
      </c>
      <c r="L3688" s="6" t="str">
        <f>IF(C3688="","",G3688&amp;" "&amp;VLOOKUP(C3688,$X$1:$Y$49,2))</f>
        <v>D 20</v>
      </c>
      <c r="M3688" s="10" t="e">
        <f>M3687+IF(AND(B3688="C",E3688&lt;&gt;""),IF(G3688="D",-#REF!,+#REF!),0)</f>
        <v>#REF!</v>
      </c>
      <c r="N3688">
        <f>IF(D3688,MONTH(D3688),"")</f>
        <v>10</v>
      </c>
      <c r="O3688">
        <f>IF(D3688,YEAR(D3688),"")</f>
        <v>2007</v>
      </c>
      <c r="P3688" s="12">
        <f>P3687+IF(AND($B3688="C",I3688&lt;&gt;""),IF($G3688="D",-I3688,+I3688),0)</f>
        <v>197.67577481221318</v>
      </c>
    </row>
    <row r="3689" spans="1:16" x14ac:dyDescent="0.2">
      <c r="A3689" s="6">
        <v>999</v>
      </c>
      <c r="B3689" s="6" t="s">
        <v>17</v>
      </c>
      <c r="C3689" t="s">
        <v>33</v>
      </c>
      <c r="D3689" s="8">
        <v>39359</v>
      </c>
      <c r="E3689" s="8">
        <v>39359</v>
      </c>
      <c r="F3689" t="s">
        <v>284</v>
      </c>
      <c r="G3689" s="6" t="s">
        <v>23</v>
      </c>
      <c r="I3689" s="12">
        <v>132.1</v>
      </c>
      <c r="J3689" s="12">
        <f>J3688+IF(AND($B3689="B",$G3689="D"),-I3689,IF($B3689="B",+I3689,0))</f>
        <v>6593.1104039400561</v>
      </c>
      <c r="K3689" s="12">
        <f>K3688+IF(AND($B3689="B",$E3689&lt;&gt;""),IF($G3689="D",-I3689,+I3689),0)</f>
        <v>6593.1104039400561</v>
      </c>
      <c r="L3689" s="6" t="str">
        <f>IF(C3689="","",G3689&amp;" "&amp;VLOOKUP(C3689,$X$1:$Y$49,2))</f>
        <v>D 23</v>
      </c>
      <c r="M3689" s="10" t="e">
        <f>M3688+IF(AND(B3689="C",E3689&lt;&gt;""),IF(G3689="D",-#REF!,+#REF!),0)</f>
        <v>#REF!</v>
      </c>
      <c r="N3689">
        <f>IF(D3689,MONTH(D3689),"")</f>
        <v>10</v>
      </c>
      <c r="O3689">
        <f>IF(D3689,YEAR(D3689),"")</f>
        <v>2007</v>
      </c>
      <c r="P3689" s="12">
        <f>P3688+IF(AND($B3689="C",I3689&lt;&gt;""),IF($G3689="D",-I3689,+I3689),0)</f>
        <v>197.67577481221318</v>
      </c>
    </row>
    <row r="3690" spans="1:16" x14ac:dyDescent="0.2">
      <c r="A3690" s="6">
        <v>1811</v>
      </c>
      <c r="B3690" s="29" t="s">
        <v>17</v>
      </c>
      <c r="C3690" t="s">
        <v>28</v>
      </c>
      <c r="D3690" s="8">
        <v>39359</v>
      </c>
      <c r="E3690" s="8">
        <v>39369</v>
      </c>
      <c r="F3690" t="s">
        <v>284</v>
      </c>
      <c r="G3690" s="6" t="s">
        <v>23</v>
      </c>
      <c r="I3690" s="12">
        <v>63</v>
      </c>
      <c r="J3690" s="12">
        <f>J3689+IF(AND($B3690="B",$G3690="D"),-I3690,IF($B3690="B",+I3690,0))</f>
        <v>6530.1104039400561</v>
      </c>
      <c r="K3690" s="12">
        <f>K3689+IF(AND($B3690="B",$E3690&lt;&gt;""),IF($G3690="D",-I3690,+I3690),0)</f>
        <v>6530.1104039400561</v>
      </c>
      <c r="L3690" s="6" t="str">
        <f>IF(C3690="","",G3690&amp;" "&amp;VLOOKUP(C3690,$X$1:$Y$49,2))</f>
        <v>D 25</v>
      </c>
      <c r="M3690" s="10" t="e">
        <f>M3689+IF(AND(B3690="C",E3690&lt;&gt;""),IF(G3690="D",-#REF!,+#REF!),0)</f>
        <v>#REF!</v>
      </c>
      <c r="N3690">
        <f>IF(D3690,MONTH(D3690),"")</f>
        <v>10</v>
      </c>
      <c r="O3690">
        <f>IF(D3690,YEAR(D3690),"")</f>
        <v>2007</v>
      </c>
      <c r="P3690" s="12">
        <f>P3689+IF(AND($B3690="C",I3690&lt;&gt;""),IF($G3690="D",-I3690,+I3690),0)</f>
        <v>197.67577481221318</v>
      </c>
    </row>
    <row r="3691" spans="1:16" x14ac:dyDescent="0.2">
      <c r="A3691" s="6">
        <v>1811</v>
      </c>
      <c r="B3691" s="29" t="s">
        <v>17</v>
      </c>
      <c r="C3691" t="s">
        <v>26</v>
      </c>
      <c r="D3691" s="8">
        <v>39359</v>
      </c>
      <c r="E3691" s="8">
        <v>39369</v>
      </c>
      <c r="F3691" t="s">
        <v>284</v>
      </c>
      <c r="G3691" s="6" t="s">
        <v>23</v>
      </c>
      <c r="I3691" s="12">
        <v>12.35</v>
      </c>
      <c r="J3691" s="12">
        <f>J3690+IF(AND($B3691="B",$G3691="D"),-I3691,IF($B3691="B",+I3691,0))</f>
        <v>6517.7604039400558</v>
      </c>
      <c r="K3691" s="12">
        <f>K3690+IF(AND($B3691="B",$E3691&lt;&gt;""),IF($G3691="D",-I3691,+I3691),0)</f>
        <v>6517.7604039400558</v>
      </c>
      <c r="L3691" s="6" t="str">
        <f>IF(C3691="","",G3691&amp;" "&amp;VLOOKUP(C3691,$X$1:$Y$49,2))</f>
        <v>D 6</v>
      </c>
      <c r="M3691" s="10" t="e">
        <f>M3690+IF(AND(B3691="C",E3691&lt;&gt;""),IF(G3691="D",-#REF!,+#REF!),0)</f>
        <v>#REF!</v>
      </c>
      <c r="N3691">
        <f>IF(D3691,MONTH(D3691),"")</f>
        <v>10</v>
      </c>
      <c r="O3691">
        <f>IF(D3691,YEAR(D3691),"")</f>
        <v>2007</v>
      </c>
      <c r="P3691" s="12">
        <f>P3690+IF(AND($B3691="C",I3691&lt;&gt;""),IF($G3691="D",-I3691,+I3691),0)</f>
        <v>197.67577481221318</v>
      </c>
    </row>
    <row r="3692" spans="1:16" x14ac:dyDescent="0.2">
      <c r="A3692" s="6">
        <v>1819</v>
      </c>
      <c r="B3692" s="29" t="s">
        <v>17</v>
      </c>
      <c r="C3692" t="s">
        <v>28</v>
      </c>
      <c r="D3692" s="8">
        <v>39359</v>
      </c>
      <c r="E3692" s="8">
        <v>39359</v>
      </c>
      <c r="F3692" s="40" t="s">
        <v>284</v>
      </c>
      <c r="G3692" s="29" t="s">
        <v>23</v>
      </c>
      <c r="I3692" s="12">
        <v>0.08</v>
      </c>
      <c r="J3692" s="12">
        <f>J3691+IF(AND($B3692="B",$G3692="D"),-I3692,IF($B3692="B",+I3692,0))</f>
        <v>6517.6804039400558</v>
      </c>
      <c r="K3692" s="12">
        <f>K3691+IF(AND($B3692="B",$E3692&lt;&gt;""),IF($G3692="D",-I3692,+I3692),0)</f>
        <v>6517.6804039400558</v>
      </c>
      <c r="L3692" s="6" t="str">
        <f>IF(C3692="","",G3692&amp;" "&amp;VLOOKUP(C3692,$X$1:$Y$49,2))</f>
        <v>D 25</v>
      </c>
      <c r="M3692" s="10" t="e">
        <f>M3691+IF(AND(B3692="C",E3692&lt;&gt;""),IF(G3692="D",-#REF!,+#REF!),0)</f>
        <v>#REF!</v>
      </c>
      <c r="N3692">
        <f>IF(D3692,MONTH(D3692),"")</f>
        <v>10</v>
      </c>
      <c r="O3692">
        <f>IF(D3692,YEAR(D3692),"")</f>
        <v>2007</v>
      </c>
      <c r="P3692" s="12">
        <f>P3691+IF(AND($B3692="C",I3692&lt;&gt;""),IF($G3692="D",-I3692,+I3692),0)</f>
        <v>197.67577481221318</v>
      </c>
    </row>
    <row r="3693" spans="1:16" x14ac:dyDescent="0.2">
      <c r="A3693" s="6">
        <v>1819</v>
      </c>
      <c r="B3693" s="29" t="s">
        <v>17</v>
      </c>
      <c r="C3693" t="s">
        <v>26</v>
      </c>
      <c r="D3693" s="8">
        <v>39359</v>
      </c>
      <c r="E3693" s="8">
        <v>39359</v>
      </c>
      <c r="F3693" s="40" t="s">
        <v>284</v>
      </c>
      <c r="G3693" s="29" t="s">
        <v>23</v>
      </c>
      <c r="I3693" s="12">
        <v>0.02</v>
      </c>
      <c r="J3693" s="12">
        <f>J3692+IF(AND($B3693="B",$G3693="D"),-I3693,IF($B3693="B",+I3693,0))</f>
        <v>6517.6604039400554</v>
      </c>
      <c r="K3693" s="12">
        <f>K3692+IF(AND($B3693="B",$E3693&lt;&gt;""),IF($G3693="D",-I3693,+I3693),0)</f>
        <v>6517.6604039400554</v>
      </c>
      <c r="L3693" s="6" t="str">
        <f>IF(C3693="","",G3693&amp;" "&amp;VLOOKUP(C3693,$X$1:$Y$49,2))</f>
        <v>D 6</v>
      </c>
      <c r="M3693" s="10" t="e">
        <f>M3692+IF(AND(B3693="C",E3693&lt;&gt;""),IF(G3693="D",-#REF!,+#REF!),0)</f>
        <v>#REF!</v>
      </c>
      <c r="N3693">
        <f>IF(D3693,MONTH(D3693),"")</f>
        <v>10</v>
      </c>
      <c r="O3693">
        <f>IF(D3693,YEAR(D3693),"")</f>
        <v>2007</v>
      </c>
      <c r="P3693" s="12">
        <f>P3692+IF(AND($B3693="C",I3693&lt;&gt;""),IF($G3693="D",-I3693,+I3693),0)</f>
        <v>197.67577481221318</v>
      </c>
    </row>
    <row r="3694" spans="1:16" x14ac:dyDescent="0.2">
      <c r="A3694" s="6">
        <v>1544</v>
      </c>
      <c r="B3694" s="6" t="s">
        <v>17</v>
      </c>
      <c r="C3694" t="s">
        <v>58</v>
      </c>
      <c r="D3694" s="8">
        <v>39360</v>
      </c>
      <c r="E3694" s="8">
        <v>39373</v>
      </c>
      <c r="F3694" t="s">
        <v>284</v>
      </c>
      <c r="G3694" s="6" t="s">
        <v>23</v>
      </c>
      <c r="I3694" s="12">
        <v>160.81</v>
      </c>
      <c r="J3694" s="12">
        <f>J3693+IF(AND($B3694="B",$G3694="D"),-I3694,IF($B3694="B",+I3694,0))</f>
        <v>6356.850403940055</v>
      </c>
      <c r="K3694" s="12">
        <f>K3693+IF(AND($B3694="B",$E3694&lt;&gt;""),IF($G3694="D",-I3694,+I3694),0)</f>
        <v>6356.850403940055</v>
      </c>
      <c r="L3694" s="6" t="str">
        <f>IF(C3694="","",G3694&amp;" "&amp;VLOOKUP(C3694,$X$1:$Y$49,2))</f>
        <v>D 4</v>
      </c>
      <c r="M3694" s="10" t="e">
        <f>M3693+IF(AND(B3694="C",E3694&lt;&gt;""),IF(G3694="D",-#REF!,+#REF!),0)</f>
        <v>#REF!</v>
      </c>
      <c r="N3694">
        <f>IF(D3694,MONTH(D3694),"")</f>
        <v>10</v>
      </c>
      <c r="O3694">
        <f>IF(D3694,YEAR(D3694),"")</f>
        <v>2007</v>
      </c>
      <c r="P3694" s="12">
        <f>P3693+IF(AND($B3694="C",I3694&lt;&gt;""),IF($G3694="D",-I3694,+I3694),0)</f>
        <v>197.67577481221318</v>
      </c>
    </row>
    <row r="3695" spans="1:16" x14ac:dyDescent="0.2">
      <c r="A3695" s="6">
        <v>1821</v>
      </c>
      <c r="B3695" s="6" t="s">
        <v>17</v>
      </c>
      <c r="C3695" s="30" t="s">
        <v>58</v>
      </c>
      <c r="D3695" s="8">
        <v>39364</v>
      </c>
      <c r="E3695" s="8">
        <v>39364</v>
      </c>
      <c r="F3695" s="40" t="s">
        <v>284</v>
      </c>
      <c r="G3695" s="6" t="s">
        <v>23</v>
      </c>
      <c r="H3695" s="31"/>
      <c r="I3695" s="12">
        <v>2000</v>
      </c>
      <c r="J3695" s="12">
        <f>J3694+IF(AND($B3695="B",$G3695="D"),-I3695,IF($B3695="B",+I3695,0))</f>
        <v>4356.850403940055</v>
      </c>
      <c r="K3695" s="12">
        <f>K3694+IF(AND($B3695="B",$E3695&lt;&gt;""),IF($G3695="D",-I3695,+I3695),0)</f>
        <v>4356.850403940055</v>
      </c>
      <c r="L3695" s="6" t="str">
        <f>IF(C3695="","",G3695&amp;" "&amp;VLOOKUP(C3695,$X$1:$Y$49,2))</f>
        <v>D 4</v>
      </c>
      <c r="M3695" s="10" t="e">
        <f>M3694+IF(AND(B3695="C",E3695&lt;&gt;""),IF(G3695="D",-#REF!,+#REF!),0)</f>
        <v>#REF!</v>
      </c>
      <c r="N3695">
        <f>IF(D3695,MONTH(D3695),"")</f>
        <v>10</v>
      </c>
      <c r="O3695">
        <f>IF(D3695,YEAR(D3695),"")</f>
        <v>2007</v>
      </c>
      <c r="P3695" s="12">
        <f>P3694+IF(AND($B3695="C",I3695&lt;&gt;""),IF($G3695="D",-I3695,+I3695),0)</f>
        <v>197.67577481221318</v>
      </c>
    </row>
    <row r="3696" spans="1:16" x14ac:dyDescent="0.2">
      <c r="A3696" s="6">
        <v>1848</v>
      </c>
      <c r="B3696" s="29" t="s">
        <v>40</v>
      </c>
      <c r="C3696" t="s">
        <v>28</v>
      </c>
      <c r="D3696" s="8">
        <v>39364</v>
      </c>
      <c r="E3696" s="8">
        <v>39364</v>
      </c>
      <c r="F3696" s="40" t="s">
        <v>284</v>
      </c>
      <c r="G3696" s="29" t="s">
        <v>23</v>
      </c>
      <c r="I3696" s="12">
        <v>8.1</v>
      </c>
      <c r="J3696" s="12">
        <f>J3695+IF(AND($B3696="B",$G3696="D"),-I3696,IF($B3696="B",+I3696,0))</f>
        <v>4356.850403940055</v>
      </c>
      <c r="K3696" s="12">
        <f>K3695+IF(AND($B3696="B",$E3696&lt;&gt;""),IF($G3696="D",-I3696,+I3696),0)</f>
        <v>4356.850403940055</v>
      </c>
      <c r="L3696" s="6" t="str">
        <f>IF(C3696="","",G3696&amp;" "&amp;VLOOKUP(C3696,$X$1:$Y$49,2))</f>
        <v>D 25</v>
      </c>
      <c r="M3696" s="10" t="e">
        <f>M3695+IF(AND(B3696="C",E3696&lt;&gt;""),IF(G3696="D",-#REF!,+#REF!),0)</f>
        <v>#REF!</v>
      </c>
      <c r="N3696">
        <f>IF(D3696,MONTH(D3696),"")</f>
        <v>10</v>
      </c>
      <c r="O3696">
        <f>IF(D3696,YEAR(D3696),"")</f>
        <v>2007</v>
      </c>
      <c r="P3696" s="12">
        <f>P3695+IF(AND($B3696="C",I3696&lt;&gt;""),IF($G3696="D",-I3696,+I3696),0)</f>
        <v>189.57577481221318</v>
      </c>
    </row>
    <row r="3697" spans="1:16" x14ac:dyDescent="0.2">
      <c r="A3697" s="6">
        <v>1685</v>
      </c>
      <c r="B3697" s="6" t="s">
        <v>17</v>
      </c>
      <c r="C3697" t="s">
        <v>33</v>
      </c>
      <c r="D3697" s="8">
        <v>39365</v>
      </c>
      <c r="E3697" s="8">
        <v>39364</v>
      </c>
      <c r="F3697" t="s">
        <v>284</v>
      </c>
      <c r="G3697" s="6" t="s">
        <v>23</v>
      </c>
      <c r="I3697" s="12">
        <v>307.02</v>
      </c>
      <c r="J3697" s="12">
        <f>J3696+IF(AND($B3697="B",$G3697="D"),-I3697,IF($B3697="B",+I3697,0))</f>
        <v>4049.830403940055</v>
      </c>
      <c r="K3697" s="12">
        <f>K3696+IF(AND($B3697="B",$E3697&lt;&gt;""),IF($G3697="D",-I3697,+I3697),0)</f>
        <v>4049.830403940055</v>
      </c>
      <c r="L3697" s="6" t="str">
        <f>IF(C3697="","",G3697&amp;" "&amp;VLOOKUP(C3697,$X$1:$Y$49,2))</f>
        <v>D 23</v>
      </c>
      <c r="M3697" s="10" t="e">
        <f>M3696+IF(AND(B3697="C",E3697&lt;&gt;""),IF(G3697="D",-#REF!,+#REF!),0)</f>
        <v>#REF!</v>
      </c>
      <c r="N3697">
        <f>IF(D3697,MONTH(D3697),"")</f>
        <v>10</v>
      </c>
      <c r="O3697">
        <f>IF(D3697,YEAR(D3697),"")</f>
        <v>2007</v>
      </c>
      <c r="P3697" s="12">
        <f>P3696+IF(AND($B3697="C",I3697&lt;&gt;""),IF($G3697="D",-I3697,+I3697),0)</f>
        <v>189.57577481221318</v>
      </c>
    </row>
    <row r="3698" spans="1:16" x14ac:dyDescent="0.2">
      <c r="A3698" s="6">
        <v>1700</v>
      </c>
      <c r="B3698" s="6" t="s">
        <v>17</v>
      </c>
      <c r="C3698" t="s">
        <v>33</v>
      </c>
      <c r="D3698" s="8">
        <v>39365</v>
      </c>
      <c r="E3698" s="8">
        <v>39364</v>
      </c>
      <c r="F3698" t="s">
        <v>284</v>
      </c>
      <c r="G3698" s="6" t="s">
        <v>23</v>
      </c>
      <c r="I3698" s="12">
        <v>267.95999999999998</v>
      </c>
      <c r="J3698" s="12">
        <f>J3697+IF(AND($B3698="B",$G3698="D"),-I3698,IF($B3698="B",+I3698,0))</f>
        <v>3781.870403940055</v>
      </c>
      <c r="K3698" s="12">
        <f>K3697+IF(AND($B3698="B",$E3698&lt;&gt;""),IF($G3698="D",-I3698,+I3698),0)</f>
        <v>3781.870403940055</v>
      </c>
      <c r="L3698" s="6" t="str">
        <f>IF(C3698="","",G3698&amp;" "&amp;VLOOKUP(C3698,$X$1:$Y$49,2))</f>
        <v>D 23</v>
      </c>
      <c r="M3698" s="10" t="e">
        <f>M3697+IF(AND(B3698="C",E3698&lt;&gt;""),IF(G3698="D",-#REF!,+#REF!),0)</f>
        <v>#REF!</v>
      </c>
      <c r="N3698">
        <f>IF(D3698,MONTH(D3698),"")</f>
        <v>10</v>
      </c>
      <c r="O3698">
        <f>IF(D3698,YEAR(D3698),"")</f>
        <v>2007</v>
      </c>
      <c r="P3698" s="12">
        <f>P3697+IF(AND($B3698="C",I3698&lt;&gt;""),IF($G3698="D",-I3698,+I3698),0)</f>
        <v>189.57577481221318</v>
      </c>
    </row>
    <row r="3699" spans="1:16" x14ac:dyDescent="0.2">
      <c r="A3699" s="6">
        <v>1538</v>
      </c>
      <c r="B3699" s="6" t="s">
        <v>17</v>
      </c>
      <c r="C3699" t="s">
        <v>64</v>
      </c>
      <c r="D3699" s="8">
        <v>39366</v>
      </c>
      <c r="E3699" s="8">
        <v>39366</v>
      </c>
      <c r="F3699" t="s">
        <v>284</v>
      </c>
      <c r="G3699" s="6" t="s">
        <v>23</v>
      </c>
      <c r="I3699" s="12">
        <v>4</v>
      </c>
      <c r="J3699" s="12">
        <f>J3698+IF(AND($B3699="B",$G3699="D"),-I3699,IF($B3699="B",+I3699,0))</f>
        <v>3777.870403940055</v>
      </c>
      <c r="K3699" s="12">
        <f>K3698+IF(AND($B3699="B",$E3699&lt;&gt;""),IF($G3699="D",-I3699,+I3699),0)</f>
        <v>3777.870403940055</v>
      </c>
      <c r="L3699" s="6" t="str">
        <f>IF(C3699="","",G3699&amp;" "&amp;VLOOKUP(C3699,$X$1:$Y$49,2))</f>
        <v>D 20</v>
      </c>
      <c r="M3699" s="10" t="e">
        <f>M3698+IF(AND(B3699="C",E3699&lt;&gt;""),IF(G3699="D",-#REF!,+#REF!),0)</f>
        <v>#REF!</v>
      </c>
      <c r="N3699">
        <f>IF(D3699,MONTH(D3699),"")</f>
        <v>10</v>
      </c>
      <c r="O3699">
        <f>IF(D3699,YEAR(D3699),"")</f>
        <v>2007</v>
      </c>
      <c r="P3699" s="12">
        <f>P3698+IF(AND($B3699="C",I3699&lt;&gt;""),IF($G3699="D",-I3699,+I3699),0)</f>
        <v>189.57577481221318</v>
      </c>
    </row>
    <row r="3700" spans="1:16" x14ac:dyDescent="0.2">
      <c r="A3700" s="6">
        <v>1816</v>
      </c>
      <c r="B3700" s="29" t="s">
        <v>17</v>
      </c>
      <c r="C3700" t="s">
        <v>67</v>
      </c>
      <c r="D3700" s="8">
        <v>39368</v>
      </c>
      <c r="E3700" s="8">
        <v>39368</v>
      </c>
      <c r="F3700" s="40" t="s">
        <v>284</v>
      </c>
      <c r="G3700" s="29" t="s">
        <v>23</v>
      </c>
      <c r="I3700" s="12">
        <v>2192</v>
      </c>
      <c r="J3700" s="12">
        <f>J3699+IF(AND($B3700="B",$G3700="D"),-I3700,IF($B3700="B",+I3700,0))</f>
        <v>1585.870403940055</v>
      </c>
      <c r="K3700" s="12">
        <f>K3699+IF(AND($B3700="B",$E3700&lt;&gt;""),IF($G3700="D",-I3700,+I3700),0)</f>
        <v>1585.870403940055</v>
      </c>
      <c r="L3700" s="6" t="str">
        <f>IF(C3700="","",G3700&amp;" "&amp;VLOOKUP(C3700,$X$1:$Y$49,2))</f>
        <v>D 11</v>
      </c>
      <c r="M3700" s="10" t="e">
        <f>M3699+IF(AND(B3700="C",E3700&lt;&gt;""),IF(G3700="D",-#REF!,+#REF!),0)</f>
        <v>#REF!</v>
      </c>
      <c r="N3700">
        <f>IF(D3700,MONTH(D3700),"")</f>
        <v>10</v>
      </c>
      <c r="O3700">
        <f>IF(D3700,YEAR(D3700),"")</f>
        <v>2007</v>
      </c>
      <c r="P3700" s="12">
        <f>P3699+IF(AND($B3700="C",I3700&lt;&gt;""),IF($G3700="D",-I3700,+I3700),0)</f>
        <v>189.57577481221318</v>
      </c>
    </row>
    <row r="3701" spans="1:16" x14ac:dyDescent="0.2">
      <c r="A3701" s="6">
        <v>1823</v>
      </c>
      <c r="B3701" s="29" t="s">
        <v>17</v>
      </c>
      <c r="C3701" t="s">
        <v>54</v>
      </c>
      <c r="D3701" s="8">
        <v>39370</v>
      </c>
      <c r="E3701" s="8">
        <v>39377</v>
      </c>
      <c r="F3701" s="40" t="s">
        <v>284</v>
      </c>
      <c r="G3701" s="29" t="s">
        <v>19</v>
      </c>
      <c r="I3701" s="12">
        <v>995</v>
      </c>
      <c r="J3701" s="12">
        <f>J3700+IF(AND($B3701="B",$G3701="D"),-I3701,IF($B3701="B",+I3701,0))</f>
        <v>2580.870403940055</v>
      </c>
      <c r="K3701" s="12">
        <f>K3700+IF(AND($B3701="B",$E3701&lt;&gt;""),IF($G3701="D",-I3701,+I3701),0)</f>
        <v>2580.870403940055</v>
      </c>
      <c r="L3701" s="6" t="str">
        <f>IF(C3701="","",G3701&amp;" "&amp;VLOOKUP(C3701,$X$1:$Y$49,2))</f>
        <v>R 6</v>
      </c>
      <c r="M3701" s="10" t="e">
        <f>M3700+IF(AND(B3701="C",E3701&lt;&gt;""),IF(G3701="D",-#REF!,+#REF!),0)</f>
        <v>#REF!</v>
      </c>
      <c r="N3701">
        <f>IF(D3701,MONTH(D3701),"")</f>
        <v>10</v>
      </c>
      <c r="O3701">
        <f>IF(D3701,YEAR(D3701),"")</f>
        <v>2007</v>
      </c>
      <c r="P3701" s="12">
        <f>P3700+IF(AND($B3701="C",I3701&lt;&gt;""),IF($G3701="D",-I3701,+I3701),0)</f>
        <v>189.57577481221318</v>
      </c>
    </row>
    <row r="3702" spans="1:16" x14ac:dyDescent="0.2">
      <c r="A3702" s="6">
        <v>1823</v>
      </c>
      <c r="B3702" s="29" t="s">
        <v>17</v>
      </c>
      <c r="C3702" t="s">
        <v>62</v>
      </c>
      <c r="D3702" s="8">
        <v>39370</v>
      </c>
      <c r="E3702" s="8">
        <v>39377</v>
      </c>
      <c r="F3702" t="s">
        <v>284</v>
      </c>
      <c r="G3702" s="29" t="s">
        <v>19</v>
      </c>
      <c r="I3702" s="12">
        <v>195.02</v>
      </c>
      <c r="J3702" s="12">
        <f>J3701+IF(AND($B3702="B",$G3702="D"),-I3702,IF($B3702="B",+I3702,0))</f>
        <v>2775.890403940055</v>
      </c>
      <c r="K3702" s="12">
        <f>K3701+IF(AND($B3702="B",$E3702&lt;&gt;""),IF($G3702="D",-I3702,+I3702),0)</f>
        <v>2775.890403940055</v>
      </c>
      <c r="L3702" s="6" t="str">
        <f>IF(C3702="","",G3702&amp;" "&amp;VLOOKUP(C3702,$X$1:$Y$49,2))</f>
        <v>R 5</v>
      </c>
      <c r="M3702" s="10" t="e">
        <f>M3701+IF(AND(B3702="C",E3702&lt;&gt;""),IF(G3702="D",-#REF!,+#REF!),0)</f>
        <v>#REF!</v>
      </c>
      <c r="N3702">
        <f>IF(D3702,MONTH(D3702),"")</f>
        <v>10</v>
      </c>
      <c r="O3702">
        <f>IF(D3702,YEAR(D3702),"")</f>
        <v>2007</v>
      </c>
      <c r="P3702" s="12">
        <f>P3701+IF(AND($B3702="C",I3702&lt;&gt;""),IF($G3702="D",-I3702,+I3702),0)</f>
        <v>189.57577481221318</v>
      </c>
    </row>
    <row r="3703" spans="1:16" x14ac:dyDescent="0.2">
      <c r="A3703" s="6">
        <v>1845</v>
      </c>
      <c r="B3703" s="29" t="s">
        <v>17</v>
      </c>
      <c r="C3703" s="24" t="s">
        <v>58</v>
      </c>
      <c r="D3703" s="8">
        <v>39370</v>
      </c>
      <c r="E3703" s="8">
        <v>39386</v>
      </c>
      <c r="F3703" s="40" t="s">
        <v>284</v>
      </c>
      <c r="G3703" s="29" t="s">
        <v>23</v>
      </c>
      <c r="I3703" s="12">
        <v>101.2</v>
      </c>
      <c r="J3703" s="12">
        <f>J3702+IF(AND($B3703="B",$G3703="D"),-I3703,IF($B3703="B",+I3703,0))</f>
        <v>2674.6904039400551</v>
      </c>
      <c r="K3703" s="12">
        <f>K3702+IF(AND($B3703="B",$E3703&lt;&gt;""),IF($G3703="D",-I3703,+I3703),0)</f>
        <v>2674.6904039400551</v>
      </c>
      <c r="L3703" s="6" t="str">
        <f>IF(C3703="","",G3703&amp;" "&amp;VLOOKUP(C3703,$X$1:$Y$49,2))</f>
        <v>D 4</v>
      </c>
      <c r="M3703" s="10" t="e">
        <f>M3702+IF(AND(B3703="C",E3703&lt;&gt;""),IF(G3703="D",-#REF!,+#REF!),0)</f>
        <v>#REF!</v>
      </c>
      <c r="N3703">
        <f>IF(D3703,MONTH(D3703),"")</f>
        <v>10</v>
      </c>
      <c r="O3703">
        <f>IF(D3703,YEAR(D3703),"")</f>
        <v>2007</v>
      </c>
      <c r="P3703" s="12">
        <f>P3702+IF(AND($B3703="C",I3703&lt;&gt;""),IF($G3703="D",-I3703,+I3703),0)</f>
        <v>189.57577481221318</v>
      </c>
    </row>
    <row r="3704" spans="1:16" x14ac:dyDescent="0.2">
      <c r="A3704" s="6">
        <v>1845</v>
      </c>
      <c r="B3704" s="29" t="s">
        <v>17</v>
      </c>
      <c r="C3704" t="s">
        <v>31</v>
      </c>
      <c r="D3704" s="8">
        <v>39370</v>
      </c>
      <c r="E3704" s="8">
        <v>39386</v>
      </c>
      <c r="F3704" s="40" t="s">
        <v>284</v>
      </c>
      <c r="G3704" s="29" t="s">
        <v>23</v>
      </c>
      <c r="I3704" s="12">
        <v>188.34</v>
      </c>
      <c r="J3704" s="12">
        <f>J3703+IF(AND($B3704="B",$G3704="D"),-I3704,IF($B3704="B",+I3704,0))</f>
        <v>2486.350403940055</v>
      </c>
      <c r="K3704" s="12">
        <f>K3703+IF(AND($B3704="B",$E3704&lt;&gt;""),IF($G3704="D",-I3704,+I3704),0)</f>
        <v>2486.350403940055</v>
      </c>
      <c r="L3704" s="6" t="str">
        <f>IF(C3704="","",G3704&amp;" "&amp;VLOOKUP(C3704,$X$1:$Y$49,2))</f>
        <v>D 22</v>
      </c>
      <c r="M3704" s="10" t="e">
        <f>M3703+IF(AND(B3704="C",E3704&lt;&gt;""),IF(G3704="D",-#REF!,+#REF!),0)</f>
        <v>#REF!</v>
      </c>
      <c r="N3704">
        <f>IF(D3704,MONTH(D3704),"")</f>
        <v>10</v>
      </c>
      <c r="O3704">
        <f>IF(D3704,YEAR(D3704),"")</f>
        <v>2007</v>
      </c>
      <c r="P3704" s="12">
        <f>P3703+IF(AND($B3704="C",I3704&lt;&gt;""),IF($G3704="D",-I3704,+I3704),0)</f>
        <v>189.57577481221318</v>
      </c>
    </row>
    <row r="3705" spans="1:16" x14ac:dyDescent="0.2">
      <c r="A3705" s="6">
        <v>1845</v>
      </c>
      <c r="B3705" s="29" t="s">
        <v>17</v>
      </c>
      <c r="C3705" t="s">
        <v>26</v>
      </c>
      <c r="D3705" s="8">
        <v>39370</v>
      </c>
      <c r="E3705" s="8">
        <v>39386</v>
      </c>
      <c r="F3705" s="40" t="s">
        <v>284</v>
      </c>
      <c r="G3705" s="29" t="s">
        <v>23</v>
      </c>
      <c r="I3705" s="12">
        <v>36.92</v>
      </c>
      <c r="J3705" s="12">
        <f>J3704+IF(AND($B3705="B",$G3705="D"),-I3705,IF($B3705="B",+I3705,0))</f>
        <v>2449.4304039400549</v>
      </c>
      <c r="K3705" s="12">
        <f>K3704+IF(AND($B3705="B",$E3705&lt;&gt;""),IF($G3705="D",-I3705,+I3705),0)</f>
        <v>2449.4304039400549</v>
      </c>
      <c r="L3705" s="6" t="str">
        <f>IF(C3705="","",G3705&amp;" "&amp;VLOOKUP(C3705,$X$1:$Y$49,2))</f>
        <v>D 6</v>
      </c>
      <c r="M3705" s="10" t="e">
        <f>M3704+IF(AND(B3705="C",E3705&lt;&gt;""),IF(G3705="D",-#REF!,+#REF!),0)</f>
        <v>#REF!</v>
      </c>
      <c r="N3705">
        <f>IF(D3705,MONTH(D3705),"")</f>
        <v>10</v>
      </c>
      <c r="O3705">
        <f>IF(D3705,YEAR(D3705),"")</f>
        <v>2007</v>
      </c>
      <c r="P3705" s="12">
        <f>P3704+IF(AND($B3705="C",I3705&lt;&gt;""),IF($G3705="D",-I3705,+I3705),0)</f>
        <v>189.57577481221318</v>
      </c>
    </row>
    <row r="3706" spans="1:16" x14ac:dyDescent="0.2">
      <c r="A3706" s="6">
        <v>1701</v>
      </c>
      <c r="B3706" s="6" t="s">
        <v>17</v>
      </c>
      <c r="C3706" t="s">
        <v>33</v>
      </c>
      <c r="D3706" s="8">
        <v>39375</v>
      </c>
      <c r="E3706" s="8">
        <v>39376</v>
      </c>
      <c r="F3706" s="40" t="s">
        <v>284</v>
      </c>
      <c r="G3706" s="6" t="s">
        <v>23</v>
      </c>
      <c r="I3706" s="28">
        <v>556</v>
      </c>
      <c r="J3706" s="12">
        <f>J3705+IF(AND($B3706="B",$G3706="D"),-I3706,IF($B3706="B",+I3706,0))</f>
        <v>1893.4304039400549</v>
      </c>
      <c r="K3706" s="12">
        <f>K3705+IF(AND($B3706="B",$E3706&lt;&gt;""),IF($G3706="D",-I3706,+I3706),0)</f>
        <v>1893.4304039400549</v>
      </c>
      <c r="L3706" s="6" t="str">
        <f>IF(C3706="","",G3706&amp;" "&amp;VLOOKUP(C3706,$X$1:$Y$49,2))</f>
        <v>D 23</v>
      </c>
      <c r="M3706" s="10" t="e">
        <f>M3705+IF(AND(B3706="C",E3706&lt;&gt;""),IF(G3706="D",-#REF!,+#REF!),0)</f>
        <v>#REF!</v>
      </c>
      <c r="N3706">
        <f>IF(D3706,MONTH(D3706),"")</f>
        <v>10</v>
      </c>
      <c r="O3706">
        <f>IF(D3706,YEAR(D3706),"")</f>
        <v>2007</v>
      </c>
      <c r="P3706" s="12">
        <f>P3705+IF(AND($B3706="C",I3706&lt;&gt;""),IF($G3706="D",-I3706,+I3706),0)</f>
        <v>189.57577481221318</v>
      </c>
    </row>
    <row r="3707" spans="1:16" x14ac:dyDescent="0.2">
      <c r="A3707" s="6">
        <v>1528</v>
      </c>
      <c r="B3707" s="6" t="s">
        <v>17</v>
      </c>
      <c r="C3707" t="s">
        <v>57</v>
      </c>
      <c r="D3707" s="8">
        <v>39376</v>
      </c>
      <c r="E3707" s="8">
        <v>39376</v>
      </c>
      <c r="F3707" t="s">
        <v>284</v>
      </c>
      <c r="G3707" s="6" t="s">
        <v>23</v>
      </c>
      <c r="I3707" s="12">
        <v>278.97000000000003</v>
      </c>
      <c r="J3707" s="12">
        <f>J3706+IF(AND($B3707="B",$G3707="D"),-I3707,IF($B3707="B",+I3707,0))</f>
        <v>1614.4604039400549</v>
      </c>
      <c r="K3707" s="12">
        <f>K3706+IF(AND($B3707="B",$E3707&lt;&gt;""),IF($G3707="D",-I3707,+I3707),0)</f>
        <v>1614.4604039400549</v>
      </c>
      <c r="L3707" s="6" t="str">
        <f>IF(C3707="","",G3707&amp;" "&amp;VLOOKUP(C3707,$X$1:$Y$49,2))</f>
        <v>D 13</v>
      </c>
      <c r="M3707" s="10" t="e">
        <f>M3706+IF(AND(B3707="C",E3707&lt;&gt;""),IF(G3707="D",-#REF!,+#REF!),0)</f>
        <v>#REF!</v>
      </c>
      <c r="N3707">
        <f>IF(D3707,MONTH(D3707),"")</f>
        <v>10</v>
      </c>
      <c r="O3707">
        <f>IF(D3707,YEAR(D3707),"")</f>
        <v>2007</v>
      </c>
      <c r="P3707" s="12">
        <f>P3706+IF(AND($B3707="C",I3707&lt;&gt;""),IF($G3707="D",-I3707,+I3707),0)</f>
        <v>189.57577481221318</v>
      </c>
    </row>
    <row r="3708" spans="1:16" x14ac:dyDescent="0.2">
      <c r="A3708" s="6">
        <v>1528</v>
      </c>
      <c r="B3708" s="6" t="s">
        <v>17</v>
      </c>
      <c r="C3708" s="7" t="s">
        <v>26</v>
      </c>
      <c r="D3708" s="8">
        <v>39376</v>
      </c>
      <c r="E3708" s="8">
        <v>39376</v>
      </c>
      <c r="F3708" t="s">
        <v>284</v>
      </c>
      <c r="G3708" s="6" t="s">
        <v>23</v>
      </c>
      <c r="I3708" s="12">
        <v>54.68</v>
      </c>
      <c r="J3708" s="12">
        <f>J3707+IF(AND($B3708="B",$G3708="D"),-I3708,IF($B3708="B",+I3708,0))</f>
        <v>1559.7804039400548</v>
      </c>
      <c r="K3708" s="12">
        <f>K3707+IF(AND($B3708="B",$E3708&lt;&gt;""),IF($G3708="D",-I3708,+I3708),0)</f>
        <v>1559.7804039400548</v>
      </c>
      <c r="L3708" s="6" t="str">
        <f>IF(C3708="","",G3708&amp;" "&amp;VLOOKUP(C3708,$X$1:$Y$49,2))</f>
        <v>D 6</v>
      </c>
      <c r="M3708" s="10" t="e">
        <f>M3707+IF(AND(B3708="C",E3708&lt;&gt;""),IF(G3708="D",-#REF!,+#REF!),0)</f>
        <v>#REF!</v>
      </c>
      <c r="N3708">
        <f>IF(D3708,MONTH(D3708),"")</f>
        <v>10</v>
      </c>
      <c r="O3708">
        <f>IF(D3708,YEAR(D3708),"")</f>
        <v>2007</v>
      </c>
      <c r="P3708" s="12">
        <f>P3707+IF(AND($B3708="C",I3708&lt;&gt;""),IF($G3708="D",-I3708,+I3708),0)</f>
        <v>189.57577481221318</v>
      </c>
    </row>
    <row r="3709" spans="1:16" x14ac:dyDescent="0.2">
      <c r="A3709" s="6">
        <v>1528</v>
      </c>
      <c r="B3709" s="6" t="s">
        <v>17</v>
      </c>
      <c r="C3709" t="s">
        <v>64</v>
      </c>
      <c r="D3709" s="8">
        <v>39376</v>
      </c>
      <c r="E3709" s="8">
        <v>39376</v>
      </c>
      <c r="F3709" t="s">
        <v>284</v>
      </c>
      <c r="G3709" s="6" t="s">
        <v>23</v>
      </c>
      <c r="I3709" s="12">
        <v>6.11</v>
      </c>
      <c r="J3709" s="12">
        <f>J3708+IF(AND($B3709="B",$G3709="D"),-I3709,IF($B3709="B",+I3709,0))</f>
        <v>1553.6704039400549</v>
      </c>
      <c r="K3709" s="12">
        <f>K3708+IF(AND($B3709="B",$E3709&lt;&gt;""),IF($G3709="D",-I3709,+I3709),0)</f>
        <v>1553.6704039400549</v>
      </c>
      <c r="L3709" s="6" t="str">
        <f>IF(C3709="","",G3709&amp;" "&amp;VLOOKUP(C3709,$X$1:$Y$49,2))</f>
        <v>D 20</v>
      </c>
      <c r="M3709" s="10" t="e">
        <f>M3708+IF(AND(B3709="C",E3709&lt;&gt;""),IF(G3709="D",-#REF!,+#REF!),0)</f>
        <v>#REF!</v>
      </c>
      <c r="N3709">
        <f>IF(D3709,MONTH(D3709),"")</f>
        <v>10</v>
      </c>
      <c r="O3709">
        <f>IF(D3709,YEAR(D3709),"")</f>
        <v>2007</v>
      </c>
      <c r="P3709" s="12">
        <f>P3708+IF(AND($B3709="C",I3709&lt;&gt;""),IF($G3709="D",-I3709,+I3709),0)</f>
        <v>189.57577481221318</v>
      </c>
    </row>
    <row r="3710" spans="1:16" x14ac:dyDescent="0.2">
      <c r="A3710" s="6">
        <v>1826</v>
      </c>
      <c r="B3710" s="29" t="s">
        <v>17</v>
      </c>
      <c r="C3710" t="s">
        <v>28</v>
      </c>
      <c r="D3710" s="8">
        <v>39382</v>
      </c>
      <c r="E3710" s="8">
        <v>39380</v>
      </c>
      <c r="F3710" s="40" t="s">
        <v>284</v>
      </c>
      <c r="G3710" s="29" t="s">
        <v>23</v>
      </c>
      <c r="I3710" s="12">
        <v>279.60000000000002</v>
      </c>
      <c r="J3710" s="12">
        <f>J3709+IF(AND($B3710="B",$G3710="D"),-I3710,IF($B3710="B",+I3710,0))</f>
        <v>1274.0704039400548</v>
      </c>
      <c r="K3710" s="12">
        <f>K3709+IF(AND($B3710="B",$E3710&lt;&gt;""),IF($G3710="D",-I3710,+I3710),0)</f>
        <v>1274.0704039400548</v>
      </c>
      <c r="L3710" s="6" t="str">
        <f>IF(C3710="","",G3710&amp;" "&amp;VLOOKUP(C3710,$X$1:$Y$49,2))</f>
        <v>D 25</v>
      </c>
      <c r="M3710" s="10" t="e">
        <f>M3709+IF(AND(B3710="C",E3710&lt;&gt;""),IF(G3710="D",-#REF!,+#REF!),0)</f>
        <v>#REF!</v>
      </c>
      <c r="N3710">
        <f>IF(D3710,MONTH(D3710),"")</f>
        <v>10</v>
      </c>
      <c r="O3710">
        <f>IF(D3710,YEAR(D3710),"")</f>
        <v>2007</v>
      </c>
      <c r="P3710" s="12">
        <f>P3709+IF(AND($B3710="C",I3710&lt;&gt;""),IF($G3710="D",-I3710,+I3710),0)</f>
        <v>189.57577481221318</v>
      </c>
    </row>
    <row r="3711" spans="1:16" x14ac:dyDescent="0.2">
      <c r="A3711" s="6">
        <v>1826</v>
      </c>
      <c r="B3711" s="29" t="s">
        <v>17</v>
      </c>
      <c r="C3711" t="s">
        <v>26</v>
      </c>
      <c r="D3711" s="8">
        <v>39382</v>
      </c>
      <c r="E3711" s="8">
        <v>39380</v>
      </c>
      <c r="F3711" s="40" t="s">
        <v>284</v>
      </c>
      <c r="G3711" s="29" t="s">
        <v>23</v>
      </c>
      <c r="I3711" s="12">
        <v>15.379999999999999</v>
      </c>
      <c r="J3711" s="12">
        <f>J3710+IF(AND($B3711="B",$G3711="D"),-I3711,IF($B3711="B",+I3711,0))</f>
        <v>1258.6904039400547</v>
      </c>
      <c r="K3711" s="12">
        <f>K3710+IF(AND($B3711="B",$E3711&lt;&gt;""),IF($G3711="D",-I3711,+I3711),0)</f>
        <v>1258.6904039400547</v>
      </c>
      <c r="L3711" s="6" t="str">
        <f>IF(C3711="","",G3711&amp;" "&amp;VLOOKUP(C3711,$X$1:$Y$49,2))</f>
        <v>D 6</v>
      </c>
      <c r="M3711" s="10" t="e">
        <f>M3710+IF(AND(B3711="C",E3711&lt;&gt;""),IF(G3711="D",-#REF!,+#REF!),0)</f>
        <v>#REF!</v>
      </c>
      <c r="N3711">
        <f>IF(D3711,MONTH(D3711),"")</f>
        <v>10</v>
      </c>
      <c r="O3711">
        <f>IF(D3711,YEAR(D3711),"")</f>
        <v>2007</v>
      </c>
      <c r="P3711" s="12">
        <f>P3710+IF(AND($B3711="C",I3711&lt;&gt;""),IF($G3711="D",-I3711,+I3711),0)</f>
        <v>189.57577481221318</v>
      </c>
    </row>
    <row r="3712" spans="1:16" x14ac:dyDescent="0.2">
      <c r="A3712" s="6">
        <v>1768</v>
      </c>
      <c r="B3712" s="29" t="s">
        <v>17</v>
      </c>
      <c r="C3712" t="s">
        <v>49</v>
      </c>
      <c r="D3712" s="8">
        <v>39386</v>
      </c>
      <c r="E3712" s="8">
        <v>39384</v>
      </c>
      <c r="F3712" s="40" t="s">
        <v>284</v>
      </c>
      <c r="G3712" s="29" t="s">
        <v>23</v>
      </c>
      <c r="I3712" s="12">
        <v>321</v>
      </c>
      <c r="J3712" s="12">
        <f>J3711+IF(AND($B3712="B",$G3712="D"),-I3712,IF($B3712="B",+I3712,0))</f>
        <v>937.69040394005469</v>
      </c>
      <c r="K3712" s="12">
        <f>K3711+IF(AND($B3712="B",$E3712&lt;&gt;""),IF($G3712="D",-I3712,+I3712),0)</f>
        <v>937.69040394005469</v>
      </c>
      <c r="L3712" s="6" t="str">
        <f>IF(C3712="","",G3712&amp;" "&amp;VLOOKUP(C3712,$X$1:$Y$49,2))</f>
        <v>D 24</v>
      </c>
      <c r="M3712" s="10" t="e">
        <f>M3711+IF(AND(B3712="C",E3712&lt;&gt;""),IF(G3712="D",-#REF!,+#REF!),0)</f>
        <v>#REF!</v>
      </c>
      <c r="N3712">
        <f>IF(D3712,MONTH(D3712),"")</f>
        <v>10</v>
      </c>
      <c r="O3712">
        <f>IF(D3712,YEAR(D3712),"")</f>
        <v>2007</v>
      </c>
      <c r="P3712" s="12">
        <f>P3711+IF(AND($B3712="C",I3712&lt;&gt;""),IF($G3712="D",-I3712,+I3712),0)</f>
        <v>189.57577481221318</v>
      </c>
    </row>
    <row r="3713" spans="1:16" x14ac:dyDescent="0.2">
      <c r="A3713" s="6">
        <v>1768</v>
      </c>
      <c r="B3713" s="29" t="s">
        <v>17</v>
      </c>
      <c r="C3713" t="s">
        <v>26</v>
      </c>
      <c r="D3713" s="8">
        <v>39386</v>
      </c>
      <c r="E3713" s="8">
        <v>39384</v>
      </c>
      <c r="F3713" s="40" t="s">
        <v>284</v>
      </c>
      <c r="G3713" s="29" t="s">
        <v>23</v>
      </c>
      <c r="I3713" s="12">
        <v>62.91</v>
      </c>
      <c r="J3713" s="12">
        <f>J3712+IF(AND($B3713="B",$G3713="D"),-I3713,IF($B3713="B",+I3713,0))</f>
        <v>874.78040394005473</v>
      </c>
      <c r="K3713" s="12">
        <f>K3712+IF(AND($B3713="B",$E3713&lt;&gt;""),IF($G3713="D",-I3713,+I3713),0)</f>
        <v>874.78040394005473</v>
      </c>
      <c r="L3713" s="6" t="str">
        <f>IF(C3713="","",G3713&amp;" "&amp;VLOOKUP(C3713,$X$1:$Y$49,2))</f>
        <v>D 6</v>
      </c>
      <c r="M3713" s="10" t="e">
        <f>M3712+IF(AND(B3713="C",E3713&lt;&gt;""),IF(G3713="D",-#REF!,+#REF!),0)</f>
        <v>#REF!</v>
      </c>
      <c r="N3713">
        <f>IF(D3713,MONTH(D3713),"")</f>
        <v>10</v>
      </c>
      <c r="O3713">
        <f>IF(D3713,YEAR(D3713),"")</f>
        <v>2007</v>
      </c>
      <c r="P3713" s="12">
        <f>P3712+IF(AND($B3713="C",I3713&lt;&gt;""),IF($G3713="D",-I3713,+I3713),0)</f>
        <v>189.57577481221318</v>
      </c>
    </row>
    <row r="3714" spans="1:16" x14ac:dyDescent="0.2">
      <c r="A3714" s="6">
        <v>1824</v>
      </c>
      <c r="B3714" s="29" t="s">
        <v>17</v>
      </c>
      <c r="C3714" t="s">
        <v>28</v>
      </c>
      <c r="D3714" s="8">
        <v>39386</v>
      </c>
      <c r="E3714" s="8">
        <v>39385</v>
      </c>
      <c r="F3714" s="40" t="s">
        <v>284</v>
      </c>
      <c r="G3714" s="29" t="s">
        <v>23</v>
      </c>
      <c r="I3714" s="12">
        <v>48.74</v>
      </c>
      <c r="J3714" s="12">
        <f>J3713+IF(AND($B3714="B",$G3714="D"),-I3714,IF($B3714="B",+I3714,0))</f>
        <v>826.04040394005472</v>
      </c>
      <c r="K3714" s="12">
        <f>K3713+IF(AND($B3714="B",$E3714&lt;&gt;""),IF($G3714="D",-I3714,+I3714),0)</f>
        <v>826.04040394005472</v>
      </c>
      <c r="L3714" s="6" t="str">
        <f>IF(C3714="","",G3714&amp;" "&amp;VLOOKUP(C3714,$X$1:$Y$49,2))</f>
        <v>D 25</v>
      </c>
      <c r="M3714" s="10" t="e">
        <f>M3713+IF(AND(B3714="C",E3714&lt;&gt;""),IF(G3714="D",-#REF!,+#REF!),0)</f>
        <v>#REF!</v>
      </c>
      <c r="N3714">
        <f>IF(D3714,MONTH(D3714),"")</f>
        <v>10</v>
      </c>
      <c r="O3714">
        <f>IF(D3714,YEAR(D3714),"")</f>
        <v>2007</v>
      </c>
      <c r="P3714" s="12">
        <f>P3713+IF(AND($B3714="C",I3714&lt;&gt;""),IF($G3714="D",-I3714,+I3714),0)</f>
        <v>189.57577481221318</v>
      </c>
    </row>
    <row r="3715" spans="1:16" x14ac:dyDescent="0.2">
      <c r="A3715" s="6">
        <v>1824</v>
      </c>
      <c r="B3715" s="29" t="s">
        <v>17</v>
      </c>
      <c r="C3715" t="s">
        <v>26</v>
      </c>
      <c r="D3715" s="8">
        <v>39386</v>
      </c>
      <c r="E3715" s="8">
        <v>39385</v>
      </c>
      <c r="F3715" s="40" t="s">
        <v>284</v>
      </c>
      <c r="G3715" s="29" t="s">
        <v>23</v>
      </c>
      <c r="I3715" s="12">
        <v>9.5500000000000007</v>
      </c>
      <c r="J3715" s="12">
        <f>J3714+IF(AND($B3715="B",$G3715="D"),-I3715,IF($B3715="B",+I3715,0))</f>
        <v>816.49040394005476</v>
      </c>
      <c r="K3715" s="12">
        <f>K3714+IF(AND($B3715="B",$E3715&lt;&gt;""),IF($G3715="D",-I3715,+I3715),0)</f>
        <v>816.49040394005476</v>
      </c>
      <c r="L3715" s="6" t="str">
        <f>IF(C3715="","",G3715&amp;" "&amp;VLOOKUP(C3715,$X$1:$Y$49,2))</f>
        <v>D 6</v>
      </c>
      <c r="M3715" s="10" t="e">
        <f>M3714+IF(AND(B3715="C",E3715&lt;&gt;""),IF(G3715="D",-#REF!,+#REF!),0)</f>
        <v>#REF!</v>
      </c>
      <c r="N3715">
        <f>IF(D3715,MONTH(D3715),"")</f>
        <v>10</v>
      </c>
      <c r="O3715">
        <f>IF(D3715,YEAR(D3715),"")</f>
        <v>2007</v>
      </c>
      <c r="P3715" s="12">
        <f>P3714+IF(AND($B3715="C",I3715&lt;&gt;""),IF($G3715="D",-I3715,+I3715),0)</f>
        <v>189.57577481221318</v>
      </c>
    </row>
    <row r="3716" spans="1:16" x14ac:dyDescent="0.2">
      <c r="A3716" s="6">
        <v>1825</v>
      </c>
      <c r="B3716" s="29" t="s">
        <v>17</v>
      </c>
      <c r="C3716" t="s">
        <v>28</v>
      </c>
      <c r="D3716" s="8">
        <v>39386</v>
      </c>
      <c r="E3716" s="8">
        <v>39385</v>
      </c>
      <c r="F3716" s="40" t="s">
        <v>284</v>
      </c>
      <c r="G3716" s="29" t="s">
        <v>23</v>
      </c>
      <c r="I3716" s="12">
        <v>33.840000000000003</v>
      </c>
      <c r="J3716" s="12">
        <f>J3715+IF(AND($B3716="B",$G3716="D"),-I3716,IF($B3716="B",+I3716,0))</f>
        <v>782.65040394005473</v>
      </c>
      <c r="K3716" s="12">
        <f>K3715+IF(AND($B3716="B",$E3716&lt;&gt;""),IF($G3716="D",-I3716,+I3716),0)</f>
        <v>782.65040394005473</v>
      </c>
      <c r="L3716" s="6" t="str">
        <f>IF(C3716="","",G3716&amp;" "&amp;VLOOKUP(C3716,$X$1:$Y$49,2))</f>
        <v>D 25</v>
      </c>
      <c r="M3716" s="10" t="e">
        <f>M3715+IF(AND(B3716="C",E3716&lt;&gt;""),IF(G3716="D",-#REF!,+#REF!),0)</f>
        <v>#REF!</v>
      </c>
      <c r="N3716">
        <f>IF(D3716,MONTH(D3716),"")</f>
        <v>10</v>
      </c>
      <c r="O3716">
        <f>IF(D3716,YEAR(D3716),"")</f>
        <v>2007</v>
      </c>
      <c r="P3716" s="12">
        <f>P3715+IF(AND($B3716="C",I3716&lt;&gt;""),IF($G3716="D",-I3716,+I3716),0)</f>
        <v>189.57577481221318</v>
      </c>
    </row>
    <row r="3717" spans="1:16" x14ac:dyDescent="0.2">
      <c r="A3717" s="6">
        <v>1825</v>
      </c>
      <c r="B3717" s="29" t="s">
        <v>17</v>
      </c>
      <c r="C3717" t="s">
        <v>26</v>
      </c>
      <c r="D3717" s="8">
        <v>39386</v>
      </c>
      <c r="E3717" s="8">
        <v>39385</v>
      </c>
      <c r="F3717" s="40" t="s">
        <v>284</v>
      </c>
      <c r="G3717" s="29" t="s">
        <v>23</v>
      </c>
      <c r="I3717" s="12">
        <v>6.63</v>
      </c>
      <c r="J3717" s="12">
        <f>J3716+IF(AND($B3717="B",$G3717="D"),-I3717,IF($B3717="B",+I3717,0))</f>
        <v>776.02040394005473</v>
      </c>
      <c r="K3717" s="12">
        <f>K3716+IF(AND($B3717="B",$E3717&lt;&gt;""),IF($G3717="D",-I3717,+I3717),0)</f>
        <v>776.02040394005473</v>
      </c>
      <c r="L3717" s="6" t="str">
        <f>IF(C3717="","",G3717&amp;" "&amp;VLOOKUP(C3717,$X$1:$Y$49,2))</f>
        <v>D 6</v>
      </c>
      <c r="M3717" s="10" t="e">
        <f>M3716+IF(AND(B3717="C",E3717&lt;&gt;""),IF(G3717="D",-#REF!,+#REF!),0)</f>
        <v>#REF!</v>
      </c>
      <c r="N3717">
        <f>IF(D3717,MONTH(D3717),"")</f>
        <v>10</v>
      </c>
      <c r="O3717">
        <f>IF(D3717,YEAR(D3717),"")</f>
        <v>2007</v>
      </c>
      <c r="P3717" s="12">
        <f>P3716+IF(AND($B3717="C",I3717&lt;&gt;""),IF($G3717="D",-I3717,+I3717),0)</f>
        <v>189.57577481221318</v>
      </c>
    </row>
    <row r="3718" spans="1:16" x14ac:dyDescent="0.2">
      <c r="A3718" s="6">
        <v>1827</v>
      </c>
      <c r="B3718" s="29" t="s">
        <v>17</v>
      </c>
      <c r="C3718" t="s">
        <v>54</v>
      </c>
      <c r="D3718" s="8">
        <v>39386</v>
      </c>
      <c r="E3718" s="8">
        <v>39387</v>
      </c>
      <c r="F3718" s="40" t="s">
        <v>284</v>
      </c>
      <c r="G3718" s="29" t="s">
        <v>19</v>
      </c>
      <c r="I3718" s="12">
        <v>450</v>
      </c>
      <c r="J3718" s="12">
        <f>J3717+IF(AND($B3718="B",$G3718="D"),-I3718,IF($B3718="B",+I3718,0))</f>
        <v>1226.0204039400546</v>
      </c>
      <c r="K3718" s="12">
        <f>K3717+IF(AND($B3718="B",$E3718&lt;&gt;""),IF($G3718="D",-I3718,+I3718),0)</f>
        <v>1226.0204039400546</v>
      </c>
      <c r="L3718" s="6" t="str">
        <f>IF(C3718="","",G3718&amp;" "&amp;VLOOKUP(C3718,$X$1:$Y$49,2))</f>
        <v>R 6</v>
      </c>
      <c r="M3718" s="10" t="e">
        <f>M3717+IF(AND(B3718="C",E3718&lt;&gt;""),IF(G3718="D",-#REF!,+#REF!),0)</f>
        <v>#REF!</v>
      </c>
      <c r="N3718">
        <f>IF(D3718,MONTH(D3718),"")</f>
        <v>10</v>
      </c>
      <c r="O3718">
        <f>IF(D3718,YEAR(D3718),"")</f>
        <v>2007</v>
      </c>
      <c r="P3718" s="12">
        <f>P3717+IF(AND($B3718="C",I3718&lt;&gt;""),IF($G3718="D",-I3718,+I3718),0)</f>
        <v>189.57577481221318</v>
      </c>
    </row>
    <row r="3719" spans="1:16" x14ac:dyDescent="0.2">
      <c r="A3719" s="6">
        <v>1827</v>
      </c>
      <c r="B3719" s="29" t="s">
        <v>17</v>
      </c>
      <c r="C3719" t="s">
        <v>62</v>
      </c>
      <c r="D3719" s="8">
        <v>39386</v>
      </c>
      <c r="E3719" s="8">
        <v>39387</v>
      </c>
      <c r="F3719" s="40" t="s">
        <v>284</v>
      </c>
      <c r="G3719" s="29" t="s">
        <v>19</v>
      </c>
      <c r="I3719" s="12">
        <v>88.2</v>
      </c>
      <c r="J3719" s="12">
        <f>J3718+IF(AND($B3719="B",$G3719="D"),-I3719,IF($B3719="B",+I3719,0))</f>
        <v>1314.2204039400547</v>
      </c>
      <c r="K3719" s="12">
        <f>K3718+IF(AND($B3719="B",$E3719&lt;&gt;""),IF($G3719="D",-I3719,+I3719),0)</f>
        <v>1314.2204039400547</v>
      </c>
      <c r="L3719" s="6" t="str">
        <f>IF(C3719="","",G3719&amp;" "&amp;VLOOKUP(C3719,$X$1:$Y$49,2))</f>
        <v>R 5</v>
      </c>
      <c r="M3719" s="10" t="e">
        <f>M3718+IF(AND(B3719="C",E3719&lt;&gt;""),IF(G3719="D",-#REF!,+#REF!),0)</f>
        <v>#REF!</v>
      </c>
      <c r="N3719">
        <f>IF(D3719,MONTH(D3719),"")</f>
        <v>10</v>
      </c>
      <c r="O3719">
        <f>IF(D3719,YEAR(D3719),"")</f>
        <v>2007</v>
      </c>
      <c r="P3719" s="12">
        <f>P3718+IF(AND($B3719="C",I3719&lt;&gt;""),IF($G3719="D",-I3719,+I3719),0)</f>
        <v>189.57577481221318</v>
      </c>
    </row>
    <row r="3720" spans="1:16" x14ac:dyDescent="0.2">
      <c r="A3720" s="6">
        <v>1840</v>
      </c>
      <c r="B3720" s="6" t="s">
        <v>17</v>
      </c>
      <c r="C3720" t="s">
        <v>53</v>
      </c>
      <c r="D3720" s="8">
        <v>39388</v>
      </c>
      <c r="E3720" s="8">
        <v>39388</v>
      </c>
      <c r="F3720" t="s">
        <v>284</v>
      </c>
      <c r="G3720" s="6" t="s">
        <v>23</v>
      </c>
      <c r="I3720" s="12">
        <v>34</v>
      </c>
      <c r="J3720" s="12">
        <f>J3719+IF(AND($B3720="B",$G3720="D"),-I3720,IF($B3720="B",+I3720,0))</f>
        <v>1280.2204039400547</v>
      </c>
      <c r="K3720" s="12">
        <f>K3719+IF(AND($B3720="B",$E3720&lt;&gt;""),IF($G3720="D",-I3720,+I3720),0)</f>
        <v>1280.2204039400547</v>
      </c>
      <c r="L3720" s="6" t="str">
        <f>IF(C3720="","",G3720&amp;" "&amp;VLOOKUP(C3720,$X$1:$Y$49,2))</f>
        <v>D 29</v>
      </c>
      <c r="M3720" s="10" t="e">
        <f>M3719+IF(AND(B3720="C",E3720&lt;&gt;""),IF(G3720="D",-#REF!,+#REF!),0)</f>
        <v>#REF!</v>
      </c>
      <c r="N3720">
        <f>IF(D3720,MONTH(D3720),"")</f>
        <v>11</v>
      </c>
      <c r="O3720">
        <f>IF(D3720,YEAR(D3720),"")</f>
        <v>2007</v>
      </c>
      <c r="P3720" s="12">
        <f>P3719+IF(AND($B3720="C",I3720&lt;&gt;""),IF($G3720="D",-I3720,+I3720),0)</f>
        <v>189.57577481221318</v>
      </c>
    </row>
    <row r="3721" spans="1:16" x14ac:dyDescent="0.2">
      <c r="A3721" s="6">
        <v>1840</v>
      </c>
      <c r="B3721" s="6" t="s">
        <v>17</v>
      </c>
      <c r="C3721" t="s">
        <v>53</v>
      </c>
      <c r="D3721" s="8">
        <v>39388</v>
      </c>
      <c r="E3721" s="8">
        <v>39388</v>
      </c>
      <c r="F3721" t="s">
        <v>284</v>
      </c>
      <c r="G3721" s="6" t="s">
        <v>23</v>
      </c>
      <c r="I3721" s="12">
        <v>8.36</v>
      </c>
      <c r="J3721" s="12">
        <f>J3720+IF(AND($B3721="B",$G3721="D"),-I3721,IF($B3721="B",+I3721,0))</f>
        <v>1271.8604039400548</v>
      </c>
      <c r="K3721" s="12">
        <f>K3720+IF(AND($B3721="B",$E3721&lt;&gt;""),IF($G3721="D",-I3721,+I3721),0)</f>
        <v>1271.8604039400548</v>
      </c>
      <c r="L3721" s="6" t="str">
        <f>IF(C3721="","",G3721&amp;" "&amp;VLOOKUP(C3721,$X$1:$Y$49,2))</f>
        <v>D 29</v>
      </c>
      <c r="M3721" s="10" t="e">
        <f>M3720+IF(AND(B3721="C",E3721&lt;&gt;""),IF(G3721="D",-#REF!,+#REF!),0)</f>
        <v>#REF!</v>
      </c>
      <c r="N3721">
        <f>IF(D3721,MONTH(D3721),"")</f>
        <v>11</v>
      </c>
      <c r="O3721">
        <f>IF(D3721,YEAR(D3721),"")</f>
        <v>2007</v>
      </c>
      <c r="P3721" s="12">
        <f>P3720+IF(AND($B3721="C",I3721&lt;&gt;""),IF($G3721="D",-I3721,+I3721),0)</f>
        <v>189.57577481221318</v>
      </c>
    </row>
    <row r="3722" spans="1:16" x14ac:dyDescent="0.2">
      <c r="A3722" s="6">
        <v>999</v>
      </c>
      <c r="B3722" s="6" t="s">
        <v>17</v>
      </c>
      <c r="C3722" t="s">
        <v>33</v>
      </c>
      <c r="D3722" s="8">
        <v>39390</v>
      </c>
      <c r="E3722" s="8">
        <v>39390</v>
      </c>
      <c r="F3722" t="s">
        <v>284</v>
      </c>
      <c r="G3722" s="6" t="s">
        <v>23</v>
      </c>
      <c r="I3722" s="12">
        <v>132.1</v>
      </c>
      <c r="J3722" s="12">
        <f>J3721+IF(AND($B3722="B",$G3722="D"),-I3722,IF($B3722="B",+I3722,0))</f>
        <v>1139.7604039400549</v>
      </c>
      <c r="K3722" s="12">
        <f>K3721+IF(AND($B3722="B",$E3722&lt;&gt;""),IF($G3722="D",-I3722,+I3722),0)</f>
        <v>1139.7604039400549</v>
      </c>
      <c r="L3722" s="6" t="str">
        <f>IF(C3722="","",G3722&amp;" "&amp;VLOOKUP(C3722,$X$1:$Y$49,2))</f>
        <v>D 23</v>
      </c>
      <c r="M3722" s="10" t="e">
        <f>M3721+IF(AND(B3722="C",E3722&lt;&gt;""),IF(G3722="D",-#REF!,+#REF!),0)</f>
        <v>#REF!</v>
      </c>
      <c r="N3722">
        <f>IF(D3722,MONTH(D3722),"")</f>
        <v>11</v>
      </c>
      <c r="O3722">
        <f>IF(D3722,YEAR(D3722),"")</f>
        <v>2007</v>
      </c>
      <c r="P3722" s="12">
        <f>P3721+IF(AND($B3722="C",I3722&lt;&gt;""),IF($G3722="D",-I3722,+I3722),0)</f>
        <v>189.57577481221318</v>
      </c>
    </row>
    <row r="3723" spans="1:16" x14ac:dyDescent="0.2">
      <c r="A3723" s="6">
        <v>1843</v>
      </c>
      <c r="B3723" s="29" t="s">
        <v>17</v>
      </c>
      <c r="C3723" t="s">
        <v>28</v>
      </c>
      <c r="D3723" s="8">
        <v>39390</v>
      </c>
      <c r="E3723" s="8">
        <v>39398</v>
      </c>
      <c r="F3723" t="s">
        <v>284</v>
      </c>
      <c r="G3723" s="29" t="s">
        <v>23</v>
      </c>
      <c r="I3723" s="12">
        <v>63</v>
      </c>
      <c r="J3723" s="12">
        <f>J3722+IF(AND($B3723="B",$G3723="D"),-I3723,IF($B3723="B",+I3723,0))</f>
        <v>1076.7604039400549</v>
      </c>
      <c r="K3723" s="12">
        <f>K3722+IF(AND($B3723="B",$E3723&lt;&gt;""),IF($G3723="D",-I3723,+I3723),0)</f>
        <v>1076.7604039400549</v>
      </c>
      <c r="L3723" s="6" t="str">
        <f>IF(C3723="","",G3723&amp;" "&amp;VLOOKUP(C3723,$X$1:$Y$49,2))</f>
        <v>D 25</v>
      </c>
      <c r="M3723" s="10" t="e">
        <f>M3722+IF(AND(B3723="C",E3723&lt;&gt;""),IF(G3723="D",-#REF!,+#REF!),0)</f>
        <v>#REF!</v>
      </c>
      <c r="N3723">
        <f>IF(D3723,MONTH(D3723),"")</f>
        <v>11</v>
      </c>
      <c r="O3723">
        <f>IF(D3723,YEAR(D3723),"")</f>
        <v>2007</v>
      </c>
      <c r="P3723" s="12">
        <f>P3722+IF(AND($B3723="C",I3723&lt;&gt;""),IF($G3723="D",-I3723,+I3723),0)</f>
        <v>189.57577481221318</v>
      </c>
    </row>
    <row r="3724" spans="1:16" x14ac:dyDescent="0.2">
      <c r="A3724" s="6">
        <v>1843</v>
      </c>
      <c r="B3724" s="29" t="s">
        <v>17</v>
      </c>
      <c r="C3724" t="s">
        <v>26</v>
      </c>
      <c r="D3724" s="8">
        <v>39390</v>
      </c>
      <c r="E3724" s="8">
        <v>39398</v>
      </c>
      <c r="F3724" t="s">
        <v>284</v>
      </c>
      <c r="G3724" s="29" t="s">
        <v>23</v>
      </c>
      <c r="I3724" s="12">
        <v>12.35</v>
      </c>
      <c r="J3724" s="12">
        <f>J3723+IF(AND($B3724="B",$G3724="D"),-I3724,IF($B3724="B",+I3724,0))</f>
        <v>1064.4104039400549</v>
      </c>
      <c r="K3724" s="12">
        <f>K3723+IF(AND($B3724="B",$E3724&lt;&gt;""),IF($G3724="D",-I3724,+I3724),0)</f>
        <v>1064.4104039400549</v>
      </c>
      <c r="L3724" s="6" t="str">
        <f>IF(C3724="","",G3724&amp;" "&amp;VLOOKUP(C3724,$X$1:$Y$49,2))</f>
        <v>D 6</v>
      </c>
      <c r="M3724" s="10" t="e">
        <f>M3723+IF(AND(B3724="C",E3724&lt;&gt;""),IF(G3724="D",-#REF!,+#REF!),0)</f>
        <v>#REF!</v>
      </c>
      <c r="N3724">
        <f>IF(D3724,MONTH(D3724),"")</f>
        <v>11</v>
      </c>
      <c r="O3724">
        <f>IF(D3724,YEAR(D3724),"")</f>
        <v>2007</v>
      </c>
      <c r="P3724" s="12">
        <f>P3723+IF(AND($B3724="C",I3724&lt;&gt;""),IF($G3724="D",-I3724,+I3724),0)</f>
        <v>189.57577481221318</v>
      </c>
    </row>
    <row r="3725" spans="1:16" x14ac:dyDescent="0.2">
      <c r="A3725" s="6">
        <v>1544</v>
      </c>
      <c r="B3725" s="6" t="s">
        <v>17</v>
      </c>
      <c r="C3725" t="s">
        <v>58</v>
      </c>
      <c r="D3725" s="8">
        <v>39391</v>
      </c>
      <c r="E3725" s="8">
        <v>39405</v>
      </c>
      <c r="F3725" t="s">
        <v>284</v>
      </c>
      <c r="G3725" s="6" t="s">
        <v>23</v>
      </c>
      <c r="I3725" s="12">
        <v>160.81</v>
      </c>
      <c r="J3725" s="12">
        <f>J3724+IF(AND($B3725="B",$G3725="D"),-I3725,IF($B3725="B",+I3725,0))</f>
        <v>903.600403940055</v>
      </c>
      <c r="K3725" s="12">
        <f>K3724+IF(AND($B3725="B",$E3725&lt;&gt;""),IF($G3725="D",-I3725,+I3725),0)</f>
        <v>903.600403940055</v>
      </c>
      <c r="L3725" s="6" t="str">
        <f>IF(C3725="","",G3725&amp;" "&amp;VLOOKUP(C3725,$X$1:$Y$49,2))</f>
        <v>D 4</v>
      </c>
      <c r="M3725" s="10" t="e">
        <f>M3724+IF(AND(B3725="C",E3725&lt;&gt;""),IF(G3725="D",-#REF!,+#REF!),0)</f>
        <v>#REF!</v>
      </c>
      <c r="N3725">
        <f>IF(D3725,MONTH(D3725),"")</f>
        <v>11</v>
      </c>
      <c r="O3725">
        <f>IF(D3725,YEAR(D3725),"")</f>
        <v>2007</v>
      </c>
      <c r="P3725" s="12">
        <f>P3724+IF(AND($B3725="C",I3725&lt;&gt;""),IF($G3725="D",-I3725,+I3725),0)</f>
        <v>189.57577481221318</v>
      </c>
    </row>
    <row r="3726" spans="1:16" x14ac:dyDescent="0.2">
      <c r="A3726" s="6">
        <v>1828</v>
      </c>
      <c r="B3726" s="29" t="s">
        <v>17</v>
      </c>
      <c r="C3726" t="s">
        <v>54</v>
      </c>
      <c r="D3726" s="8">
        <v>39392</v>
      </c>
      <c r="E3726" s="8">
        <v>39393</v>
      </c>
      <c r="F3726" s="40" t="s">
        <v>284</v>
      </c>
      <c r="G3726" s="29" t="s">
        <v>19</v>
      </c>
      <c r="I3726" s="12">
        <v>350</v>
      </c>
      <c r="J3726" s="12">
        <f>J3725+IF(AND($B3726="B",$G3726="D"),-I3726,IF($B3726="B",+I3726,0))</f>
        <v>1253.600403940055</v>
      </c>
      <c r="K3726" s="12">
        <f>K3725+IF(AND($B3726="B",$E3726&lt;&gt;""),IF($G3726="D",-I3726,+I3726),0)</f>
        <v>1253.600403940055</v>
      </c>
      <c r="L3726" s="6" t="str">
        <f>IF(C3726="","",G3726&amp;" "&amp;VLOOKUP(C3726,$X$1:$Y$49,2))</f>
        <v>R 6</v>
      </c>
      <c r="M3726" s="10" t="e">
        <f>M3725+IF(AND(B3726="C",E3726&lt;&gt;""),IF(G3726="D",-#REF!,+#REF!),0)</f>
        <v>#REF!</v>
      </c>
      <c r="N3726">
        <f>IF(D3726,MONTH(D3726),"")</f>
        <v>11</v>
      </c>
      <c r="O3726">
        <f>IF(D3726,YEAR(D3726),"")</f>
        <v>2007</v>
      </c>
      <c r="P3726" s="12">
        <f>P3725+IF(AND($B3726="C",I3726&lt;&gt;""),IF($G3726="D",-I3726,+I3726),0)</f>
        <v>189.57577481221318</v>
      </c>
    </row>
    <row r="3727" spans="1:16" x14ac:dyDescent="0.2">
      <c r="A3727" s="6">
        <v>1828</v>
      </c>
      <c r="B3727" s="29" t="s">
        <v>17</v>
      </c>
      <c r="C3727" t="s">
        <v>62</v>
      </c>
      <c r="D3727" s="8">
        <v>39392</v>
      </c>
      <c r="E3727" s="8">
        <v>39393</v>
      </c>
      <c r="F3727" s="40" t="s">
        <v>284</v>
      </c>
      <c r="G3727" s="29" t="s">
        <v>19</v>
      </c>
      <c r="I3727" s="12">
        <v>68.599999999999994</v>
      </c>
      <c r="J3727" s="12">
        <f>J3726+IF(AND($B3727="B",$G3727="D"),-I3727,IF($B3727="B",+I3727,0))</f>
        <v>1322.2004039400549</v>
      </c>
      <c r="K3727" s="12">
        <f>K3726+IF(AND($B3727="B",$E3727&lt;&gt;""),IF($G3727="D",-I3727,+I3727),0)</f>
        <v>1322.2004039400549</v>
      </c>
      <c r="L3727" s="6" t="str">
        <f>IF(C3727="","",G3727&amp;" "&amp;VLOOKUP(C3727,$X$1:$Y$49,2))</f>
        <v>R 5</v>
      </c>
      <c r="M3727" s="10" t="e">
        <f>M3726+IF(AND(B3727="C",E3727&lt;&gt;""),IF(G3727="D",-#REF!,+#REF!),0)</f>
        <v>#REF!</v>
      </c>
      <c r="N3727">
        <f>IF(D3727,MONTH(D3727),"")</f>
        <v>11</v>
      </c>
      <c r="O3727">
        <f>IF(D3727,YEAR(D3727),"")</f>
        <v>2007</v>
      </c>
      <c r="P3727" s="12">
        <f>P3726+IF(AND($B3727="C",I3727&lt;&gt;""),IF($G3727="D",-I3727,+I3727),0)</f>
        <v>189.57577481221318</v>
      </c>
    </row>
    <row r="3728" spans="1:16" x14ac:dyDescent="0.2">
      <c r="A3728" s="6">
        <v>1538</v>
      </c>
      <c r="B3728" s="6" t="s">
        <v>17</v>
      </c>
      <c r="C3728" t="s">
        <v>64</v>
      </c>
      <c r="D3728" s="8">
        <v>39397</v>
      </c>
      <c r="E3728" s="8">
        <v>39397</v>
      </c>
      <c r="F3728" t="s">
        <v>284</v>
      </c>
      <c r="G3728" s="6" t="s">
        <v>23</v>
      </c>
      <c r="I3728" s="12">
        <v>4</v>
      </c>
      <c r="J3728" s="12">
        <f>J3727+IF(AND($B3728="B",$G3728="D"),-I3728,IF($B3728="B",+I3728,0))</f>
        <v>1318.2004039400549</v>
      </c>
      <c r="K3728" s="12">
        <f>K3727+IF(AND($B3728="B",$E3728&lt;&gt;""),IF($G3728="D",-I3728,+I3728),0)</f>
        <v>1318.2004039400549</v>
      </c>
      <c r="L3728" s="6" t="str">
        <f>IF(C3728="","",G3728&amp;" "&amp;VLOOKUP(C3728,$X$1:$Y$49,2))</f>
        <v>D 20</v>
      </c>
      <c r="M3728" s="10" t="e">
        <f>M3727+IF(AND(B3728="C",E3728&lt;&gt;""),IF(G3728="D",-#REF!,+#REF!),0)</f>
        <v>#REF!</v>
      </c>
      <c r="N3728">
        <f>IF(D3728,MONTH(D3728),"")</f>
        <v>11</v>
      </c>
      <c r="O3728">
        <f>IF(D3728,YEAR(D3728),"")</f>
        <v>2007</v>
      </c>
      <c r="P3728" s="12">
        <f>P3727+IF(AND($B3728="C",I3728&lt;&gt;""),IF($G3728="D",-I3728,+I3728),0)</f>
        <v>189.57577481221318</v>
      </c>
    </row>
    <row r="3729" spans="1:16" x14ac:dyDescent="0.2">
      <c r="A3729" s="6">
        <v>1830</v>
      </c>
      <c r="B3729" s="29" t="s">
        <v>17</v>
      </c>
      <c r="C3729" t="s">
        <v>54</v>
      </c>
      <c r="D3729" s="8">
        <v>39397</v>
      </c>
      <c r="E3729" s="8">
        <v>39396</v>
      </c>
      <c r="F3729" s="40" t="s">
        <v>284</v>
      </c>
      <c r="G3729" s="29" t="s">
        <v>19</v>
      </c>
      <c r="I3729" s="12">
        <v>700</v>
      </c>
      <c r="J3729" s="12">
        <f>J3728+IF(AND($B3729="B",$G3729="D"),-I3729,IF($B3729="B",+I3729,0))</f>
        <v>2018.2004039400549</v>
      </c>
      <c r="K3729" s="12">
        <f>K3728+IF(AND($B3729="B",$E3729&lt;&gt;""),IF($G3729="D",-I3729,+I3729),0)</f>
        <v>2018.2004039400549</v>
      </c>
      <c r="L3729" s="6" t="str">
        <f>IF(C3729="","",G3729&amp;" "&amp;VLOOKUP(C3729,$X$1:$Y$49,2))</f>
        <v>R 6</v>
      </c>
      <c r="M3729" s="10" t="e">
        <f>M3728+IF(AND(B3729="C",E3729&lt;&gt;""),IF(G3729="D",-#REF!,+#REF!),0)</f>
        <v>#REF!</v>
      </c>
      <c r="N3729">
        <f>IF(D3729,MONTH(D3729),"")</f>
        <v>11</v>
      </c>
      <c r="O3729">
        <f>IF(D3729,YEAR(D3729),"")</f>
        <v>2007</v>
      </c>
      <c r="P3729" s="12">
        <f>P3728+IF(AND($B3729="C",I3729&lt;&gt;""),IF($G3729="D",-I3729,+I3729),0)</f>
        <v>189.57577481221318</v>
      </c>
    </row>
    <row r="3730" spans="1:16" x14ac:dyDescent="0.2">
      <c r="A3730" s="6">
        <v>1830</v>
      </c>
      <c r="B3730" s="29" t="s">
        <v>17</v>
      </c>
      <c r="C3730" t="s">
        <v>62</v>
      </c>
      <c r="D3730" s="8">
        <v>39397</v>
      </c>
      <c r="E3730" s="8">
        <v>39396</v>
      </c>
      <c r="F3730" s="40" t="s">
        <v>284</v>
      </c>
      <c r="G3730" s="29" t="s">
        <v>19</v>
      </c>
      <c r="I3730" s="12">
        <v>137.19999999999999</v>
      </c>
      <c r="J3730" s="12">
        <f>J3729+IF(AND($B3730="B",$G3730="D"),-I3730,IF($B3730="B",+I3730,0))</f>
        <v>2155.4004039400547</v>
      </c>
      <c r="K3730" s="12">
        <f>K3729+IF(AND($B3730="B",$E3730&lt;&gt;""),IF($G3730="D",-I3730,+I3730),0)</f>
        <v>2155.4004039400547</v>
      </c>
      <c r="L3730" s="6" t="str">
        <f>IF(C3730="","",G3730&amp;" "&amp;VLOOKUP(C3730,$X$1:$Y$49,2))</f>
        <v>R 5</v>
      </c>
      <c r="M3730" s="10" t="e">
        <f>M3729+IF(AND(B3730="C",E3730&lt;&gt;""),IF(G3730="D",-#REF!,+#REF!),0)</f>
        <v>#REF!</v>
      </c>
      <c r="N3730">
        <f>IF(D3730,MONTH(D3730),"")</f>
        <v>11</v>
      </c>
      <c r="O3730">
        <f>IF(D3730,YEAR(D3730),"")</f>
        <v>2007</v>
      </c>
      <c r="P3730" s="12">
        <f>P3729+IF(AND($B3730="C",I3730&lt;&gt;""),IF($G3730="D",-I3730,+I3730),0)</f>
        <v>189.57577481221318</v>
      </c>
    </row>
    <row r="3731" spans="1:16" x14ac:dyDescent="0.2">
      <c r="A3731" s="6">
        <v>1832</v>
      </c>
      <c r="B3731" s="29" t="s">
        <v>17</v>
      </c>
      <c r="C3731" t="s">
        <v>54</v>
      </c>
      <c r="D3731" s="8">
        <v>39397</v>
      </c>
      <c r="E3731" s="8">
        <v>39410</v>
      </c>
      <c r="F3731" s="40" t="s">
        <v>284</v>
      </c>
      <c r="G3731" s="29" t="s">
        <v>19</v>
      </c>
      <c r="I3731" s="12">
        <v>700</v>
      </c>
      <c r="J3731" s="12">
        <f>J3730+IF(AND($B3731="B",$G3731="D"),-I3731,IF($B3731="B",+I3731,0))</f>
        <v>2855.4004039400547</v>
      </c>
      <c r="K3731" s="12">
        <f>K3730+IF(AND($B3731="B",$E3731&lt;&gt;""),IF($G3731="D",-I3731,+I3731),0)</f>
        <v>2855.4004039400547</v>
      </c>
      <c r="L3731" s="6" t="str">
        <f>IF(C3731="","",G3731&amp;" "&amp;VLOOKUP(C3731,$X$1:$Y$49,2))</f>
        <v>R 6</v>
      </c>
      <c r="M3731" s="10" t="e">
        <f>M3730+IF(AND(B3731="C",E3731&lt;&gt;""),IF(G3731="D",-#REF!,+#REF!),0)</f>
        <v>#REF!</v>
      </c>
      <c r="N3731">
        <f>IF(D3731,MONTH(D3731),"")</f>
        <v>11</v>
      </c>
      <c r="O3731">
        <f>IF(D3731,YEAR(D3731),"")</f>
        <v>2007</v>
      </c>
      <c r="P3731" s="12">
        <f>P3730+IF(AND($B3731="C",I3731&lt;&gt;""),IF($G3731="D",-I3731,+I3731),0)</f>
        <v>189.57577481221318</v>
      </c>
    </row>
    <row r="3732" spans="1:16" x14ac:dyDescent="0.2">
      <c r="A3732" s="6">
        <v>1832</v>
      </c>
      <c r="B3732" s="29" t="s">
        <v>17</v>
      </c>
      <c r="C3732" t="s">
        <v>62</v>
      </c>
      <c r="D3732" s="8">
        <v>39397</v>
      </c>
      <c r="E3732" s="8">
        <v>39410</v>
      </c>
      <c r="F3732" s="40" t="s">
        <v>284</v>
      </c>
      <c r="G3732" s="29" t="s">
        <v>19</v>
      </c>
      <c r="I3732" s="12">
        <v>137.19999999999999</v>
      </c>
      <c r="J3732" s="12">
        <f>J3731+IF(AND($B3732="B",$G3732="D"),-I3732,IF($B3732="B",+I3732,0))</f>
        <v>2992.6004039400545</v>
      </c>
      <c r="K3732" s="12">
        <f>K3731+IF(AND($B3732="B",$E3732&lt;&gt;""),IF($G3732="D",-I3732,+I3732),0)</f>
        <v>2992.6004039400545</v>
      </c>
      <c r="L3732" s="6" t="str">
        <f>IF(C3732="","",G3732&amp;" "&amp;VLOOKUP(C3732,$X$1:$Y$49,2))</f>
        <v>R 5</v>
      </c>
      <c r="M3732" s="10" t="e">
        <f>M3731+IF(AND(B3732="C",E3732&lt;&gt;""),IF(G3732="D",-#REF!,+#REF!),0)</f>
        <v>#REF!</v>
      </c>
      <c r="N3732">
        <f>IF(D3732,MONTH(D3732),"")</f>
        <v>11</v>
      </c>
      <c r="O3732">
        <f>IF(D3732,YEAR(D3732),"")</f>
        <v>2007</v>
      </c>
      <c r="P3732" s="12">
        <f>P3731+IF(AND($B3732="C",I3732&lt;&gt;""),IF($G3732="D",-I3732,+I3732),0)</f>
        <v>189.57577481221318</v>
      </c>
    </row>
    <row r="3733" spans="1:16" x14ac:dyDescent="0.2">
      <c r="A3733" s="6">
        <v>1829</v>
      </c>
      <c r="B3733" s="29" t="s">
        <v>17</v>
      </c>
      <c r="C3733" t="s">
        <v>54</v>
      </c>
      <c r="D3733" s="8">
        <v>39399</v>
      </c>
      <c r="E3733" s="8">
        <v>39402</v>
      </c>
      <c r="F3733" s="40" t="s">
        <v>284</v>
      </c>
      <c r="G3733" s="29" t="s">
        <v>19</v>
      </c>
      <c r="I3733" s="12">
        <v>930</v>
      </c>
      <c r="J3733" s="12">
        <f>J3732+IF(AND($B3733="B",$G3733="D"),-I3733,IF($B3733="B",+I3733,0))</f>
        <v>3922.6004039400545</v>
      </c>
      <c r="K3733" s="12">
        <f>K3732+IF(AND($B3733="B",$E3733&lt;&gt;""),IF($G3733="D",-I3733,+I3733),0)</f>
        <v>3922.6004039400545</v>
      </c>
      <c r="L3733" s="6" t="str">
        <f>IF(C3733="","",G3733&amp;" "&amp;VLOOKUP(C3733,$X$1:$Y$49,2))</f>
        <v>R 6</v>
      </c>
      <c r="M3733" s="10" t="e">
        <f>M3732+IF(AND(B3733="C",E3733&lt;&gt;""),IF(G3733="D",-#REF!,+#REF!),0)</f>
        <v>#REF!</v>
      </c>
      <c r="N3733">
        <f>IF(D3733,MONTH(D3733),"")</f>
        <v>11</v>
      </c>
      <c r="O3733">
        <f>IF(D3733,YEAR(D3733),"")</f>
        <v>2007</v>
      </c>
      <c r="P3733" s="12">
        <f>P3732+IF(AND($B3733="C",I3733&lt;&gt;""),IF($G3733="D",-I3733,+I3733),0)</f>
        <v>189.57577481221318</v>
      </c>
    </row>
    <row r="3734" spans="1:16" x14ac:dyDescent="0.2">
      <c r="A3734" s="6">
        <v>1829</v>
      </c>
      <c r="B3734" s="29" t="s">
        <v>17</v>
      </c>
      <c r="C3734" t="s">
        <v>62</v>
      </c>
      <c r="D3734" s="8">
        <v>39399</v>
      </c>
      <c r="E3734" s="8">
        <v>39402</v>
      </c>
      <c r="F3734" t="s">
        <v>284</v>
      </c>
      <c r="G3734" s="29" t="s">
        <v>19</v>
      </c>
      <c r="I3734" s="12">
        <v>182.28</v>
      </c>
      <c r="J3734" s="12">
        <f>J3733+IF(AND($B3734="B",$G3734="D"),-I3734,IF($B3734="B",+I3734,0))</f>
        <v>4104.8804039400547</v>
      </c>
      <c r="K3734" s="12">
        <f>K3733+IF(AND($B3734="B",$E3734&lt;&gt;""),IF($G3734="D",-I3734,+I3734),0)</f>
        <v>4104.8804039400547</v>
      </c>
      <c r="L3734" s="6" t="str">
        <f>IF(C3734="","",G3734&amp;" "&amp;VLOOKUP(C3734,$X$1:$Y$49,2))</f>
        <v>R 5</v>
      </c>
      <c r="M3734" s="10" t="e">
        <f>M3733+IF(AND(B3734="C",E3734&lt;&gt;""),IF(G3734="D",-#REF!,+#REF!),0)</f>
        <v>#REF!</v>
      </c>
      <c r="N3734">
        <f>IF(D3734,MONTH(D3734),"")</f>
        <v>11</v>
      </c>
      <c r="O3734">
        <f>IF(D3734,YEAR(D3734),"")</f>
        <v>2007</v>
      </c>
      <c r="P3734" s="12">
        <f>P3733+IF(AND($B3734="C",I3734&lt;&gt;""),IF($G3734="D",-I3734,+I3734),0)</f>
        <v>189.57577481221318</v>
      </c>
    </row>
    <row r="3735" spans="1:16" x14ac:dyDescent="0.2">
      <c r="A3735" s="6">
        <v>1831</v>
      </c>
      <c r="B3735" s="29" t="s">
        <v>17</v>
      </c>
      <c r="C3735" t="s">
        <v>54</v>
      </c>
      <c r="D3735" s="8">
        <v>39402</v>
      </c>
      <c r="E3735" s="8">
        <v>39403</v>
      </c>
      <c r="F3735" s="40" t="s">
        <v>284</v>
      </c>
      <c r="G3735" s="29" t="s">
        <v>19</v>
      </c>
      <c r="I3735" s="12">
        <v>800</v>
      </c>
      <c r="J3735" s="12">
        <f>J3734+IF(AND($B3735="B",$G3735="D"),-I3735,IF($B3735="B",+I3735,0))</f>
        <v>4904.8804039400547</v>
      </c>
      <c r="K3735" s="12">
        <f>K3734+IF(AND($B3735="B",$E3735&lt;&gt;""),IF($G3735="D",-I3735,+I3735),0)</f>
        <v>4904.8804039400547</v>
      </c>
      <c r="L3735" s="6" t="str">
        <f>IF(C3735="","",G3735&amp;" "&amp;VLOOKUP(C3735,$X$1:$Y$49,2))</f>
        <v>R 6</v>
      </c>
      <c r="M3735" s="10" t="e">
        <f>M3734+IF(AND(B3735="C",E3735&lt;&gt;""),IF(G3735="D",-#REF!,+#REF!),0)</f>
        <v>#REF!</v>
      </c>
      <c r="N3735">
        <f>IF(D3735,MONTH(D3735),"")</f>
        <v>11</v>
      </c>
      <c r="O3735">
        <f>IF(D3735,YEAR(D3735),"")</f>
        <v>2007</v>
      </c>
      <c r="P3735" s="12">
        <f>P3734+IF(AND($B3735="C",I3735&lt;&gt;""),IF($G3735="D",-I3735,+I3735),0)</f>
        <v>189.57577481221318</v>
      </c>
    </row>
    <row r="3736" spans="1:16" x14ac:dyDescent="0.2">
      <c r="A3736" s="6">
        <v>1831</v>
      </c>
      <c r="B3736" s="29" t="s">
        <v>17</v>
      </c>
      <c r="C3736" t="s">
        <v>62</v>
      </c>
      <c r="D3736" s="8">
        <v>39402</v>
      </c>
      <c r="E3736" s="8">
        <v>39403</v>
      </c>
      <c r="F3736" s="40" t="s">
        <v>284</v>
      </c>
      <c r="G3736" s="29" t="s">
        <v>19</v>
      </c>
      <c r="I3736" s="12">
        <v>156.80000000000001</v>
      </c>
      <c r="J3736" s="12">
        <f>J3735+IF(AND($B3736="B",$G3736="D"),-I3736,IF($B3736="B",+I3736,0))</f>
        <v>5061.6804039400549</v>
      </c>
      <c r="K3736" s="12">
        <f>K3735+IF(AND($B3736="B",$E3736&lt;&gt;""),IF($G3736="D",-I3736,+I3736),0)</f>
        <v>5061.6804039400549</v>
      </c>
      <c r="L3736" s="6" t="str">
        <f>IF(C3736="","",G3736&amp;" "&amp;VLOOKUP(C3736,$X$1:$Y$49,2))</f>
        <v>R 5</v>
      </c>
      <c r="M3736" s="10" t="e">
        <f>M3735+IF(AND(B3736="C",E3736&lt;&gt;""),IF(G3736="D",-#REF!,+#REF!),0)</f>
        <v>#REF!</v>
      </c>
      <c r="N3736">
        <f>IF(D3736,MONTH(D3736),"")</f>
        <v>11</v>
      </c>
      <c r="O3736">
        <f>IF(D3736,YEAR(D3736),"")</f>
        <v>2007</v>
      </c>
      <c r="P3736" s="12">
        <f>P3735+IF(AND($B3736="C",I3736&lt;&gt;""),IF($G3736="D",-I3736,+I3736),0)</f>
        <v>189.57577481221318</v>
      </c>
    </row>
    <row r="3737" spans="1:16" x14ac:dyDescent="0.2">
      <c r="A3737" s="6">
        <v>1833</v>
      </c>
      <c r="B3737" s="29" t="s">
        <v>17</v>
      </c>
      <c r="C3737" t="s">
        <v>54</v>
      </c>
      <c r="D3737" s="8">
        <v>39402</v>
      </c>
      <c r="E3737" s="8">
        <v>39419</v>
      </c>
      <c r="F3737" s="40" t="s">
        <v>284</v>
      </c>
      <c r="G3737" s="29" t="s">
        <v>19</v>
      </c>
      <c r="I3737" s="12">
        <v>885</v>
      </c>
      <c r="J3737" s="12">
        <f>J3736+IF(AND($B3737="B",$G3737="D"),-I3737,IF($B3737="B",+I3737,0))</f>
        <v>5946.6804039400549</v>
      </c>
      <c r="K3737" s="12">
        <f>K3736+IF(AND($B3737="B",$E3737&lt;&gt;""),IF($G3737="D",-I3737,+I3737),0)</f>
        <v>5946.6804039400549</v>
      </c>
      <c r="L3737" s="6" t="str">
        <f>IF(C3737="","",G3737&amp;" "&amp;VLOOKUP(C3737,$X$1:$Y$49,2))</f>
        <v>R 6</v>
      </c>
      <c r="M3737" s="10" t="e">
        <f>M3736+IF(AND(B3737="C",E3737&lt;&gt;""),IF(G3737="D",-#REF!,+#REF!),0)</f>
        <v>#REF!</v>
      </c>
      <c r="N3737">
        <f>IF(D3737,MONTH(D3737),"")</f>
        <v>11</v>
      </c>
      <c r="O3737">
        <f>IF(D3737,YEAR(D3737),"")</f>
        <v>2007</v>
      </c>
      <c r="P3737" s="12">
        <f>P3736+IF(AND($B3737="C",I3737&lt;&gt;""),IF($G3737="D",-I3737,+I3737),0)</f>
        <v>189.57577481221318</v>
      </c>
    </row>
    <row r="3738" spans="1:16" x14ac:dyDescent="0.2">
      <c r="A3738" s="6">
        <v>1833</v>
      </c>
      <c r="B3738" s="29" t="s">
        <v>17</v>
      </c>
      <c r="C3738" t="s">
        <v>62</v>
      </c>
      <c r="D3738" s="8">
        <v>39402</v>
      </c>
      <c r="E3738" s="8">
        <v>39419</v>
      </c>
      <c r="F3738" s="40" t="s">
        <v>284</v>
      </c>
      <c r="G3738" s="29" t="s">
        <v>19</v>
      </c>
      <c r="I3738" s="28">
        <v>173.46</v>
      </c>
      <c r="J3738" s="12">
        <f>J3737+IF(AND($B3738="B",$G3738="D"),-I3738,IF($B3738="B",+I3738,0))</f>
        <v>6120.140403940055</v>
      </c>
      <c r="K3738" s="12">
        <f>K3737+IF(AND($B3738="B",$E3738&lt;&gt;""),IF($G3738="D",-I3738,+I3738),0)</f>
        <v>6120.140403940055</v>
      </c>
      <c r="L3738" s="6" t="str">
        <f>IF(C3738="","",G3738&amp;" "&amp;VLOOKUP(C3738,$X$1:$Y$49,2))</f>
        <v>R 5</v>
      </c>
      <c r="M3738" s="10" t="e">
        <f>M3737+IF(AND(B3738="C",E3738&lt;&gt;""),IF(G3738="D",-#REF!,+#REF!),0)</f>
        <v>#REF!</v>
      </c>
      <c r="N3738">
        <f>IF(D3738,MONTH(D3738),"")</f>
        <v>11</v>
      </c>
      <c r="O3738">
        <f>IF(D3738,YEAR(D3738),"")</f>
        <v>2007</v>
      </c>
      <c r="P3738" s="12">
        <f>P3737+IF(AND($B3738="C",I3738&lt;&gt;""),IF($G3738="D",-I3738,+I3738),0)</f>
        <v>189.57577481221318</v>
      </c>
    </row>
    <row r="3739" spans="1:16" x14ac:dyDescent="0.2">
      <c r="A3739" s="6">
        <v>1846</v>
      </c>
      <c r="B3739" s="29" t="s">
        <v>17</v>
      </c>
      <c r="C3739" s="24" t="s">
        <v>49</v>
      </c>
      <c r="D3739" s="8">
        <v>39402</v>
      </c>
      <c r="E3739" s="8">
        <v>39416</v>
      </c>
      <c r="F3739" s="40" t="s">
        <v>284</v>
      </c>
      <c r="G3739" s="29" t="s">
        <v>23</v>
      </c>
      <c r="I3739" s="12">
        <v>114.55</v>
      </c>
      <c r="J3739" s="12">
        <f>J3738+IF(AND($B3739="B",$G3739="D"),-I3739,IF($B3739="B",+I3739,0))</f>
        <v>6005.5904039400548</v>
      </c>
      <c r="K3739" s="12">
        <f>K3738+IF(AND($B3739="B",$E3739&lt;&gt;""),IF($G3739="D",-I3739,+I3739),0)</f>
        <v>6005.5904039400548</v>
      </c>
      <c r="L3739" s="6" t="str">
        <f>IF(C3739="","",G3739&amp;" "&amp;VLOOKUP(C3739,$X$1:$Y$49,2))</f>
        <v>D 24</v>
      </c>
      <c r="M3739" s="10" t="e">
        <f>M3738+IF(AND(B3739="C",E3739&lt;&gt;""),IF(G3739="D",-#REF!,+#REF!),0)</f>
        <v>#REF!</v>
      </c>
      <c r="N3739">
        <f>IF(D3739,MONTH(D3739),"")</f>
        <v>11</v>
      </c>
      <c r="O3739">
        <f>IF(D3739,YEAR(D3739),"")</f>
        <v>2007</v>
      </c>
      <c r="P3739" s="12">
        <f>P3738+IF(AND($B3739="C",I3739&lt;&gt;""),IF($G3739="D",-I3739,+I3739),0)</f>
        <v>189.57577481221318</v>
      </c>
    </row>
    <row r="3740" spans="1:16" x14ac:dyDescent="0.2">
      <c r="A3740" s="6">
        <v>1846</v>
      </c>
      <c r="B3740" s="29" t="s">
        <v>17</v>
      </c>
      <c r="C3740" t="s">
        <v>31</v>
      </c>
      <c r="D3740" s="8">
        <v>39402</v>
      </c>
      <c r="E3740" s="8">
        <v>39416</v>
      </c>
      <c r="F3740" s="40" t="s">
        <v>284</v>
      </c>
      <c r="G3740" s="29" t="s">
        <v>23</v>
      </c>
      <c r="I3740" s="12">
        <v>99.820000000000007</v>
      </c>
      <c r="J3740" s="12">
        <f>J3739+IF(AND($B3740="B",$G3740="D"),-I3740,IF($B3740="B",+I3740,0))</f>
        <v>5905.7704039400551</v>
      </c>
      <c r="K3740" s="12">
        <f>K3739+IF(AND($B3740="B",$E3740&lt;&gt;""),IF($G3740="D",-I3740,+I3740),0)</f>
        <v>5905.7704039400551</v>
      </c>
      <c r="L3740" s="6" t="str">
        <f>IF(C3740="","",G3740&amp;" "&amp;VLOOKUP(C3740,$X$1:$Y$49,2))</f>
        <v>D 22</v>
      </c>
      <c r="M3740" s="10" t="e">
        <f>M3739+IF(AND(B3740="C",E3740&lt;&gt;""),IF(G3740="D",-#REF!,+#REF!),0)</f>
        <v>#REF!</v>
      </c>
      <c r="N3740">
        <f>IF(D3740,MONTH(D3740),"")</f>
        <v>11</v>
      </c>
      <c r="O3740">
        <f>IF(D3740,YEAR(D3740),"")</f>
        <v>2007</v>
      </c>
      <c r="P3740" s="12">
        <f>P3739+IF(AND($B3740="C",I3740&lt;&gt;""),IF($G3740="D",-I3740,+I3740),0)</f>
        <v>189.57577481221318</v>
      </c>
    </row>
    <row r="3741" spans="1:16" x14ac:dyDescent="0.2">
      <c r="A3741" s="6">
        <v>1846</v>
      </c>
      <c r="B3741" s="29" t="s">
        <v>17</v>
      </c>
      <c r="C3741" t="s">
        <v>26</v>
      </c>
      <c r="D3741" s="8">
        <v>39402</v>
      </c>
      <c r="E3741" s="8">
        <v>39416</v>
      </c>
      <c r="F3741" s="40" t="s">
        <v>284</v>
      </c>
      <c r="G3741" s="29" t="s">
        <v>23</v>
      </c>
      <c r="I3741" s="12">
        <v>52.26</v>
      </c>
      <c r="J3741" s="12">
        <f>J3740+IF(AND($B3741="B",$G3741="D"),-I3741,IF($B3741="B",+I3741,0))</f>
        <v>5853.5104039400549</v>
      </c>
      <c r="K3741" s="12">
        <f>K3740+IF(AND($B3741="B",$E3741&lt;&gt;""),IF($G3741="D",-I3741,+I3741),0)</f>
        <v>5853.5104039400549</v>
      </c>
      <c r="L3741" s="6" t="str">
        <f>IF(C3741="","",G3741&amp;" "&amp;VLOOKUP(C3741,$X$1:$Y$49,2))</f>
        <v>D 6</v>
      </c>
      <c r="M3741" s="10" t="e">
        <f>M3740+IF(AND(B3741="C",E3741&lt;&gt;""),IF(G3741="D",-#REF!,+#REF!),0)</f>
        <v>#REF!</v>
      </c>
      <c r="N3741">
        <f>IF(D3741,MONTH(D3741),"")</f>
        <v>11</v>
      </c>
      <c r="O3741">
        <f>IF(D3741,YEAR(D3741),"")</f>
        <v>2007</v>
      </c>
      <c r="P3741" s="12">
        <f>P3740+IF(AND($B3741="C",I3741&lt;&gt;""),IF($G3741="D",-I3741,+I3741),0)</f>
        <v>189.57577481221318</v>
      </c>
    </row>
    <row r="3742" spans="1:16" x14ac:dyDescent="0.2">
      <c r="A3742" s="6">
        <v>1846</v>
      </c>
      <c r="B3742" s="29" t="s">
        <v>17</v>
      </c>
      <c r="C3742" s="24" t="s">
        <v>58</v>
      </c>
      <c r="D3742" s="8">
        <v>39402</v>
      </c>
      <c r="E3742" s="8">
        <v>39416</v>
      </c>
      <c r="F3742" s="40" t="s">
        <v>284</v>
      </c>
      <c r="G3742" s="29" t="s">
        <v>23</v>
      </c>
      <c r="I3742" s="12">
        <v>484.5</v>
      </c>
      <c r="J3742" s="12">
        <f>J3741+IF(AND($B3742="B",$G3742="D"),-I3742,IF($B3742="B",+I3742,0))</f>
        <v>5369.0104039400549</v>
      </c>
      <c r="K3742" s="12">
        <f>K3741+IF(AND($B3742="B",$E3742&lt;&gt;""),IF($G3742="D",-I3742,+I3742),0)</f>
        <v>5369.0104039400549</v>
      </c>
      <c r="L3742" s="6" t="str">
        <f>IF(C3742="","",G3742&amp;" "&amp;VLOOKUP(C3742,$X$1:$Y$49,2))</f>
        <v>D 4</v>
      </c>
      <c r="M3742" s="10" t="e">
        <f>M3741+IF(AND(B3742="C",E3742&lt;&gt;""),IF(G3742="D",-#REF!,+#REF!),0)</f>
        <v>#REF!</v>
      </c>
      <c r="N3742">
        <f>IF(D3742,MONTH(D3742),"")</f>
        <v>11</v>
      </c>
      <c r="O3742">
        <f>IF(D3742,YEAR(D3742),"")</f>
        <v>2007</v>
      </c>
      <c r="P3742" s="12">
        <f>P3741+IF(AND($B3742="C",I3742&lt;&gt;""),IF($G3742="D",-I3742,+I3742),0)</f>
        <v>189.57577481221318</v>
      </c>
    </row>
    <row r="3743" spans="1:16" x14ac:dyDescent="0.2">
      <c r="A3743" s="6">
        <v>1835</v>
      </c>
      <c r="B3743" s="6" t="s">
        <v>17</v>
      </c>
      <c r="C3743" t="s">
        <v>58</v>
      </c>
      <c r="D3743" s="8">
        <v>39405</v>
      </c>
      <c r="E3743" s="8">
        <v>39405</v>
      </c>
      <c r="F3743" s="40" t="s">
        <v>284</v>
      </c>
      <c r="G3743" s="29" t="s">
        <v>23</v>
      </c>
      <c r="I3743" s="12">
        <v>2000</v>
      </c>
      <c r="J3743" s="12">
        <f>J3742+IF(AND($B3743="B",$G3743="D"),-I3743,IF($B3743="B",+I3743,0))</f>
        <v>3369.0104039400549</v>
      </c>
      <c r="K3743" s="12">
        <f>K3742+IF(AND($B3743="B",$E3743&lt;&gt;""),IF($G3743="D",-I3743,+I3743),0)</f>
        <v>3369.0104039400549</v>
      </c>
      <c r="L3743" s="6" t="str">
        <f>IF(C3743="","",G3743&amp;" "&amp;VLOOKUP(C3743,$X$1:$Y$49,2))</f>
        <v>D 4</v>
      </c>
      <c r="M3743" s="10" t="e">
        <f>M3742+IF(AND(B3743="C",E3743&lt;&gt;""),IF(G3743="D",-#REF!,+#REF!),0)</f>
        <v>#REF!</v>
      </c>
      <c r="N3743">
        <f>IF(D3743,MONTH(D3743),"")</f>
        <v>11</v>
      </c>
      <c r="O3743">
        <f>IF(D3743,YEAR(D3743),"")</f>
        <v>2007</v>
      </c>
      <c r="P3743" s="12">
        <f>P3742+IF(AND($B3743="C",I3743&lt;&gt;""),IF($G3743="D",-I3743,+I3743),0)</f>
        <v>189.57577481221318</v>
      </c>
    </row>
    <row r="3744" spans="1:16" x14ac:dyDescent="0.2">
      <c r="A3744" s="6">
        <v>1528</v>
      </c>
      <c r="B3744" s="6" t="s">
        <v>17</v>
      </c>
      <c r="C3744" t="s">
        <v>57</v>
      </c>
      <c r="D3744" s="8">
        <v>39407</v>
      </c>
      <c r="E3744" s="8">
        <v>39406</v>
      </c>
      <c r="F3744" t="s">
        <v>284</v>
      </c>
      <c r="G3744" s="6" t="s">
        <v>23</v>
      </c>
      <c r="I3744" s="12">
        <v>278.97000000000003</v>
      </c>
      <c r="J3744" s="12">
        <f>J3743+IF(AND($B3744="B",$G3744="D"),-I3744,IF($B3744="B",+I3744,0))</f>
        <v>3090.0404039400546</v>
      </c>
      <c r="K3744" s="12">
        <f>K3743+IF(AND($B3744="B",$E3744&lt;&gt;""),IF($G3744="D",-I3744,+I3744),0)</f>
        <v>3090.0404039400546</v>
      </c>
      <c r="L3744" s="6" t="str">
        <f>IF(C3744="","",G3744&amp;" "&amp;VLOOKUP(C3744,$X$1:$Y$49,2))</f>
        <v>D 13</v>
      </c>
      <c r="M3744" s="10" t="e">
        <f>M3743+IF(AND(B3744="C",E3744&lt;&gt;""),IF(G3744="D",-#REF!,+#REF!),0)</f>
        <v>#REF!</v>
      </c>
      <c r="N3744">
        <f>IF(D3744,MONTH(D3744),"")</f>
        <v>11</v>
      </c>
      <c r="O3744">
        <f>IF(D3744,YEAR(D3744),"")</f>
        <v>2007</v>
      </c>
      <c r="P3744" s="12">
        <f>P3743+IF(AND($B3744="C",I3744&lt;&gt;""),IF($G3744="D",-I3744,+I3744),0)</f>
        <v>189.57577481221318</v>
      </c>
    </row>
    <row r="3745" spans="1:16" x14ac:dyDescent="0.2">
      <c r="A3745" s="6">
        <v>1528</v>
      </c>
      <c r="B3745" s="6" t="s">
        <v>17</v>
      </c>
      <c r="C3745" s="7" t="s">
        <v>26</v>
      </c>
      <c r="D3745" s="8">
        <v>39407</v>
      </c>
      <c r="E3745" s="8">
        <v>39406</v>
      </c>
      <c r="F3745" t="s">
        <v>284</v>
      </c>
      <c r="G3745" s="6" t="s">
        <v>23</v>
      </c>
      <c r="I3745" s="12">
        <v>54.68</v>
      </c>
      <c r="J3745" s="12">
        <f>J3744+IF(AND($B3745="B",$G3745="D"),-I3745,IF($B3745="B",+I3745,0))</f>
        <v>3035.3604039400548</v>
      </c>
      <c r="K3745" s="12">
        <f>K3744+IF(AND($B3745="B",$E3745&lt;&gt;""),IF($G3745="D",-I3745,+I3745),0)</f>
        <v>3035.3604039400548</v>
      </c>
      <c r="L3745" s="6" t="str">
        <f>IF(C3745="","",G3745&amp;" "&amp;VLOOKUP(C3745,$X$1:$Y$49,2))</f>
        <v>D 6</v>
      </c>
      <c r="M3745" s="10" t="e">
        <f>M3744+IF(AND(B3745="C",E3745&lt;&gt;""),IF(G3745="D",-#REF!,+#REF!),0)</f>
        <v>#REF!</v>
      </c>
      <c r="N3745">
        <f>IF(D3745,MONTH(D3745),"")</f>
        <v>11</v>
      </c>
      <c r="O3745">
        <f>IF(D3745,YEAR(D3745),"")</f>
        <v>2007</v>
      </c>
      <c r="P3745" s="12">
        <f>P3744+IF(AND($B3745="C",I3745&lt;&gt;""),IF($G3745="D",-I3745,+I3745),0)</f>
        <v>189.57577481221318</v>
      </c>
    </row>
    <row r="3746" spans="1:16" x14ac:dyDescent="0.2">
      <c r="A3746" s="6">
        <v>1528</v>
      </c>
      <c r="B3746" s="6" t="s">
        <v>17</v>
      </c>
      <c r="C3746" t="s">
        <v>64</v>
      </c>
      <c r="D3746" s="8">
        <v>39407</v>
      </c>
      <c r="E3746" s="8">
        <v>39406</v>
      </c>
      <c r="F3746" t="s">
        <v>284</v>
      </c>
      <c r="G3746" s="6" t="s">
        <v>23</v>
      </c>
      <c r="I3746" s="12">
        <v>6.11</v>
      </c>
      <c r="J3746" s="12">
        <f>J3745+IF(AND($B3746="B",$G3746="D"),-I3746,IF($B3746="B",+I3746,0))</f>
        <v>3029.2504039400546</v>
      </c>
      <c r="K3746" s="12">
        <f>K3745+IF(AND($B3746="B",$E3746&lt;&gt;""),IF($G3746="D",-I3746,+I3746),0)</f>
        <v>3029.2504039400546</v>
      </c>
      <c r="L3746" s="6" t="str">
        <f>IF(C3746="","",G3746&amp;" "&amp;VLOOKUP(C3746,$X$1:$Y$49,2))</f>
        <v>D 20</v>
      </c>
      <c r="M3746" s="10" t="e">
        <f>M3745+IF(AND(B3746="C",E3746&lt;&gt;""),IF(G3746="D",-#REF!,+#REF!),0)</f>
        <v>#REF!</v>
      </c>
      <c r="N3746">
        <f>IF(D3746,MONTH(D3746),"")</f>
        <v>11</v>
      </c>
      <c r="O3746">
        <f>IF(D3746,YEAR(D3746),"")</f>
        <v>2007</v>
      </c>
      <c r="P3746" s="12">
        <f>P3745+IF(AND($B3746="C",I3746&lt;&gt;""),IF($G3746="D",-I3746,+I3746),0)</f>
        <v>189.57577481221318</v>
      </c>
    </row>
    <row r="3747" spans="1:16" x14ac:dyDescent="0.2">
      <c r="A3747" s="6">
        <v>1836</v>
      </c>
      <c r="B3747" s="6" t="s">
        <v>17</v>
      </c>
      <c r="C3747" t="s">
        <v>58</v>
      </c>
      <c r="D3747" s="8">
        <v>39412</v>
      </c>
      <c r="E3747" s="8">
        <v>39412</v>
      </c>
      <c r="F3747" s="40" t="s">
        <v>284</v>
      </c>
      <c r="G3747" s="29" t="s">
        <v>23</v>
      </c>
      <c r="I3747" s="12">
        <v>1500</v>
      </c>
      <c r="J3747" s="12">
        <f>J3746+IF(AND($B3747="B",$G3747="D"),-I3747,IF($B3747="B",+I3747,0))</f>
        <v>1529.2504039400546</v>
      </c>
      <c r="K3747" s="12">
        <f>K3746+IF(AND($B3747="B",$E3747&lt;&gt;""),IF($G3747="D",-I3747,+I3747),0)</f>
        <v>1529.2504039400546</v>
      </c>
      <c r="L3747" s="6" t="str">
        <f>IF(C3747="","",G3747&amp;" "&amp;VLOOKUP(C3747,$X$1:$Y$49,2))</f>
        <v>D 4</v>
      </c>
      <c r="M3747" s="10" t="e">
        <f>M3746+IF(AND(B3747="C",E3747&lt;&gt;""),IF(G3747="D",-#REF!,+#REF!),0)</f>
        <v>#REF!</v>
      </c>
      <c r="N3747">
        <f>IF(D3747,MONTH(D3747),"")</f>
        <v>11</v>
      </c>
      <c r="O3747">
        <f>IF(D3747,YEAR(D3747),"")</f>
        <v>2007</v>
      </c>
      <c r="P3747" s="12">
        <f>P3746+IF(AND($B3747="C",I3747&lt;&gt;""),IF($G3747="D",-I3747,+I3747),0)</f>
        <v>189.57577481221318</v>
      </c>
    </row>
    <row r="3748" spans="1:16" x14ac:dyDescent="0.2">
      <c r="A3748" s="6">
        <v>1834</v>
      </c>
      <c r="B3748" s="29" t="s">
        <v>17</v>
      </c>
      <c r="C3748" t="s">
        <v>33</v>
      </c>
      <c r="D3748" s="8">
        <v>39415</v>
      </c>
      <c r="E3748" s="8">
        <v>39416</v>
      </c>
      <c r="F3748" s="40" t="s">
        <v>284</v>
      </c>
      <c r="G3748" s="29" t="s">
        <v>23</v>
      </c>
      <c r="I3748" s="12">
        <v>-2251</v>
      </c>
      <c r="J3748" s="12">
        <f>J3747+IF(AND($B3748="B",$G3748="D"),-I3748,IF($B3748="B",+I3748,0))</f>
        <v>3780.2504039400546</v>
      </c>
      <c r="K3748" s="12">
        <f>K3747+IF(AND($B3748="B",$E3748&lt;&gt;""),IF($G3748="D",-I3748,+I3748),0)</f>
        <v>3780.2504039400546</v>
      </c>
      <c r="L3748" s="6" t="str">
        <f>IF(C3748="","",G3748&amp;" "&amp;VLOOKUP(C3748,$X$1:$Y$49,2))</f>
        <v>D 23</v>
      </c>
      <c r="M3748" s="10" t="e">
        <f>M3747+IF(AND(B3748="C",E3748&lt;&gt;""),IF(G3748="D",-#REF!,+#REF!),0)</f>
        <v>#REF!</v>
      </c>
      <c r="N3748">
        <f>IF(D3748,MONTH(D3748),"")</f>
        <v>11</v>
      </c>
      <c r="O3748">
        <f>IF(D3748,YEAR(D3748),"")</f>
        <v>2007</v>
      </c>
      <c r="P3748" s="12">
        <f>P3747+IF(AND($B3748="C",I3748&lt;&gt;""),IF($G3748="D",-I3748,+I3748),0)</f>
        <v>189.57577481221318</v>
      </c>
    </row>
    <row r="3749" spans="1:16" x14ac:dyDescent="0.2">
      <c r="A3749" s="6">
        <v>1768</v>
      </c>
      <c r="B3749" s="29" t="s">
        <v>17</v>
      </c>
      <c r="C3749" t="s">
        <v>49</v>
      </c>
      <c r="D3749" s="8">
        <v>39416</v>
      </c>
      <c r="E3749" s="8">
        <v>39415</v>
      </c>
      <c r="F3749" s="40" t="s">
        <v>284</v>
      </c>
      <c r="G3749" s="29" t="s">
        <v>23</v>
      </c>
      <c r="I3749" s="12">
        <v>321</v>
      </c>
      <c r="J3749" s="12">
        <f>J3748+IF(AND($B3749="B",$G3749="D"),-I3749,IF($B3749="B",+I3749,0))</f>
        <v>3459.2504039400546</v>
      </c>
      <c r="K3749" s="12">
        <f>K3748+IF(AND($B3749="B",$E3749&lt;&gt;""),IF($G3749="D",-I3749,+I3749),0)</f>
        <v>3459.2504039400546</v>
      </c>
      <c r="L3749" s="6" t="str">
        <f>IF(C3749="","",G3749&amp;" "&amp;VLOOKUP(C3749,$X$1:$Y$49,2))</f>
        <v>D 24</v>
      </c>
      <c r="M3749" s="10" t="e">
        <f>M3748+IF(AND(B3749="C",E3749&lt;&gt;""),IF(G3749="D",-#REF!,+#REF!),0)</f>
        <v>#REF!</v>
      </c>
      <c r="N3749">
        <f>IF(D3749,MONTH(D3749),"")</f>
        <v>11</v>
      </c>
      <c r="O3749">
        <f>IF(D3749,YEAR(D3749),"")</f>
        <v>2007</v>
      </c>
      <c r="P3749" s="12">
        <f>P3748+IF(AND($B3749="C",I3749&lt;&gt;""),IF($G3749="D",-I3749,+I3749),0)</f>
        <v>189.57577481221318</v>
      </c>
    </row>
    <row r="3750" spans="1:16" x14ac:dyDescent="0.2">
      <c r="A3750" s="6">
        <v>1768</v>
      </c>
      <c r="B3750" s="29" t="s">
        <v>17</v>
      </c>
      <c r="C3750" t="s">
        <v>26</v>
      </c>
      <c r="D3750" s="8">
        <v>39416</v>
      </c>
      <c r="E3750" s="8">
        <v>39415</v>
      </c>
      <c r="F3750" s="40" t="s">
        <v>284</v>
      </c>
      <c r="G3750" s="29" t="s">
        <v>23</v>
      </c>
      <c r="I3750" s="12">
        <v>62.95</v>
      </c>
      <c r="J3750" s="12">
        <f>J3749+IF(AND($B3750="B",$G3750="D"),-I3750,IF($B3750="B",+I3750,0))</f>
        <v>3396.3004039400548</v>
      </c>
      <c r="K3750" s="12">
        <f>K3749+IF(AND($B3750="B",$E3750&lt;&gt;""),IF($G3750="D",-I3750,+I3750),0)</f>
        <v>3396.3004039400548</v>
      </c>
      <c r="L3750" s="6" t="str">
        <f>IF(C3750="","",G3750&amp;" "&amp;VLOOKUP(C3750,$X$1:$Y$49,2))</f>
        <v>D 6</v>
      </c>
      <c r="M3750" s="10" t="e">
        <f>M3749+IF(AND(B3750="C",E3750&lt;&gt;""),IF(G3750="D",-#REF!,+#REF!),0)</f>
        <v>#REF!</v>
      </c>
      <c r="N3750">
        <f>IF(D3750,MONTH(D3750),"")</f>
        <v>11</v>
      </c>
      <c r="O3750">
        <f>IF(D3750,YEAR(D3750),"")</f>
        <v>2007</v>
      </c>
      <c r="P3750" s="12">
        <f>P3749+IF(AND($B3750="C",I3750&lt;&gt;""),IF($G3750="D",-I3750,+I3750),0)</f>
        <v>189.57577481221318</v>
      </c>
    </row>
    <row r="3751" spans="1:16" x14ac:dyDescent="0.2">
      <c r="A3751" s="6">
        <v>1837</v>
      </c>
      <c r="B3751" s="29" t="s">
        <v>17</v>
      </c>
      <c r="C3751" t="s">
        <v>54</v>
      </c>
      <c r="D3751" s="8">
        <v>39416</v>
      </c>
      <c r="E3751" s="8">
        <v>39433</v>
      </c>
      <c r="F3751" s="40" t="s">
        <v>284</v>
      </c>
      <c r="G3751" s="29" t="s">
        <v>19</v>
      </c>
      <c r="I3751" s="12">
        <v>1232</v>
      </c>
      <c r="J3751" s="12">
        <f>J3750+IF(AND($B3751="B",$G3751="D"),-I3751,IF($B3751="B",+I3751,0))</f>
        <v>4628.3004039400548</v>
      </c>
      <c r="K3751" s="12">
        <f>K3750+IF(AND($B3751="B",$E3751&lt;&gt;""),IF($G3751="D",-I3751,+I3751),0)</f>
        <v>4628.3004039400548</v>
      </c>
      <c r="L3751" s="6" t="str">
        <f>IF(C3751="","",G3751&amp;" "&amp;VLOOKUP(C3751,$X$1:$Y$49,2))</f>
        <v>R 6</v>
      </c>
      <c r="M3751" s="10" t="e">
        <f>M3750+IF(AND(B3751="C",E3751&lt;&gt;""),IF(G3751="D",-#REF!,+#REF!),0)</f>
        <v>#REF!</v>
      </c>
      <c r="N3751">
        <f>IF(D3751,MONTH(D3751),"")</f>
        <v>11</v>
      </c>
      <c r="O3751">
        <f>IF(D3751,YEAR(D3751),"")</f>
        <v>2007</v>
      </c>
      <c r="P3751" s="12">
        <f>P3750+IF(AND($B3751="C",I3751&lt;&gt;""),IF($G3751="D",-I3751,+I3751),0)</f>
        <v>189.57577481221318</v>
      </c>
    </row>
    <row r="3752" spans="1:16" x14ac:dyDescent="0.2">
      <c r="A3752" s="6">
        <v>1837</v>
      </c>
      <c r="B3752" s="29" t="s">
        <v>17</v>
      </c>
      <c r="C3752" t="s">
        <v>62</v>
      </c>
      <c r="D3752" s="8">
        <v>39416</v>
      </c>
      <c r="E3752" s="8">
        <v>39433</v>
      </c>
      <c r="F3752" t="s">
        <v>284</v>
      </c>
      <c r="G3752" s="29" t="s">
        <v>19</v>
      </c>
      <c r="I3752" s="28">
        <v>241.48</v>
      </c>
      <c r="J3752" s="12">
        <f>J3751+IF(AND($B3752="B",$G3752="D"),-I3752,IF($B3752="B",+I3752,0))</f>
        <v>4869.7804039400544</v>
      </c>
      <c r="K3752" s="12">
        <f>K3751+IF(AND($B3752="B",$E3752&lt;&gt;""),IF($G3752="D",-I3752,+I3752),0)</f>
        <v>4869.7804039400544</v>
      </c>
      <c r="L3752" s="6" t="str">
        <f>IF(C3752="","",G3752&amp;" "&amp;VLOOKUP(C3752,$X$1:$Y$49,2))</f>
        <v>R 5</v>
      </c>
      <c r="M3752" s="10" t="e">
        <f>M3751+IF(AND(B3752="C",E3752&lt;&gt;""),IF(G3752="D",-#REF!,+#REF!),0)</f>
        <v>#REF!</v>
      </c>
      <c r="N3752">
        <f>IF(D3752,MONTH(D3752),"")</f>
        <v>11</v>
      </c>
      <c r="O3752">
        <f>IF(D3752,YEAR(D3752),"")</f>
        <v>2007</v>
      </c>
      <c r="P3752" s="12">
        <f>P3751+IF(AND($B3752="C",I3752&lt;&gt;""),IF($G3752="D",-I3752,+I3752),0)</f>
        <v>189.57577481221318</v>
      </c>
    </row>
    <row r="3753" spans="1:16" x14ac:dyDescent="0.2">
      <c r="A3753" s="6">
        <v>1839</v>
      </c>
      <c r="B3753" s="29" t="s">
        <v>17</v>
      </c>
      <c r="C3753" t="s">
        <v>28</v>
      </c>
      <c r="D3753" s="8">
        <v>39418</v>
      </c>
      <c r="E3753" s="8">
        <v>39418</v>
      </c>
      <c r="F3753" s="40" t="s">
        <v>284</v>
      </c>
      <c r="G3753" s="29" t="s">
        <v>23</v>
      </c>
      <c r="I3753" s="12">
        <v>36.39</v>
      </c>
      <c r="J3753" s="12">
        <f>J3752+IF(AND($B3753="B",$G3753="D"),-I3753,IF($B3753="B",+I3753,0))</f>
        <v>4833.3904039400541</v>
      </c>
      <c r="K3753" s="12">
        <f>K3752+IF(AND($B3753="B",$E3753&lt;&gt;""),IF($G3753="D",-I3753,+I3753),0)</f>
        <v>4833.3904039400541</v>
      </c>
      <c r="L3753" s="6" t="str">
        <f>IF(C3753="","",G3753&amp;" "&amp;VLOOKUP(C3753,$X$1:$Y$49,2))</f>
        <v>D 25</v>
      </c>
      <c r="M3753" s="10" t="e">
        <f>M3752+IF(AND(B3753="C",E3753&lt;&gt;""),IF(G3753="D",-#REF!,+#REF!),0)</f>
        <v>#REF!</v>
      </c>
      <c r="N3753">
        <f>IF(D3753,MONTH(D3753),"")</f>
        <v>12</v>
      </c>
      <c r="O3753">
        <f>IF(D3753,YEAR(D3753),"")</f>
        <v>2007</v>
      </c>
      <c r="P3753" s="12">
        <f>P3752+IF(AND($B3753="C",I3753&lt;&gt;""),IF($G3753="D",-I3753,+I3753),0)</f>
        <v>189.57577481221318</v>
      </c>
    </row>
    <row r="3754" spans="1:16" x14ac:dyDescent="0.2">
      <c r="A3754" s="6">
        <v>1839</v>
      </c>
      <c r="B3754" s="29" t="s">
        <v>17</v>
      </c>
      <c r="C3754" t="s">
        <v>26</v>
      </c>
      <c r="D3754" s="8">
        <v>39418</v>
      </c>
      <c r="E3754" s="8">
        <v>39418</v>
      </c>
      <c r="F3754" s="40" t="s">
        <v>284</v>
      </c>
      <c r="G3754" s="29" t="s">
        <v>23</v>
      </c>
      <c r="I3754" s="12">
        <v>7.13</v>
      </c>
      <c r="J3754" s="12">
        <f>J3753+IF(AND($B3754="B",$G3754="D"),-I3754,IF($B3754="B",+I3754,0))</f>
        <v>4826.2604039400539</v>
      </c>
      <c r="K3754" s="12">
        <f>K3753+IF(AND($B3754="B",$E3754&lt;&gt;""),IF($G3754="D",-I3754,+I3754),0)</f>
        <v>4826.2604039400539</v>
      </c>
      <c r="L3754" s="6" t="str">
        <f>IF(C3754="","",G3754&amp;" "&amp;VLOOKUP(C3754,$X$1:$Y$49,2))</f>
        <v>D 6</v>
      </c>
      <c r="M3754" s="10" t="e">
        <f>M3753+IF(AND(B3754="C",E3754&lt;&gt;""),IF(G3754="D",-#REF!,+#REF!),0)</f>
        <v>#REF!</v>
      </c>
      <c r="N3754">
        <f>IF(D3754,MONTH(D3754),"")</f>
        <v>12</v>
      </c>
      <c r="O3754">
        <f>IF(D3754,YEAR(D3754),"")</f>
        <v>2007</v>
      </c>
      <c r="P3754" s="12">
        <f>P3753+IF(AND($B3754="C",I3754&lt;&gt;""),IF($G3754="D",-I3754,+I3754),0)</f>
        <v>189.57577481221318</v>
      </c>
    </row>
    <row r="3755" spans="1:16" x14ac:dyDescent="0.2">
      <c r="A3755" s="6">
        <v>999</v>
      </c>
      <c r="B3755" s="6" t="s">
        <v>17</v>
      </c>
      <c r="C3755" t="s">
        <v>33</v>
      </c>
      <c r="D3755" s="8">
        <v>39420</v>
      </c>
      <c r="E3755" s="8">
        <v>39420</v>
      </c>
      <c r="F3755" t="s">
        <v>284</v>
      </c>
      <c r="G3755" s="6" t="s">
        <v>23</v>
      </c>
      <c r="I3755" s="12">
        <v>132.1</v>
      </c>
      <c r="J3755" s="12">
        <f>J3754+IF(AND($B3755="B",$G3755="D"),-I3755,IF($B3755="B",+I3755,0))</f>
        <v>4694.1604039400536</v>
      </c>
      <c r="K3755" s="12">
        <f>K3754+IF(AND($B3755="B",$E3755&lt;&gt;""),IF($G3755="D",-I3755,+I3755),0)</f>
        <v>4694.1604039400536</v>
      </c>
      <c r="L3755" s="6" t="str">
        <f>IF(C3755="","",G3755&amp;" "&amp;VLOOKUP(C3755,$X$1:$Y$49,2))</f>
        <v>D 23</v>
      </c>
      <c r="M3755" s="10" t="e">
        <f>M3754+IF(AND(B3755="C",E3755&lt;&gt;""),IF(G3755="D",-#REF!,+#REF!),0)</f>
        <v>#REF!</v>
      </c>
      <c r="N3755">
        <f>IF(D3755,MONTH(D3755),"")</f>
        <v>12</v>
      </c>
      <c r="O3755">
        <f>IF(D3755,YEAR(D3755),"")</f>
        <v>2007</v>
      </c>
      <c r="P3755" s="12">
        <f>P3754+IF(AND($B3755="C",I3755&lt;&gt;""),IF($G3755="D",-I3755,+I3755),0)</f>
        <v>189.57577481221318</v>
      </c>
    </row>
    <row r="3756" spans="1:16" x14ac:dyDescent="0.2">
      <c r="A3756" s="6">
        <v>1841</v>
      </c>
      <c r="B3756" s="6" t="s">
        <v>17</v>
      </c>
      <c r="C3756" t="s">
        <v>53</v>
      </c>
      <c r="D3756" s="8">
        <v>39420</v>
      </c>
      <c r="E3756" s="8">
        <v>39420</v>
      </c>
      <c r="F3756" t="s">
        <v>284</v>
      </c>
      <c r="G3756" s="6" t="s">
        <v>23</v>
      </c>
      <c r="I3756" s="12">
        <v>34</v>
      </c>
      <c r="J3756" s="12">
        <f>J3755+IF(AND($B3756="B",$G3756="D"),-I3756,IF($B3756="B",+I3756,0))</f>
        <v>4660.1604039400536</v>
      </c>
      <c r="K3756" s="12">
        <f>K3755+IF(AND($B3756="B",$E3756&lt;&gt;""),IF($G3756="D",-I3756,+I3756),0)</f>
        <v>4660.1604039400536</v>
      </c>
      <c r="L3756" s="6" t="str">
        <f>IF(C3756="","",G3756&amp;" "&amp;VLOOKUP(C3756,$X$1:$Y$49,2))</f>
        <v>D 29</v>
      </c>
      <c r="M3756" s="10" t="e">
        <f>M3755+IF(AND(B3756="C",E3756&lt;&gt;""),IF(G3756="D",-#REF!,+#REF!),0)</f>
        <v>#REF!</v>
      </c>
      <c r="N3756">
        <f>IF(D3756,MONTH(D3756),"")</f>
        <v>12</v>
      </c>
      <c r="O3756">
        <f>IF(D3756,YEAR(D3756),"")</f>
        <v>2007</v>
      </c>
      <c r="P3756" s="12">
        <f>P3755+IF(AND($B3756="C",I3756&lt;&gt;""),IF($G3756="D",-I3756,+I3756),0)</f>
        <v>189.57577481221318</v>
      </c>
    </row>
    <row r="3757" spans="1:16" x14ac:dyDescent="0.2">
      <c r="A3757" s="6">
        <v>1841</v>
      </c>
      <c r="B3757" s="6" t="s">
        <v>17</v>
      </c>
      <c r="C3757" t="s">
        <v>53</v>
      </c>
      <c r="D3757" s="8">
        <v>39420</v>
      </c>
      <c r="E3757" s="8">
        <v>39420</v>
      </c>
      <c r="F3757" t="s">
        <v>284</v>
      </c>
      <c r="G3757" s="6" t="s">
        <v>23</v>
      </c>
      <c r="I3757" s="12">
        <v>8.36</v>
      </c>
      <c r="J3757" s="12">
        <f>J3756+IF(AND($B3757="B",$G3757="D"),-I3757,IF($B3757="B",+I3757,0))</f>
        <v>4651.8004039400539</v>
      </c>
      <c r="K3757" s="12">
        <f>K3756+IF(AND($B3757="B",$E3757&lt;&gt;""),IF($G3757="D",-I3757,+I3757),0)</f>
        <v>4651.8004039400539</v>
      </c>
      <c r="L3757" s="6" t="str">
        <f>IF(C3757="","",G3757&amp;" "&amp;VLOOKUP(C3757,$X$1:$Y$49,2))</f>
        <v>D 29</v>
      </c>
      <c r="M3757" s="10" t="e">
        <f>M3756+IF(AND(B3757="C",E3757&lt;&gt;""),IF(G3757="D",-#REF!,+#REF!),0)</f>
        <v>#REF!</v>
      </c>
      <c r="N3757">
        <f>IF(D3757,MONTH(D3757),"")</f>
        <v>12</v>
      </c>
      <c r="O3757">
        <f>IF(D3757,YEAR(D3757),"")</f>
        <v>2007</v>
      </c>
      <c r="P3757" s="12">
        <f>P3756+IF(AND($B3757="C",I3757&lt;&gt;""),IF($G3757="D",-I3757,+I3757),0)</f>
        <v>189.57577481221318</v>
      </c>
    </row>
    <row r="3758" spans="1:16" x14ac:dyDescent="0.2">
      <c r="A3758" s="6">
        <v>1844</v>
      </c>
      <c r="B3758" s="29" t="s">
        <v>17</v>
      </c>
      <c r="C3758" t="s">
        <v>28</v>
      </c>
      <c r="D3758" s="8">
        <v>39420</v>
      </c>
      <c r="E3758" s="8">
        <v>39429</v>
      </c>
      <c r="F3758" t="s">
        <v>284</v>
      </c>
      <c r="G3758" s="29" t="s">
        <v>23</v>
      </c>
      <c r="I3758" s="12">
        <v>63.42</v>
      </c>
      <c r="J3758" s="12">
        <f>J3757+IF(AND($B3758="B",$G3758="D"),-I3758,IF($B3758="B",+I3758,0))</f>
        <v>4588.3804039400538</v>
      </c>
      <c r="K3758" s="12">
        <f>K3757+IF(AND($B3758="B",$E3758&lt;&gt;""),IF($G3758="D",-I3758,+I3758),0)</f>
        <v>4588.3804039400538</v>
      </c>
      <c r="L3758" s="6" t="str">
        <f>IF(C3758="","",G3758&amp;" "&amp;VLOOKUP(C3758,$X$1:$Y$49,2))</f>
        <v>D 25</v>
      </c>
      <c r="M3758" s="10" t="e">
        <f>M3757+IF(AND(B3758="C",E3758&lt;&gt;""),IF(G3758="D",-#REF!,+#REF!),0)</f>
        <v>#REF!</v>
      </c>
      <c r="N3758">
        <f>IF(D3758,MONTH(D3758),"")</f>
        <v>12</v>
      </c>
      <c r="O3758">
        <f>IF(D3758,YEAR(D3758),"")</f>
        <v>2007</v>
      </c>
      <c r="P3758" s="12">
        <f>P3757+IF(AND($B3758="C",I3758&lt;&gt;""),IF($G3758="D",-I3758,+I3758),0)</f>
        <v>189.57577481221318</v>
      </c>
    </row>
    <row r="3759" spans="1:16" x14ac:dyDescent="0.2">
      <c r="A3759" s="6">
        <v>1844</v>
      </c>
      <c r="B3759" s="29" t="s">
        <v>17</v>
      </c>
      <c r="C3759" t="s">
        <v>26</v>
      </c>
      <c r="D3759" s="8">
        <v>39420</v>
      </c>
      <c r="E3759" s="8">
        <v>39429</v>
      </c>
      <c r="F3759" t="s">
        <v>284</v>
      </c>
      <c r="G3759" s="29" t="s">
        <v>23</v>
      </c>
      <c r="I3759" s="12">
        <v>12.43</v>
      </c>
      <c r="J3759" s="12">
        <f>J3758+IF(AND($B3759="B",$G3759="D"),-I3759,IF($B3759="B",+I3759,0))</f>
        <v>4575.9504039400535</v>
      </c>
      <c r="K3759" s="12">
        <f>K3758+IF(AND($B3759="B",$E3759&lt;&gt;""),IF($G3759="D",-I3759,+I3759),0)</f>
        <v>4575.9504039400535</v>
      </c>
      <c r="L3759" s="6" t="str">
        <f>IF(C3759="","",G3759&amp;" "&amp;VLOOKUP(C3759,$X$1:$Y$49,2))</f>
        <v>D 6</v>
      </c>
      <c r="M3759" s="10" t="e">
        <f>M3758+IF(AND(B3759="C",E3759&lt;&gt;""),IF(G3759="D",-#REF!,+#REF!),0)</f>
        <v>#REF!</v>
      </c>
      <c r="N3759">
        <f>IF(D3759,MONTH(D3759),"")</f>
        <v>12</v>
      </c>
      <c r="O3759">
        <f>IF(D3759,YEAR(D3759),"")</f>
        <v>2007</v>
      </c>
      <c r="P3759" s="12">
        <f>P3758+IF(AND($B3759="C",I3759&lt;&gt;""),IF($G3759="D",-I3759,+I3759),0)</f>
        <v>189.57577481221318</v>
      </c>
    </row>
    <row r="3760" spans="1:16" x14ac:dyDescent="0.2">
      <c r="A3760" s="6">
        <v>1544</v>
      </c>
      <c r="B3760" s="6" t="s">
        <v>17</v>
      </c>
      <c r="C3760" t="s">
        <v>58</v>
      </c>
      <c r="D3760" s="8">
        <v>39421</v>
      </c>
      <c r="E3760" s="8">
        <v>39435</v>
      </c>
      <c r="F3760" t="s">
        <v>284</v>
      </c>
      <c r="G3760" s="6" t="s">
        <v>23</v>
      </c>
      <c r="I3760" s="12">
        <v>160.81</v>
      </c>
      <c r="J3760" s="12">
        <f>J3759+IF(AND($B3760="B",$G3760="D"),-I3760,IF($B3760="B",+I3760,0))</f>
        <v>4415.1404039400531</v>
      </c>
      <c r="K3760" s="12">
        <f>K3759+IF(AND($B3760="B",$E3760&lt;&gt;""),IF($G3760="D",-I3760,+I3760),0)</f>
        <v>4415.1404039400531</v>
      </c>
      <c r="L3760" s="6" t="str">
        <f>IF(C3760="","",G3760&amp;" "&amp;VLOOKUP(C3760,$X$1:$Y$49,2))</f>
        <v>D 4</v>
      </c>
      <c r="M3760" s="10" t="e">
        <f>M3759+IF(AND(B3760="C",E3760&lt;&gt;""),IF(G3760="D",-#REF!,+#REF!),0)</f>
        <v>#REF!</v>
      </c>
      <c r="N3760">
        <f>IF(D3760,MONTH(D3760),"")</f>
        <v>12</v>
      </c>
      <c r="O3760">
        <f>IF(D3760,YEAR(D3760),"")</f>
        <v>2007</v>
      </c>
      <c r="P3760" s="12">
        <f>P3759+IF(AND($B3760="C",I3760&lt;&gt;""),IF($G3760="D",-I3760,+I3760),0)</f>
        <v>189.57577481221318</v>
      </c>
    </row>
    <row r="3761" spans="1:16" x14ac:dyDescent="0.2">
      <c r="A3761" s="6">
        <v>1857</v>
      </c>
      <c r="B3761" s="29" t="s">
        <v>17</v>
      </c>
      <c r="C3761" t="s">
        <v>31</v>
      </c>
      <c r="D3761" s="8">
        <v>39421</v>
      </c>
      <c r="E3761" s="8">
        <v>39442</v>
      </c>
      <c r="F3761" s="40" t="s">
        <v>284</v>
      </c>
      <c r="G3761" s="29" t="s">
        <v>23</v>
      </c>
      <c r="I3761" s="12">
        <v>84.54</v>
      </c>
      <c r="J3761" s="12">
        <f>J3760+IF(AND($B3761="B",$G3761="D"),-I3761,IF($B3761="B",+I3761,0))</f>
        <v>4330.6004039400532</v>
      </c>
      <c r="K3761" s="12">
        <f>K3760+IF(AND($B3761="B",$E3761&lt;&gt;""),IF($G3761="D",-I3761,+I3761),0)</f>
        <v>4330.6004039400532</v>
      </c>
      <c r="L3761" s="6" t="str">
        <f>IF(C3761="","",G3761&amp;" "&amp;VLOOKUP(C3761,$X$1:$Y$49,2))</f>
        <v>D 22</v>
      </c>
      <c r="M3761" s="10" t="e">
        <f>M3760+IF(AND(B3761="C",E3761&lt;&gt;""),IF(G3761="D",-#REF!,+#REF!),0)</f>
        <v>#REF!</v>
      </c>
      <c r="N3761">
        <f>IF(D3761,MONTH(D3761),"")</f>
        <v>12</v>
      </c>
      <c r="O3761">
        <f>IF(D3761,YEAR(D3761),"")</f>
        <v>2007</v>
      </c>
      <c r="P3761" s="12">
        <f>P3760+IF(AND($B3761="C",I3761&lt;&gt;""),IF($G3761="D",-I3761,+I3761),0)</f>
        <v>189.57577481221318</v>
      </c>
    </row>
    <row r="3762" spans="1:16" x14ac:dyDescent="0.2">
      <c r="A3762" s="6">
        <v>1857</v>
      </c>
      <c r="B3762" s="29" t="s">
        <v>17</v>
      </c>
      <c r="C3762" t="s">
        <v>26</v>
      </c>
      <c r="D3762" s="8">
        <v>39421</v>
      </c>
      <c r="E3762" s="8">
        <v>39442</v>
      </c>
      <c r="F3762" s="40" t="s">
        <v>284</v>
      </c>
      <c r="G3762" s="29" t="s">
        <v>23</v>
      </c>
      <c r="I3762" s="12">
        <v>5.86</v>
      </c>
      <c r="J3762" s="12">
        <f>J3761+IF(AND($B3762="B",$G3762="D"),-I3762,IF($B3762="B",+I3762,0))</f>
        <v>4324.7404039400535</v>
      </c>
      <c r="K3762" s="12">
        <f>K3761+IF(AND($B3762="B",$E3762&lt;&gt;""),IF($G3762="D",-I3762,+I3762),0)</f>
        <v>4324.7404039400535</v>
      </c>
      <c r="L3762" s="6" t="str">
        <f>IF(C3762="","",G3762&amp;" "&amp;VLOOKUP(C3762,$X$1:$Y$49,2))</f>
        <v>D 6</v>
      </c>
      <c r="M3762" s="10" t="e">
        <f>M3761+IF(AND(B3762="C",E3762&lt;&gt;""),IF(G3762="D",-#REF!,+#REF!),0)</f>
        <v>#REF!</v>
      </c>
      <c r="N3762">
        <f>IF(D3762,MONTH(D3762),"")</f>
        <v>12</v>
      </c>
      <c r="O3762">
        <f>IF(D3762,YEAR(D3762),"")</f>
        <v>2007</v>
      </c>
      <c r="P3762" s="12">
        <f>P3761+IF(AND($B3762="C",I3762&lt;&gt;""),IF($G3762="D",-I3762,+I3762),0)</f>
        <v>189.57577481221318</v>
      </c>
    </row>
    <row r="3763" spans="1:16" x14ac:dyDescent="0.2">
      <c r="A3763" s="6">
        <v>1538</v>
      </c>
      <c r="B3763" s="6" t="s">
        <v>17</v>
      </c>
      <c r="C3763" t="s">
        <v>64</v>
      </c>
      <c r="D3763" s="8">
        <v>39427</v>
      </c>
      <c r="E3763" s="8">
        <v>39426</v>
      </c>
      <c r="F3763" t="s">
        <v>284</v>
      </c>
      <c r="G3763" s="6" t="s">
        <v>23</v>
      </c>
      <c r="I3763" s="12">
        <v>4</v>
      </c>
      <c r="J3763" s="12">
        <f>J3762+IF(AND($B3763="B",$G3763="D"),-I3763,IF($B3763="B",+I3763,0))</f>
        <v>4320.7404039400535</v>
      </c>
      <c r="K3763" s="12">
        <f>K3762+IF(AND($B3763="B",$E3763&lt;&gt;""),IF($G3763="D",-I3763,+I3763),0)</f>
        <v>4320.7404039400535</v>
      </c>
      <c r="L3763" s="6" t="str">
        <f>IF(C3763="","",G3763&amp;" "&amp;VLOOKUP(C3763,$X$1:$Y$49,2))</f>
        <v>D 20</v>
      </c>
      <c r="M3763" s="10" t="e">
        <f>M3762+IF(AND(B3763="C",E3763&lt;&gt;""),IF(G3763="D",-#REF!,+#REF!),0)</f>
        <v>#REF!</v>
      </c>
      <c r="N3763">
        <f>IF(D3763,MONTH(D3763),"")</f>
        <v>12</v>
      </c>
      <c r="O3763">
        <f>IF(D3763,YEAR(D3763),"")</f>
        <v>2007</v>
      </c>
      <c r="P3763" s="12">
        <f>P3762+IF(AND($B3763="C",I3763&lt;&gt;""),IF($G3763="D",-I3763,+I3763),0)</f>
        <v>189.57577481221318</v>
      </c>
    </row>
    <row r="3764" spans="1:16" x14ac:dyDescent="0.2">
      <c r="A3764" s="6">
        <v>1853</v>
      </c>
      <c r="B3764" s="29" t="s">
        <v>17</v>
      </c>
      <c r="C3764" s="24" t="s">
        <v>58</v>
      </c>
      <c r="D3764" s="8">
        <v>39427</v>
      </c>
      <c r="E3764" s="8">
        <v>39427</v>
      </c>
      <c r="F3764" s="40" t="s">
        <v>284</v>
      </c>
      <c r="G3764" s="29" t="s">
        <v>23</v>
      </c>
      <c r="I3764" s="12">
        <v>400</v>
      </c>
      <c r="J3764" s="12">
        <f>J3763+IF(AND($B3764="B",$G3764="D"),-I3764,IF($B3764="B",+I3764,0))</f>
        <v>3920.7404039400535</v>
      </c>
      <c r="K3764" s="12">
        <f>K3763+IF(AND($B3764="B",$E3764&lt;&gt;""),IF($G3764="D",-I3764,+I3764),0)</f>
        <v>3920.7404039400535</v>
      </c>
      <c r="L3764" s="6" t="str">
        <f>IF(C3764="","",G3764&amp;" "&amp;VLOOKUP(C3764,$X$1:$Y$49,2))</f>
        <v>D 4</v>
      </c>
      <c r="M3764" s="10" t="e">
        <f>M3763+IF(AND(B3764="C",E3764&lt;&gt;""),IF(G3764="D",-#REF!,+#REF!),0)</f>
        <v>#REF!</v>
      </c>
      <c r="N3764">
        <f>IF(D3764,MONTH(D3764),"")</f>
        <v>12</v>
      </c>
      <c r="O3764">
        <f>IF(D3764,YEAR(D3764),"")</f>
        <v>2007</v>
      </c>
      <c r="P3764" s="12">
        <f>P3763+IF(AND($B3764="C",I3764&lt;&gt;""),IF($G3764="D",-I3764,+I3764),0)</f>
        <v>189.57577481221318</v>
      </c>
    </row>
    <row r="3765" spans="1:16" x14ac:dyDescent="0.2">
      <c r="A3765" s="6">
        <v>1838</v>
      </c>
      <c r="B3765" s="29" t="s">
        <v>17</v>
      </c>
      <c r="C3765" t="s">
        <v>65</v>
      </c>
      <c r="D3765" s="8">
        <v>39428</v>
      </c>
      <c r="E3765" s="8">
        <v>39432</v>
      </c>
      <c r="F3765" s="40" t="s">
        <v>284</v>
      </c>
      <c r="G3765" s="29" t="s">
        <v>23</v>
      </c>
      <c r="I3765" s="12">
        <v>1371</v>
      </c>
      <c r="J3765" s="12">
        <f>J3764+IF(AND($B3765="B",$G3765="D"),-I3765,IF($B3765="B",+I3765,0))</f>
        <v>2549.7404039400535</v>
      </c>
      <c r="K3765" s="12">
        <f>K3764+IF(AND($B3765="B",$E3765&lt;&gt;""),IF($G3765="D",-I3765,+I3765),0)</f>
        <v>2549.7404039400535</v>
      </c>
      <c r="L3765" s="6" t="str">
        <f>IF(C3765="","",G3765&amp;" "&amp;VLOOKUP(C3765,$X$1:$Y$49,2))</f>
        <v>D 12</v>
      </c>
      <c r="M3765" s="10" t="e">
        <f>M3764+IF(AND(B3765="C",E3765&lt;&gt;""),IF(G3765="D",-#REF!,+#REF!),0)</f>
        <v>#REF!</v>
      </c>
      <c r="N3765">
        <f>IF(D3765,MONTH(D3765),"")</f>
        <v>12</v>
      </c>
      <c r="O3765">
        <f>IF(D3765,YEAR(D3765),"")</f>
        <v>2007</v>
      </c>
      <c r="P3765" s="12">
        <f>P3764+IF(AND($B3765="C",I3765&lt;&gt;""),IF($G3765="D",-I3765,+I3765),0)</f>
        <v>189.57577481221318</v>
      </c>
    </row>
    <row r="3766" spans="1:16" x14ac:dyDescent="0.2">
      <c r="A3766" s="6">
        <v>1842</v>
      </c>
      <c r="B3766" s="29" t="s">
        <v>17</v>
      </c>
      <c r="C3766" t="s">
        <v>28</v>
      </c>
      <c r="D3766" s="8">
        <v>39428</v>
      </c>
      <c r="E3766" s="8">
        <v>39427</v>
      </c>
      <c r="F3766" s="40" t="s">
        <v>284</v>
      </c>
      <c r="G3766" s="29" t="s">
        <v>23</v>
      </c>
      <c r="I3766" s="12">
        <v>109.4</v>
      </c>
      <c r="J3766" s="12">
        <f>J3765+IF(AND($B3766="B",$G3766="D"),-I3766,IF($B3766="B",+I3766,0))</f>
        <v>2440.3404039400534</v>
      </c>
      <c r="K3766" s="12">
        <f>K3765+IF(AND($B3766="B",$E3766&lt;&gt;""),IF($G3766="D",-I3766,+I3766),0)</f>
        <v>2440.3404039400534</v>
      </c>
      <c r="L3766" s="6" t="str">
        <f>IF(C3766="","",G3766&amp;" "&amp;VLOOKUP(C3766,$X$1:$Y$49,2))</f>
        <v>D 25</v>
      </c>
      <c r="M3766" s="10" t="e">
        <f>M3765+IF(AND(B3766="C",E3766&lt;&gt;""),IF(G3766="D",-#REF!,+#REF!),0)</f>
        <v>#REF!</v>
      </c>
      <c r="N3766">
        <f>IF(D3766,MONTH(D3766),"")</f>
        <v>12</v>
      </c>
      <c r="O3766">
        <f>IF(D3766,YEAR(D3766),"")</f>
        <v>2007</v>
      </c>
      <c r="P3766" s="12">
        <f>P3765+IF(AND($B3766="C",I3766&lt;&gt;""),IF($G3766="D",-I3766,+I3766),0)</f>
        <v>189.57577481221318</v>
      </c>
    </row>
    <row r="3767" spans="1:16" x14ac:dyDescent="0.2">
      <c r="A3767" s="6">
        <v>1842</v>
      </c>
      <c r="B3767" s="29" t="s">
        <v>17</v>
      </c>
      <c r="C3767" t="s">
        <v>26</v>
      </c>
      <c r="D3767" s="8">
        <v>39428</v>
      </c>
      <c r="E3767" s="8">
        <v>39427</v>
      </c>
      <c r="F3767" s="40" t="s">
        <v>284</v>
      </c>
      <c r="G3767" s="29" t="s">
        <v>23</v>
      </c>
      <c r="I3767" s="12">
        <v>6.02</v>
      </c>
      <c r="J3767" s="12">
        <f>J3766+IF(AND($B3767="B",$G3767="D"),-I3767,IF($B3767="B",+I3767,0))</f>
        <v>2434.3204039400534</v>
      </c>
      <c r="K3767" s="12">
        <f>K3766+IF(AND($B3767="B",$E3767&lt;&gt;""),IF($G3767="D",-I3767,+I3767),0)</f>
        <v>2434.3204039400534</v>
      </c>
      <c r="L3767" s="6" t="str">
        <f>IF(C3767="","",G3767&amp;" "&amp;VLOOKUP(C3767,$X$1:$Y$49,2))</f>
        <v>D 6</v>
      </c>
      <c r="M3767" s="10" t="e">
        <f>M3766+IF(AND(B3767="C",E3767&lt;&gt;""),IF(G3767="D",-#REF!,+#REF!),0)</f>
        <v>#REF!</v>
      </c>
      <c r="N3767">
        <f>IF(D3767,MONTH(D3767),"")</f>
        <v>12</v>
      </c>
      <c r="O3767">
        <f>IF(D3767,YEAR(D3767),"")</f>
        <v>2007</v>
      </c>
      <c r="P3767" s="12">
        <f>P3766+IF(AND($B3767="C",I3767&lt;&gt;""),IF($G3767="D",-I3767,+I3767),0)</f>
        <v>189.57577481221318</v>
      </c>
    </row>
    <row r="3768" spans="1:16" x14ac:dyDescent="0.2">
      <c r="A3768" s="6">
        <v>1850</v>
      </c>
      <c r="B3768" s="29" t="s">
        <v>40</v>
      </c>
      <c r="C3768" t="s">
        <v>31</v>
      </c>
      <c r="D3768" s="8">
        <v>39428</v>
      </c>
      <c r="E3768" s="8">
        <v>39428</v>
      </c>
      <c r="F3768" s="40" t="s">
        <v>284</v>
      </c>
      <c r="G3768" s="29" t="s">
        <v>23</v>
      </c>
      <c r="I3768" s="12">
        <v>53.28</v>
      </c>
      <c r="J3768" s="12">
        <f>J3767+IF(AND($B3768="B",$G3768="D"),-I3768,IF($B3768="B",+I3768,0))</f>
        <v>2434.3204039400534</v>
      </c>
      <c r="K3768" s="12">
        <f>K3767+IF(AND($B3768="B",$E3768&lt;&gt;""),IF($G3768="D",-I3768,+I3768),0)</f>
        <v>2434.3204039400534</v>
      </c>
      <c r="L3768" s="6" t="str">
        <f>IF(C3768="","",G3768&amp;" "&amp;VLOOKUP(C3768,$X$1:$Y$49,2))</f>
        <v>D 22</v>
      </c>
      <c r="M3768" s="10" t="e">
        <f>M3767+IF(AND(B3768="C",E3768&lt;&gt;""),IF(G3768="D",-#REF!,+#REF!),0)</f>
        <v>#REF!</v>
      </c>
      <c r="N3768">
        <f>IF(D3768,MONTH(D3768),"")</f>
        <v>12</v>
      </c>
      <c r="O3768">
        <f>IF(D3768,YEAR(D3768),"")</f>
        <v>2007</v>
      </c>
      <c r="P3768" s="12">
        <f>P3767+IF(AND($B3768="C",I3768&lt;&gt;""),IF($G3768="D",-I3768,+I3768),0)</f>
        <v>136.29577481221318</v>
      </c>
    </row>
    <row r="3769" spans="1:16" x14ac:dyDescent="0.2">
      <c r="A3769" s="6">
        <v>1850</v>
      </c>
      <c r="B3769" s="29" t="s">
        <v>40</v>
      </c>
      <c r="C3769" t="s">
        <v>26</v>
      </c>
      <c r="D3769" s="8">
        <v>39428</v>
      </c>
      <c r="E3769" s="8">
        <v>39428</v>
      </c>
      <c r="F3769" s="40" t="s">
        <v>284</v>
      </c>
      <c r="G3769" s="29" t="s">
        <v>23</v>
      </c>
      <c r="I3769" s="12">
        <v>10.44</v>
      </c>
      <c r="J3769" s="12">
        <f>J3768+IF(AND($B3769="B",$G3769="D"),-I3769,IF($B3769="B",+I3769,0))</f>
        <v>2434.3204039400534</v>
      </c>
      <c r="K3769" s="12">
        <f>K3768+IF(AND($B3769="B",$E3769&lt;&gt;""),IF($G3769="D",-I3769,+I3769),0)</f>
        <v>2434.3204039400534</v>
      </c>
      <c r="L3769" s="6" t="str">
        <f>IF(C3769="","",G3769&amp;" "&amp;VLOOKUP(C3769,$X$1:$Y$49,2))</f>
        <v>D 6</v>
      </c>
      <c r="M3769" s="10" t="e">
        <f>M3768+IF(AND(B3769="C",E3769&lt;&gt;""),IF(G3769="D",-#REF!,+#REF!),0)</f>
        <v>#REF!</v>
      </c>
      <c r="N3769">
        <f>IF(D3769,MONTH(D3769),"")</f>
        <v>12</v>
      </c>
      <c r="O3769">
        <f>IF(D3769,YEAR(D3769),"")</f>
        <v>2007</v>
      </c>
      <c r="P3769" s="12">
        <f>P3768+IF(AND($B3769="C",I3769&lt;&gt;""),IF($G3769="D",-I3769,+I3769),0)</f>
        <v>125.85577481221318</v>
      </c>
    </row>
    <row r="3770" spans="1:16" x14ac:dyDescent="0.2">
      <c r="A3770" s="6">
        <v>1862</v>
      </c>
      <c r="B3770" s="29" t="s">
        <v>17</v>
      </c>
      <c r="C3770" t="s">
        <v>49</v>
      </c>
      <c r="D3770" s="8">
        <v>39431</v>
      </c>
      <c r="E3770" s="8">
        <v>39447</v>
      </c>
      <c r="F3770" s="40" t="s">
        <v>284</v>
      </c>
      <c r="G3770" s="29" t="s">
        <v>23</v>
      </c>
      <c r="I3770" s="12">
        <v>207.02</v>
      </c>
      <c r="J3770" s="12">
        <f>J3769+IF(AND($B3770="B",$G3770="D"),-I3770,IF($B3770="B",+I3770,0))</f>
        <v>2227.3004039400535</v>
      </c>
      <c r="K3770" s="12">
        <f>K3769+IF(AND($B3770="B",$E3770&lt;&gt;""),IF($G3770="D",-I3770,+I3770),0)</f>
        <v>2227.3004039400535</v>
      </c>
      <c r="L3770" s="6" t="str">
        <f>IF(C3770="","",G3770&amp;" "&amp;VLOOKUP(C3770,$X$1:$Y$49,2))</f>
        <v>D 24</v>
      </c>
      <c r="M3770" s="10" t="e">
        <f>M3769+IF(AND(B3770="C",E3770&lt;&gt;""),IF(G3770="D",-#REF!,+#REF!),0)</f>
        <v>#REF!</v>
      </c>
      <c r="N3770">
        <f>IF(D3770,MONTH(D3770),"")</f>
        <v>12</v>
      </c>
      <c r="O3770">
        <f>IF(D3770,YEAR(D3770),"")</f>
        <v>2007</v>
      </c>
      <c r="P3770" s="12">
        <f>P3769+IF(AND($B3770="C",I3770&lt;&gt;""),IF($G3770="D",-I3770,+I3770),0)</f>
        <v>125.85577481221318</v>
      </c>
    </row>
    <row r="3771" spans="1:16" x14ac:dyDescent="0.2">
      <c r="A3771" s="6">
        <v>1862</v>
      </c>
      <c r="B3771" s="29" t="s">
        <v>17</v>
      </c>
      <c r="C3771" t="s">
        <v>31</v>
      </c>
      <c r="D3771" s="8">
        <v>39431</v>
      </c>
      <c r="E3771" s="8">
        <v>39447</v>
      </c>
      <c r="F3771" s="40" t="s">
        <v>284</v>
      </c>
      <c r="G3771" s="29" t="s">
        <v>23</v>
      </c>
      <c r="I3771" s="12">
        <v>46.99</v>
      </c>
      <c r="J3771" s="12">
        <f>J3770+IF(AND($B3771="B",$G3771="D"),-I3771,IF($B3771="B",+I3771,0))</f>
        <v>2180.3104039400537</v>
      </c>
      <c r="K3771" s="12">
        <f>K3770+IF(AND($B3771="B",$E3771&lt;&gt;""),IF($G3771="D",-I3771,+I3771),0)</f>
        <v>2180.3104039400537</v>
      </c>
      <c r="L3771" s="6" t="str">
        <f>IF(C3771="","",G3771&amp;" "&amp;VLOOKUP(C3771,$X$1:$Y$49,2))</f>
        <v>D 22</v>
      </c>
      <c r="M3771" s="10" t="e">
        <f>M3770+IF(AND(B3771="C",E3771&lt;&gt;""),IF(G3771="D",-#REF!,+#REF!),0)</f>
        <v>#REF!</v>
      </c>
      <c r="N3771">
        <f>IF(D3771,MONTH(D3771),"")</f>
        <v>12</v>
      </c>
      <c r="O3771">
        <f>IF(D3771,YEAR(D3771),"")</f>
        <v>2007</v>
      </c>
      <c r="P3771" s="12">
        <f>P3770+IF(AND($B3771="C",I3771&lt;&gt;""),IF($G3771="D",-I3771,+I3771),0)</f>
        <v>125.85577481221318</v>
      </c>
    </row>
    <row r="3772" spans="1:16" x14ac:dyDescent="0.2">
      <c r="A3772" s="6">
        <v>1862</v>
      </c>
      <c r="B3772" s="29" t="s">
        <v>17</v>
      </c>
      <c r="C3772" t="s">
        <v>26</v>
      </c>
      <c r="D3772" s="8">
        <v>39431</v>
      </c>
      <c r="E3772" s="8">
        <v>39447</v>
      </c>
      <c r="F3772" s="40" t="s">
        <v>284</v>
      </c>
      <c r="G3772" s="29" t="s">
        <v>23</v>
      </c>
      <c r="I3772" s="12">
        <v>54.79</v>
      </c>
      <c r="J3772" s="12">
        <f>J3771+IF(AND($B3772="B",$G3772="D"),-I3772,IF($B3772="B",+I3772,0))</f>
        <v>2125.5204039400537</v>
      </c>
      <c r="K3772" s="12">
        <f>K3771+IF(AND($B3772="B",$E3772&lt;&gt;""),IF($G3772="D",-I3772,+I3772),0)</f>
        <v>2125.5204039400537</v>
      </c>
      <c r="L3772" s="6" t="str">
        <f>IF(C3772="","",G3772&amp;" "&amp;VLOOKUP(C3772,$X$1:$Y$49,2))</f>
        <v>D 6</v>
      </c>
      <c r="M3772" s="10" t="e">
        <f>M3771+IF(AND(B3772="C",E3772&lt;&gt;""),IF(G3772="D",-#REF!,+#REF!),0)</f>
        <v>#REF!</v>
      </c>
      <c r="N3772">
        <f>IF(D3772,MONTH(D3772),"")</f>
        <v>12</v>
      </c>
      <c r="O3772">
        <f>IF(D3772,YEAR(D3772),"")</f>
        <v>2007</v>
      </c>
      <c r="P3772" s="12">
        <f>P3771+IF(AND($B3772="C",I3772&lt;&gt;""),IF($G3772="D",-I3772,+I3772),0)</f>
        <v>125.85577481221318</v>
      </c>
    </row>
    <row r="3773" spans="1:16" x14ac:dyDescent="0.2">
      <c r="A3773" s="6">
        <v>1862</v>
      </c>
      <c r="B3773" s="29" t="s">
        <v>17</v>
      </c>
      <c r="C3773" s="24" t="s">
        <v>58</v>
      </c>
      <c r="D3773" s="8">
        <v>39431</v>
      </c>
      <c r="E3773" s="8">
        <v>39447</v>
      </c>
      <c r="F3773" s="40" t="s">
        <v>284</v>
      </c>
      <c r="G3773" s="29" t="s">
        <v>23</v>
      </c>
      <c r="I3773" s="12">
        <v>39.99</v>
      </c>
      <c r="J3773" s="12">
        <f>J3772+IF(AND($B3773="B",$G3773="D"),-I3773,IF($B3773="B",+I3773,0))</f>
        <v>2085.5304039400539</v>
      </c>
      <c r="K3773" s="12">
        <f>K3772+IF(AND($B3773="B",$E3773&lt;&gt;""),IF($G3773="D",-I3773,+I3773),0)</f>
        <v>2085.5304039400539</v>
      </c>
      <c r="L3773" s="6" t="str">
        <f>IF(C3773="","",G3773&amp;" "&amp;VLOOKUP(C3773,$X$1:$Y$49,2))</f>
        <v>D 4</v>
      </c>
      <c r="M3773" s="10" t="e">
        <f>M3772+IF(AND(B3773="C",E3773&lt;&gt;""),IF(G3773="D",-#REF!,+#REF!),0)</f>
        <v>#REF!</v>
      </c>
      <c r="N3773">
        <f>IF(D3773,MONTH(D3773),"")</f>
        <v>12</v>
      </c>
      <c r="O3773">
        <f>IF(D3773,YEAR(D3773),"")</f>
        <v>2007</v>
      </c>
      <c r="P3773" s="12">
        <f>P3772+IF(AND($B3773="C",I3773&lt;&gt;""),IF($G3773="D",-I3773,+I3773),0)</f>
        <v>125.85577481221318</v>
      </c>
    </row>
    <row r="3774" spans="1:16" x14ac:dyDescent="0.2">
      <c r="A3774" s="6">
        <v>1852</v>
      </c>
      <c r="B3774" s="29" t="s">
        <v>17</v>
      </c>
      <c r="C3774" t="s">
        <v>54</v>
      </c>
      <c r="D3774" s="8">
        <v>39436</v>
      </c>
      <c r="E3774" s="8">
        <v>39437</v>
      </c>
      <c r="F3774" s="40" t="s">
        <v>284</v>
      </c>
      <c r="G3774" s="29" t="s">
        <v>19</v>
      </c>
      <c r="I3774" s="12">
        <v>305</v>
      </c>
      <c r="J3774" s="12">
        <f>J3773+IF(AND($B3774="B",$G3774="D"),-I3774,IF($B3774="B",+I3774,0))</f>
        <v>2390.5304039400539</v>
      </c>
      <c r="K3774" s="12">
        <f>K3773+IF(AND($B3774="B",$E3774&lt;&gt;""),IF($G3774="D",-I3774,+I3774),0)</f>
        <v>2390.5304039400539</v>
      </c>
      <c r="L3774" s="6" t="str">
        <f>IF(C3774="","",G3774&amp;" "&amp;VLOOKUP(C3774,$X$1:$Y$49,2))</f>
        <v>R 6</v>
      </c>
      <c r="M3774" s="10" t="e">
        <f>M3773+IF(AND(B3774="C",E3774&lt;&gt;""),IF(G3774="D",-#REF!,+#REF!),0)</f>
        <v>#REF!</v>
      </c>
      <c r="N3774">
        <f>IF(D3774,MONTH(D3774),"")</f>
        <v>12</v>
      </c>
      <c r="O3774">
        <f>IF(D3774,YEAR(D3774),"")</f>
        <v>2007</v>
      </c>
      <c r="P3774" s="12">
        <f>P3773+IF(AND($B3774="C",I3774&lt;&gt;""),IF($G3774="D",-I3774,+I3774),0)</f>
        <v>125.85577481221318</v>
      </c>
    </row>
    <row r="3775" spans="1:16" x14ac:dyDescent="0.2">
      <c r="A3775" s="6">
        <v>1852</v>
      </c>
      <c r="B3775" s="29" t="s">
        <v>17</v>
      </c>
      <c r="C3775" t="s">
        <v>62</v>
      </c>
      <c r="D3775" s="8">
        <v>39436</v>
      </c>
      <c r="E3775" s="8">
        <v>39437</v>
      </c>
      <c r="F3775" t="s">
        <v>284</v>
      </c>
      <c r="G3775" s="29" t="s">
        <v>19</v>
      </c>
      <c r="I3775" s="12">
        <v>59.78</v>
      </c>
      <c r="J3775" s="12">
        <f>J3774+IF(AND($B3775="B",$G3775="D"),-I3775,IF($B3775="B",+I3775,0))</f>
        <v>2450.3104039400541</v>
      </c>
      <c r="K3775" s="12">
        <f>K3774+IF(AND($B3775="B",$E3775&lt;&gt;""),IF($G3775="D",-I3775,+I3775),0)</f>
        <v>2450.3104039400541</v>
      </c>
      <c r="L3775" s="6" t="str">
        <f>IF(C3775="","",G3775&amp;" "&amp;VLOOKUP(C3775,$X$1:$Y$49,2))</f>
        <v>R 5</v>
      </c>
      <c r="M3775" s="10" t="e">
        <f>M3774+IF(AND(B3775="C",E3775&lt;&gt;""),IF(G3775="D",-#REF!,+#REF!),0)</f>
        <v>#REF!</v>
      </c>
      <c r="N3775">
        <f>IF(D3775,MONTH(D3775),"")</f>
        <v>12</v>
      </c>
      <c r="O3775">
        <f>IF(D3775,YEAR(D3775),"")</f>
        <v>2007</v>
      </c>
      <c r="P3775" s="12">
        <f>P3774+IF(AND($B3775="C",I3775&lt;&gt;""),IF($G3775="D",-I3775,+I3775),0)</f>
        <v>125.85577481221318</v>
      </c>
    </row>
    <row r="3776" spans="1:16" x14ac:dyDescent="0.2">
      <c r="A3776" s="6">
        <v>1528</v>
      </c>
      <c r="B3776" s="6" t="s">
        <v>17</v>
      </c>
      <c r="C3776" t="s">
        <v>57</v>
      </c>
      <c r="D3776" s="8">
        <v>39437</v>
      </c>
      <c r="E3776" s="8">
        <v>39437</v>
      </c>
      <c r="F3776" t="s">
        <v>284</v>
      </c>
      <c r="G3776" s="6" t="s">
        <v>23</v>
      </c>
      <c r="I3776" s="12">
        <v>278.97000000000003</v>
      </c>
      <c r="J3776" s="12">
        <f>J3775+IF(AND($B3776="B",$G3776="D"),-I3776,IF($B3776="B",+I3776,0))</f>
        <v>2171.3404039400539</v>
      </c>
      <c r="K3776" s="12">
        <f>K3775+IF(AND($B3776="B",$E3776&lt;&gt;""),IF($G3776="D",-I3776,+I3776),0)</f>
        <v>2171.3404039400539</v>
      </c>
      <c r="L3776" s="6" t="str">
        <f>IF(C3776="","",G3776&amp;" "&amp;VLOOKUP(C3776,$X$1:$Y$49,2))</f>
        <v>D 13</v>
      </c>
      <c r="M3776" s="10" t="e">
        <f>M3775+IF(AND(B3776="C",E3776&lt;&gt;""),IF(G3776="D",-#REF!,+#REF!),0)</f>
        <v>#REF!</v>
      </c>
      <c r="N3776">
        <f>IF(D3776,MONTH(D3776),"")</f>
        <v>12</v>
      </c>
      <c r="O3776">
        <f>IF(D3776,YEAR(D3776),"")</f>
        <v>2007</v>
      </c>
      <c r="P3776" s="12">
        <f>P3775+IF(AND($B3776="C",I3776&lt;&gt;""),IF($G3776="D",-I3776,+I3776),0)</f>
        <v>125.85577481221318</v>
      </c>
    </row>
    <row r="3777" spans="1:16" x14ac:dyDescent="0.2">
      <c r="A3777" s="6">
        <v>1528</v>
      </c>
      <c r="B3777" s="6" t="s">
        <v>17</v>
      </c>
      <c r="C3777" s="7" t="s">
        <v>26</v>
      </c>
      <c r="D3777" s="8">
        <v>39437</v>
      </c>
      <c r="E3777" s="8">
        <v>39437</v>
      </c>
      <c r="F3777" t="s">
        <v>284</v>
      </c>
      <c r="G3777" s="6" t="s">
        <v>23</v>
      </c>
      <c r="I3777" s="12">
        <v>54.68</v>
      </c>
      <c r="J3777" s="12">
        <f>J3776+IF(AND($B3777="B",$G3777="D"),-I3777,IF($B3777="B",+I3777,0))</f>
        <v>2116.660403940054</v>
      </c>
      <c r="K3777" s="12">
        <f>K3776+IF(AND($B3777="B",$E3777&lt;&gt;""),IF($G3777="D",-I3777,+I3777),0)</f>
        <v>2116.660403940054</v>
      </c>
      <c r="L3777" s="6" t="str">
        <f>IF(C3777="","",G3777&amp;" "&amp;VLOOKUP(C3777,$X$1:$Y$49,2))</f>
        <v>D 6</v>
      </c>
      <c r="M3777" s="10" t="e">
        <f>M3776+IF(AND(B3777="C",E3777&lt;&gt;""),IF(G3777="D",-#REF!,+#REF!),0)</f>
        <v>#REF!</v>
      </c>
      <c r="N3777">
        <f>IF(D3777,MONTH(D3777),"")</f>
        <v>12</v>
      </c>
      <c r="O3777">
        <f>IF(D3777,YEAR(D3777),"")</f>
        <v>2007</v>
      </c>
      <c r="P3777" s="12">
        <f>P3776+IF(AND($B3777="C",I3777&lt;&gt;""),IF($G3777="D",-I3777,+I3777),0)</f>
        <v>125.85577481221318</v>
      </c>
    </row>
    <row r="3778" spans="1:16" x14ac:dyDescent="0.2">
      <c r="A3778" s="6">
        <v>1528</v>
      </c>
      <c r="B3778" s="6" t="s">
        <v>17</v>
      </c>
      <c r="C3778" t="s">
        <v>64</v>
      </c>
      <c r="D3778" s="8">
        <v>39437</v>
      </c>
      <c r="E3778" s="8">
        <v>39437</v>
      </c>
      <c r="F3778" t="s">
        <v>284</v>
      </c>
      <c r="G3778" s="6" t="s">
        <v>23</v>
      </c>
      <c r="I3778" s="12">
        <v>6.11</v>
      </c>
      <c r="J3778" s="12">
        <f>J3777+IF(AND($B3778="B",$G3778="D"),-I3778,IF($B3778="B",+I3778,0))</f>
        <v>2110.5504039400539</v>
      </c>
      <c r="K3778" s="12">
        <f>K3777+IF(AND($B3778="B",$E3778&lt;&gt;""),IF($G3778="D",-I3778,+I3778),0)</f>
        <v>2110.5504039400539</v>
      </c>
      <c r="L3778" s="6" t="str">
        <f>IF(C3778="","",G3778&amp;" "&amp;VLOOKUP(C3778,$X$1:$Y$49,2))</f>
        <v>D 20</v>
      </c>
      <c r="M3778" s="10" t="e">
        <f>M3777+IF(AND(B3778="C",E3778&lt;&gt;""),IF(G3778="D",-#REF!,+#REF!),0)</f>
        <v>#REF!</v>
      </c>
      <c r="N3778">
        <f>IF(D3778,MONTH(D3778),"")</f>
        <v>12</v>
      </c>
      <c r="O3778">
        <f>IF(D3778,YEAR(D3778),"")</f>
        <v>2007</v>
      </c>
      <c r="P3778" s="12">
        <f>P3777+IF(AND($B3778="C",I3778&lt;&gt;""),IF($G3778="D",-I3778,+I3778),0)</f>
        <v>125.85577481221318</v>
      </c>
    </row>
    <row r="3779" spans="1:16" x14ac:dyDescent="0.2">
      <c r="A3779" s="6">
        <v>1855</v>
      </c>
      <c r="B3779" s="6" t="s">
        <v>17</v>
      </c>
      <c r="C3779" t="s">
        <v>38</v>
      </c>
      <c r="D3779" s="8">
        <v>39438</v>
      </c>
      <c r="E3779" s="8">
        <v>39445</v>
      </c>
      <c r="F3779" t="s">
        <v>284</v>
      </c>
      <c r="G3779" s="6" t="s">
        <v>23</v>
      </c>
      <c r="I3779" s="12">
        <v>166.70000000000002</v>
      </c>
      <c r="J3779" s="12">
        <f>J3778+IF(AND($B3779="B",$G3779="D"),-I3779,IF($B3779="B",+I3779,0))</f>
        <v>1943.8504039400539</v>
      </c>
      <c r="K3779" s="12">
        <f>K3778+IF(AND($B3779="B",$E3779&lt;&gt;""),IF($G3779="D",-I3779,+I3779),0)</f>
        <v>1943.8504039400539</v>
      </c>
      <c r="L3779" s="6" t="str">
        <f>IF(C3779="","",G3779&amp;" "&amp;VLOOKUP(C3779,$X$1:$Y$49,2))</f>
        <v>D 27</v>
      </c>
      <c r="M3779" s="10" t="e">
        <f>M3778+IF(AND(B3779="C",E3779&lt;&gt;""),IF(G3779="D",-#REF!,+#REF!),0)</f>
        <v>#REF!</v>
      </c>
      <c r="N3779">
        <f>IF(D3779,MONTH(D3779),"")</f>
        <v>12</v>
      </c>
      <c r="O3779">
        <f>IF(D3779,YEAR(D3779),"")</f>
        <v>2007</v>
      </c>
      <c r="P3779" s="12">
        <f>P3778+IF(AND($B3779="C",I3779&lt;&gt;""),IF($G3779="D",-I3779,+I3779),0)</f>
        <v>125.85577481221318</v>
      </c>
    </row>
    <row r="3780" spans="1:16" x14ac:dyDescent="0.2">
      <c r="A3780" s="6">
        <v>1855</v>
      </c>
      <c r="B3780" s="6" t="s">
        <v>17</v>
      </c>
      <c r="C3780" t="s">
        <v>26</v>
      </c>
      <c r="D3780" s="8">
        <v>39438</v>
      </c>
      <c r="E3780" s="8">
        <v>39445</v>
      </c>
      <c r="F3780" t="s">
        <v>284</v>
      </c>
      <c r="G3780" s="6" t="s">
        <v>23</v>
      </c>
      <c r="I3780" s="12">
        <v>31.3</v>
      </c>
      <c r="J3780" s="12">
        <f>J3779+IF(AND($B3780="B",$G3780="D"),-I3780,IF($B3780="B",+I3780,0))</f>
        <v>1912.5504039400539</v>
      </c>
      <c r="K3780" s="12">
        <f>K3779+IF(AND($B3780="B",$E3780&lt;&gt;""),IF($G3780="D",-I3780,+I3780),0)</f>
        <v>1912.5504039400539</v>
      </c>
      <c r="L3780" s="6" t="str">
        <f>IF(C3780="","",G3780&amp;" "&amp;VLOOKUP(C3780,$X$1:$Y$49,2))</f>
        <v>D 6</v>
      </c>
      <c r="M3780" s="10" t="e">
        <f>M3779+IF(AND(B3780="C",E3780&lt;&gt;""),IF(G3780="D",-#REF!,+#REF!),0)</f>
        <v>#REF!</v>
      </c>
      <c r="N3780">
        <f>IF(D3780,MONTH(D3780),"")</f>
        <v>12</v>
      </c>
      <c r="O3780">
        <f>IF(D3780,YEAR(D3780),"")</f>
        <v>2007</v>
      </c>
      <c r="P3780" s="12">
        <f>P3779+IF(AND($B3780="C",I3780&lt;&gt;""),IF($G3780="D",-I3780,+I3780),0)</f>
        <v>125.85577481221318</v>
      </c>
    </row>
    <row r="3781" spans="1:16" x14ac:dyDescent="0.2">
      <c r="A3781" s="6">
        <v>1802</v>
      </c>
      <c r="B3781" s="29" t="s">
        <v>17</v>
      </c>
      <c r="C3781" t="s">
        <v>33</v>
      </c>
      <c r="D3781" s="8">
        <v>39440</v>
      </c>
      <c r="E3781" s="8">
        <v>39442</v>
      </c>
      <c r="F3781" t="s">
        <v>284</v>
      </c>
      <c r="G3781" s="29" t="s">
        <v>23</v>
      </c>
      <c r="I3781" s="12">
        <v>240.5</v>
      </c>
      <c r="J3781" s="12">
        <f>J3780+IF(AND($B3781="B",$G3781="D"),-I3781,IF($B3781="B",+I3781,0))</f>
        <v>1672.0504039400539</v>
      </c>
      <c r="K3781" s="12">
        <f>K3780+IF(AND($B3781="B",$E3781&lt;&gt;""),IF($G3781="D",-I3781,+I3781),0)</f>
        <v>1672.0504039400539</v>
      </c>
      <c r="L3781" s="6" t="str">
        <f>IF(C3781="","",G3781&amp;" "&amp;VLOOKUP(C3781,$X$1:$Y$49,2))</f>
        <v>D 23</v>
      </c>
      <c r="M3781" s="10" t="e">
        <f>M3780+IF(AND(B3781="C",E3781&lt;&gt;""),IF(G3781="D",-#REF!,+#REF!),0)</f>
        <v>#REF!</v>
      </c>
      <c r="N3781">
        <f>IF(D3781,MONTH(D3781),"")</f>
        <v>12</v>
      </c>
      <c r="O3781">
        <f>IF(D3781,YEAR(D3781),"")</f>
        <v>2007</v>
      </c>
      <c r="P3781" s="12">
        <f>P3780+IF(AND($B3781="C",I3781&lt;&gt;""),IF($G3781="D",-I3781,+I3781),0)</f>
        <v>125.85577481221318</v>
      </c>
    </row>
    <row r="3782" spans="1:16" x14ac:dyDescent="0.2">
      <c r="A3782" s="6">
        <v>1858</v>
      </c>
      <c r="B3782" s="29" t="s">
        <v>17</v>
      </c>
      <c r="C3782" s="24" t="s">
        <v>58</v>
      </c>
      <c r="D3782" s="8">
        <v>39440</v>
      </c>
      <c r="E3782" s="8">
        <v>39440</v>
      </c>
      <c r="F3782" s="40" t="s">
        <v>284</v>
      </c>
      <c r="G3782" s="29" t="s">
        <v>23</v>
      </c>
      <c r="I3782" s="12">
        <v>600</v>
      </c>
      <c r="J3782" s="12">
        <f>J3781+IF(AND($B3782="B",$G3782="D"),-I3782,IF($B3782="B",+I3782,0))</f>
        <v>1072.0504039400539</v>
      </c>
      <c r="K3782" s="12">
        <f>K3781+IF(AND($B3782="B",$E3782&lt;&gt;""),IF($G3782="D",-I3782,+I3782),0)</f>
        <v>1072.0504039400539</v>
      </c>
      <c r="L3782" s="6" t="str">
        <f>IF(C3782="","",G3782&amp;" "&amp;VLOOKUP(C3782,$X$1:$Y$49,2))</f>
        <v>D 4</v>
      </c>
      <c r="M3782" s="10" t="e">
        <f>M3781+IF(AND(B3782="C",E3782&lt;&gt;""),IF(G3782="D",-#REF!,+#REF!),0)</f>
        <v>#REF!</v>
      </c>
      <c r="N3782">
        <f>IF(D3782,MONTH(D3782),"")</f>
        <v>12</v>
      </c>
      <c r="O3782">
        <f>IF(D3782,YEAR(D3782),"")</f>
        <v>2007</v>
      </c>
      <c r="P3782" s="12">
        <f>P3781+IF(AND($B3782="C",I3782&lt;&gt;""),IF($G3782="D",-I3782,+I3782),0)</f>
        <v>125.85577481221318</v>
      </c>
    </row>
    <row r="3783" spans="1:16" x14ac:dyDescent="0.2">
      <c r="A3783" s="6">
        <v>1859</v>
      </c>
      <c r="B3783" s="6" t="s">
        <v>17</v>
      </c>
      <c r="C3783" t="s">
        <v>53</v>
      </c>
      <c r="D3783" s="8">
        <v>39444</v>
      </c>
      <c r="E3783" s="8">
        <v>39444</v>
      </c>
      <c r="F3783" t="s">
        <v>284</v>
      </c>
      <c r="G3783" s="6" t="s">
        <v>23</v>
      </c>
      <c r="I3783" s="12">
        <v>29.431438127090306</v>
      </c>
      <c r="J3783" s="12">
        <f>J3782+IF(AND($B3783="B",$G3783="D"),-I3783,IF($B3783="B",+I3783,0))</f>
        <v>1042.6189658129636</v>
      </c>
      <c r="K3783" s="12">
        <f>K3782+IF(AND($B3783="B",$E3783&lt;&gt;""),IF($G3783="D",-I3783,+I3783),0)</f>
        <v>1042.6189658129636</v>
      </c>
      <c r="L3783" s="6" t="str">
        <f>IF(C3783="","",G3783&amp;" "&amp;VLOOKUP(C3783,$X$1:$Y$49,2))</f>
        <v>D 29</v>
      </c>
      <c r="M3783" s="10" t="e">
        <f>M3782+IF(AND(B3783="C",E3783&lt;&gt;""),IF(G3783="D",-#REF!,+#REF!),0)</f>
        <v>#REF!</v>
      </c>
      <c r="N3783">
        <f>IF(D3783,MONTH(D3783),"")</f>
        <v>12</v>
      </c>
      <c r="O3783">
        <f>IF(D3783,YEAR(D3783),"")</f>
        <v>2007</v>
      </c>
      <c r="P3783" s="12">
        <f>P3782+IF(AND($B3783="C",I3783&lt;&gt;""),IF($G3783="D",-I3783,+I3783),0)</f>
        <v>125.85577481221318</v>
      </c>
    </row>
    <row r="3784" spans="1:16" x14ac:dyDescent="0.2">
      <c r="A3784" s="6">
        <v>1859</v>
      </c>
      <c r="B3784" s="6" t="s">
        <v>17</v>
      </c>
      <c r="C3784" t="s">
        <v>26</v>
      </c>
      <c r="D3784" s="8">
        <v>39444</v>
      </c>
      <c r="E3784" s="8">
        <v>39444</v>
      </c>
      <c r="F3784" t="s">
        <v>284</v>
      </c>
      <c r="G3784" s="6" t="s">
        <v>23</v>
      </c>
      <c r="I3784" s="12">
        <v>5.77</v>
      </c>
      <c r="J3784" s="12">
        <f>J3783+IF(AND($B3784="B",$G3784="D"),-I3784,IF($B3784="B",+I3784,0))</f>
        <v>1036.8489658129636</v>
      </c>
      <c r="K3784" s="12">
        <f>K3783+IF(AND($B3784="B",$E3784&lt;&gt;""),IF($G3784="D",-I3784,+I3784),0)</f>
        <v>1036.8489658129636</v>
      </c>
      <c r="L3784" s="6" t="str">
        <f>IF(C3784="","",G3784&amp;" "&amp;VLOOKUP(C3784,$X$1:$Y$49,2))</f>
        <v>D 6</v>
      </c>
      <c r="M3784" s="10" t="e">
        <f>M3783+IF(AND(B3784="C",E3784&lt;&gt;""),IF(G3784="D",-#REF!,+#REF!),0)</f>
        <v>#REF!</v>
      </c>
      <c r="N3784">
        <f>IF(D3784,MONTH(D3784),"")</f>
        <v>12</v>
      </c>
      <c r="O3784">
        <f>IF(D3784,YEAR(D3784),"")</f>
        <v>2007</v>
      </c>
      <c r="P3784" s="12">
        <f>P3783+IF(AND($B3784="C",I3784&lt;&gt;""),IF($G3784="D",-I3784,+I3784),0)</f>
        <v>125.85577481221318</v>
      </c>
    </row>
    <row r="3785" spans="1:16" x14ac:dyDescent="0.2">
      <c r="A3785" s="6">
        <v>1860</v>
      </c>
      <c r="B3785" s="6" t="s">
        <v>17</v>
      </c>
      <c r="C3785" t="s">
        <v>28</v>
      </c>
      <c r="D3785" s="8">
        <v>39446</v>
      </c>
      <c r="E3785" s="8">
        <v>39446</v>
      </c>
      <c r="F3785" t="s">
        <v>284</v>
      </c>
      <c r="G3785" s="29" t="s">
        <v>23</v>
      </c>
      <c r="I3785" s="12">
        <v>41.3</v>
      </c>
      <c r="J3785" s="12">
        <f>J3784+IF(AND($B3785="B",$G3785="D"),-I3785,IF($B3785="B",+I3785,0))</f>
        <v>995.54896581296362</v>
      </c>
      <c r="K3785" s="12">
        <f>K3784+IF(AND($B3785="B",$E3785&lt;&gt;""),IF($G3785="D",-I3785,+I3785),0)</f>
        <v>995.54896581296362</v>
      </c>
      <c r="L3785" s="6" t="str">
        <f>IF(C3785="","",G3785&amp;" "&amp;VLOOKUP(C3785,$X$1:$Y$49,2))</f>
        <v>D 25</v>
      </c>
      <c r="M3785" s="10" t="e">
        <f>M3784+IF(AND(B3785="C",E3785&lt;&gt;""),IF(G3785="D",-#REF!,+#REF!),0)</f>
        <v>#REF!</v>
      </c>
      <c r="N3785">
        <f>IF(D3785,MONTH(D3785),"")</f>
        <v>12</v>
      </c>
      <c r="O3785">
        <f>IF(D3785,YEAR(D3785),"")</f>
        <v>2007</v>
      </c>
      <c r="P3785" s="12">
        <f>P3784+IF(AND($B3785="C",I3785&lt;&gt;""),IF($G3785="D",-I3785,+I3785),0)</f>
        <v>125.85577481221318</v>
      </c>
    </row>
    <row r="3786" spans="1:16" x14ac:dyDescent="0.2">
      <c r="A3786" s="6">
        <v>1860</v>
      </c>
      <c r="B3786" s="6" t="s">
        <v>17</v>
      </c>
      <c r="C3786" t="s">
        <v>26</v>
      </c>
      <c r="D3786" s="8">
        <v>39446</v>
      </c>
      <c r="E3786" s="8">
        <v>39446</v>
      </c>
      <c r="F3786" t="s">
        <v>284</v>
      </c>
      <c r="G3786" s="29" t="s">
        <v>23</v>
      </c>
      <c r="I3786" s="12">
        <v>8.1</v>
      </c>
      <c r="J3786" s="12">
        <f>J3785+IF(AND($B3786="B",$G3786="D"),-I3786,IF($B3786="B",+I3786,0))</f>
        <v>987.44896581296359</v>
      </c>
      <c r="K3786" s="12">
        <f>K3785+IF(AND($B3786="B",$E3786&lt;&gt;""),IF($G3786="D",-I3786,+I3786),0)</f>
        <v>987.44896581296359</v>
      </c>
      <c r="L3786" s="6" t="str">
        <f>IF(C3786="","",G3786&amp;" "&amp;VLOOKUP(C3786,$X$1:$Y$49,2))</f>
        <v>D 6</v>
      </c>
      <c r="M3786" s="10" t="e">
        <f>M3785+IF(AND(B3786="C",E3786&lt;&gt;""),IF(G3786="D",-#REF!,+#REF!),0)</f>
        <v>#REF!</v>
      </c>
      <c r="N3786">
        <f>IF(D3786,MONTH(D3786),"")</f>
        <v>12</v>
      </c>
      <c r="O3786">
        <f>IF(D3786,YEAR(D3786),"")</f>
        <v>2007</v>
      </c>
      <c r="P3786" s="12">
        <f>P3785+IF(AND($B3786="C",I3786&lt;&gt;""),IF($G3786="D",-I3786,+I3786),0)</f>
        <v>125.85577481221318</v>
      </c>
    </row>
    <row r="3787" spans="1:16" x14ac:dyDescent="0.2">
      <c r="A3787" s="6">
        <v>1863</v>
      </c>
      <c r="B3787" s="29" t="s">
        <v>17</v>
      </c>
      <c r="C3787" t="s">
        <v>28</v>
      </c>
      <c r="D3787" s="8">
        <v>39448</v>
      </c>
      <c r="E3787" s="8">
        <v>39448</v>
      </c>
      <c r="F3787" s="40" t="s">
        <v>284</v>
      </c>
      <c r="G3787" s="29" t="s">
        <v>23</v>
      </c>
      <c r="I3787" s="12">
        <v>33.840000000000003</v>
      </c>
      <c r="J3787" s="12">
        <f>J3786+IF(AND($B3787="B",$G3787="D"),-I3787,IF($B3787="B",+I3787,0))</f>
        <v>953.60896581296356</v>
      </c>
      <c r="K3787" s="12">
        <f>K3786+IF(AND($B3787="B",$E3787&lt;&gt;""),IF($G3787="D",-I3787,+I3787),0)</f>
        <v>953.60896581296356</v>
      </c>
      <c r="L3787" s="6" t="str">
        <f>IF(C3787="","",G3787&amp;" "&amp;VLOOKUP(C3787,$X$1:$Y$49,2))</f>
        <v>D 25</v>
      </c>
      <c r="M3787" s="10" t="e">
        <f>M3786+IF(AND(B3787="C",E3787&lt;&gt;""),IF(G3787="D",-#REF!,+#REF!),0)</f>
        <v>#REF!</v>
      </c>
      <c r="N3787">
        <f>IF(D3787,MONTH(D3787),"")</f>
        <v>1</v>
      </c>
      <c r="O3787">
        <f>IF(D3787,YEAR(D3787),"")</f>
        <v>2008</v>
      </c>
      <c r="P3787" s="12">
        <f>P3786+IF(AND($B3787="C",I3787&lt;&gt;""),IF($G3787="D",-I3787,+I3787),0)</f>
        <v>125.85577481221318</v>
      </c>
    </row>
    <row r="3788" spans="1:16" x14ac:dyDescent="0.2">
      <c r="A3788" s="6">
        <v>1863</v>
      </c>
      <c r="B3788" s="29" t="s">
        <v>17</v>
      </c>
      <c r="C3788" t="s">
        <v>26</v>
      </c>
      <c r="D3788" s="8">
        <v>39448</v>
      </c>
      <c r="E3788" s="8">
        <v>39448</v>
      </c>
      <c r="F3788" s="40" t="s">
        <v>284</v>
      </c>
      <c r="G3788" s="29" t="s">
        <v>23</v>
      </c>
      <c r="I3788" s="12">
        <v>6.63</v>
      </c>
      <c r="J3788" s="12">
        <f>J3787+IF(AND($B3788="B",$G3788="D"),-I3788,IF($B3788="B",+I3788,0))</f>
        <v>946.97896581296357</v>
      </c>
      <c r="K3788" s="12">
        <f>K3787+IF(AND($B3788="B",$E3788&lt;&gt;""),IF($G3788="D",-I3788,+I3788),0)</f>
        <v>946.97896581296357</v>
      </c>
      <c r="L3788" s="6" t="str">
        <f>IF(C3788="","",G3788&amp;" "&amp;VLOOKUP(C3788,$X$1:$Y$49,2))</f>
        <v>D 6</v>
      </c>
      <c r="M3788" s="10" t="e">
        <f>M3787+IF(AND(B3788="C",E3788&lt;&gt;""),IF(G3788="D",-#REF!,+#REF!),0)</f>
        <v>#REF!</v>
      </c>
      <c r="N3788">
        <f>IF(D3788,MONTH(D3788),"")</f>
        <v>1</v>
      </c>
      <c r="O3788">
        <f>IF(D3788,YEAR(D3788),"")</f>
        <v>2008</v>
      </c>
      <c r="P3788" s="12">
        <f>P3787+IF(AND($B3788="C",I3788&lt;&gt;""),IF($G3788="D",-I3788,+I3788),0)</f>
        <v>125.85577481221318</v>
      </c>
    </row>
    <row r="3789" spans="1:16" x14ac:dyDescent="0.2">
      <c r="A3789" s="6">
        <v>1864</v>
      </c>
      <c r="B3789" s="6" t="s">
        <v>17</v>
      </c>
      <c r="C3789" t="s">
        <v>53</v>
      </c>
      <c r="D3789" s="8">
        <v>39449</v>
      </c>
      <c r="E3789" s="8">
        <v>39449</v>
      </c>
      <c r="F3789" t="s">
        <v>284</v>
      </c>
      <c r="G3789" s="6" t="s">
        <v>23</v>
      </c>
      <c r="I3789" s="12">
        <v>34</v>
      </c>
      <c r="J3789" s="12">
        <f>J3788+IF(AND($B3789="B",$G3789="D"),-I3789,IF($B3789="B",+I3789,0))</f>
        <v>912.97896581296357</v>
      </c>
      <c r="K3789" s="12">
        <f>K3788+IF(AND($B3789="B",$E3789&lt;&gt;""),IF($G3789="D",-I3789,+I3789),0)</f>
        <v>912.97896581296357</v>
      </c>
      <c r="L3789" s="6" t="str">
        <f>IF(C3789="","",G3789&amp;" "&amp;VLOOKUP(C3789,$X$1:$Y$49,2))</f>
        <v>D 29</v>
      </c>
      <c r="M3789" s="10" t="e">
        <f>M3788+IF(AND(B3789="C",E3789&lt;&gt;""),IF(G3789="D",-#REF!,+#REF!),0)</f>
        <v>#REF!</v>
      </c>
      <c r="N3789">
        <f>IF(D3789,MONTH(D3789),"")</f>
        <v>1</v>
      </c>
      <c r="O3789">
        <f>IF(D3789,YEAR(D3789),"")</f>
        <v>2008</v>
      </c>
      <c r="P3789" s="12">
        <f>P3788+IF(AND($B3789="C",I3789&lt;&gt;""),IF($G3789="D",-I3789,+I3789),0)</f>
        <v>125.85577481221318</v>
      </c>
    </row>
    <row r="3790" spans="1:16" x14ac:dyDescent="0.2">
      <c r="A3790" s="6">
        <v>1864</v>
      </c>
      <c r="B3790" s="6" t="s">
        <v>17</v>
      </c>
      <c r="C3790" t="s">
        <v>53</v>
      </c>
      <c r="D3790" s="8">
        <v>39449</v>
      </c>
      <c r="E3790" s="8">
        <v>39449</v>
      </c>
      <c r="F3790" t="s">
        <v>284</v>
      </c>
      <c r="G3790" s="6" t="s">
        <v>23</v>
      </c>
      <c r="I3790" s="12">
        <v>8.36</v>
      </c>
      <c r="J3790" s="12">
        <f>J3789+IF(AND($B3790="B",$G3790="D"),-I3790,IF($B3790="B",+I3790,0))</f>
        <v>904.61896581296355</v>
      </c>
      <c r="K3790" s="12">
        <f>K3789+IF(AND($B3790="B",$E3790&lt;&gt;""),IF($G3790="D",-I3790,+I3790),0)</f>
        <v>904.61896581296355</v>
      </c>
      <c r="L3790" s="6" t="str">
        <f>IF(C3790="","",G3790&amp;" "&amp;VLOOKUP(C3790,$X$1:$Y$49,2))</f>
        <v>D 29</v>
      </c>
      <c r="M3790" s="10" t="e">
        <f>M3789+IF(AND(B3790="C",E3790&lt;&gt;""),IF(G3790="D",-#REF!,+#REF!),0)</f>
        <v>#REF!</v>
      </c>
      <c r="N3790">
        <f>IF(D3790,MONTH(D3790),"")</f>
        <v>1</v>
      </c>
      <c r="O3790">
        <f>IF(D3790,YEAR(D3790),"")</f>
        <v>2008</v>
      </c>
      <c r="P3790" s="12">
        <f>P3789+IF(AND($B3790="C",I3790&lt;&gt;""),IF($G3790="D",-I3790,+I3790),0)</f>
        <v>125.85577481221318</v>
      </c>
    </row>
    <row r="3791" spans="1:16" x14ac:dyDescent="0.2">
      <c r="A3791" s="6">
        <v>999</v>
      </c>
      <c r="B3791" s="6" t="s">
        <v>17</v>
      </c>
      <c r="C3791" t="s">
        <v>33</v>
      </c>
      <c r="D3791" s="8">
        <v>39451</v>
      </c>
      <c r="E3791" s="8">
        <v>39453</v>
      </c>
      <c r="F3791" t="s">
        <v>284</v>
      </c>
      <c r="G3791" s="6" t="s">
        <v>23</v>
      </c>
      <c r="I3791" s="12">
        <v>136.84</v>
      </c>
      <c r="J3791" s="12">
        <f>J3790+IF(AND($B3791="B",$G3791="D"),-I3791,IF($B3791="B",+I3791,0))</f>
        <v>767.77896581296352</v>
      </c>
      <c r="K3791" s="12">
        <f>K3790+IF(AND($B3791="B",$E3791&lt;&gt;""),IF($G3791="D",-I3791,+I3791),0)</f>
        <v>767.77896581296352</v>
      </c>
      <c r="L3791" s="6" t="str">
        <f>IF(C3791="","",G3791&amp;" "&amp;VLOOKUP(C3791,$X$1:$Y$49,2))</f>
        <v>D 23</v>
      </c>
      <c r="M3791" s="10" t="e">
        <f>M3790+IF(AND(B3791="C",E3791&lt;&gt;""),IF(G3791="D",-#REF!,+#REF!),0)</f>
        <v>#REF!</v>
      </c>
      <c r="N3791">
        <f>IF(D3791,MONTH(D3791),"")</f>
        <v>1</v>
      </c>
      <c r="O3791">
        <f>IF(D3791,YEAR(D3791),"")</f>
        <v>2008</v>
      </c>
      <c r="P3791" s="12">
        <f>P3790+IF(AND($B3791="C",I3791&lt;&gt;""),IF($G3791="D",-I3791,+I3791),0)</f>
        <v>125.85577481221318</v>
      </c>
    </row>
    <row r="3792" spans="1:16" x14ac:dyDescent="0.2">
      <c r="A3792" s="6">
        <v>1544</v>
      </c>
      <c r="B3792" s="6" t="s">
        <v>17</v>
      </c>
      <c r="C3792" t="s">
        <v>58</v>
      </c>
      <c r="D3792" s="8">
        <v>39452</v>
      </c>
      <c r="E3792" s="8">
        <v>39467</v>
      </c>
      <c r="F3792" t="s">
        <v>284</v>
      </c>
      <c r="G3792" s="6" t="s">
        <v>23</v>
      </c>
      <c r="I3792" s="12">
        <v>160.81</v>
      </c>
      <c r="J3792" s="12">
        <f>J3791+IF(AND($B3792="B",$G3792="D"),-I3792,IF($B3792="B",+I3792,0))</f>
        <v>606.96896581296346</v>
      </c>
      <c r="K3792" s="12">
        <f>K3791+IF(AND($B3792="B",$E3792&lt;&gt;""),IF($G3792="D",-I3792,+I3792),0)</f>
        <v>606.96896581296346</v>
      </c>
      <c r="L3792" s="6" t="str">
        <f>IF(C3792="","",G3792&amp;" "&amp;VLOOKUP(C3792,$X$1:$Y$49,2))</f>
        <v>D 4</v>
      </c>
      <c r="M3792" s="10" t="e">
        <f>M3791+IF(AND(B3792="C",E3792&lt;&gt;""),IF(G3792="D",-#REF!,+#REF!),0)</f>
        <v>#REF!</v>
      </c>
      <c r="N3792">
        <f>IF(D3792,MONTH(D3792),"")</f>
        <v>1</v>
      </c>
      <c r="O3792">
        <f>IF(D3792,YEAR(D3792),"")</f>
        <v>2008</v>
      </c>
      <c r="P3792" s="12">
        <f>P3791+IF(AND($B3792="C",I3792&lt;&gt;""),IF($G3792="D",-I3792,+I3792),0)</f>
        <v>125.85577481221318</v>
      </c>
    </row>
    <row r="3793" spans="1:16" x14ac:dyDescent="0.2">
      <c r="A3793" s="6">
        <v>1873</v>
      </c>
      <c r="B3793" s="29" t="s">
        <v>17</v>
      </c>
      <c r="C3793" s="24" t="s">
        <v>58</v>
      </c>
      <c r="D3793" s="8">
        <v>39453</v>
      </c>
      <c r="E3793" s="8">
        <v>39453</v>
      </c>
      <c r="F3793" s="40" t="s">
        <v>284</v>
      </c>
      <c r="G3793" s="29" t="s">
        <v>23</v>
      </c>
      <c r="I3793" s="12">
        <v>900</v>
      </c>
      <c r="J3793" s="12">
        <f>J3792+IF(AND($B3793="B",$G3793="D"),-I3793,IF($B3793="B",+I3793,0))</f>
        <v>-293.03103418703654</v>
      </c>
      <c r="K3793" s="12">
        <f>K3792+IF(AND($B3793="B",$E3793&lt;&gt;""),IF($G3793="D",-I3793,+I3793),0)</f>
        <v>-293.03103418703654</v>
      </c>
      <c r="L3793" s="6" t="str">
        <f>IF(C3793="","",G3793&amp;" "&amp;VLOOKUP(C3793,$X$1:$Y$49,2))</f>
        <v>D 4</v>
      </c>
      <c r="M3793" s="10" t="e">
        <f>M3792+IF(AND(B3793="C",E3793&lt;&gt;""),IF(G3793="D",-#REF!,+#REF!),0)</f>
        <v>#REF!</v>
      </c>
      <c r="N3793">
        <f>IF(D3793,MONTH(D3793),"")</f>
        <v>1</v>
      </c>
      <c r="O3793">
        <f>IF(D3793,YEAR(D3793),"")</f>
        <v>2008</v>
      </c>
      <c r="P3793" s="12">
        <f>P3792+IF(AND($B3793="C",I3793&lt;&gt;""),IF($G3793="D",-I3793,+I3793),0)</f>
        <v>125.85577481221318</v>
      </c>
    </row>
    <row r="3794" spans="1:16" x14ac:dyDescent="0.2">
      <c r="A3794" s="6">
        <v>1538</v>
      </c>
      <c r="B3794" s="6" t="s">
        <v>17</v>
      </c>
      <c r="C3794" t="s">
        <v>64</v>
      </c>
      <c r="D3794" s="8">
        <v>39455</v>
      </c>
      <c r="E3794" s="8">
        <v>39455</v>
      </c>
      <c r="F3794" t="s">
        <v>284</v>
      </c>
      <c r="G3794" s="6" t="s">
        <v>23</v>
      </c>
      <c r="I3794" s="12">
        <v>4</v>
      </c>
      <c r="J3794" s="12">
        <f>J3793+IF(AND($B3794="B",$G3794="D"),-I3794,IF($B3794="B",+I3794,0))</f>
        <v>-297.03103418703654</v>
      </c>
      <c r="K3794" s="12">
        <f>K3793+IF(AND($B3794="B",$E3794&lt;&gt;""),IF($G3794="D",-I3794,+I3794),0)</f>
        <v>-297.03103418703654</v>
      </c>
      <c r="L3794" s="6" t="str">
        <f>IF(C3794="","",G3794&amp;" "&amp;VLOOKUP(C3794,$X$1:$Y$49,2))</f>
        <v>D 20</v>
      </c>
      <c r="M3794" s="10" t="e">
        <f>M3793+IF(AND(B3794="C",E3794&lt;&gt;""),IF(G3794="D",-#REF!,+#REF!),0)</f>
        <v>#REF!</v>
      </c>
      <c r="N3794">
        <f>IF(D3794,MONTH(D3794),"")</f>
        <v>1</v>
      </c>
      <c r="O3794">
        <f>IF(D3794,YEAR(D3794),"")</f>
        <v>2008</v>
      </c>
      <c r="P3794" s="12">
        <f>P3793+IF(AND($B3794="C",I3794&lt;&gt;""),IF($G3794="D",-I3794,+I3794),0)</f>
        <v>125.85577481221318</v>
      </c>
    </row>
    <row r="3795" spans="1:16" x14ac:dyDescent="0.2">
      <c r="A3795" s="6">
        <v>1854</v>
      </c>
      <c r="B3795" s="29" t="s">
        <v>17</v>
      </c>
      <c r="C3795" s="24" t="s">
        <v>33</v>
      </c>
      <c r="D3795" s="8">
        <v>39457</v>
      </c>
      <c r="E3795" s="8">
        <v>39456</v>
      </c>
      <c r="F3795" t="s">
        <v>284</v>
      </c>
      <c r="G3795" s="29" t="s">
        <v>23</v>
      </c>
      <c r="I3795" s="12">
        <v>327.79</v>
      </c>
      <c r="J3795" s="12">
        <f>J3794+IF(AND($B3795="B",$G3795="D"),-I3795,IF($B3795="B",+I3795,0))</f>
        <v>-624.8210341870365</v>
      </c>
      <c r="K3795" s="12">
        <f>K3794+IF(AND($B3795="B",$E3795&lt;&gt;""),IF($G3795="D",-I3795,+I3795),0)</f>
        <v>-624.8210341870365</v>
      </c>
      <c r="L3795" s="6" t="str">
        <f>IF(C3795="","",G3795&amp;" "&amp;VLOOKUP(C3795,$X$1:$Y$49,2))</f>
        <v>D 23</v>
      </c>
      <c r="M3795" s="10" t="e">
        <f>M3794+IF(AND(B3795="C",E3795&lt;&gt;""),IF(G3795="D",-#REF!,+#REF!),0)</f>
        <v>#REF!</v>
      </c>
      <c r="N3795">
        <f>IF(D3795,MONTH(D3795),"")</f>
        <v>1</v>
      </c>
      <c r="O3795">
        <f>IF(D3795,YEAR(D3795),"")</f>
        <v>2008</v>
      </c>
      <c r="P3795" s="12">
        <f>P3794+IF(AND($B3795="C",I3795&lt;&gt;""),IF($G3795="D",-I3795,+I3795),0)</f>
        <v>125.85577481221318</v>
      </c>
    </row>
    <row r="3796" spans="1:16" x14ac:dyDescent="0.2">
      <c r="A3796" s="6">
        <v>1856</v>
      </c>
      <c r="B3796" s="6" t="s">
        <v>17</v>
      </c>
      <c r="C3796" s="24" t="s">
        <v>33</v>
      </c>
      <c r="D3796" s="8">
        <v>39457</v>
      </c>
      <c r="E3796" s="8">
        <v>39456</v>
      </c>
      <c r="F3796" t="s">
        <v>284</v>
      </c>
      <c r="G3796" s="29" t="s">
        <v>23</v>
      </c>
      <c r="I3796" s="12">
        <v>278.52</v>
      </c>
      <c r="J3796" s="12">
        <f>J3795+IF(AND($B3796="B",$G3796="D"),-I3796,IF($B3796="B",+I3796,0))</f>
        <v>-903.34103418703648</v>
      </c>
      <c r="K3796" s="12">
        <f>K3795+IF(AND($B3796="B",$E3796&lt;&gt;""),IF($G3796="D",-I3796,+I3796),0)</f>
        <v>-903.34103418703648</v>
      </c>
      <c r="L3796" s="6" t="str">
        <f>IF(C3796="","",G3796&amp;" "&amp;VLOOKUP(C3796,$X$1:$Y$49,2))</f>
        <v>D 23</v>
      </c>
      <c r="M3796" s="10" t="e">
        <f>M3795+IF(AND(B3796="C",E3796&lt;&gt;""),IF(G3796="D",-#REF!,+#REF!),0)</f>
        <v>#REF!</v>
      </c>
      <c r="N3796">
        <f>IF(D3796,MONTH(D3796),"")</f>
        <v>1</v>
      </c>
      <c r="O3796">
        <f>IF(D3796,YEAR(D3796),"")</f>
        <v>2008</v>
      </c>
      <c r="P3796" s="12">
        <f>P3795+IF(AND($B3796="C",I3796&lt;&gt;""),IF($G3796="D",-I3796,+I3796),0)</f>
        <v>125.85577481221318</v>
      </c>
    </row>
    <row r="3797" spans="1:16" x14ac:dyDescent="0.2">
      <c r="A3797" s="6">
        <v>1861</v>
      </c>
      <c r="B3797" s="29" t="s">
        <v>17</v>
      </c>
      <c r="C3797" s="24" t="s">
        <v>33</v>
      </c>
      <c r="D3797" s="8">
        <v>39457</v>
      </c>
      <c r="E3797" s="8">
        <v>39457</v>
      </c>
      <c r="F3797" t="s">
        <v>284</v>
      </c>
      <c r="G3797" s="29" t="s">
        <v>23</v>
      </c>
      <c r="I3797" s="12">
        <v>430.8</v>
      </c>
      <c r="J3797" s="12">
        <f>J3796+IF(AND($B3797="B",$G3797="D"),-I3797,IF($B3797="B",+I3797,0))</f>
        <v>-1334.1410341870364</v>
      </c>
      <c r="K3797" s="12">
        <f>K3796+IF(AND($B3797="B",$E3797&lt;&gt;""),IF($G3797="D",-I3797,+I3797),0)</f>
        <v>-1334.1410341870364</v>
      </c>
      <c r="L3797" s="6" t="str">
        <f>IF(C3797="","",G3797&amp;" "&amp;VLOOKUP(C3797,$X$1:$Y$49,2))</f>
        <v>D 23</v>
      </c>
      <c r="M3797" s="10" t="e">
        <f>M3796+IF(AND(B3797="C",E3797&lt;&gt;""),IF(G3797="D",-#REF!,+#REF!),0)</f>
        <v>#REF!</v>
      </c>
      <c r="N3797">
        <f>IF(D3797,MONTH(D3797),"")</f>
        <v>1</v>
      </c>
      <c r="O3797">
        <f>IF(D3797,YEAR(D3797),"")</f>
        <v>2008</v>
      </c>
      <c r="P3797" s="12">
        <f>P3796+IF(AND($B3797="C",I3797&lt;&gt;""),IF($G3797="D",-I3797,+I3797),0)</f>
        <v>125.85577481221318</v>
      </c>
    </row>
    <row r="3798" spans="1:16" x14ac:dyDescent="0.2">
      <c r="A3798" s="6">
        <v>1865</v>
      </c>
      <c r="B3798" s="29" t="s">
        <v>17</v>
      </c>
      <c r="C3798" t="s">
        <v>67</v>
      </c>
      <c r="D3798" s="8">
        <v>39459</v>
      </c>
      <c r="E3798" s="8">
        <v>39463</v>
      </c>
      <c r="F3798" s="40" t="s">
        <v>284</v>
      </c>
      <c r="G3798" s="29" t="s">
        <v>23</v>
      </c>
      <c r="I3798" s="12">
        <v>1912</v>
      </c>
      <c r="J3798" s="12">
        <f>J3797+IF(AND($B3798="B",$G3798="D"),-I3798,IF($B3798="B",+I3798,0))</f>
        <v>-3246.1410341870364</v>
      </c>
      <c r="K3798" s="12">
        <f>K3797+IF(AND($B3798="B",$E3798&lt;&gt;""),IF($G3798="D",-I3798,+I3798),0)</f>
        <v>-3246.1410341870364</v>
      </c>
      <c r="L3798" s="6" t="str">
        <f>IF(C3798="","",G3798&amp;" "&amp;VLOOKUP(C3798,$X$1:$Y$49,2))</f>
        <v>D 11</v>
      </c>
      <c r="M3798" s="10" t="e">
        <f>M3797+IF(AND(B3798="C",E3798&lt;&gt;""),IF(G3798="D",-#REF!,+#REF!),0)</f>
        <v>#REF!</v>
      </c>
      <c r="N3798">
        <f>IF(D3798,MONTH(D3798),"")</f>
        <v>1</v>
      </c>
      <c r="O3798">
        <f>IF(D3798,YEAR(D3798),"")</f>
        <v>2008</v>
      </c>
      <c r="P3798" s="12">
        <f>P3797+IF(AND($B3798="C",I3798&lt;&gt;""),IF($G3798="D",-I3798,+I3798),0)</f>
        <v>125.85577481221318</v>
      </c>
    </row>
    <row r="3799" spans="1:16" x14ac:dyDescent="0.2">
      <c r="A3799" s="6">
        <v>1872</v>
      </c>
      <c r="B3799" s="29" t="s">
        <v>17</v>
      </c>
      <c r="C3799" t="s">
        <v>28</v>
      </c>
      <c r="D3799" s="8">
        <v>39460</v>
      </c>
      <c r="E3799" s="8">
        <v>39460</v>
      </c>
      <c r="F3799" t="s">
        <v>284</v>
      </c>
      <c r="G3799" s="29" t="s">
        <v>23</v>
      </c>
      <c r="I3799" s="12">
        <v>63.47</v>
      </c>
      <c r="J3799" s="12">
        <f>J3798+IF(AND($B3799="B",$G3799="D"),-I3799,IF($B3799="B",+I3799,0))</f>
        <v>-3309.6110341870362</v>
      </c>
      <c r="K3799" s="12">
        <f>K3798+IF(AND($B3799="B",$E3799&lt;&gt;""),IF($G3799="D",-I3799,+I3799),0)</f>
        <v>-3309.6110341870362</v>
      </c>
      <c r="L3799" s="6" t="str">
        <f>IF(C3799="","",G3799&amp;" "&amp;VLOOKUP(C3799,$X$1:$Y$49,2))</f>
        <v>D 25</v>
      </c>
      <c r="M3799" s="10" t="e">
        <f>M3798+IF(AND(B3799="C",E3799&lt;&gt;""),IF(G3799="D",-#REF!,+#REF!),0)</f>
        <v>#REF!</v>
      </c>
      <c r="N3799">
        <f>IF(D3799,MONTH(D3799),"")</f>
        <v>1</v>
      </c>
      <c r="O3799">
        <f>IF(D3799,YEAR(D3799),"")</f>
        <v>2008</v>
      </c>
      <c r="P3799" s="12">
        <f>P3798+IF(AND($B3799="C",I3799&lt;&gt;""),IF($G3799="D",-I3799,+I3799),0)</f>
        <v>125.85577481221318</v>
      </c>
    </row>
    <row r="3800" spans="1:16" x14ac:dyDescent="0.2">
      <c r="A3800" s="6">
        <v>1872</v>
      </c>
      <c r="B3800" s="29" t="s">
        <v>17</v>
      </c>
      <c r="C3800" t="s">
        <v>26</v>
      </c>
      <c r="D3800" s="8">
        <v>39460</v>
      </c>
      <c r="E3800" s="8">
        <v>39460</v>
      </c>
      <c r="F3800" t="s">
        <v>284</v>
      </c>
      <c r="G3800" s="29" t="s">
        <v>23</v>
      </c>
      <c r="I3800" s="12">
        <v>12.44</v>
      </c>
      <c r="J3800" s="12">
        <f>J3799+IF(AND($B3800="B",$G3800="D"),-I3800,IF($B3800="B",+I3800,0))</f>
        <v>-3322.0510341870363</v>
      </c>
      <c r="K3800" s="12">
        <f>K3799+IF(AND($B3800="B",$E3800&lt;&gt;""),IF($G3800="D",-I3800,+I3800),0)</f>
        <v>-3322.0510341870363</v>
      </c>
      <c r="L3800" s="6" t="str">
        <f>IF(C3800="","",G3800&amp;" "&amp;VLOOKUP(C3800,$X$1:$Y$49,2))</f>
        <v>D 6</v>
      </c>
      <c r="M3800" s="10" t="e">
        <f>M3799+IF(AND(B3800="C",E3800&lt;&gt;""),IF(G3800="D",-#REF!,+#REF!),0)</f>
        <v>#REF!</v>
      </c>
      <c r="N3800">
        <f>IF(D3800,MONTH(D3800),"")</f>
        <v>1</v>
      </c>
      <c r="O3800">
        <f>IF(D3800,YEAR(D3800),"")</f>
        <v>2008</v>
      </c>
      <c r="P3800" s="12">
        <f>P3799+IF(AND($B3800="C",I3800&lt;&gt;""),IF($G3800="D",-I3800,+I3800),0)</f>
        <v>125.85577481221318</v>
      </c>
    </row>
    <row r="3801" spans="1:16" x14ac:dyDescent="0.2">
      <c r="A3801" s="6">
        <v>1866</v>
      </c>
      <c r="B3801" s="29" t="s">
        <v>17</v>
      </c>
      <c r="C3801" t="s">
        <v>54</v>
      </c>
      <c r="D3801" s="8">
        <v>39462</v>
      </c>
      <c r="E3801" s="8">
        <v>39470</v>
      </c>
      <c r="F3801" s="40" t="s">
        <v>284</v>
      </c>
      <c r="G3801" s="29" t="s">
        <v>19</v>
      </c>
      <c r="I3801" s="12">
        <v>1450</v>
      </c>
      <c r="J3801" s="12">
        <f>J3800+IF(AND($B3801="B",$G3801="D"),-I3801,IF($B3801="B",+I3801,0))</f>
        <v>-1872.0510341870363</v>
      </c>
      <c r="K3801" s="12">
        <f>K3800+IF(AND($B3801="B",$E3801&lt;&gt;""),IF($G3801="D",-I3801,+I3801),0)</f>
        <v>-1872.0510341870363</v>
      </c>
      <c r="L3801" s="6" t="str">
        <f>IF(C3801="","",G3801&amp;" "&amp;VLOOKUP(C3801,$X$1:$Y$49,2))</f>
        <v>R 6</v>
      </c>
      <c r="M3801" s="10" t="e">
        <f>M3800+IF(AND(B3801="C",E3801&lt;&gt;""),IF(G3801="D",-#REF!,+#REF!),0)</f>
        <v>#REF!</v>
      </c>
      <c r="N3801">
        <f>IF(D3801,MONTH(D3801),"")</f>
        <v>1</v>
      </c>
      <c r="O3801">
        <f>IF(D3801,YEAR(D3801),"")</f>
        <v>2008</v>
      </c>
      <c r="P3801" s="12">
        <f>P3800+IF(AND($B3801="C",I3801&lt;&gt;""),IF($G3801="D",-I3801,+I3801),0)</f>
        <v>125.85577481221318</v>
      </c>
    </row>
    <row r="3802" spans="1:16" x14ac:dyDescent="0.2">
      <c r="A3802" s="6">
        <v>1866</v>
      </c>
      <c r="B3802" s="29" t="s">
        <v>17</v>
      </c>
      <c r="C3802" t="s">
        <v>62</v>
      </c>
      <c r="D3802" s="8">
        <v>39462</v>
      </c>
      <c r="E3802" s="8">
        <v>39470</v>
      </c>
      <c r="F3802" t="s">
        <v>284</v>
      </c>
      <c r="G3802" s="29" t="s">
        <v>19</v>
      </c>
      <c r="I3802" s="12">
        <v>284.2</v>
      </c>
      <c r="J3802" s="12">
        <f>J3801+IF(AND($B3802="B",$G3802="D"),-I3802,IF($B3802="B",+I3802,0))</f>
        <v>-1587.8510341870362</v>
      </c>
      <c r="K3802" s="12">
        <f>K3801+IF(AND($B3802="B",$E3802&lt;&gt;""),IF($G3802="D",-I3802,+I3802),0)</f>
        <v>-1587.8510341870362</v>
      </c>
      <c r="L3802" s="6" t="str">
        <f>IF(C3802="","",G3802&amp;" "&amp;VLOOKUP(C3802,$X$1:$Y$49,2))</f>
        <v>R 5</v>
      </c>
      <c r="M3802" s="10" t="e">
        <f>M3801+IF(AND(B3802="C",E3802&lt;&gt;""),IF(G3802="D",-#REF!,+#REF!),0)</f>
        <v>#REF!</v>
      </c>
      <c r="N3802">
        <f>IF(D3802,MONTH(D3802),"")</f>
        <v>1</v>
      </c>
      <c r="O3802">
        <f>IF(D3802,YEAR(D3802),"")</f>
        <v>2008</v>
      </c>
      <c r="P3802" s="12">
        <f>P3801+IF(AND($B3802="C",I3802&lt;&gt;""),IF($G3802="D",-I3802,+I3802),0)</f>
        <v>125.85577481221318</v>
      </c>
    </row>
    <row r="3803" spans="1:16" x14ac:dyDescent="0.2">
      <c r="A3803" s="6">
        <v>1869</v>
      </c>
      <c r="B3803" s="29" t="s">
        <v>17</v>
      </c>
      <c r="C3803" t="s">
        <v>31</v>
      </c>
      <c r="D3803" s="8">
        <v>39462</v>
      </c>
      <c r="E3803" s="8">
        <v>39478</v>
      </c>
      <c r="F3803" s="40" t="s">
        <v>284</v>
      </c>
      <c r="G3803" s="29" t="s">
        <v>23</v>
      </c>
      <c r="I3803" s="28">
        <v>85.17</v>
      </c>
      <c r="J3803" s="12">
        <f>J3802+IF(AND($B3803="B",$G3803="D"),-I3803,IF($B3803="B",+I3803,0))</f>
        <v>-1673.0210341870363</v>
      </c>
      <c r="K3803" s="12">
        <f>K3802+IF(AND($B3803="B",$E3803&lt;&gt;""),IF($G3803="D",-I3803,+I3803),0)</f>
        <v>-1673.0210341870363</v>
      </c>
      <c r="L3803" s="6" t="str">
        <f>IF(C3803="","",G3803&amp;" "&amp;VLOOKUP(C3803,$X$1:$Y$49,2))</f>
        <v>D 22</v>
      </c>
      <c r="M3803" s="10" t="e">
        <f>M3802+IF(AND(B3803="C",E3803&lt;&gt;""),IF(G3803="D",-#REF!,+#REF!),0)</f>
        <v>#REF!</v>
      </c>
      <c r="N3803">
        <f>IF(D3803,MONTH(D3803),"")</f>
        <v>1</v>
      </c>
      <c r="O3803">
        <f>IF(D3803,YEAR(D3803),"")</f>
        <v>2008</v>
      </c>
      <c r="P3803" s="12">
        <f>P3802+IF(AND($B3803="C",I3803&lt;&gt;""),IF($G3803="D",-I3803,+I3803),0)</f>
        <v>125.85577481221318</v>
      </c>
    </row>
    <row r="3804" spans="1:16" x14ac:dyDescent="0.2">
      <c r="A3804" s="6">
        <v>1869</v>
      </c>
      <c r="B3804" s="29" t="s">
        <v>17</v>
      </c>
      <c r="C3804" t="s">
        <v>28</v>
      </c>
      <c r="D3804" s="8">
        <v>39462</v>
      </c>
      <c r="E3804" s="8">
        <v>39478</v>
      </c>
      <c r="F3804" t="s">
        <v>284</v>
      </c>
      <c r="G3804" s="29" t="s">
        <v>23</v>
      </c>
      <c r="I3804" s="12">
        <v>49.95</v>
      </c>
      <c r="J3804" s="12">
        <f>J3803+IF(AND($B3804="B",$G3804="D"),-I3804,IF($B3804="B",+I3804,0))</f>
        <v>-1722.9710341870364</v>
      </c>
      <c r="K3804" s="12">
        <f>K3803+IF(AND($B3804="B",$E3804&lt;&gt;""),IF($G3804="D",-I3804,+I3804),0)</f>
        <v>-1722.9710341870364</v>
      </c>
      <c r="L3804" s="6" t="str">
        <f>IF(C3804="","",G3804&amp;" "&amp;VLOOKUP(C3804,$X$1:$Y$49,2))</f>
        <v>D 25</v>
      </c>
      <c r="M3804" s="10" t="e">
        <f>M3803+IF(AND(B3804="C",E3804&lt;&gt;""),IF(G3804="D",-#REF!,+#REF!),0)</f>
        <v>#REF!</v>
      </c>
      <c r="N3804">
        <f>IF(D3804,MONTH(D3804),"")</f>
        <v>1</v>
      </c>
      <c r="O3804">
        <f>IF(D3804,YEAR(D3804),"")</f>
        <v>2008</v>
      </c>
      <c r="P3804" s="12">
        <f>P3803+IF(AND($B3804="C",I3804&lt;&gt;""),IF($G3804="D",-I3804,+I3804),0)</f>
        <v>125.85577481221318</v>
      </c>
    </row>
    <row r="3805" spans="1:16" x14ac:dyDescent="0.2">
      <c r="A3805" s="6">
        <v>1869</v>
      </c>
      <c r="B3805" s="29" t="s">
        <v>17</v>
      </c>
      <c r="C3805" t="s">
        <v>26</v>
      </c>
      <c r="D3805" s="8">
        <v>39462</v>
      </c>
      <c r="E3805" s="8">
        <v>39478</v>
      </c>
      <c r="F3805" t="s">
        <v>284</v>
      </c>
      <c r="G3805" s="29" t="s">
        <v>23</v>
      </c>
      <c r="I3805" s="12">
        <v>16.690000000000001</v>
      </c>
      <c r="J3805" s="12">
        <f>J3804+IF(AND($B3805="B",$G3805="D"),-I3805,IF($B3805="B",+I3805,0))</f>
        <v>-1739.6610341870364</v>
      </c>
      <c r="K3805" s="12">
        <f>K3804+IF(AND($B3805="B",$E3805&lt;&gt;""),IF($G3805="D",-I3805,+I3805),0)</f>
        <v>-1739.6610341870364</v>
      </c>
      <c r="L3805" s="6" t="str">
        <f>IF(C3805="","",G3805&amp;" "&amp;VLOOKUP(C3805,$X$1:$Y$49,2))</f>
        <v>D 6</v>
      </c>
      <c r="M3805" s="10" t="e">
        <f>M3804+IF(AND(B3805="C",E3805&lt;&gt;""),IF(G3805="D",-#REF!,+#REF!),0)</f>
        <v>#REF!</v>
      </c>
      <c r="N3805">
        <f>IF(D3805,MONTH(D3805),"")</f>
        <v>1</v>
      </c>
      <c r="O3805">
        <f>IF(D3805,YEAR(D3805),"")</f>
        <v>2008</v>
      </c>
      <c r="P3805" s="12">
        <f>P3804+IF(AND($B3805="C",I3805&lt;&gt;""),IF($G3805="D",-I3805,+I3805),0)</f>
        <v>125.85577481221318</v>
      </c>
    </row>
    <row r="3806" spans="1:16" x14ac:dyDescent="0.2">
      <c r="A3806" s="6">
        <v>1871</v>
      </c>
      <c r="B3806" s="29" t="s">
        <v>17</v>
      </c>
      <c r="C3806" t="s">
        <v>28</v>
      </c>
      <c r="D3806" s="8">
        <v>39463</v>
      </c>
      <c r="E3806" s="8">
        <v>39477</v>
      </c>
      <c r="F3806" s="40" t="s">
        <v>284</v>
      </c>
      <c r="G3806" s="29" t="s">
        <v>23</v>
      </c>
      <c r="I3806" s="12">
        <v>38.799999999999997</v>
      </c>
      <c r="J3806" s="12">
        <f>J3805+IF(AND($B3806="B",$G3806="D"),-I3806,IF($B3806="B",+I3806,0))</f>
        <v>-1778.4610341870364</v>
      </c>
      <c r="K3806" s="12">
        <f>K3805+IF(AND($B3806="B",$E3806&lt;&gt;""),IF($G3806="D",-I3806,+I3806),0)</f>
        <v>-1778.4610341870364</v>
      </c>
      <c r="L3806" s="6" t="str">
        <f>IF(C3806="","",G3806&amp;" "&amp;VLOOKUP(C3806,$X$1:$Y$49,2))</f>
        <v>D 25</v>
      </c>
      <c r="M3806" s="10" t="e">
        <f>M3805+IF(AND(B3806="C",E3806&lt;&gt;""),IF(G3806="D",-#REF!,+#REF!),0)</f>
        <v>#REF!</v>
      </c>
      <c r="N3806">
        <f>IF(D3806,MONTH(D3806),"")</f>
        <v>1</v>
      </c>
      <c r="O3806">
        <f>IF(D3806,YEAR(D3806),"")</f>
        <v>2008</v>
      </c>
      <c r="P3806" s="12">
        <f>P3805+IF(AND($B3806="C",I3806&lt;&gt;""),IF($G3806="D",-I3806,+I3806),0)</f>
        <v>125.85577481221318</v>
      </c>
    </row>
    <row r="3807" spans="1:16" x14ac:dyDescent="0.2">
      <c r="A3807" s="6">
        <v>1871</v>
      </c>
      <c r="B3807" s="29" t="s">
        <v>17</v>
      </c>
      <c r="C3807" t="s">
        <v>26</v>
      </c>
      <c r="D3807" s="8">
        <v>39463</v>
      </c>
      <c r="E3807" s="8">
        <v>39477</v>
      </c>
      <c r="F3807" s="40" t="s">
        <v>284</v>
      </c>
      <c r="G3807" s="29" t="s">
        <v>23</v>
      </c>
      <c r="I3807" s="12">
        <v>7.6</v>
      </c>
      <c r="J3807" s="12">
        <f>J3806+IF(AND($B3807="B",$G3807="D"),-I3807,IF($B3807="B",+I3807,0))</f>
        <v>-1786.0610341870363</v>
      </c>
      <c r="K3807" s="12">
        <f>K3806+IF(AND($B3807="B",$E3807&lt;&gt;""),IF($G3807="D",-I3807,+I3807),0)</f>
        <v>-1786.0610341870363</v>
      </c>
      <c r="L3807" s="6" t="str">
        <f>IF(C3807="","",G3807&amp;" "&amp;VLOOKUP(C3807,$X$1:$Y$49,2))</f>
        <v>D 6</v>
      </c>
      <c r="M3807" s="10" t="e">
        <f>M3806+IF(AND(B3807="C",E3807&lt;&gt;""),IF(G3807="D",-#REF!,+#REF!),0)</f>
        <v>#REF!</v>
      </c>
      <c r="N3807">
        <f>IF(D3807,MONTH(D3807),"")</f>
        <v>1</v>
      </c>
      <c r="O3807">
        <f>IF(D3807,YEAR(D3807),"")</f>
        <v>2008</v>
      </c>
      <c r="P3807" s="12">
        <f>P3806+IF(AND($B3807="C",I3807&lt;&gt;""),IF($G3807="D",-I3807,+I3807),0)</f>
        <v>125.85577481221318</v>
      </c>
    </row>
    <row r="3808" spans="1:16" x14ac:dyDescent="0.2">
      <c r="A3808" s="6">
        <v>1851</v>
      </c>
      <c r="B3808" s="29" t="s">
        <v>17</v>
      </c>
      <c r="C3808" s="24" t="s">
        <v>33</v>
      </c>
      <c r="D3808" s="8">
        <v>39467</v>
      </c>
      <c r="E3808" s="8">
        <v>39468</v>
      </c>
      <c r="F3808" s="40" t="s">
        <v>284</v>
      </c>
      <c r="G3808" s="29" t="s">
        <v>23</v>
      </c>
      <c r="I3808" s="12">
        <v>169</v>
      </c>
      <c r="J3808" s="12">
        <f>J3807+IF(AND($B3808="B",$G3808="D"),-I3808,IF($B3808="B",+I3808,0))</f>
        <v>-1955.0610341870363</v>
      </c>
      <c r="K3808" s="12">
        <f>K3807+IF(AND($B3808="B",$E3808&lt;&gt;""),IF($G3808="D",-I3808,+I3808),0)</f>
        <v>-1955.0610341870363</v>
      </c>
      <c r="L3808" s="6" t="str">
        <f>IF(C3808="","",G3808&amp;" "&amp;VLOOKUP(C3808,$X$1:$Y$49,2))</f>
        <v>D 23</v>
      </c>
      <c r="M3808" s="10" t="e">
        <f>M3807+IF(AND(B3808="C",E3808&lt;&gt;""),IF(G3808="D",-#REF!,+#REF!),0)</f>
        <v>#REF!</v>
      </c>
      <c r="N3808">
        <f>IF(D3808,MONTH(D3808),"")</f>
        <v>1</v>
      </c>
      <c r="O3808">
        <f>IF(D3808,YEAR(D3808),"")</f>
        <v>2008</v>
      </c>
      <c r="P3808" s="12">
        <f>P3807+IF(AND($B3808="C",I3808&lt;&gt;""),IF($G3808="D",-I3808,+I3808),0)</f>
        <v>125.85577481221318</v>
      </c>
    </row>
    <row r="3809" spans="1:16" x14ac:dyDescent="0.2">
      <c r="A3809" s="6">
        <v>1528</v>
      </c>
      <c r="B3809" s="6" t="s">
        <v>17</v>
      </c>
      <c r="C3809" t="s">
        <v>57</v>
      </c>
      <c r="D3809" s="8">
        <v>39468</v>
      </c>
      <c r="E3809" s="8">
        <v>39467</v>
      </c>
      <c r="F3809" t="s">
        <v>284</v>
      </c>
      <c r="G3809" s="6" t="s">
        <v>23</v>
      </c>
      <c r="I3809" s="12">
        <v>278.97000000000003</v>
      </c>
      <c r="J3809" s="12">
        <f>J3808+IF(AND($B3809="B",$G3809="D"),-I3809,IF($B3809="B",+I3809,0))</f>
        <v>-2234.0310341870363</v>
      </c>
      <c r="K3809" s="12">
        <f>K3808+IF(AND($B3809="B",$E3809&lt;&gt;""),IF($G3809="D",-I3809,+I3809),0)</f>
        <v>-2234.0310341870363</v>
      </c>
      <c r="L3809" s="6" t="str">
        <f>IF(C3809="","",G3809&amp;" "&amp;VLOOKUP(C3809,$X$1:$Y$49,2))</f>
        <v>D 13</v>
      </c>
      <c r="M3809" s="10" t="e">
        <f>M3808+IF(AND(B3809="C",E3809&lt;&gt;""),IF(G3809="D",-#REF!,+#REF!),0)</f>
        <v>#REF!</v>
      </c>
      <c r="N3809">
        <f>IF(D3809,MONTH(D3809),"")</f>
        <v>1</v>
      </c>
      <c r="O3809">
        <f>IF(D3809,YEAR(D3809),"")</f>
        <v>2008</v>
      </c>
      <c r="P3809" s="12">
        <f>P3808+IF(AND($B3809="C",I3809&lt;&gt;""),IF($G3809="D",-I3809,+I3809),0)</f>
        <v>125.85577481221318</v>
      </c>
    </row>
    <row r="3810" spans="1:16" x14ac:dyDescent="0.2">
      <c r="A3810" s="6">
        <v>1528</v>
      </c>
      <c r="B3810" s="6" t="s">
        <v>17</v>
      </c>
      <c r="C3810" s="7" t="s">
        <v>26</v>
      </c>
      <c r="D3810" s="8">
        <v>39468</v>
      </c>
      <c r="E3810" s="8">
        <v>39467</v>
      </c>
      <c r="F3810" t="s">
        <v>284</v>
      </c>
      <c r="G3810" s="6" t="s">
        <v>23</v>
      </c>
      <c r="I3810" s="12">
        <v>54.68</v>
      </c>
      <c r="J3810" s="12">
        <f>J3809+IF(AND($B3810="B",$G3810="D"),-I3810,IF($B3810="B",+I3810,0))</f>
        <v>-2288.7110341870361</v>
      </c>
      <c r="K3810" s="12">
        <f>K3809+IF(AND($B3810="B",$E3810&lt;&gt;""),IF($G3810="D",-I3810,+I3810),0)</f>
        <v>-2288.7110341870361</v>
      </c>
      <c r="L3810" s="6" t="str">
        <f>IF(C3810="","",G3810&amp;" "&amp;VLOOKUP(C3810,$X$1:$Y$49,2))</f>
        <v>D 6</v>
      </c>
      <c r="M3810" s="10" t="e">
        <f>M3809+IF(AND(B3810="C",E3810&lt;&gt;""),IF(G3810="D",-#REF!,+#REF!),0)</f>
        <v>#REF!</v>
      </c>
      <c r="N3810">
        <f>IF(D3810,MONTH(D3810),"")</f>
        <v>1</v>
      </c>
      <c r="O3810">
        <f>IF(D3810,YEAR(D3810),"")</f>
        <v>2008</v>
      </c>
      <c r="P3810" s="12">
        <f>P3809+IF(AND($B3810="C",I3810&lt;&gt;""),IF($G3810="D",-I3810,+I3810),0)</f>
        <v>125.85577481221318</v>
      </c>
    </row>
    <row r="3811" spans="1:16" x14ac:dyDescent="0.2">
      <c r="A3811" s="6">
        <v>1528</v>
      </c>
      <c r="B3811" s="6" t="s">
        <v>17</v>
      </c>
      <c r="C3811" t="s">
        <v>64</v>
      </c>
      <c r="D3811" s="8">
        <v>39468</v>
      </c>
      <c r="E3811" s="8">
        <v>39467</v>
      </c>
      <c r="F3811" t="s">
        <v>284</v>
      </c>
      <c r="G3811" s="6" t="s">
        <v>23</v>
      </c>
      <c r="I3811" s="12">
        <v>6.11</v>
      </c>
      <c r="J3811" s="12">
        <f>J3810+IF(AND($B3811="B",$G3811="D"),-I3811,IF($B3811="B",+I3811,0))</f>
        <v>-2294.8210341870363</v>
      </c>
      <c r="K3811" s="12">
        <f>K3810+IF(AND($B3811="B",$E3811&lt;&gt;""),IF($G3811="D",-I3811,+I3811),0)</f>
        <v>-2294.8210341870363</v>
      </c>
      <c r="L3811" s="6" t="str">
        <f>IF(C3811="","",G3811&amp;" "&amp;VLOOKUP(C3811,$X$1:$Y$49,2))</f>
        <v>D 20</v>
      </c>
      <c r="M3811" s="10" t="e">
        <f>M3810+IF(AND(B3811="C",E3811&lt;&gt;""),IF(G3811="D",-#REF!,+#REF!),0)</f>
        <v>#REF!</v>
      </c>
      <c r="N3811">
        <f>IF(D3811,MONTH(D3811),"")</f>
        <v>1</v>
      </c>
      <c r="O3811">
        <f>IF(D3811,YEAR(D3811),"")</f>
        <v>2008</v>
      </c>
      <c r="P3811" s="12">
        <f>P3810+IF(AND($B3811="C",I3811&lt;&gt;""),IF($G3811="D",-I3811,+I3811),0)</f>
        <v>125.85577481221318</v>
      </c>
    </row>
    <row r="3812" spans="1:16" x14ac:dyDescent="0.2">
      <c r="A3812" s="6">
        <v>1868</v>
      </c>
      <c r="B3812" s="29" t="s">
        <v>17</v>
      </c>
      <c r="C3812" s="24" t="s">
        <v>33</v>
      </c>
      <c r="D3812" s="8">
        <v>39468</v>
      </c>
      <c r="E3812" s="8">
        <v>39467</v>
      </c>
      <c r="F3812" s="40" t="s">
        <v>284</v>
      </c>
      <c r="G3812" s="29" t="s">
        <v>23</v>
      </c>
      <c r="I3812" s="12">
        <v>477</v>
      </c>
      <c r="J3812" s="12">
        <f>J3811+IF(AND($B3812="B",$G3812="D"),-I3812,IF($B3812="B",+I3812,0))</f>
        <v>-2771.8210341870363</v>
      </c>
      <c r="K3812" s="12">
        <f>K3811+IF(AND($B3812="B",$E3812&lt;&gt;""),IF($G3812="D",-I3812,+I3812),0)</f>
        <v>-2771.8210341870363</v>
      </c>
      <c r="L3812" s="6" t="str">
        <f>IF(C3812="","",G3812&amp;" "&amp;VLOOKUP(C3812,$X$1:$Y$49,2))</f>
        <v>D 23</v>
      </c>
      <c r="M3812" s="10" t="e">
        <f>M3811+IF(AND(B3812="C",E3812&lt;&gt;""),IF(G3812="D",-#REF!,+#REF!),0)</f>
        <v>#REF!</v>
      </c>
      <c r="N3812">
        <f>IF(D3812,MONTH(D3812),"")</f>
        <v>1</v>
      </c>
      <c r="O3812">
        <f>IF(D3812,YEAR(D3812),"")</f>
        <v>2008</v>
      </c>
      <c r="P3812" s="12">
        <f>P3811+IF(AND($B3812="C",I3812&lt;&gt;""),IF($G3812="D",-I3812,+I3812),0)</f>
        <v>125.85577481221318</v>
      </c>
    </row>
    <row r="3813" spans="1:16" x14ac:dyDescent="0.2">
      <c r="A3813" s="6">
        <v>1867</v>
      </c>
      <c r="B3813" s="29" t="s">
        <v>40</v>
      </c>
      <c r="C3813" t="s">
        <v>54</v>
      </c>
      <c r="D3813" s="8">
        <v>39469</v>
      </c>
      <c r="E3813" s="8">
        <v>39469</v>
      </c>
      <c r="F3813" s="40" t="s">
        <v>284</v>
      </c>
      <c r="G3813" s="29" t="s">
        <v>19</v>
      </c>
      <c r="I3813" s="12">
        <v>1415</v>
      </c>
      <c r="J3813" s="12">
        <f>J3812+IF(AND($B3813="B",$G3813="D"),-I3813,IF($B3813="B",+I3813,0))</f>
        <v>-2771.8210341870363</v>
      </c>
      <c r="K3813" s="12">
        <f>K3812+IF(AND($B3813="B",$E3813&lt;&gt;""),IF($G3813="D",-I3813,+I3813),0)</f>
        <v>-2771.8210341870363</v>
      </c>
      <c r="L3813" s="6" t="str">
        <f>IF(C3813="","",G3813&amp;" "&amp;VLOOKUP(C3813,$X$1:$Y$49,2))</f>
        <v>R 6</v>
      </c>
      <c r="M3813" s="10" t="e">
        <f>M3812+IF(AND(B3813="C",E3813&lt;&gt;""),IF(G3813="D",-#REF!,+#REF!),0)</f>
        <v>#REF!</v>
      </c>
      <c r="N3813">
        <f>IF(D3813,MONTH(D3813),"")</f>
        <v>1</v>
      </c>
      <c r="O3813">
        <f>IF(D3813,YEAR(D3813),"")</f>
        <v>2008</v>
      </c>
      <c r="P3813" s="12">
        <f>P3812+IF(AND($B3813="C",I3813&lt;&gt;""),IF($G3813="D",-I3813,+I3813),0)</f>
        <v>1540.8557748122132</v>
      </c>
    </row>
    <row r="3814" spans="1:16" x14ac:dyDescent="0.2">
      <c r="A3814" s="6">
        <v>1867</v>
      </c>
      <c r="B3814" s="29" t="s">
        <v>40</v>
      </c>
      <c r="C3814" t="s">
        <v>62</v>
      </c>
      <c r="D3814" s="8">
        <v>39469</v>
      </c>
      <c r="E3814" s="8">
        <v>39469</v>
      </c>
      <c r="F3814" s="40" t="s">
        <v>284</v>
      </c>
      <c r="G3814" s="29" t="s">
        <v>19</v>
      </c>
      <c r="I3814" s="12">
        <v>277.33999999999997</v>
      </c>
      <c r="J3814" s="12">
        <f>J3813+IF(AND($B3814="B",$G3814="D"),-I3814,IF($B3814="B",+I3814,0))</f>
        <v>-2771.8210341870363</v>
      </c>
      <c r="K3814" s="12">
        <f>K3813+IF(AND($B3814="B",$E3814&lt;&gt;""),IF($G3814="D",-I3814,+I3814),0)</f>
        <v>-2771.8210341870363</v>
      </c>
      <c r="L3814" s="6" t="str">
        <f>IF(C3814="","",G3814&amp;" "&amp;VLOOKUP(C3814,$X$1:$Y$49,2))</f>
        <v>R 5</v>
      </c>
      <c r="M3814" s="10" t="e">
        <f>M3813+IF(AND(B3814="C",E3814&lt;&gt;""),IF(G3814="D",-#REF!,+#REF!),0)</f>
        <v>#REF!</v>
      </c>
      <c r="N3814">
        <f>IF(D3814,MONTH(D3814),"")</f>
        <v>1</v>
      </c>
      <c r="O3814">
        <f>IF(D3814,YEAR(D3814),"")</f>
        <v>2008</v>
      </c>
      <c r="P3814" s="12">
        <f>P3813+IF(AND($B3814="C",I3814&lt;&gt;""),IF($G3814="D",-I3814,+I3814),0)</f>
        <v>1818.1957748122131</v>
      </c>
    </row>
    <row r="3815" spans="1:16" x14ac:dyDescent="0.2">
      <c r="A3815" s="6">
        <v>1867</v>
      </c>
      <c r="B3815" s="29" t="s">
        <v>40</v>
      </c>
      <c r="C3815" s="24" t="s">
        <v>58</v>
      </c>
      <c r="D3815" s="8">
        <v>39469</v>
      </c>
      <c r="E3815" s="8">
        <v>39469</v>
      </c>
      <c r="F3815" s="40" t="s">
        <v>284</v>
      </c>
      <c r="G3815" s="29" t="s">
        <v>23</v>
      </c>
      <c r="I3815" s="12">
        <v>1692.34</v>
      </c>
      <c r="J3815" s="12">
        <f>J3814+IF(AND($B3815="B",$G3815="D"),-I3815,IF($B3815="B",+I3815,0))</f>
        <v>-2771.8210341870363</v>
      </c>
      <c r="K3815" s="12">
        <f>K3814+IF(AND($B3815="B",$E3815&lt;&gt;""),IF($G3815="D",-I3815,+I3815),0)</f>
        <v>-2771.8210341870363</v>
      </c>
      <c r="L3815" s="6" t="str">
        <f>IF(C3815="","",G3815&amp;" "&amp;VLOOKUP(C3815,$X$1:$Y$49,2))</f>
        <v>D 4</v>
      </c>
      <c r="M3815" s="10" t="e">
        <f>M3814+IF(AND(B3815="C",E3815&lt;&gt;""),IF(G3815="D",-#REF!,+#REF!),0)</f>
        <v>#REF!</v>
      </c>
      <c r="N3815">
        <f>IF(D3815,MONTH(D3815),"")</f>
        <v>1</v>
      </c>
      <c r="O3815">
        <f>IF(D3815,YEAR(D3815),"")</f>
        <v>2008</v>
      </c>
      <c r="P3815" s="12">
        <f>P3814+IF(AND($B3815="C",I3815&lt;&gt;""),IF($G3815="D",-I3815,+I3815),0)</f>
        <v>125.85577481221321</v>
      </c>
    </row>
    <row r="3816" spans="1:16" x14ac:dyDescent="0.2">
      <c r="A3816" s="6">
        <v>1888</v>
      </c>
      <c r="B3816" s="6" t="s">
        <v>17</v>
      </c>
      <c r="C3816" t="s">
        <v>28</v>
      </c>
      <c r="D3816" s="8">
        <v>39470</v>
      </c>
      <c r="E3816" s="8">
        <v>39450</v>
      </c>
      <c r="F3816" s="40" t="s">
        <v>284</v>
      </c>
      <c r="G3816" s="29" t="s">
        <v>23</v>
      </c>
      <c r="I3816" s="12">
        <v>54.18</v>
      </c>
      <c r="J3816" s="12">
        <f>J3815+IF(AND($B3816="B",$G3816="D"),-I3816,IF($B3816="B",+I3816,0))</f>
        <v>-2826.0010341870361</v>
      </c>
      <c r="K3816" s="12">
        <f>K3815+IF(AND($B3816="B",$E3816&lt;&gt;""),IF($G3816="D",-I3816,+I3816),0)</f>
        <v>-2826.0010341870361</v>
      </c>
      <c r="L3816" s="6" t="str">
        <f>IF(C3816="","",G3816&amp;" "&amp;VLOOKUP(C3816,$X$1:$Y$49,2))</f>
        <v>D 25</v>
      </c>
      <c r="M3816" s="10" t="e">
        <f>M3815+IF(AND(B3816="C",E3816&lt;&gt;""),IF(G3816="D",-#REF!,+#REF!),0)</f>
        <v>#REF!</v>
      </c>
      <c r="N3816">
        <f>IF(D3816,MONTH(D3816),"")</f>
        <v>1</v>
      </c>
      <c r="O3816">
        <f>IF(D3816,YEAR(D3816),"")</f>
        <v>2008</v>
      </c>
      <c r="P3816" s="12">
        <f>P3815+IF(AND($B3816="C",I3816&lt;&gt;""),IF($G3816="D",-I3816,+I3816),0)</f>
        <v>125.85577481221321</v>
      </c>
    </row>
    <row r="3817" spans="1:16" x14ac:dyDescent="0.2">
      <c r="A3817" s="6">
        <v>1888</v>
      </c>
      <c r="B3817" s="6" t="s">
        <v>17</v>
      </c>
      <c r="C3817" t="s">
        <v>26</v>
      </c>
      <c r="D3817" s="8">
        <v>39470</v>
      </c>
      <c r="E3817" s="8">
        <v>39450</v>
      </c>
      <c r="F3817" s="40" t="s">
        <v>284</v>
      </c>
      <c r="G3817" s="29" t="s">
        <v>23</v>
      </c>
      <c r="I3817" s="12">
        <v>10.61</v>
      </c>
      <c r="J3817" s="12">
        <f>J3816+IF(AND($B3817="B",$G3817="D"),-I3817,IF($B3817="B",+I3817,0))</f>
        <v>-2836.6110341870362</v>
      </c>
      <c r="K3817" s="12">
        <f>K3816+IF(AND($B3817="B",$E3817&lt;&gt;""),IF($G3817="D",-I3817,+I3817),0)</f>
        <v>-2836.6110341870362</v>
      </c>
      <c r="L3817" s="6" t="str">
        <f>IF(C3817="","",G3817&amp;" "&amp;VLOOKUP(C3817,$X$1:$Y$49,2))</f>
        <v>D 6</v>
      </c>
      <c r="M3817" s="10" t="e">
        <f>M3816+IF(AND(B3817="C",E3817&lt;&gt;""),IF(G3817="D",-#REF!,+#REF!),0)</f>
        <v>#REF!</v>
      </c>
      <c r="N3817">
        <f>IF(D3817,MONTH(D3817),"")</f>
        <v>1</v>
      </c>
      <c r="O3817">
        <f>IF(D3817,YEAR(D3817),"")</f>
        <v>2008</v>
      </c>
      <c r="P3817" s="12">
        <f>P3816+IF(AND($B3817="C",I3817&lt;&gt;""),IF($G3817="D",-I3817,+I3817),0)</f>
        <v>125.85577481221321</v>
      </c>
    </row>
    <row r="3818" spans="1:16" x14ac:dyDescent="0.2">
      <c r="A3818" s="6">
        <v>1874</v>
      </c>
      <c r="B3818" s="6" t="s">
        <v>17</v>
      </c>
      <c r="C3818" t="s">
        <v>53</v>
      </c>
      <c r="D3818" s="8">
        <v>39480</v>
      </c>
      <c r="E3818" s="8">
        <v>39479</v>
      </c>
      <c r="F3818" t="s">
        <v>284</v>
      </c>
      <c r="G3818" s="6" t="s">
        <v>23</v>
      </c>
      <c r="I3818" s="12">
        <v>34</v>
      </c>
      <c r="J3818" s="12">
        <f>J3817+IF(AND($B3818="B",$G3818="D"),-I3818,IF($B3818="B",+I3818,0))</f>
        <v>-2870.6110341870362</v>
      </c>
      <c r="K3818" s="12">
        <f>K3817+IF(AND($B3818="B",$E3818&lt;&gt;""),IF($G3818="D",-I3818,+I3818),0)</f>
        <v>-2870.6110341870362</v>
      </c>
      <c r="L3818" s="6" t="str">
        <f>IF(C3818="","",G3818&amp;" "&amp;VLOOKUP(C3818,$X$1:$Y$49,2))</f>
        <v>D 29</v>
      </c>
      <c r="M3818" s="10" t="e">
        <f>M3817+IF(AND(B3818="C",E3818&lt;&gt;""),IF(G3818="D",-#REF!,+#REF!),0)</f>
        <v>#REF!</v>
      </c>
      <c r="N3818">
        <f>IF(D3818,MONTH(D3818),"")</f>
        <v>2</v>
      </c>
      <c r="O3818">
        <f>IF(D3818,YEAR(D3818),"")</f>
        <v>2008</v>
      </c>
      <c r="P3818" s="12">
        <f>P3817+IF(AND($B3818="C",I3818&lt;&gt;""),IF($G3818="D",-I3818,+I3818),0)</f>
        <v>125.85577481221321</v>
      </c>
    </row>
    <row r="3819" spans="1:16" x14ac:dyDescent="0.2">
      <c r="A3819" s="6">
        <v>1874</v>
      </c>
      <c r="B3819" s="6" t="s">
        <v>17</v>
      </c>
      <c r="C3819" t="s">
        <v>53</v>
      </c>
      <c r="D3819" s="8">
        <v>39480</v>
      </c>
      <c r="E3819" s="8">
        <v>39479</v>
      </c>
      <c r="F3819" t="s">
        <v>284</v>
      </c>
      <c r="G3819" s="6" t="s">
        <v>23</v>
      </c>
      <c r="I3819" s="12">
        <v>8.36</v>
      </c>
      <c r="J3819" s="12">
        <f>J3818+IF(AND($B3819="B",$G3819="D"),-I3819,IF($B3819="B",+I3819,0))</f>
        <v>-2878.9710341870364</v>
      </c>
      <c r="K3819" s="12">
        <f>K3818+IF(AND($B3819="B",$E3819&lt;&gt;""),IF($G3819="D",-I3819,+I3819),0)</f>
        <v>-2878.9710341870364</v>
      </c>
      <c r="L3819" s="6" t="str">
        <f>IF(C3819="","",G3819&amp;" "&amp;VLOOKUP(C3819,$X$1:$Y$49,2))</f>
        <v>D 29</v>
      </c>
      <c r="M3819" s="10" t="e">
        <f>M3818+IF(AND(B3819="C",E3819&lt;&gt;""),IF(G3819="D",-#REF!,+#REF!),0)</f>
        <v>#REF!</v>
      </c>
      <c r="N3819">
        <f>IF(D3819,MONTH(D3819),"")</f>
        <v>2</v>
      </c>
      <c r="O3819">
        <f>IF(D3819,YEAR(D3819),"")</f>
        <v>2008</v>
      </c>
      <c r="P3819" s="12">
        <f>P3818+IF(AND($B3819="C",I3819&lt;&gt;""),IF($G3819="D",-I3819,+I3819),0)</f>
        <v>125.85577481221321</v>
      </c>
    </row>
    <row r="3820" spans="1:16" x14ac:dyDescent="0.2">
      <c r="A3820" s="6">
        <v>1878</v>
      </c>
      <c r="B3820" s="29" t="s">
        <v>17</v>
      </c>
      <c r="C3820" t="s">
        <v>54</v>
      </c>
      <c r="D3820" s="8">
        <v>39480</v>
      </c>
      <c r="E3820" s="8">
        <v>39485</v>
      </c>
      <c r="F3820" s="40" t="s">
        <v>284</v>
      </c>
      <c r="G3820" s="29" t="s">
        <v>19</v>
      </c>
      <c r="I3820" s="12">
        <v>280</v>
      </c>
      <c r="J3820" s="12">
        <f>J3819+IF(AND($B3820="B",$G3820="D"),-I3820,IF($B3820="B",+I3820,0))</f>
        <v>-2598.9710341870364</v>
      </c>
      <c r="K3820" s="12">
        <f>K3819+IF(AND($B3820="B",$E3820&lt;&gt;""),IF($G3820="D",-I3820,+I3820),0)</f>
        <v>-2598.9710341870364</v>
      </c>
      <c r="L3820" s="6" t="str">
        <f>IF(C3820="","",G3820&amp;" "&amp;VLOOKUP(C3820,$X$1:$Y$49,2))</f>
        <v>R 6</v>
      </c>
      <c r="M3820" s="10" t="e">
        <f>M3819+IF(AND(B3820="C",E3820&lt;&gt;""),IF(G3820="D",-#REF!,+#REF!),0)</f>
        <v>#REF!</v>
      </c>
      <c r="N3820">
        <f>IF(D3820,MONTH(D3820),"")</f>
        <v>2</v>
      </c>
      <c r="O3820">
        <f>IF(D3820,YEAR(D3820),"")</f>
        <v>2008</v>
      </c>
      <c r="P3820" s="12">
        <f>P3819+IF(AND($B3820="C",I3820&lt;&gt;""),IF($G3820="D",-I3820,+I3820),0)</f>
        <v>125.85577481221321</v>
      </c>
    </row>
    <row r="3821" spans="1:16" x14ac:dyDescent="0.2">
      <c r="A3821" s="6">
        <v>1878</v>
      </c>
      <c r="B3821" s="29" t="s">
        <v>17</v>
      </c>
      <c r="C3821" t="s">
        <v>62</v>
      </c>
      <c r="D3821" s="8">
        <v>39480</v>
      </c>
      <c r="E3821" s="8">
        <v>39485</v>
      </c>
      <c r="F3821" s="40" t="s">
        <v>284</v>
      </c>
      <c r="G3821" s="29" t="s">
        <v>19</v>
      </c>
      <c r="I3821" s="12">
        <v>54.88</v>
      </c>
      <c r="J3821" s="12">
        <f>J3820+IF(AND($B3821="B",$G3821="D"),-I3821,IF($B3821="B",+I3821,0))</f>
        <v>-2544.0910341870363</v>
      </c>
      <c r="K3821" s="12">
        <f>K3820+IF(AND($B3821="B",$E3821&lt;&gt;""),IF($G3821="D",-I3821,+I3821),0)</f>
        <v>-2544.0910341870363</v>
      </c>
      <c r="L3821" s="6" t="str">
        <f>IF(C3821="","",G3821&amp;" "&amp;VLOOKUP(C3821,$X$1:$Y$49,2))</f>
        <v>R 5</v>
      </c>
      <c r="M3821" s="10" t="e">
        <f>M3820+IF(AND(B3821="C",E3821&lt;&gt;""),IF(G3821="D",-#REF!,+#REF!),0)</f>
        <v>#REF!</v>
      </c>
      <c r="N3821">
        <f>IF(D3821,MONTH(D3821),"")</f>
        <v>2</v>
      </c>
      <c r="O3821">
        <f>IF(D3821,YEAR(D3821),"")</f>
        <v>2008</v>
      </c>
      <c r="P3821" s="12">
        <f>P3820+IF(AND($B3821="C",I3821&lt;&gt;""),IF($G3821="D",-I3821,+I3821),0)</f>
        <v>125.85577481221321</v>
      </c>
    </row>
    <row r="3822" spans="1:16" x14ac:dyDescent="0.2">
      <c r="A3822" s="6">
        <v>999</v>
      </c>
      <c r="B3822" s="6" t="s">
        <v>17</v>
      </c>
      <c r="C3822" t="s">
        <v>33</v>
      </c>
      <c r="D3822" s="8">
        <v>39482</v>
      </c>
      <c r="E3822" s="8">
        <v>39482</v>
      </c>
      <c r="F3822" t="s">
        <v>284</v>
      </c>
      <c r="G3822" s="6" t="s">
        <v>23</v>
      </c>
      <c r="I3822" s="12">
        <v>136.84</v>
      </c>
      <c r="J3822" s="12">
        <f>J3821+IF(AND($B3822="B",$G3822="D"),-I3822,IF($B3822="B",+I3822,0))</f>
        <v>-2680.9310341870364</v>
      </c>
      <c r="K3822" s="12">
        <f>K3821+IF(AND($B3822="B",$E3822&lt;&gt;""),IF($G3822="D",-I3822,+I3822),0)</f>
        <v>-2680.9310341870364</v>
      </c>
      <c r="L3822" s="6" t="str">
        <f>IF(C3822="","",G3822&amp;" "&amp;VLOOKUP(C3822,$X$1:$Y$49,2))</f>
        <v>D 23</v>
      </c>
      <c r="M3822" s="10" t="e">
        <f>M3821+IF(AND(B3822="C",E3822&lt;&gt;""),IF(G3822="D",-#REF!,+#REF!),0)</f>
        <v>#REF!</v>
      </c>
      <c r="N3822">
        <f>IF(D3822,MONTH(D3822),"")</f>
        <v>2</v>
      </c>
      <c r="O3822">
        <f>IF(D3822,YEAR(D3822),"")</f>
        <v>2008</v>
      </c>
      <c r="P3822" s="12">
        <f>P3821+IF(AND($B3822="C",I3822&lt;&gt;""),IF($G3822="D",-I3822,+I3822),0)</f>
        <v>125.85577481221321</v>
      </c>
    </row>
    <row r="3823" spans="1:16" x14ac:dyDescent="0.2">
      <c r="A3823" s="6">
        <v>1870</v>
      </c>
      <c r="B3823" s="29" t="s">
        <v>17</v>
      </c>
      <c r="C3823" t="s">
        <v>28</v>
      </c>
      <c r="D3823" s="8">
        <v>39482</v>
      </c>
      <c r="E3823" s="8">
        <v>39482</v>
      </c>
      <c r="F3823" s="40" t="s">
        <v>284</v>
      </c>
      <c r="G3823" s="29" t="s">
        <v>23</v>
      </c>
      <c r="I3823" s="12">
        <v>0.27</v>
      </c>
      <c r="J3823" s="12">
        <f>J3822+IF(AND($B3823="B",$G3823="D"),-I3823,IF($B3823="B",+I3823,0))</f>
        <v>-2681.2010341870364</v>
      </c>
      <c r="K3823" s="12">
        <f>K3822+IF(AND($B3823="B",$E3823&lt;&gt;""),IF($G3823="D",-I3823,+I3823),0)</f>
        <v>-2681.2010341870364</v>
      </c>
      <c r="L3823" s="6" t="str">
        <f>IF(C3823="","",G3823&amp;" "&amp;VLOOKUP(C3823,$X$1:$Y$49,2))</f>
        <v>D 25</v>
      </c>
      <c r="M3823" s="10" t="e">
        <f>M3822+IF(AND(B3823="C",E3823&lt;&gt;""),IF(G3823="D",-#REF!,+#REF!),0)</f>
        <v>#REF!</v>
      </c>
      <c r="N3823">
        <f>IF(D3823,MONTH(D3823),"")</f>
        <v>2</v>
      </c>
      <c r="O3823">
        <f>IF(D3823,YEAR(D3823),"")</f>
        <v>2008</v>
      </c>
      <c r="P3823" s="12">
        <f>P3822+IF(AND($B3823="C",I3823&lt;&gt;""),IF($G3823="D",-I3823,+I3823),0)</f>
        <v>125.85577481221321</v>
      </c>
    </row>
    <row r="3824" spans="1:16" x14ac:dyDescent="0.2">
      <c r="A3824" s="6">
        <v>1870</v>
      </c>
      <c r="B3824" s="29" t="s">
        <v>17</v>
      </c>
      <c r="C3824" t="s">
        <v>26</v>
      </c>
      <c r="D3824" s="8">
        <v>39482</v>
      </c>
      <c r="E3824" s="8">
        <v>39482</v>
      </c>
      <c r="F3824" s="40" t="s">
        <v>284</v>
      </c>
      <c r="G3824" s="29" t="s">
        <v>23</v>
      </c>
      <c r="I3824" s="12">
        <v>0.05</v>
      </c>
      <c r="J3824" s="12">
        <f>J3823+IF(AND($B3824="B",$G3824="D"),-I3824,IF($B3824="B",+I3824,0))</f>
        <v>-2681.2510341870366</v>
      </c>
      <c r="K3824" s="12">
        <f>K3823+IF(AND($B3824="B",$E3824&lt;&gt;""),IF($G3824="D",-I3824,+I3824),0)</f>
        <v>-2681.2510341870366</v>
      </c>
      <c r="L3824" s="6" t="str">
        <f>IF(C3824="","",G3824&amp;" "&amp;VLOOKUP(C3824,$X$1:$Y$49,2))</f>
        <v>D 6</v>
      </c>
      <c r="M3824" s="10" t="e">
        <f>M3823+IF(AND(B3824="C",E3824&lt;&gt;""),IF(G3824="D",-#REF!,+#REF!),0)</f>
        <v>#REF!</v>
      </c>
      <c r="N3824">
        <f>IF(D3824,MONTH(D3824),"")</f>
        <v>2</v>
      </c>
      <c r="O3824">
        <f>IF(D3824,YEAR(D3824),"")</f>
        <v>2008</v>
      </c>
      <c r="P3824" s="12">
        <f>P3823+IF(AND($B3824="C",I3824&lt;&gt;""),IF($G3824="D",-I3824,+I3824),0)</f>
        <v>125.85577481221321</v>
      </c>
    </row>
    <row r="3825" spans="1:16" x14ac:dyDescent="0.2">
      <c r="A3825" s="6">
        <v>1544</v>
      </c>
      <c r="B3825" s="6" t="s">
        <v>17</v>
      </c>
      <c r="C3825" t="s">
        <v>58</v>
      </c>
      <c r="D3825" s="8">
        <v>39483</v>
      </c>
      <c r="E3825" s="8">
        <v>39497</v>
      </c>
      <c r="F3825" t="s">
        <v>284</v>
      </c>
      <c r="G3825" s="6" t="s">
        <v>23</v>
      </c>
      <c r="I3825" s="12">
        <v>160.81</v>
      </c>
      <c r="J3825" s="12">
        <f>J3824+IF(AND($B3825="B",$G3825="D"),-I3825,IF($B3825="B",+I3825,0))</f>
        <v>-2842.0610341870365</v>
      </c>
      <c r="K3825" s="12">
        <f>K3824+IF(AND($B3825="B",$E3825&lt;&gt;""),IF($G3825="D",-I3825,+I3825),0)</f>
        <v>-2842.0610341870365</v>
      </c>
      <c r="L3825" s="6" t="str">
        <f>IF(C3825="","",G3825&amp;" "&amp;VLOOKUP(C3825,$X$1:$Y$49,2))</f>
        <v>D 4</v>
      </c>
      <c r="M3825" s="10" t="e">
        <f>M3824+IF(AND(B3825="C",E3825&lt;&gt;""),IF(G3825="D",-#REF!,+#REF!),0)</f>
        <v>#REF!</v>
      </c>
      <c r="N3825">
        <f>IF(D3825,MONTH(D3825),"")</f>
        <v>2</v>
      </c>
      <c r="O3825">
        <f>IF(D3825,YEAR(D3825),"")</f>
        <v>2008</v>
      </c>
      <c r="P3825" s="12">
        <f>P3824+IF(AND($B3825="C",I3825&lt;&gt;""),IF($G3825="D",-I3825,+I3825),0)</f>
        <v>125.85577481221321</v>
      </c>
    </row>
    <row r="3826" spans="1:16" x14ac:dyDescent="0.2">
      <c r="A3826" s="6">
        <v>1875</v>
      </c>
      <c r="B3826" s="29" t="s">
        <v>17</v>
      </c>
      <c r="C3826" t="s">
        <v>54</v>
      </c>
      <c r="D3826" s="8">
        <v>39485</v>
      </c>
      <c r="E3826" s="8">
        <v>39491</v>
      </c>
      <c r="F3826" s="40" t="s">
        <v>284</v>
      </c>
      <c r="G3826" s="29" t="s">
        <v>19</v>
      </c>
      <c r="I3826" s="12">
        <v>28875</v>
      </c>
      <c r="J3826" s="12">
        <f>J3825+IF(AND($B3826="B",$G3826="D"),-I3826,IF($B3826="B",+I3826,0))</f>
        <v>26032.938965812962</v>
      </c>
      <c r="K3826" s="12">
        <f>K3825+IF(AND($B3826="B",$E3826&lt;&gt;""),IF($G3826="D",-I3826,+I3826),0)</f>
        <v>26032.938965812962</v>
      </c>
      <c r="L3826" s="6" t="str">
        <f>IF(C3826="","",G3826&amp;" "&amp;VLOOKUP(C3826,$X$1:$Y$49,2))</f>
        <v>R 6</v>
      </c>
      <c r="M3826" s="10" t="e">
        <f>M3825+IF(AND(B3826="C",E3826&lt;&gt;""),IF(G3826="D",-#REF!,+#REF!),0)</f>
        <v>#REF!</v>
      </c>
      <c r="N3826">
        <f>IF(D3826,MONTH(D3826),"")</f>
        <v>2</v>
      </c>
      <c r="O3826">
        <f>IF(D3826,YEAR(D3826),"")</f>
        <v>2008</v>
      </c>
      <c r="P3826" s="12">
        <f>P3825+IF(AND($B3826="C",I3826&lt;&gt;""),IF($G3826="D",-I3826,+I3826),0)</f>
        <v>125.85577481221321</v>
      </c>
    </row>
    <row r="3827" spans="1:16" x14ac:dyDescent="0.2">
      <c r="A3827" s="6">
        <v>1875</v>
      </c>
      <c r="B3827" s="29" t="s">
        <v>17</v>
      </c>
      <c r="C3827" t="s">
        <v>62</v>
      </c>
      <c r="D3827" s="8">
        <v>39485</v>
      </c>
      <c r="E3827" s="8">
        <v>39491</v>
      </c>
      <c r="F3827" s="40" t="s">
        <v>284</v>
      </c>
      <c r="G3827" s="29" t="s">
        <v>19</v>
      </c>
      <c r="I3827" s="28">
        <v>5659.5</v>
      </c>
      <c r="J3827" s="12">
        <f>J3826+IF(AND($B3827="B",$G3827="D"),-I3827,IF($B3827="B",+I3827,0))</f>
        <v>31692.438965812962</v>
      </c>
      <c r="K3827" s="12">
        <f>K3826+IF(AND($B3827="B",$E3827&lt;&gt;""),IF($G3827="D",-I3827,+I3827),0)</f>
        <v>31692.438965812962</v>
      </c>
      <c r="L3827" s="6" t="str">
        <f>IF(C3827="","",G3827&amp;" "&amp;VLOOKUP(C3827,$X$1:$Y$49,2))</f>
        <v>R 5</v>
      </c>
      <c r="M3827" s="10" t="e">
        <f>M3826+IF(AND(B3827="C",E3827&lt;&gt;""),IF(G3827="D",-#REF!,+#REF!),0)</f>
        <v>#REF!</v>
      </c>
      <c r="N3827">
        <f>IF(D3827,MONTH(D3827),"")</f>
        <v>2</v>
      </c>
      <c r="O3827">
        <f>IF(D3827,YEAR(D3827),"")</f>
        <v>2008</v>
      </c>
      <c r="P3827" s="12">
        <f>P3826+IF(AND($B3827="C",I3827&lt;&gt;""),IF($G3827="D",-I3827,+I3827),0)</f>
        <v>125.85577481221321</v>
      </c>
    </row>
    <row r="3828" spans="1:16" x14ac:dyDescent="0.2">
      <c r="A3828" s="6">
        <v>1538</v>
      </c>
      <c r="B3828" s="6" t="s">
        <v>17</v>
      </c>
      <c r="C3828" t="s">
        <v>64</v>
      </c>
      <c r="D3828" s="8">
        <v>39486</v>
      </c>
      <c r="E3828" s="8">
        <v>39485</v>
      </c>
      <c r="F3828" t="s">
        <v>284</v>
      </c>
      <c r="G3828" s="6" t="s">
        <v>23</v>
      </c>
      <c r="I3828" s="12">
        <v>4</v>
      </c>
      <c r="J3828" s="12">
        <f>J3827+IF(AND($B3828="B",$G3828="D"),-I3828,IF($B3828="B",+I3828,0))</f>
        <v>31688.438965812962</v>
      </c>
      <c r="K3828" s="12">
        <f>K3827+IF(AND($B3828="B",$E3828&lt;&gt;""),IF($G3828="D",-I3828,+I3828),0)</f>
        <v>31688.438965812962</v>
      </c>
      <c r="L3828" s="6" t="str">
        <f>IF(C3828="","",G3828&amp;" "&amp;VLOOKUP(C3828,$X$1:$Y$49,2))</f>
        <v>D 20</v>
      </c>
      <c r="M3828" s="10" t="e">
        <f>M3827+IF(AND(B3828="C",E3828&lt;&gt;""),IF(G3828="D",-#REF!,+#REF!),0)</f>
        <v>#REF!</v>
      </c>
      <c r="N3828">
        <f>IF(D3828,MONTH(D3828),"")</f>
        <v>2</v>
      </c>
      <c r="O3828">
        <f>IF(D3828,YEAR(D3828),"")</f>
        <v>2008</v>
      </c>
      <c r="P3828" s="12">
        <f>P3827+IF(AND($B3828="C",I3828&lt;&gt;""),IF($G3828="D",-I3828,+I3828),0)</f>
        <v>125.85577481221321</v>
      </c>
    </row>
    <row r="3829" spans="1:16" x14ac:dyDescent="0.2">
      <c r="A3829" s="6">
        <v>1876</v>
      </c>
      <c r="B3829" s="29" t="s">
        <v>17</v>
      </c>
      <c r="C3829" t="s">
        <v>67</v>
      </c>
      <c r="D3829" s="8">
        <v>39486</v>
      </c>
      <c r="E3829" s="8">
        <v>39489</v>
      </c>
      <c r="F3829" s="40" t="s">
        <v>284</v>
      </c>
      <c r="G3829" s="29" t="s">
        <v>23</v>
      </c>
      <c r="I3829" s="12">
        <v>464</v>
      </c>
      <c r="J3829" s="12">
        <f>J3828+IF(AND($B3829="B",$G3829="D"),-I3829,IF($B3829="B",+I3829,0))</f>
        <v>31224.438965812962</v>
      </c>
      <c r="K3829" s="12">
        <f>K3828+IF(AND($B3829="B",$E3829&lt;&gt;""),IF($G3829="D",-I3829,+I3829),0)</f>
        <v>31224.438965812962</v>
      </c>
      <c r="L3829" s="6" t="str">
        <f>IF(C3829="","",G3829&amp;" "&amp;VLOOKUP(C3829,$X$1:$Y$49,2))</f>
        <v>D 11</v>
      </c>
      <c r="M3829" s="10" t="e">
        <f>M3828+IF(AND(B3829="C",E3829&lt;&gt;""),IF(G3829="D",-#REF!,+#REF!),0)</f>
        <v>#REF!</v>
      </c>
      <c r="N3829">
        <f>IF(D3829,MONTH(D3829),"")</f>
        <v>2</v>
      </c>
      <c r="O3829">
        <f>IF(D3829,YEAR(D3829),"")</f>
        <v>2008</v>
      </c>
      <c r="P3829" s="12">
        <f>P3828+IF(AND($B3829="C",I3829&lt;&gt;""),IF($G3829="D",-I3829,+I3829),0)</f>
        <v>125.85577481221321</v>
      </c>
    </row>
    <row r="3830" spans="1:16" x14ac:dyDescent="0.2">
      <c r="A3830" s="6">
        <v>1861</v>
      </c>
      <c r="B3830" s="29" t="s">
        <v>17</v>
      </c>
      <c r="C3830" s="24" t="s">
        <v>33</v>
      </c>
      <c r="D3830" s="8">
        <v>39488</v>
      </c>
      <c r="E3830" s="8">
        <v>39489</v>
      </c>
      <c r="F3830" t="s">
        <v>284</v>
      </c>
      <c r="G3830" s="29" t="s">
        <v>23</v>
      </c>
      <c r="I3830" s="12">
        <v>430.8</v>
      </c>
      <c r="J3830" s="12">
        <f>J3829+IF(AND($B3830="B",$G3830="D"),-I3830,IF($B3830="B",+I3830,0))</f>
        <v>30793.638965812963</v>
      </c>
      <c r="K3830" s="12">
        <f>K3829+IF(AND($B3830="B",$E3830&lt;&gt;""),IF($G3830="D",-I3830,+I3830),0)</f>
        <v>30793.638965812963</v>
      </c>
      <c r="L3830" s="6" t="str">
        <f>IF(C3830="","",G3830&amp;" "&amp;VLOOKUP(C3830,$X$1:$Y$49,2))</f>
        <v>D 23</v>
      </c>
      <c r="M3830" s="10" t="e">
        <f>M3829+IF(AND(B3830="C",E3830&lt;&gt;""),IF(G3830="D",-#REF!,+#REF!),0)</f>
        <v>#REF!</v>
      </c>
      <c r="N3830">
        <f>IF(D3830,MONTH(D3830),"")</f>
        <v>2</v>
      </c>
      <c r="O3830">
        <f>IF(D3830,YEAR(D3830),"")</f>
        <v>2008</v>
      </c>
      <c r="P3830" s="12">
        <f>P3829+IF(AND($B3830="C",I3830&lt;&gt;""),IF($G3830="D",-I3830,+I3830),0)</f>
        <v>125.85577481221321</v>
      </c>
    </row>
    <row r="3831" spans="1:16" x14ac:dyDescent="0.2">
      <c r="A3831" s="6">
        <v>1877</v>
      </c>
      <c r="B3831" s="29" t="s">
        <v>17</v>
      </c>
      <c r="C3831" t="s">
        <v>54</v>
      </c>
      <c r="D3831" s="8">
        <v>39491</v>
      </c>
      <c r="E3831" s="8">
        <v>39497</v>
      </c>
      <c r="F3831" s="40" t="s">
        <v>284</v>
      </c>
      <c r="G3831" s="29" t="s">
        <v>19</v>
      </c>
      <c r="I3831" s="12">
        <v>836.12</v>
      </c>
      <c r="J3831" s="12">
        <f>J3830+IF(AND($B3831="B",$G3831="D"),-I3831,IF($B3831="B",+I3831,0))</f>
        <v>31629.758965812962</v>
      </c>
      <c r="K3831" s="12">
        <f>K3830+IF(AND($B3831="B",$E3831&lt;&gt;""),IF($G3831="D",-I3831,+I3831),0)</f>
        <v>31629.758965812962</v>
      </c>
      <c r="L3831" s="6" t="str">
        <f>IF(C3831="","",G3831&amp;" "&amp;VLOOKUP(C3831,$X$1:$Y$49,2))</f>
        <v>R 6</v>
      </c>
      <c r="M3831" s="10" t="e">
        <f>M3830+IF(AND(B3831="C",E3831&lt;&gt;""),IF(G3831="D",-#REF!,+#REF!),0)</f>
        <v>#REF!</v>
      </c>
      <c r="N3831">
        <f>IF(D3831,MONTH(D3831),"")</f>
        <v>2</v>
      </c>
      <c r="O3831">
        <f>IF(D3831,YEAR(D3831),"")</f>
        <v>2008</v>
      </c>
      <c r="P3831" s="12">
        <f>P3830+IF(AND($B3831="C",I3831&lt;&gt;""),IF($G3831="D",-I3831,+I3831),0)</f>
        <v>125.85577481221321</v>
      </c>
    </row>
    <row r="3832" spans="1:16" x14ac:dyDescent="0.2">
      <c r="A3832" s="6">
        <v>1877</v>
      </c>
      <c r="B3832" s="29" t="s">
        <v>17</v>
      </c>
      <c r="C3832" t="s">
        <v>62</v>
      </c>
      <c r="D3832" s="8">
        <v>39491</v>
      </c>
      <c r="E3832" s="8">
        <v>39497</v>
      </c>
      <c r="F3832" t="s">
        <v>284</v>
      </c>
      <c r="G3832" s="29" t="s">
        <v>19</v>
      </c>
      <c r="I3832" s="12">
        <v>163.88</v>
      </c>
      <c r="J3832" s="12">
        <f>J3831+IF(AND($B3832="B",$G3832="D"),-I3832,IF($B3832="B",+I3832,0))</f>
        <v>31793.638965812963</v>
      </c>
      <c r="K3832" s="12">
        <f>K3831+IF(AND($B3832="B",$E3832&lt;&gt;""),IF($G3832="D",-I3832,+I3832),0)</f>
        <v>31793.638965812963</v>
      </c>
      <c r="L3832" s="6" t="str">
        <f>IF(C3832="","",G3832&amp;" "&amp;VLOOKUP(C3832,$X$1:$Y$49,2))</f>
        <v>R 5</v>
      </c>
      <c r="M3832" s="10" t="e">
        <f>M3831+IF(AND(B3832="C",E3832&lt;&gt;""),IF(G3832="D",-#REF!,+#REF!),0)</f>
        <v>#REF!</v>
      </c>
      <c r="N3832">
        <f>IF(D3832,MONTH(D3832),"")</f>
        <v>2</v>
      </c>
      <c r="O3832">
        <f>IF(D3832,YEAR(D3832),"")</f>
        <v>2008</v>
      </c>
      <c r="P3832" s="12">
        <f>P3831+IF(AND($B3832="C",I3832&lt;&gt;""),IF($G3832="D",-I3832,+I3832),0)</f>
        <v>125.85577481221321</v>
      </c>
    </row>
    <row r="3833" spans="1:16" x14ac:dyDescent="0.2">
      <c r="A3833" s="6">
        <v>1879</v>
      </c>
      <c r="B3833" s="29" t="s">
        <v>17</v>
      </c>
      <c r="C3833" t="s">
        <v>28</v>
      </c>
      <c r="D3833" s="8">
        <v>39491</v>
      </c>
      <c r="E3833" s="8">
        <v>39491</v>
      </c>
      <c r="F3833" t="s">
        <v>284</v>
      </c>
      <c r="G3833" s="29" t="s">
        <v>23</v>
      </c>
      <c r="I3833" s="12">
        <v>63.37</v>
      </c>
      <c r="J3833" s="12">
        <f>J3832+IF(AND($B3833="B",$G3833="D"),-I3833,IF($B3833="B",+I3833,0))</f>
        <v>31730.268965812964</v>
      </c>
      <c r="K3833" s="12">
        <f>K3832+IF(AND($B3833="B",$E3833&lt;&gt;""),IF($G3833="D",-I3833,+I3833),0)</f>
        <v>31730.268965812964</v>
      </c>
      <c r="L3833" s="6" t="str">
        <f>IF(C3833="","",G3833&amp;" "&amp;VLOOKUP(C3833,$X$1:$Y$49,2))</f>
        <v>D 25</v>
      </c>
      <c r="M3833" s="10" t="e">
        <f>M3832+IF(AND(B3833="C",E3833&lt;&gt;""),IF(G3833="D",-#REF!,+#REF!),0)</f>
        <v>#REF!</v>
      </c>
      <c r="N3833">
        <f>IF(D3833,MONTH(D3833),"")</f>
        <v>2</v>
      </c>
      <c r="O3833">
        <f>IF(D3833,YEAR(D3833),"")</f>
        <v>2008</v>
      </c>
      <c r="P3833" s="12">
        <f>P3832+IF(AND($B3833="C",I3833&lt;&gt;""),IF($G3833="D",-I3833,+I3833),0)</f>
        <v>125.85577481221321</v>
      </c>
    </row>
    <row r="3834" spans="1:16" x14ac:dyDescent="0.2">
      <c r="A3834" s="6">
        <v>1879</v>
      </c>
      <c r="B3834" s="29" t="s">
        <v>17</v>
      </c>
      <c r="C3834" t="s">
        <v>26</v>
      </c>
      <c r="D3834" s="8">
        <v>39491</v>
      </c>
      <c r="E3834" s="8">
        <v>39491</v>
      </c>
      <c r="F3834" t="s">
        <v>284</v>
      </c>
      <c r="G3834" s="29" t="s">
        <v>23</v>
      </c>
      <c r="I3834" s="12">
        <v>12.42</v>
      </c>
      <c r="J3834" s="12">
        <f>J3833+IF(AND($B3834="B",$G3834="D"),-I3834,IF($B3834="B",+I3834,0))</f>
        <v>31717.848965812966</v>
      </c>
      <c r="K3834" s="12">
        <f>K3833+IF(AND($B3834="B",$E3834&lt;&gt;""),IF($G3834="D",-I3834,+I3834),0)</f>
        <v>31717.848965812966</v>
      </c>
      <c r="L3834" s="6" t="str">
        <f>IF(C3834="","",G3834&amp;" "&amp;VLOOKUP(C3834,$X$1:$Y$49,2))</f>
        <v>D 6</v>
      </c>
      <c r="M3834" s="10" t="e">
        <f>M3833+IF(AND(B3834="C",E3834&lt;&gt;""),IF(G3834="D",-#REF!,+#REF!),0)</f>
        <v>#REF!</v>
      </c>
      <c r="N3834">
        <f>IF(D3834,MONTH(D3834),"")</f>
        <v>2</v>
      </c>
      <c r="O3834">
        <f>IF(D3834,YEAR(D3834),"")</f>
        <v>2008</v>
      </c>
      <c r="P3834" s="12">
        <f>P3833+IF(AND($B3834="C",I3834&lt;&gt;""),IF($G3834="D",-I3834,+I3834),0)</f>
        <v>125.85577481221321</v>
      </c>
    </row>
    <row r="3835" spans="1:16" x14ac:dyDescent="0.2">
      <c r="A3835" s="6">
        <v>1880</v>
      </c>
      <c r="B3835" s="29" t="s">
        <v>17</v>
      </c>
      <c r="C3835" s="24" t="s">
        <v>58</v>
      </c>
      <c r="D3835" s="8">
        <v>39491</v>
      </c>
      <c r="E3835" s="8">
        <v>39491</v>
      </c>
      <c r="F3835" s="40" t="s">
        <v>284</v>
      </c>
      <c r="G3835" s="29" t="s">
        <v>23</v>
      </c>
      <c r="I3835" s="12">
        <v>21000</v>
      </c>
      <c r="J3835" s="12">
        <f>J3834+IF(AND($B3835="B",$G3835="D"),-I3835,IF($B3835="B",+I3835,0))</f>
        <v>10717.848965812966</v>
      </c>
      <c r="K3835" s="12">
        <f>K3834+IF(AND($B3835="B",$E3835&lt;&gt;""),IF($G3835="D",-I3835,+I3835),0)</f>
        <v>10717.848965812966</v>
      </c>
      <c r="L3835" s="6" t="str">
        <f>IF(C3835="","",G3835&amp;" "&amp;VLOOKUP(C3835,$X$1:$Y$49,2))</f>
        <v>D 4</v>
      </c>
      <c r="M3835" s="10" t="e">
        <f>M3834+IF(AND(B3835="C",E3835&lt;&gt;""),IF(G3835="D",-#REF!,+#REF!),0)</f>
        <v>#REF!</v>
      </c>
      <c r="N3835">
        <f>IF(D3835,MONTH(D3835),"")</f>
        <v>2</v>
      </c>
      <c r="O3835">
        <f>IF(D3835,YEAR(D3835),"")</f>
        <v>2008</v>
      </c>
      <c r="P3835" s="12">
        <f>P3834+IF(AND($B3835="C",I3835&lt;&gt;""),IF($G3835="D",-I3835,+I3835),0)</f>
        <v>125.85577481221321</v>
      </c>
    </row>
    <row r="3836" spans="1:16" x14ac:dyDescent="0.2">
      <c r="A3836" s="6">
        <v>1881</v>
      </c>
      <c r="B3836" s="29" t="s">
        <v>17</v>
      </c>
      <c r="C3836" t="s">
        <v>54</v>
      </c>
      <c r="D3836" s="8">
        <v>39493</v>
      </c>
      <c r="E3836" s="8">
        <v>39493</v>
      </c>
      <c r="F3836" s="40" t="s">
        <v>284</v>
      </c>
      <c r="G3836" s="29" t="s">
        <v>19</v>
      </c>
      <c r="I3836" s="12">
        <v>4500</v>
      </c>
      <c r="J3836" s="12">
        <f>J3835+IF(AND($B3836="B",$G3836="D"),-I3836,IF($B3836="B",+I3836,0))</f>
        <v>15217.848965812966</v>
      </c>
      <c r="K3836" s="12">
        <f>K3835+IF(AND($B3836="B",$E3836&lt;&gt;""),IF($G3836="D",-I3836,+I3836),0)</f>
        <v>15217.848965812966</v>
      </c>
      <c r="L3836" s="6" t="str">
        <f>IF(C3836="","",G3836&amp;" "&amp;VLOOKUP(C3836,$X$1:$Y$49,2))</f>
        <v>R 6</v>
      </c>
      <c r="M3836" s="10" t="e">
        <f>M3835+IF(AND(B3836="C",E3836&lt;&gt;""),IF(G3836="D",-#REF!,+#REF!),0)</f>
        <v>#REF!</v>
      </c>
      <c r="N3836">
        <f>IF(D3836,MONTH(D3836),"")</f>
        <v>2</v>
      </c>
      <c r="O3836">
        <f>IF(D3836,YEAR(D3836),"")</f>
        <v>2008</v>
      </c>
      <c r="P3836" s="12">
        <f>P3835+IF(AND($B3836="C",I3836&lt;&gt;""),IF($G3836="D",-I3836,+I3836),0)</f>
        <v>125.85577481221321</v>
      </c>
    </row>
    <row r="3837" spans="1:16" x14ac:dyDescent="0.2">
      <c r="A3837" s="6">
        <v>1881</v>
      </c>
      <c r="B3837" s="29" t="s">
        <v>17</v>
      </c>
      <c r="C3837" t="s">
        <v>62</v>
      </c>
      <c r="D3837" s="8">
        <v>39493</v>
      </c>
      <c r="E3837" s="8">
        <v>39493</v>
      </c>
      <c r="F3837" t="s">
        <v>284</v>
      </c>
      <c r="G3837" s="29" t="s">
        <v>19</v>
      </c>
      <c r="I3837" s="12">
        <v>882</v>
      </c>
      <c r="J3837" s="12">
        <f>J3836+IF(AND($B3837="B",$G3837="D"),-I3837,IF($B3837="B",+I3837,0))</f>
        <v>16099.848965812966</v>
      </c>
      <c r="K3837" s="12">
        <f>K3836+IF(AND($B3837="B",$E3837&lt;&gt;""),IF($G3837="D",-I3837,+I3837),0)</f>
        <v>16099.848965812966</v>
      </c>
      <c r="L3837" s="6" t="str">
        <f>IF(C3837="","",G3837&amp;" "&amp;VLOOKUP(C3837,$X$1:$Y$49,2))</f>
        <v>R 5</v>
      </c>
      <c r="M3837" s="10" t="e">
        <f>M3836+IF(AND(B3837="C",E3837&lt;&gt;""),IF(G3837="D",-#REF!,+#REF!),0)</f>
        <v>#REF!</v>
      </c>
      <c r="N3837">
        <f>IF(D3837,MONTH(D3837),"")</f>
        <v>2</v>
      </c>
      <c r="O3837">
        <f>IF(D3837,YEAR(D3837),"")</f>
        <v>2008</v>
      </c>
      <c r="P3837" s="12">
        <f>P3836+IF(AND($B3837="C",I3837&lt;&gt;""),IF($G3837="D",-I3837,+I3837),0)</f>
        <v>125.85577481221321</v>
      </c>
    </row>
    <row r="3838" spans="1:16" x14ac:dyDescent="0.2">
      <c r="A3838" s="6">
        <v>1886</v>
      </c>
      <c r="B3838" s="29" t="s">
        <v>17</v>
      </c>
      <c r="C3838" t="s">
        <v>31</v>
      </c>
      <c r="D3838" s="8">
        <v>39493</v>
      </c>
      <c r="E3838" s="8">
        <v>39507</v>
      </c>
      <c r="F3838" s="40" t="s">
        <v>284</v>
      </c>
      <c r="G3838" s="29" t="s">
        <v>23</v>
      </c>
      <c r="I3838" s="21">
        <v>103.33</v>
      </c>
      <c r="J3838" s="12">
        <f>J3837+IF(AND($B3838="B",$G3838="D"),-I3838,IF($B3838="B",+I3838,0))</f>
        <v>15996.518965812966</v>
      </c>
      <c r="K3838" s="12">
        <f>K3837+IF(AND($B3838="B",$E3838&lt;&gt;""),IF($G3838="D",-I3838,+I3838),0)</f>
        <v>15996.518965812966</v>
      </c>
      <c r="L3838" s="6" t="str">
        <f>IF(C3838="","",G3838&amp;" "&amp;VLOOKUP(C3838,$X$1:$Y$49,2))</f>
        <v>D 22</v>
      </c>
      <c r="M3838" s="10" t="e">
        <f>M3837+IF(AND(B3838="C",E3838&lt;&gt;""),IF(G3838="D",-#REF!,+#REF!),0)</f>
        <v>#REF!</v>
      </c>
      <c r="N3838">
        <f>IF(D3838,MONTH(D3838),"")</f>
        <v>2</v>
      </c>
      <c r="O3838">
        <f>IF(D3838,YEAR(D3838),"")</f>
        <v>2008</v>
      </c>
      <c r="P3838" s="12">
        <f>P3837+IF(AND($B3838="C",I3838&lt;&gt;""),IF($G3838="D",-I3838,+I3838),0)</f>
        <v>125.85577481221321</v>
      </c>
    </row>
    <row r="3839" spans="1:16" x14ac:dyDescent="0.2">
      <c r="A3839" s="6">
        <v>1886</v>
      </c>
      <c r="B3839" s="29" t="s">
        <v>17</v>
      </c>
      <c r="C3839" t="s">
        <v>49</v>
      </c>
      <c r="D3839" s="8">
        <v>39493</v>
      </c>
      <c r="E3839" s="8">
        <v>39507</v>
      </c>
      <c r="F3839" t="s">
        <v>284</v>
      </c>
      <c r="G3839" s="29" t="s">
        <v>23</v>
      </c>
      <c r="I3839" s="21">
        <v>51.17</v>
      </c>
      <c r="J3839" s="12">
        <f>J3838+IF(AND($B3839="B",$G3839="D"),-I3839,IF($B3839="B",+I3839,0))</f>
        <v>15945.348965812966</v>
      </c>
      <c r="K3839" s="12">
        <f>K3838+IF(AND($B3839="B",$E3839&lt;&gt;""),IF($G3839="D",-I3839,+I3839),0)</f>
        <v>15945.348965812966</v>
      </c>
      <c r="L3839" s="6" t="str">
        <f>IF(C3839="","",G3839&amp;" "&amp;VLOOKUP(C3839,$X$1:$Y$49,2))</f>
        <v>D 24</v>
      </c>
      <c r="M3839" s="10" t="e">
        <f>M3838+IF(AND(B3839="C",E3839&lt;&gt;""),IF(G3839="D",-#REF!,+#REF!),0)</f>
        <v>#REF!</v>
      </c>
      <c r="N3839">
        <f>IF(D3839,MONTH(D3839),"")</f>
        <v>2</v>
      </c>
      <c r="O3839">
        <f>IF(D3839,YEAR(D3839),"")</f>
        <v>2008</v>
      </c>
      <c r="P3839" s="12">
        <f>P3838+IF(AND($B3839="C",I3839&lt;&gt;""),IF($G3839="D",-I3839,+I3839),0)</f>
        <v>125.85577481221321</v>
      </c>
    </row>
    <row r="3840" spans="1:16" x14ac:dyDescent="0.2">
      <c r="A3840" s="6">
        <v>1886</v>
      </c>
      <c r="B3840" s="29" t="s">
        <v>17</v>
      </c>
      <c r="C3840" t="s">
        <v>26</v>
      </c>
      <c r="D3840" s="8">
        <v>39493</v>
      </c>
      <c r="E3840" s="8">
        <v>39507</v>
      </c>
      <c r="F3840" t="s">
        <v>284</v>
      </c>
      <c r="G3840" s="29" t="s">
        <v>23</v>
      </c>
      <c r="I3840" s="21">
        <v>30.28</v>
      </c>
      <c r="J3840" s="12">
        <f>J3839+IF(AND($B3840="B",$G3840="D"),-I3840,IF($B3840="B",+I3840,0))</f>
        <v>15915.068965812965</v>
      </c>
      <c r="K3840" s="12">
        <f>K3839+IF(AND($B3840="B",$E3840&lt;&gt;""),IF($G3840="D",-I3840,+I3840),0)</f>
        <v>15915.068965812965</v>
      </c>
      <c r="L3840" s="6" t="str">
        <f>IF(C3840="","",G3840&amp;" "&amp;VLOOKUP(C3840,$X$1:$Y$49,2))</f>
        <v>D 6</v>
      </c>
      <c r="M3840" s="10" t="e">
        <f>M3839+IF(AND(B3840="C",E3840&lt;&gt;""),IF(G3840="D",-#REF!,+#REF!),0)</f>
        <v>#REF!</v>
      </c>
      <c r="N3840">
        <f>IF(D3840,MONTH(D3840),"")</f>
        <v>2</v>
      </c>
      <c r="O3840">
        <f>IF(D3840,YEAR(D3840),"")</f>
        <v>2008</v>
      </c>
      <c r="P3840" s="12">
        <f>P3839+IF(AND($B3840="C",I3840&lt;&gt;""),IF($G3840="D",-I3840,+I3840),0)</f>
        <v>125.85577481221321</v>
      </c>
    </row>
    <row r="3841" spans="1:16" x14ac:dyDescent="0.2">
      <c r="A3841" s="6">
        <v>1803</v>
      </c>
      <c r="B3841" s="29" t="s">
        <v>17</v>
      </c>
      <c r="C3841" t="s">
        <v>54</v>
      </c>
      <c r="D3841" s="8">
        <v>39494</v>
      </c>
      <c r="E3841" s="8">
        <v>39499</v>
      </c>
      <c r="F3841" s="40" t="s">
        <v>284</v>
      </c>
      <c r="G3841" s="29" t="s">
        <v>19</v>
      </c>
      <c r="I3841" s="12">
        <v>580</v>
      </c>
      <c r="J3841" s="12">
        <f>J3840+IF(AND($B3841="B",$G3841="D"),-I3841,IF($B3841="B",+I3841,0))</f>
        <v>16495.068965812963</v>
      </c>
      <c r="K3841" s="12">
        <f>K3840+IF(AND($B3841="B",$E3841&lt;&gt;""),IF($G3841="D",-I3841,+I3841),0)</f>
        <v>16495.068965812963</v>
      </c>
      <c r="L3841" s="6" t="str">
        <f>IF(C3841="","",G3841&amp;" "&amp;VLOOKUP(C3841,$X$1:$Y$49,2))</f>
        <v>R 6</v>
      </c>
      <c r="M3841" s="10" t="e">
        <f>M3840+IF(AND(B3841="C",E3841&lt;&gt;""),IF(G3841="D",-#REF!,+#REF!),0)</f>
        <v>#REF!</v>
      </c>
      <c r="N3841">
        <f>IF(D3841,MONTH(D3841),"")</f>
        <v>2</v>
      </c>
      <c r="O3841">
        <f>IF(D3841,YEAR(D3841),"")</f>
        <v>2008</v>
      </c>
      <c r="P3841" s="12">
        <f>P3840+IF(AND($B3841="C",I3841&lt;&gt;""),IF($G3841="D",-I3841,+I3841),0)</f>
        <v>125.85577481221321</v>
      </c>
    </row>
    <row r="3842" spans="1:16" x14ac:dyDescent="0.2">
      <c r="A3842" s="6">
        <v>1803</v>
      </c>
      <c r="B3842" s="29" t="s">
        <v>17</v>
      </c>
      <c r="C3842" t="s">
        <v>62</v>
      </c>
      <c r="D3842" s="8">
        <v>39494</v>
      </c>
      <c r="E3842" s="8">
        <v>39499</v>
      </c>
      <c r="F3842" t="s">
        <v>284</v>
      </c>
      <c r="G3842" s="29" t="s">
        <v>19</v>
      </c>
      <c r="I3842" s="12">
        <v>113.68</v>
      </c>
      <c r="J3842" s="12">
        <f>J3841+IF(AND($B3842="B",$G3842="D"),-I3842,IF($B3842="B",+I3842,0))</f>
        <v>16608.748965812963</v>
      </c>
      <c r="K3842" s="12">
        <f>K3841+IF(AND($B3842="B",$E3842&lt;&gt;""),IF($G3842="D",-I3842,+I3842),0)</f>
        <v>16608.748965812963</v>
      </c>
      <c r="L3842" s="6" t="str">
        <f>IF(C3842="","",G3842&amp;" "&amp;VLOOKUP(C3842,$X$1:$Y$49,2))</f>
        <v>R 5</v>
      </c>
      <c r="M3842" s="10" t="e">
        <f>M3841+IF(AND(B3842="C",E3842&lt;&gt;""),IF(G3842="D",-#REF!,+#REF!),0)</f>
        <v>#REF!</v>
      </c>
      <c r="N3842">
        <f>IF(D3842,MONTH(D3842),"")</f>
        <v>2</v>
      </c>
      <c r="O3842">
        <f>IF(D3842,YEAR(D3842),"")</f>
        <v>2008</v>
      </c>
      <c r="P3842" s="12">
        <f>P3841+IF(AND($B3842="C",I3842&lt;&gt;""),IF($G3842="D",-I3842,+I3842),0)</f>
        <v>125.85577481221321</v>
      </c>
    </row>
    <row r="3843" spans="1:16" x14ac:dyDescent="0.2">
      <c r="A3843" s="6">
        <v>1881</v>
      </c>
      <c r="B3843" s="29" t="s">
        <v>17</v>
      </c>
      <c r="C3843" t="s">
        <v>54</v>
      </c>
      <c r="D3843" s="8">
        <v>39494</v>
      </c>
      <c r="E3843" s="8">
        <v>39494</v>
      </c>
      <c r="F3843" s="40" t="s">
        <v>284</v>
      </c>
      <c r="G3843" s="29" t="s">
        <v>19</v>
      </c>
      <c r="I3843" s="12">
        <v>700</v>
      </c>
      <c r="J3843" s="12">
        <f>J3842+IF(AND($B3843="B",$G3843="D"),-I3843,IF($B3843="B",+I3843,0))</f>
        <v>17308.748965812963</v>
      </c>
      <c r="K3843" s="12">
        <f>K3842+IF(AND($B3843="B",$E3843&lt;&gt;""),IF($G3843="D",-I3843,+I3843),0)</f>
        <v>17308.748965812963</v>
      </c>
      <c r="L3843" s="6" t="str">
        <f>IF(C3843="","",G3843&amp;" "&amp;VLOOKUP(C3843,$X$1:$Y$49,2))</f>
        <v>R 6</v>
      </c>
      <c r="M3843" s="10" t="e">
        <f>M3842+IF(AND(B3843="C",E3843&lt;&gt;""),IF(G3843="D",-#REF!,+#REF!),0)</f>
        <v>#REF!</v>
      </c>
      <c r="N3843">
        <f>IF(D3843,MONTH(D3843),"")</f>
        <v>2</v>
      </c>
      <c r="O3843">
        <f>IF(D3843,YEAR(D3843),"")</f>
        <v>2008</v>
      </c>
      <c r="P3843" s="12">
        <f>P3842+IF(AND($B3843="C",I3843&lt;&gt;""),IF($G3843="D",-I3843,+I3843),0)</f>
        <v>125.85577481221321</v>
      </c>
    </row>
    <row r="3844" spans="1:16" x14ac:dyDescent="0.2">
      <c r="A3844" s="6">
        <v>1881</v>
      </c>
      <c r="B3844" s="29" t="s">
        <v>17</v>
      </c>
      <c r="C3844" t="s">
        <v>62</v>
      </c>
      <c r="D3844" s="8">
        <v>39494</v>
      </c>
      <c r="E3844" s="8">
        <v>39494</v>
      </c>
      <c r="F3844" t="s">
        <v>284</v>
      </c>
      <c r="G3844" s="29" t="s">
        <v>19</v>
      </c>
      <c r="I3844" s="12">
        <v>137.19999999999999</v>
      </c>
      <c r="J3844" s="12">
        <f>J3843+IF(AND($B3844="B",$G3844="D"),-I3844,IF($B3844="B",+I3844,0))</f>
        <v>17445.948965812964</v>
      </c>
      <c r="K3844" s="12">
        <f>K3843+IF(AND($B3844="B",$E3844&lt;&gt;""),IF($G3844="D",-I3844,+I3844),0)</f>
        <v>17445.948965812964</v>
      </c>
      <c r="L3844" s="6" t="str">
        <f>IF(C3844="","",G3844&amp;" "&amp;VLOOKUP(C3844,$X$1:$Y$49,2))</f>
        <v>R 5</v>
      </c>
      <c r="M3844" s="10" t="e">
        <f>M3843+IF(AND(B3844="C",E3844&lt;&gt;""),IF(G3844="D",-#REF!,+#REF!),0)</f>
        <v>#REF!</v>
      </c>
      <c r="N3844">
        <f>IF(D3844,MONTH(D3844),"")</f>
        <v>2</v>
      </c>
      <c r="O3844">
        <f>IF(D3844,YEAR(D3844),"")</f>
        <v>2008</v>
      </c>
      <c r="P3844" s="12">
        <f>P3843+IF(AND($B3844="C",I3844&lt;&gt;""),IF($G3844="D",-I3844,+I3844),0)</f>
        <v>125.85577481221321</v>
      </c>
    </row>
    <row r="3845" spans="1:16" x14ac:dyDescent="0.2">
      <c r="A3845" s="6">
        <v>1884</v>
      </c>
      <c r="B3845" s="29" t="s">
        <v>17</v>
      </c>
      <c r="C3845" t="s">
        <v>28</v>
      </c>
      <c r="D3845" s="8">
        <v>39494</v>
      </c>
      <c r="E3845" s="8">
        <v>39509</v>
      </c>
      <c r="F3845" t="s">
        <v>284</v>
      </c>
      <c r="G3845" s="29" t="s">
        <v>23</v>
      </c>
      <c r="I3845" s="12">
        <v>38.9</v>
      </c>
      <c r="J3845" s="12">
        <f>J3844+IF(AND($B3845="B",$G3845="D"),-I3845,IF($B3845="B",+I3845,0))</f>
        <v>17407.048965812963</v>
      </c>
      <c r="K3845" s="12">
        <f>K3844+IF(AND($B3845="B",$E3845&lt;&gt;""),IF($G3845="D",-I3845,+I3845),0)</f>
        <v>17407.048965812963</v>
      </c>
      <c r="L3845" s="6" t="str">
        <f>IF(C3845="","",G3845&amp;" "&amp;VLOOKUP(C3845,$X$1:$Y$49,2))</f>
        <v>D 25</v>
      </c>
      <c r="M3845" s="10" t="e">
        <f>M3844+IF(AND(B3845="C",E3845&lt;&gt;""),IF(G3845="D",-#REF!,+#REF!),0)</f>
        <v>#REF!</v>
      </c>
      <c r="N3845">
        <f>IF(D3845,MONTH(D3845),"")</f>
        <v>2</v>
      </c>
      <c r="O3845">
        <f>IF(D3845,YEAR(D3845),"")</f>
        <v>2008</v>
      </c>
      <c r="P3845" s="12">
        <f>P3844+IF(AND($B3845="C",I3845&lt;&gt;""),IF($G3845="D",-I3845,+I3845),0)</f>
        <v>125.85577481221321</v>
      </c>
    </row>
    <row r="3846" spans="1:16" x14ac:dyDescent="0.2">
      <c r="A3846" s="6">
        <v>1884</v>
      </c>
      <c r="B3846" s="29" t="s">
        <v>17</v>
      </c>
      <c r="C3846" t="s">
        <v>26</v>
      </c>
      <c r="D3846" s="8">
        <v>39494</v>
      </c>
      <c r="E3846" s="8">
        <v>39509</v>
      </c>
      <c r="F3846" t="s">
        <v>284</v>
      </c>
      <c r="G3846" s="29" t="s">
        <v>23</v>
      </c>
      <c r="I3846" s="12">
        <v>7.62</v>
      </c>
      <c r="J3846" s="12">
        <f>J3845+IF(AND($B3846="B",$G3846="D"),-I3846,IF($B3846="B",+I3846,0))</f>
        <v>17399.428965812964</v>
      </c>
      <c r="K3846" s="12">
        <f>K3845+IF(AND($B3846="B",$E3846&lt;&gt;""),IF($G3846="D",-I3846,+I3846),0)</f>
        <v>17399.428965812964</v>
      </c>
      <c r="L3846" s="6" t="str">
        <f>IF(C3846="","",G3846&amp;" "&amp;VLOOKUP(C3846,$X$1:$Y$49,2))</f>
        <v>D 6</v>
      </c>
      <c r="M3846" s="10" t="e">
        <f>M3845+IF(AND(B3846="C",E3846&lt;&gt;""),IF(G3846="D",-#REF!,+#REF!),0)</f>
        <v>#REF!</v>
      </c>
      <c r="N3846">
        <f>IF(D3846,MONTH(D3846),"")</f>
        <v>2</v>
      </c>
      <c r="O3846">
        <f>IF(D3846,YEAR(D3846),"")</f>
        <v>2008</v>
      </c>
      <c r="P3846" s="12">
        <f>P3845+IF(AND($B3846="C",I3846&lt;&gt;""),IF($G3846="D",-I3846,+I3846),0)</f>
        <v>125.85577481221321</v>
      </c>
    </row>
    <row r="3847" spans="1:16" x14ac:dyDescent="0.2">
      <c r="A3847" s="6">
        <v>1851</v>
      </c>
      <c r="B3847" s="29" t="s">
        <v>17</v>
      </c>
      <c r="C3847" s="24" t="s">
        <v>33</v>
      </c>
      <c r="D3847" s="8">
        <v>39498</v>
      </c>
      <c r="E3847" s="8">
        <v>39497</v>
      </c>
      <c r="F3847" s="40" t="s">
        <v>284</v>
      </c>
      <c r="G3847" s="29" t="s">
        <v>23</v>
      </c>
      <c r="I3847" s="12">
        <v>169</v>
      </c>
      <c r="J3847" s="12">
        <f>J3846+IF(AND($B3847="B",$G3847="D"),-I3847,IF($B3847="B",+I3847,0))</f>
        <v>17230.428965812964</v>
      </c>
      <c r="K3847" s="12">
        <f>K3846+IF(AND($B3847="B",$E3847&lt;&gt;""),IF($G3847="D",-I3847,+I3847),0)</f>
        <v>17230.428965812964</v>
      </c>
      <c r="L3847" s="6" t="str">
        <f>IF(C3847="","",G3847&amp;" "&amp;VLOOKUP(C3847,$X$1:$Y$49,2))</f>
        <v>D 23</v>
      </c>
      <c r="M3847" s="10" t="e">
        <f>M3846+IF(AND(B3847="C",E3847&lt;&gt;""),IF(G3847="D",-#REF!,+#REF!),0)</f>
        <v>#REF!</v>
      </c>
      <c r="N3847">
        <f>IF(D3847,MONTH(D3847),"")</f>
        <v>2</v>
      </c>
      <c r="O3847">
        <f>IF(D3847,YEAR(D3847),"")</f>
        <v>2008</v>
      </c>
      <c r="P3847" s="12">
        <f>P3846+IF(AND($B3847="C",I3847&lt;&gt;""),IF($G3847="D",-I3847,+I3847),0)</f>
        <v>125.85577481221321</v>
      </c>
    </row>
    <row r="3848" spans="1:16" x14ac:dyDescent="0.2">
      <c r="A3848" s="6">
        <v>1528</v>
      </c>
      <c r="B3848" s="6" t="s">
        <v>17</v>
      </c>
      <c r="C3848" t="s">
        <v>57</v>
      </c>
      <c r="D3848" s="8">
        <v>39499</v>
      </c>
      <c r="E3848" s="8">
        <v>39498</v>
      </c>
      <c r="F3848" t="s">
        <v>284</v>
      </c>
      <c r="G3848" s="6" t="s">
        <v>23</v>
      </c>
      <c r="I3848" s="12">
        <v>278.97000000000003</v>
      </c>
      <c r="J3848" s="12">
        <f>J3847+IF(AND($B3848="B",$G3848="D"),-I3848,IF($B3848="B",+I3848,0))</f>
        <v>16951.458965812963</v>
      </c>
      <c r="K3848" s="12">
        <f>K3847+IF(AND($B3848="B",$E3848&lt;&gt;""),IF($G3848="D",-I3848,+I3848),0)</f>
        <v>16951.458965812963</v>
      </c>
      <c r="L3848" s="6" t="str">
        <f>IF(C3848="","",G3848&amp;" "&amp;VLOOKUP(C3848,$X$1:$Y$49,2))</f>
        <v>D 13</v>
      </c>
      <c r="M3848" s="10" t="e">
        <f>M3847+IF(AND(B3848="C",E3848&lt;&gt;""),IF(G3848="D",-#REF!,+#REF!),0)</f>
        <v>#REF!</v>
      </c>
      <c r="N3848">
        <f>IF(D3848,MONTH(D3848),"")</f>
        <v>2</v>
      </c>
      <c r="O3848">
        <f>IF(D3848,YEAR(D3848),"")</f>
        <v>2008</v>
      </c>
      <c r="P3848" s="12">
        <f>P3847+IF(AND($B3848="C",I3848&lt;&gt;""),IF($G3848="D",-I3848,+I3848),0)</f>
        <v>125.85577481221321</v>
      </c>
    </row>
    <row r="3849" spans="1:16" x14ac:dyDescent="0.2">
      <c r="A3849" s="6">
        <v>1528</v>
      </c>
      <c r="B3849" s="6" t="s">
        <v>17</v>
      </c>
      <c r="C3849" s="7" t="s">
        <v>26</v>
      </c>
      <c r="D3849" s="8">
        <v>39499</v>
      </c>
      <c r="E3849" s="8">
        <v>39498</v>
      </c>
      <c r="F3849" t="s">
        <v>284</v>
      </c>
      <c r="G3849" s="6" t="s">
        <v>23</v>
      </c>
      <c r="I3849" s="12">
        <v>54.68</v>
      </c>
      <c r="J3849" s="12">
        <f>J3848+IF(AND($B3849="B",$G3849="D"),-I3849,IF($B3849="B",+I3849,0))</f>
        <v>16896.778965812962</v>
      </c>
      <c r="K3849" s="12">
        <f>K3848+IF(AND($B3849="B",$E3849&lt;&gt;""),IF($G3849="D",-I3849,+I3849),0)</f>
        <v>16896.778965812962</v>
      </c>
      <c r="L3849" s="6" t="str">
        <f>IF(C3849="","",G3849&amp;" "&amp;VLOOKUP(C3849,$X$1:$Y$49,2))</f>
        <v>D 6</v>
      </c>
      <c r="M3849" s="10" t="e">
        <f>M3848+IF(AND(B3849="C",E3849&lt;&gt;""),IF(G3849="D",-#REF!,+#REF!),0)</f>
        <v>#REF!</v>
      </c>
      <c r="N3849">
        <f>IF(D3849,MONTH(D3849),"")</f>
        <v>2</v>
      </c>
      <c r="O3849">
        <f>IF(D3849,YEAR(D3849),"")</f>
        <v>2008</v>
      </c>
      <c r="P3849" s="12">
        <f>P3848+IF(AND($B3849="C",I3849&lt;&gt;""),IF($G3849="D",-I3849,+I3849),0)</f>
        <v>125.85577481221321</v>
      </c>
    </row>
    <row r="3850" spans="1:16" x14ac:dyDescent="0.2">
      <c r="A3850" s="6">
        <v>1528</v>
      </c>
      <c r="B3850" s="6" t="s">
        <v>17</v>
      </c>
      <c r="C3850" t="s">
        <v>64</v>
      </c>
      <c r="D3850" s="8">
        <v>39499</v>
      </c>
      <c r="E3850" s="8">
        <v>39498</v>
      </c>
      <c r="F3850" t="s">
        <v>284</v>
      </c>
      <c r="G3850" s="6" t="s">
        <v>23</v>
      </c>
      <c r="I3850" s="12">
        <v>6.11</v>
      </c>
      <c r="J3850" s="12">
        <f>J3849+IF(AND($B3850="B",$G3850="D"),-I3850,IF($B3850="B",+I3850,0))</f>
        <v>16890.668965812962</v>
      </c>
      <c r="K3850" s="12">
        <f>K3849+IF(AND($B3850="B",$E3850&lt;&gt;""),IF($G3850="D",-I3850,+I3850),0)</f>
        <v>16890.668965812962</v>
      </c>
      <c r="L3850" s="6" t="str">
        <f>IF(C3850="","",G3850&amp;" "&amp;VLOOKUP(C3850,$X$1:$Y$49,2))</f>
        <v>D 20</v>
      </c>
      <c r="M3850" s="10" t="e">
        <f>M3849+IF(AND(B3850="C",E3850&lt;&gt;""),IF(G3850="D",-#REF!,+#REF!),0)</f>
        <v>#REF!</v>
      </c>
      <c r="N3850">
        <f>IF(D3850,MONTH(D3850),"")</f>
        <v>2</v>
      </c>
      <c r="O3850">
        <f>IF(D3850,YEAR(D3850),"")</f>
        <v>2008</v>
      </c>
      <c r="P3850" s="12">
        <f>P3849+IF(AND($B3850="C",I3850&lt;&gt;""),IF($G3850="D",-I3850,+I3850),0)</f>
        <v>125.85577481221321</v>
      </c>
    </row>
    <row r="3851" spans="1:16" x14ac:dyDescent="0.2">
      <c r="A3851" s="6">
        <v>1868</v>
      </c>
      <c r="B3851" s="29" t="s">
        <v>17</v>
      </c>
      <c r="C3851" s="24" t="s">
        <v>33</v>
      </c>
      <c r="D3851" s="8">
        <v>39499</v>
      </c>
      <c r="E3851" s="8">
        <v>39502</v>
      </c>
      <c r="F3851" t="s">
        <v>284</v>
      </c>
      <c r="G3851" s="29" t="s">
        <v>23</v>
      </c>
      <c r="I3851" s="12">
        <v>525</v>
      </c>
      <c r="J3851" s="12">
        <f>J3850+IF(AND($B3851="B",$G3851="D"),-I3851,IF($B3851="B",+I3851,0))</f>
        <v>16365.668965812962</v>
      </c>
      <c r="K3851" s="12">
        <f>K3850+IF(AND($B3851="B",$E3851&lt;&gt;""),IF($G3851="D",-I3851,+I3851),0)</f>
        <v>16365.668965812962</v>
      </c>
      <c r="L3851" s="6" t="str">
        <f>IF(C3851="","",G3851&amp;" "&amp;VLOOKUP(C3851,$X$1:$Y$49,2))</f>
        <v>D 23</v>
      </c>
      <c r="M3851" s="10" t="e">
        <f>M3850+IF(AND(B3851="C",E3851&lt;&gt;""),IF(G3851="D",-#REF!,+#REF!),0)</f>
        <v>#REF!</v>
      </c>
      <c r="N3851">
        <f>IF(D3851,MONTH(D3851),"")</f>
        <v>2</v>
      </c>
      <c r="O3851">
        <f>IF(D3851,YEAR(D3851),"")</f>
        <v>2008</v>
      </c>
      <c r="P3851" s="12">
        <f>P3850+IF(AND($B3851="C",I3851&lt;&gt;""),IF($G3851="D",-I3851,+I3851),0)</f>
        <v>125.85577481221321</v>
      </c>
    </row>
    <row r="3852" spans="1:16" x14ac:dyDescent="0.2">
      <c r="A3852" s="6">
        <v>1804</v>
      </c>
      <c r="B3852" s="29" t="s">
        <v>17</v>
      </c>
      <c r="C3852" t="s">
        <v>54</v>
      </c>
      <c r="D3852" s="8">
        <v>39503</v>
      </c>
      <c r="E3852" s="8">
        <v>39507</v>
      </c>
      <c r="F3852" s="40" t="s">
        <v>284</v>
      </c>
      <c r="G3852" s="6" t="s">
        <v>19</v>
      </c>
      <c r="I3852" s="12">
        <v>670</v>
      </c>
      <c r="J3852" s="12">
        <f>J3851+IF(AND($B3852="B",$G3852="D"),-I3852,IF($B3852="B",+I3852,0))</f>
        <v>17035.668965812962</v>
      </c>
      <c r="K3852" s="12">
        <f>K3851+IF(AND($B3852="B",$E3852&lt;&gt;""),IF($G3852="D",-I3852,+I3852),0)</f>
        <v>17035.668965812962</v>
      </c>
      <c r="L3852" s="6" t="str">
        <f>IF(C3852="","",G3852&amp;" "&amp;VLOOKUP(C3852,$X$1:$Y$49,2))</f>
        <v>R 6</v>
      </c>
      <c r="M3852" s="10" t="e">
        <f>M3851+IF(AND(B3852="C",E3852&lt;&gt;""),IF(G3852="D",-#REF!,+#REF!),0)</f>
        <v>#REF!</v>
      </c>
      <c r="N3852">
        <f>IF(D3852,MONTH(D3852),"")</f>
        <v>2</v>
      </c>
      <c r="O3852">
        <f>IF(D3852,YEAR(D3852),"")</f>
        <v>2008</v>
      </c>
      <c r="P3852" s="12">
        <f>P3851+IF(AND($B3852="C",I3852&lt;&gt;""),IF($G3852="D",-I3852,+I3852),0)</f>
        <v>125.85577481221321</v>
      </c>
    </row>
    <row r="3853" spans="1:16" x14ac:dyDescent="0.2">
      <c r="A3853" s="6">
        <v>1804</v>
      </c>
      <c r="B3853" s="29" t="s">
        <v>17</v>
      </c>
      <c r="C3853" t="s">
        <v>62</v>
      </c>
      <c r="D3853" s="8">
        <v>39503</v>
      </c>
      <c r="E3853" s="8">
        <v>39507</v>
      </c>
      <c r="F3853" t="s">
        <v>284</v>
      </c>
      <c r="G3853" s="6" t="s">
        <v>19</v>
      </c>
      <c r="I3853" s="12">
        <v>131.32</v>
      </c>
      <c r="J3853" s="12">
        <f>J3852+IF(AND($B3853="B",$G3853="D"),-I3853,IF($B3853="B",+I3853,0))</f>
        <v>17166.988965812961</v>
      </c>
      <c r="K3853" s="12">
        <f>K3852+IF(AND($B3853="B",$E3853&lt;&gt;""),IF($G3853="D",-I3853,+I3853),0)</f>
        <v>17166.988965812961</v>
      </c>
      <c r="L3853" s="6" t="str">
        <f>IF(C3853="","",G3853&amp;" "&amp;VLOOKUP(C3853,$X$1:$Y$49,2))</f>
        <v>R 5</v>
      </c>
      <c r="M3853" s="10" t="e">
        <f>M3852+IF(AND(B3853="C",E3853&lt;&gt;""),IF(G3853="D",-#REF!,+#REF!),0)</f>
        <v>#REF!</v>
      </c>
      <c r="N3853">
        <f>IF(D3853,MONTH(D3853),"")</f>
        <v>2</v>
      </c>
      <c r="O3853">
        <f>IF(D3853,YEAR(D3853),"")</f>
        <v>2008</v>
      </c>
      <c r="P3853" s="12">
        <f>P3852+IF(AND($B3853="C",I3853&lt;&gt;""),IF($G3853="D",-I3853,+I3853),0)</f>
        <v>125.85577481221321</v>
      </c>
    </row>
    <row r="3854" spans="1:16" x14ac:dyDescent="0.2">
      <c r="A3854" s="6">
        <v>1880</v>
      </c>
      <c r="B3854" s="29" t="s">
        <v>17</v>
      </c>
      <c r="C3854" s="24" t="s">
        <v>58</v>
      </c>
      <c r="D3854" s="8">
        <v>39504</v>
      </c>
      <c r="E3854" s="8">
        <v>39504</v>
      </c>
      <c r="F3854" s="40" t="s">
        <v>284</v>
      </c>
      <c r="G3854" s="29" t="s">
        <v>23</v>
      </c>
      <c r="I3854" s="12">
        <v>3000</v>
      </c>
      <c r="J3854" s="12">
        <f>J3853+IF(AND($B3854="B",$G3854="D"),-I3854,IF($B3854="B",+I3854,0))</f>
        <v>14166.988965812961</v>
      </c>
      <c r="K3854" s="12">
        <f>K3853+IF(AND($B3854="B",$E3854&lt;&gt;""),IF($G3854="D",-I3854,+I3854),0)</f>
        <v>14166.988965812961</v>
      </c>
      <c r="L3854" s="6" t="str">
        <f>IF(C3854="","",G3854&amp;" "&amp;VLOOKUP(C3854,$X$1:$Y$49,2))</f>
        <v>D 4</v>
      </c>
      <c r="M3854" s="10" t="e">
        <f>M3853+IF(AND(B3854="C",E3854&lt;&gt;""),IF(G3854="D",-#REF!,+#REF!),0)</f>
        <v>#REF!</v>
      </c>
      <c r="N3854">
        <f>IF(E3854,MONTH(E3854),"")</f>
        <v>2</v>
      </c>
      <c r="O3854">
        <f>IF(E3854,YEAR(E3854),"")</f>
        <v>2008</v>
      </c>
      <c r="P3854" s="12">
        <f>P3853+IF(AND($B3854="C",I3854&lt;&gt;""),IF($G3854="D",-I3854,+I3854),0)</f>
        <v>125.85577481221321</v>
      </c>
    </row>
    <row r="3855" spans="1:16" x14ac:dyDescent="0.2">
      <c r="A3855" s="6">
        <v>1882</v>
      </c>
      <c r="B3855" s="29" t="s">
        <v>17</v>
      </c>
      <c r="C3855" s="24" t="s">
        <v>58</v>
      </c>
      <c r="D3855" s="8">
        <v>39506</v>
      </c>
      <c r="E3855" s="8">
        <v>39506</v>
      </c>
      <c r="F3855" s="40" t="s">
        <v>284</v>
      </c>
      <c r="G3855" s="29" t="s">
        <v>23</v>
      </c>
      <c r="I3855" s="12">
        <v>5000</v>
      </c>
      <c r="J3855" s="12">
        <f>J3854+IF(AND($B3855="B",$G3855="D"),-I3855,IF($B3855="B",+I3855,0))</f>
        <v>9166.9889658129614</v>
      </c>
      <c r="K3855" s="12">
        <f>K3854+IF(AND($B3855="B",$E3855&lt;&gt;""),IF($G3855="D",-I3855,+I3855),0)</f>
        <v>9166.9889658129614</v>
      </c>
      <c r="L3855" s="6" t="str">
        <f>IF(C3855="","",G3855&amp;" "&amp;VLOOKUP(C3855,$X$1:$Y$49,2))</f>
        <v>D 4</v>
      </c>
      <c r="M3855" s="10" t="e">
        <f>M3854+IF(AND(B3855="C",E3855&lt;&gt;""),IF(G3855="D",-#REF!,+#REF!),0)</f>
        <v>#REF!</v>
      </c>
      <c r="N3855">
        <f>IF(D3855,MONTH(D3855),"")</f>
        <v>2</v>
      </c>
      <c r="O3855">
        <f>IF(D3855,YEAR(D3855),"")</f>
        <v>2008</v>
      </c>
      <c r="P3855" s="12">
        <f>P3854+IF(AND($B3855="C",I3855&lt;&gt;""),IF($G3855="D",-I3855,+I3855),0)</f>
        <v>125.85577481221321</v>
      </c>
    </row>
    <row r="3856" spans="1:16" x14ac:dyDescent="0.2">
      <c r="A3856" s="6">
        <v>1883</v>
      </c>
      <c r="B3856" s="29" t="s">
        <v>17</v>
      </c>
      <c r="C3856" t="s">
        <v>28</v>
      </c>
      <c r="D3856" s="8">
        <v>39506</v>
      </c>
      <c r="E3856" s="8">
        <v>39506</v>
      </c>
      <c r="F3856" t="s">
        <v>284</v>
      </c>
      <c r="G3856" s="29" t="s">
        <v>23</v>
      </c>
      <c r="I3856" s="12">
        <v>33.840000000000003</v>
      </c>
      <c r="J3856" s="12">
        <f>J3855+IF(AND($B3856="B",$G3856="D"),-I3856,IF($B3856="B",+I3856,0))</f>
        <v>9133.1489658129613</v>
      </c>
      <c r="K3856" s="12">
        <f>K3855+IF(AND($B3856="B",$E3856&lt;&gt;""),IF($G3856="D",-I3856,+I3856),0)</f>
        <v>9133.1489658129613</v>
      </c>
      <c r="L3856" s="6" t="str">
        <f>IF(C3856="","",G3856&amp;" "&amp;VLOOKUP(C3856,$X$1:$Y$49,2))</f>
        <v>D 25</v>
      </c>
      <c r="M3856" s="10" t="e">
        <f>M3855+IF(AND(B3856="C",E3856&lt;&gt;""),IF(G3856="D",-#REF!,+#REF!),0)</f>
        <v>#REF!</v>
      </c>
      <c r="N3856">
        <f>IF(D3856,MONTH(D3856),"")</f>
        <v>2</v>
      </c>
      <c r="O3856">
        <f>IF(D3856,YEAR(D3856),"")</f>
        <v>2008</v>
      </c>
      <c r="P3856" s="12">
        <f>P3855+IF(AND($B3856="C",I3856&lt;&gt;""),IF($G3856="D",-I3856,+I3856),0)</f>
        <v>125.85577481221321</v>
      </c>
    </row>
    <row r="3857" spans="1:16" x14ac:dyDescent="0.2">
      <c r="A3857" s="6">
        <v>1883</v>
      </c>
      <c r="B3857" s="29" t="s">
        <v>17</v>
      </c>
      <c r="C3857" t="s">
        <v>26</v>
      </c>
      <c r="D3857" s="8">
        <v>39506</v>
      </c>
      <c r="E3857" s="8">
        <v>39506</v>
      </c>
      <c r="F3857" t="s">
        <v>284</v>
      </c>
      <c r="G3857" s="29" t="s">
        <v>23</v>
      </c>
      <c r="I3857" s="12">
        <v>6.63</v>
      </c>
      <c r="J3857" s="12">
        <f>J3856+IF(AND($B3857="B",$G3857="D"),-I3857,IF($B3857="B",+I3857,0))</f>
        <v>9126.5189658129621</v>
      </c>
      <c r="K3857" s="12">
        <f>K3856+IF(AND($B3857="B",$E3857&lt;&gt;""),IF($G3857="D",-I3857,+I3857),0)</f>
        <v>9126.5189658129621</v>
      </c>
      <c r="L3857" s="6" t="str">
        <f>IF(C3857="","",G3857&amp;" "&amp;VLOOKUP(C3857,$X$1:$Y$49,2))</f>
        <v>D 6</v>
      </c>
      <c r="M3857" s="10" t="e">
        <f>M3856+IF(AND(B3857="C",E3857&lt;&gt;""),IF(G3857="D",-#REF!,+#REF!),0)</f>
        <v>#REF!</v>
      </c>
      <c r="N3857">
        <f>IF(D3857,MONTH(D3857),"")</f>
        <v>2</v>
      </c>
      <c r="O3857">
        <f>IF(D3857,YEAR(D3857),"")</f>
        <v>2008</v>
      </c>
      <c r="P3857" s="12">
        <f>P3856+IF(AND($B3857="C",I3857&lt;&gt;""),IF($G3857="D",-I3857,+I3857),0)</f>
        <v>125.85577481221321</v>
      </c>
    </row>
    <row r="3858" spans="1:16" x14ac:dyDescent="0.2">
      <c r="A3858" s="6">
        <v>1885</v>
      </c>
      <c r="B3858" s="29" t="s">
        <v>17</v>
      </c>
      <c r="C3858" t="s">
        <v>54</v>
      </c>
      <c r="D3858" s="8">
        <v>39507</v>
      </c>
      <c r="E3858" s="8">
        <v>39512</v>
      </c>
      <c r="F3858" s="40" t="s">
        <v>284</v>
      </c>
      <c r="G3858" s="29" t="s">
        <v>19</v>
      </c>
      <c r="I3858" s="12">
        <v>260</v>
      </c>
      <c r="J3858" s="12">
        <f>J3857+IF(AND($B3858="B",$G3858="D"),-I3858,IF($B3858="B",+I3858,0))</f>
        <v>9386.5189658129621</v>
      </c>
      <c r="K3858" s="12">
        <f>K3857+IF(AND($B3858="B",$E3858&lt;&gt;""),IF($G3858="D",-I3858,+I3858),0)</f>
        <v>9386.5189658129621</v>
      </c>
      <c r="L3858" s="6" t="str">
        <f>IF(C3858="","",G3858&amp;" "&amp;VLOOKUP(C3858,$X$1:$Y$49,2))</f>
        <v>R 6</v>
      </c>
      <c r="M3858" s="10" t="e">
        <f>M3857+IF(AND(B3858="C",E3858&lt;&gt;""),IF(G3858="D",-#REF!,+#REF!),0)</f>
        <v>#REF!</v>
      </c>
      <c r="N3858">
        <f>IF(D3858,MONTH(D3858),"")</f>
        <v>2</v>
      </c>
      <c r="O3858">
        <f>IF(D3858,YEAR(D3858),"")</f>
        <v>2008</v>
      </c>
      <c r="P3858" s="12">
        <f>P3857+IF(AND($B3858="C",I3858&lt;&gt;""),IF($G3858="D",-I3858,+I3858),0)</f>
        <v>125.85577481221321</v>
      </c>
    </row>
    <row r="3859" spans="1:16" x14ac:dyDescent="0.2">
      <c r="A3859" s="6">
        <v>1885</v>
      </c>
      <c r="B3859" s="29" t="s">
        <v>17</v>
      </c>
      <c r="C3859" t="s">
        <v>62</v>
      </c>
      <c r="D3859" s="8">
        <v>39507</v>
      </c>
      <c r="E3859" s="8">
        <v>39512</v>
      </c>
      <c r="F3859" s="40" t="s">
        <v>284</v>
      </c>
      <c r="G3859" s="29" t="s">
        <v>19</v>
      </c>
      <c r="I3859" s="12">
        <v>50.96</v>
      </c>
      <c r="J3859" s="12">
        <f>J3858+IF(AND($B3859="B",$G3859="D"),-I3859,IF($B3859="B",+I3859,0))</f>
        <v>9437.4789658129612</v>
      </c>
      <c r="K3859" s="12">
        <f>K3858+IF(AND($B3859="B",$E3859&lt;&gt;""),IF($G3859="D",-I3859,+I3859),0)</f>
        <v>9437.4789658129612</v>
      </c>
      <c r="L3859" s="6" t="str">
        <f>IF(C3859="","",G3859&amp;" "&amp;VLOOKUP(C3859,$X$1:$Y$49,2))</f>
        <v>R 5</v>
      </c>
      <c r="M3859" s="10" t="e">
        <f>M3858+IF(AND(B3859="C",E3859&lt;&gt;""),IF(G3859="D",-#REF!,+#REF!),0)</f>
        <v>#REF!</v>
      </c>
      <c r="N3859">
        <f>IF(D3859,MONTH(D3859),"")</f>
        <v>2</v>
      </c>
      <c r="O3859">
        <f>IF(D3859,YEAR(D3859),"")</f>
        <v>2008</v>
      </c>
      <c r="P3859" s="12">
        <f>P3858+IF(AND($B3859="C",I3859&lt;&gt;""),IF($G3859="D",-I3859,+I3859),0)</f>
        <v>125.85577481221321</v>
      </c>
    </row>
    <row r="3860" spans="1:16" x14ac:dyDescent="0.2">
      <c r="A3860" s="6">
        <v>1887</v>
      </c>
      <c r="B3860" s="6" t="s">
        <v>17</v>
      </c>
      <c r="C3860" t="s">
        <v>53</v>
      </c>
      <c r="D3860" s="8">
        <v>39510</v>
      </c>
      <c r="E3860" s="8">
        <v>39510</v>
      </c>
      <c r="F3860" t="s">
        <v>284</v>
      </c>
      <c r="G3860" s="6" t="s">
        <v>23</v>
      </c>
      <c r="I3860" s="12">
        <v>34</v>
      </c>
      <c r="J3860" s="12">
        <f>J3859+IF(AND($B3860="B",$G3860="D"),-I3860,IF($B3860="B",+I3860,0))</f>
        <v>9403.4789658129612</v>
      </c>
      <c r="K3860" s="12">
        <f>K3859+IF(AND($B3860="B",$E3860&lt;&gt;""),IF($G3860="D",-I3860,+I3860),0)</f>
        <v>9403.4789658129612</v>
      </c>
      <c r="L3860" s="6" t="str">
        <f>IF(C3860="","",G3860&amp;" "&amp;VLOOKUP(C3860,$X$1:$Y$49,2))</f>
        <v>D 29</v>
      </c>
      <c r="M3860" s="10" t="e">
        <f>M3859+IF(AND(B3860="C",E3860&lt;&gt;""),IF(G3860="D",-#REF!,+#REF!),0)</f>
        <v>#REF!</v>
      </c>
      <c r="N3860">
        <f>IF(D3860,MONTH(D3860),"")</f>
        <v>3</v>
      </c>
      <c r="O3860">
        <f>IF(D3860,YEAR(D3860),"")</f>
        <v>2008</v>
      </c>
      <c r="P3860" s="12">
        <f>P3859+IF(AND($B3860="C",I3860&lt;&gt;""),IF($G3860="D",-I3860,+I3860),0)</f>
        <v>125.85577481221321</v>
      </c>
    </row>
    <row r="3861" spans="1:16" x14ac:dyDescent="0.2">
      <c r="A3861" s="6">
        <v>1887</v>
      </c>
      <c r="B3861" s="6" t="s">
        <v>17</v>
      </c>
      <c r="C3861" t="s">
        <v>53</v>
      </c>
      <c r="D3861" s="8">
        <v>39510</v>
      </c>
      <c r="E3861" s="8">
        <v>39510</v>
      </c>
      <c r="F3861" t="s">
        <v>284</v>
      </c>
      <c r="G3861" s="6" t="s">
        <v>23</v>
      </c>
      <c r="I3861" s="12">
        <v>8.36</v>
      </c>
      <c r="J3861" s="12">
        <f>J3860+IF(AND($B3861="B",$G3861="D"),-I3861,IF($B3861="B",+I3861,0))</f>
        <v>9395.1189658129606</v>
      </c>
      <c r="K3861" s="12">
        <f>K3860+IF(AND($B3861="B",$E3861&lt;&gt;""),IF($G3861="D",-I3861,+I3861),0)</f>
        <v>9395.1189658129606</v>
      </c>
      <c r="L3861" s="6" t="str">
        <f>IF(C3861="","",G3861&amp;" "&amp;VLOOKUP(C3861,$X$1:$Y$49,2))</f>
        <v>D 29</v>
      </c>
      <c r="M3861" s="10" t="e">
        <f>M3860+IF(AND(B3861="C",E3861&lt;&gt;""),IF(G3861="D",-#REF!,+#REF!),0)</f>
        <v>#REF!</v>
      </c>
      <c r="N3861">
        <f>IF(D3861,MONTH(D3861),"")</f>
        <v>3</v>
      </c>
      <c r="O3861">
        <f>IF(D3861,YEAR(D3861),"")</f>
        <v>2008</v>
      </c>
      <c r="P3861" s="12">
        <f>P3860+IF(AND($B3861="C",I3861&lt;&gt;""),IF($G3861="D",-I3861,+I3861),0)</f>
        <v>125.85577481221321</v>
      </c>
    </row>
    <row r="3862" spans="1:16" x14ac:dyDescent="0.2">
      <c r="A3862" s="6">
        <v>999</v>
      </c>
      <c r="B3862" s="6" t="s">
        <v>17</v>
      </c>
      <c r="C3862" t="s">
        <v>33</v>
      </c>
      <c r="D3862" s="8">
        <v>39511</v>
      </c>
      <c r="E3862" s="8">
        <v>39511</v>
      </c>
      <c r="F3862" t="s">
        <v>284</v>
      </c>
      <c r="G3862" s="6" t="s">
        <v>23</v>
      </c>
      <c r="I3862" s="12">
        <v>136.84</v>
      </c>
      <c r="J3862" s="12">
        <f>J3861+IF(AND($B3862="B",$G3862="D"),-I3862,IF($B3862="B",+I3862,0))</f>
        <v>9258.2789658129605</v>
      </c>
      <c r="K3862" s="12">
        <f>K3861+IF(AND($B3862="B",$E3862&lt;&gt;""),IF($G3862="D",-I3862,+I3862),0)</f>
        <v>9258.2789658129605</v>
      </c>
      <c r="L3862" s="6" t="str">
        <f>IF(C3862="","",G3862&amp;" "&amp;VLOOKUP(C3862,$X$1:$Y$49,2))</f>
        <v>D 23</v>
      </c>
      <c r="M3862" s="10" t="e">
        <f>M3861+IF(AND(B3862="C",E3862&lt;&gt;""),IF(G3862="D",-#REF!,+#REF!),0)</f>
        <v>#REF!</v>
      </c>
      <c r="N3862">
        <f>IF(D3862,MONTH(D3862),"")</f>
        <v>3</v>
      </c>
      <c r="O3862">
        <f>IF(D3862,YEAR(D3862),"")</f>
        <v>2008</v>
      </c>
      <c r="P3862" s="12">
        <f>P3861+IF(AND($B3862="C",I3862&lt;&gt;""),IF($G3862="D",-I3862,+I3862),0)</f>
        <v>125.85577481221321</v>
      </c>
    </row>
    <row r="3863" spans="1:16" x14ac:dyDescent="0.2">
      <c r="A3863" s="6">
        <v>1544</v>
      </c>
      <c r="B3863" s="6" t="s">
        <v>17</v>
      </c>
      <c r="C3863" t="s">
        <v>58</v>
      </c>
      <c r="D3863" s="8">
        <v>39512</v>
      </c>
      <c r="E3863" s="8">
        <v>39526</v>
      </c>
      <c r="F3863" t="s">
        <v>284</v>
      </c>
      <c r="G3863" s="6" t="s">
        <v>23</v>
      </c>
      <c r="I3863" s="12">
        <v>160.81</v>
      </c>
      <c r="J3863" s="12">
        <f>J3862+IF(AND($B3863="B",$G3863="D"),-I3863,IF($B3863="B",+I3863,0))</f>
        <v>9097.468965812961</v>
      </c>
      <c r="K3863" s="12">
        <f>K3862+IF(AND($B3863="B",$E3863&lt;&gt;""),IF($G3863="D",-I3863,+I3863),0)</f>
        <v>9097.468965812961</v>
      </c>
      <c r="L3863" s="6" t="str">
        <f>IF(C3863="","",G3863&amp;" "&amp;VLOOKUP(C3863,$X$1:$Y$49,2))</f>
        <v>D 4</v>
      </c>
      <c r="M3863" s="10" t="e">
        <f>M3862+IF(AND(B3863="C",E3863&lt;&gt;""),IF(G3863="D",-#REF!,+#REF!),0)</f>
        <v>#REF!</v>
      </c>
      <c r="N3863">
        <f>IF(D3863,MONTH(D3863),"")</f>
        <v>3</v>
      </c>
      <c r="O3863">
        <f>IF(D3863,YEAR(D3863),"")</f>
        <v>2008</v>
      </c>
      <c r="P3863" s="12">
        <f>P3862+IF(AND($B3863="C",I3863&lt;&gt;""),IF($G3863="D",-I3863,+I3863),0)</f>
        <v>125.85577481221321</v>
      </c>
    </row>
    <row r="3864" spans="1:16" x14ac:dyDescent="0.2">
      <c r="A3864" s="6">
        <v>1889</v>
      </c>
      <c r="B3864" s="6" t="s">
        <v>17</v>
      </c>
      <c r="C3864" t="s">
        <v>54</v>
      </c>
      <c r="D3864" s="8">
        <v>39513</v>
      </c>
      <c r="E3864" s="8">
        <v>39514</v>
      </c>
      <c r="F3864" s="40" t="s">
        <v>284</v>
      </c>
      <c r="G3864" s="29" t="s">
        <v>19</v>
      </c>
      <c r="I3864" s="12">
        <v>915</v>
      </c>
      <c r="J3864" s="12">
        <f>J3863+IF(AND($B3864="B",$G3864="D"),-I3864,IF($B3864="B",+I3864,0))</f>
        <v>10012.468965812961</v>
      </c>
      <c r="K3864" s="12">
        <f>K3863+IF(AND($B3864="B",$E3864&lt;&gt;""),IF($G3864="D",-I3864,+I3864),0)</f>
        <v>10012.468965812961</v>
      </c>
      <c r="L3864" s="6" t="str">
        <f>IF(C3864="","",G3864&amp;" "&amp;VLOOKUP(C3864,$X$1:$Y$49,2))</f>
        <v>R 6</v>
      </c>
      <c r="M3864" s="10" t="e">
        <f>M3863+IF(AND(B3864="C",E3864&lt;&gt;""),IF(G3864="D",-#REF!,+#REF!),0)</f>
        <v>#REF!</v>
      </c>
      <c r="N3864">
        <f>IF(D3864,MONTH(D3864),"")</f>
        <v>3</v>
      </c>
      <c r="O3864">
        <f>IF(D3864,YEAR(D3864),"")</f>
        <v>2008</v>
      </c>
      <c r="P3864" s="12">
        <f>P3863+IF(AND($B3864="C",I3864&lt;&gt;""),IF($G3864="D",-I3864,+I3864),0)</f>
        <v>125.85577481221321</v>
      </c>
    </row>
    <row r="3865" spans="1:16" x14ac:dyDescent="0.2">
      <c r="A3865" s="6">
        <v>1889</v>
      </c>
      <c r="B3865" s="6" t="s">
        <v>17</v>
      </c>
      <c r="C3865" t="s">
        <v>62</v>
      </c>
      <c r="D3865" s="8">
        <v>39513</v>
      </c>
      <c r="E3865" s="8">
        <v>39514</v>
      </c>
      <c r="F3865" t="s">
        <v>284</v>
      </c>
      <c r="G3865" s="29" t="s">
        <v>19</v>
      </c>
      <c r="I3865" s="12">
        <v>179.34</v>
      </c>
      <c r="J3865" s="12">
        <f>J3864+IF(AND($B3865="B",$G3865="D"),-I3865,IF($B3865="B",+I3865,0))</f>
        <v>10191.808965812961</v>
      </c>
      <c r="K3865" s="12">
        <f>K3864+IF(AND($B3865="B",$E3865&lt;&gt;""),IF($G3865="D",-I3865,+I3865),0)</f>
        <v>10191.808965812961</v>
      </c>
      <c r="L3865" s="6" t="str">
        <f>IF(C3865="","",G3865&amp;" "&amp;VLOOKUP(C3865,$X$1:$Y$49,2))</f>
        <v>R 5</v>
      </c>
      <c r="M3865" s="10" t="e">
        <f>M3864+IF(AND(B3865="C",E3865&lt;&gt;""),IF(G3865="D",-#REF!,+#REF!),0)</f>
        <v>#REF!</v>
      </c>
      <c r="N3865">
        <f>IF(D3865,MONTH(D3865),"")</f>
        <v>3</v>
      </c>
      <c r="O3865">
        <f>IF(D3865,YEAR(D3865),"")</f>
        <v>2008</v>
      </c>
      <c r="P3865" s="12">
        <f>P3864+IF(AND($B3865="C",I3865&lt;&gt;""),IF($G3865="D",-I3865,+I3865),0)</f>
        <v>125.85577481221321</v>
      </c>
    </row>
    <row r="3866" spans="1:16" x14ac:dyDescent="0.2">
      <c r="A3866" s="6">
        <v>1894</v>
      </c>
      <c r="B3866" s="29" t="s">
        <v>17</v>
      </c>
      <c r="C3866" t="s">
        <v>28</v>
      </c>
      <c r="D3866" s="8">
        <v>39513</v>
      </c>
      <c r="E3866" s="8">
        <v>39538</v>
      </c>
      <c r="F3866" s="40" t="s">
        <v>284</v>
      </c>
      <c r="G3866" s="29" t="s">
        <v>23</v>
      </c>
      <c r="I3866" s="12">
        <v>320</v>
      </c>
      <c r="J3866" s="12">
        <f>J3865+IF(AND($B3866="B",$G3866="D"),-I3866,IF($B3866="B",+I3866,0))</f>
        <v>9871.8089658129611</v>
      </c>
      <c r="K3866" s="12">
        <f>K3865+IF(AND($B3866="B",$E3866&lt;&gt;""),IF($G3866="D",-I3866,+I3866),0)</f>
        <v>9871.8089658129611</v>
      </c>
      <c r="L3866" s="6" t="str">
        <f>IF(C3866="","",G3866&amp;" "&amp;VLOOKUP(C3866,$X$1:$Y$49,2))</f>
        <v>D 25</v>
      </c>
      <c r="M3866" s="10" t="e">
        <f>M3865+IF(AND(B3866="C",E3866&lt;&gt;""),IF(G3866="D",-#REF!,+#REF!),0)</f>
        <v>#REF!</v>
      </c>
      <c r="N3866">
        <f>IF(D3866,MONTH(D3866),"")</f>
        <v>3</v>
      </c>
      <c r="O3866">
        <f>IF(D3866,YEAR(D3866),"")</f>
        <v>2008</v>
      </c>
      <c r="P3866" s="12">
        <f>P3865+IF(AND($B3866="C",I3866&lt;&gt;""),IF($G3866="D",-I3866,+I3866),0)</f>
        <v>125.85577481221321</v>
      </c>
    </row>
    <row r="3867" spans="1:16" x14ac:dyDescent="0.2">
      <c r="A3867" s="6">
        <v>1894</v>
      </c>
      <c r="B3867" s="29" t="s">
        <v>17</v>
      </c>
      <c r="C3867" t="s">
        <v>26</v>
      </c>
      <c r="D3867" s="8">
        <v>39513</v>
      </c>
      <c r="E3867" s="8">
        <v>39538</v>
      </c>
      <c r="F3867" s="40" t="s">
        <v>284</v>
      </c>
      <c r="G3867" s="29" t="s">
        <v>23</v>
      </c>
      <c r="I3867" s="12">
        <v>60.8</v>
      </c>
      <c r="J3867" s="12">
        <f>J3866+IF(AND($B3867="B",$G3867="D"),-I3867,IF($B3867="B",+I3867,0))</f>
        <v>9811.0089658129618</v>
      </c>
      <c r="K3867" s="12">
        <f>K3866+IF(AND($B3867="B",$E3867&lt;&gt;""),IF($G3867="D",-I3867,+I3867),0)</f>
        <v>9811.0089658129618</v>
      </c>
      <c r="L3867" s="6" t="str">
        <f>IF(C3867="","",G3867&amp;" "&amp;VLOOKUP(C3867,$X$1:$Y$49,2))</f>
        <v>D 6</v>
      </c>
      <c r="M3867" s="10" t="e">
        <f>M3866+IF(AND(B3867="C",E3867&lt;&gt;""),IF(G3867="D",-#REF!,+#REF!),0)</f>
        <v>#REF!</v>
      </c>
      <c r="N3867">
        <f>IF(D3867,MONTH(D3867),"")</f>
        <v>3</v>
      </c>
      <c r="O3867">
        <f>IF(D3867,YEAR(D3867),"")</f>
        <v>2008</v>
      </c>
      <c r="P3867" s="12">
        <f>P3866+IF(AND($B3867="C",I3867&lt;&gt;""),IF($G3867="D",-I3867,+I3867),0)</f>
        <v>125.85577481221321</v>
      </c>
    </row>
    <row r="3868" spans="1:16" x14ac:dyDescent="0.2">
      <c r="A3868" s="6">
        <v>1890</v>
      </c>
      <c r="B3868" s="6" t="s">
        <v>17</v>
      </c>
      <c r="C3868" t="s">
        <v>54</v>
      </c>
      <c r="D3868" s="8">
        <v>39514</v>
      </c>
      <c r="E3868" s="8">
        <v>39519</v>
      </c>
      <c r="F3868" s="40" t="s">
        <v>284</v>
      </c>
      <c r="G3868" s="29" t="s">
        <v>19</v>
      </c>
      <c r="I3868" s="12">
        <v>275</v>
      </c>
      <c r="J3868" s="12">
        <f>J3867+IF(AND($B3868="B",$G3868="D"),-I3868,IF($B3868="B",+I3868,0))</f>
        <v>10086.008965812962</v>
      </c>
      <c r="K3868" s="12">
        <f>K3867+IF(AND($B3868="B",$E3868&lt;&gt;""),IF($G3868="D",-I3868,+I3868),0)</f>
        <v>10086.008965812962</v>
      </c>
      <c r="L3868" s="6" t="str">
        <f>IF(C3868="","",G3868&amp;" "&amp;VLOOKUP(C3868,$X$1:$Y$49,2))</f>
        <v>R 6</v>
      </c>
      <c r="M3868" s="10" t="e">
        <f>M3867+IF(AND(B3868="C",E3868&lt;&gt;""),IF(G3868="D",-#REF!,+#REF!),0)</f>
        <v>#REF!</v>
      </c>
      <c r="N3868">
        <f>IF(D3868,MONTH(D3868),"")</f>
        <v>3</v>
      </c>
      <c r="O3868">
        <f>IF(D3868,YEAR(D3868),"")</f>
        <v>2008</v>
      </c>
      <c r="P3868" s="12">
        <f>P3867+IF(AND($B3868="C",I3868&lt;&gt;""),IF($G3868="D",-I3868,+I3868),0)</f>
        <v>125.85577481221321</v>
      </c>
    </row>
    <row r="3869" spans="1:16" x14ac:dyDescent="0.2">
      <c r="A3869" s="6">
        <v>1890</v>
      </c>
      <c r="B3869" s="6" t="s">
        <v>17</v>
      </c>
      <c r="C3869" t="s">
        <v>62</v>
      </c>
      <c r="D3869" s="8">
        <v>39514</v>
      </c>
      <c r="E3869" s="8">
        <v>39519</v>
      </c>
      <c r="F3869" s="40" t="s">
        <v>284</v>
      </c>
      <c r="G3869" s="29" t="s">
        <v>19</v>
      </c>
      <c r="I3869" s="12">
        <v>53.9</v>
      </c>
      <c r="J3869" s="12">
        <f>J3868+IF(AND($B3869="B",$G3869="D"),-I3869,IF($B3869="B",+I3869,0))</f>
        <v>10139.908965812961</v>
      </c>
      <c r="K3869" s="12">
        <f>K3868+IF(AND($B3869="B",$E3869&lt;&gt;""),IF($G3869="D",-I3869,+I3869),0)</f>
        <v>10139.908965812961</v>
      </c>
      <c r="L3869" s="6" t="str">
        <f>IF(C3869="","",G3869&amp;" "&amp;VLOOKUP(C3869,$X$1:$Y$49,2))</f>
        <v>R 5</v>
      </c>
      <c r="M3869" s="10" t="e">
        <f>M3868+IF(AND(B3869="C",E3869&lt;&gt;""),IF(G3869="D",-#REF!,+#REF!),0)</f>
        <v>#REF!</v>
      </c>
      <c r="N3869">
        <f>IF(D3869,MONTH(D3869),"")</f>
        <v>3</v>
      </c>
      <c r="O3869">
        <f>IF(D3869,YEAR(D3869),"")</f>
        <v>2008</v>
      </c>
      <c r="P3869" s="12">
        <f>P3868+IF(AND($B3869="C",I3869&lt;&gt;""),IF($G3869="D",-I3869,+I3869),0)</f>
        <v>125.85577481221321</v>
      </c>
    </row>
    <row r="3870" spans="1:16" x14ac:dyDescent="0.2">
      <c r="A3870" s="6">
        <v>1538</v>
      </c>
      <c r="B3870" s="6" t="s">
        <v>17</v>
      </c>
      <c r="C3870" t="s">
        <v>64</v>
      </c>
      <c r="D3870" s="8">
        <v>39515</v>
      </c>
      <c r="E3870" s="8">
        <v>39517</v>
      </c>
      <c r="F3870" t="s">
        <v>284</v>
      </c>
      <c r="G3870" s="6" t="s">
        <v>23</v>
      </c>
      <c r="I3870" s="12">
        <v>4</v>
      </c>
      <c r="J3870" s="12">
        <f>J3869+IF(AND($B3870="B",$G3870="D"),-I3870,IF($B3870="B",+I3870,0))</f>
        <v>10135.908965812961</v>
      </c>
      <c r="K3870" s="12">
        <f>K3869+IF(AND($B3870="B",$E3870&lt;&gt;""),IF($G3870="D",-I3870,+I3870),0)</f>
        <v>10135.908965812961</v>
      </c>
      <c r="L3870" s="6" t="str">
        <f>IF(C3870="","",G3870&amp;" "&amp;VLOOKUP(C3870,$X$1:$Y$49,2))</f>
        <v>D 20</v>
      </c>
      <c r="M3870" s="10" t="e">
        <f>M3869+IF(AND(B3870="C",E3870&lt;&gt;""),IF(G3870="D",-#REF!,+#REF!),0)</f>
        <v>#REF!</v>
      </c>
      <c r="N3870">
        <f>IF(D3870,MONTH(D3870),"")</f>
        <v>3</v>
      </c>
      <c r="O3870">
        <f>IF(D3870,YEAR(D3870),"")</f>
        <v>2008</v>
      </c>
      <c r="P3870" s="12">
        <f>P3869+IF(AND($B3870="C",I3870&lt;&gt;""),IF($G3870="D",-I3870,+I3870),0)</f>
        <v>125.85577481221321</v>
      </c>
    </row>
    <row r="3871" spans="1:16" x14ac:dyDescent="0.2">
      <c r="A3871" s="6">
        <v>1891</v>
      </c>
      <c r="B3871" s="6" t="s">
        <v>17</v>
      </c>
      <c r="C3871" t="s">
        <v>54</v>
      </c>
      <c r="D3871" s="8">
        <v>39515</v>
      </c>
      <c r="E3871" s="8">
        <v>39520</v>
      </c>
      <c r="F3871" s="40" t="s">
        <v>284</v>
      </c>
      <c r="G3871" s="29" t="s">
        <v>19</v>
      </c>
      <c r="I3871" s="12">
        <v>915</v>
      </c>
      <c r="J3871" s="12">
        <f>J3870+IF(AND($B3871="B",$G3871="D"),-I3871,IF($B3871="B",+I3871,0))</f>
        <v>11050.908965812961</v>
      </c>
      <c r="K3871" s="12">
        <f>K3870+IF(AND($B3871="B",$E3871&lt;&gt;""),IF($G3871="D",-I3871,+I3871),0)</f>
        <v>11050.908965812961</v>
      </c>
      <c r="L3871" s="6" t="str">
        <f>IF(C3871="","",G3871&amp;" "&amp;VLOOKUP(C3871,$X$1:$Y$49,2))</f>
        <v>R 6</v>
      </c>
      <c r="M3871" s="10" t="e">
        <f>M3870+IF(AND(B3871="C",E3871&lt;&gt;""),IF(G3871="D",-#REF!,+#REF!),0)</f>
        <v>#REF!</v>
      </c>
      <c r="N3871">
        <f>IF(D3871,MONTH(D3871),"")</f>
        <v>3</v>
      </c>
      <c r="O3871">
        <f>IF(D3871,YEAR(D3871),"")</f>
        <v>2008</v>
      </c>
      <c r="P3871" s="12">
        <f>P3870+IF(AND($B3871="C",I3871&lt;&gt;""),IF($G3871="D",-I3871,+I3871),0)</f>
        <v>125.85577481221321</v>
      </c>
    </row>
    <row r="3872" spans="1:16" x14ac:dyDescent="0.2">
      <c r="A3872" s="6">
        <v>1891</v>
      </c>
      <c r="B3872" s="6" t="s">
        <v>17</v>
      </c>
      <c r="C3872" t="s">
        <v>62</v>
      </c>
      <c r="D3872" s="8">
        <v>39515</v>
      </c>
      <c r="E3872" s="8">
        <v>39520</v>
      </c>
      <c r="F3872" t="s">
        <v>284</v>
      </c>
      <c r="G3872" s="29" t="s">
        <v>19</v>
      </c>
      <c r="I3872" s="12">
        <v>179.34</v>
      </c>
      <c r="J3872" s="12">
        <f>J3871+IF(AND($B3872="B",$G3872="D"),-I3872,IF($B3872="B",+I3872,0))</f>
        <v>11230.248965812962</v>
      </c>
      <c r="K3872" s="12">
        <f>K3871+IF(AND($B3872="B",$E3872&lt;&gt;""),IF($G3872="D",-I3872,+I3872),0)</f>
        <v>11230.248965812962</v>
      </c>
      <c r="L3872" s="6" t="str">
        <f>IF(C3872="","",G3872&amp;" "&amp;VLOOKUP(C3872,$X$1:$Y$49,2))</f>
        <v>R 5</v>
      </c>
      <c r="M3872" s="10" t="e">
        <f>M3871+IF(AND(B3872="C",E3872&lt;&gt;""),IF(G3872="D",-#REF!,+#REF!),0)</f>
        <v>#REF!</v>
      </c>
      <c r="N3872">
        <f>IF(D3872,MONTH(D3872),"")</f>
        <v>3</v>
      </c>
      <c r="O3872">
        <f>IF(D3872,YEAR(D3872),"")</f>
        <v>2008</v>
      </c>
      <c r="P3872" s="12">
        <f>P3871+IF(AND($B3872="C",I3872&lt;&gt;""),IF($G3872="D",-I3872,+I3872),0)</f>
        <v>125.85577481221321</v>
      </c>
    </row>
    <row r="3873" spans="1:16" x14ac:dyDescent="0.2">
      <c r="A3873" s="6">
        <v>1892</v>
      </c>
      <c r="B3873" s="6" t="s">
        <v>17</v>
      </c>
      <c r="C3873" t="s">
        <v>54</v>
      </c>
      <c r="D3873" s="8">
        <v>39515</v>
      </c>
      <c r="E3873" s="8">
        <v>39520</v>
      </c>
      <c r="F3873" s="40" t="s">
        <v>284</v>
      </c>
      <c r="G3873" s="29" t="s">
        <v>19</v>
      </c>
      <c r="I3873" s="12">
        <v>563.88</v>
      </c>
      <c r="J3873" s="12">
        <f>J3872+IF(AND($B3873="B",$G3873="D"),-I3873,IF($B3873="B",+I3873,0))</f>
        <v>11794.128965812961</v>
      </c>
      <c r="K3873" s="12">
        <f>K3872+IF(AND($B3873="B",$E3873&lt;&gt;""),IF($G3873="D",-I3873,+I3873),0)</f>
        <v>11794.128965812961</v>
      </c>
      <c r="L3873" s="6" t="str">
        <f>IF(C3873="","",G3873&amp;" "&amp;VLOOKUP(C3873,$X$1:$Y$49,2))</f>
        <v>R 6</v>
      </c>
      <c r="M3873" s="10" t="e">
        <f>M3872+IF(AND(B3873="C",E3873&lt;&gt;""),IF(G3873="D",-#REF!,+#REF!),0)</f>
        <v>#REF!</v>
      </c>
      <c r="N3873">
        <f>IF(D3873,MONTH(D3873),"")</f>
        <v>3</v>
      </c>
      <c r="O3873">
        <f>IF(D3873,YEAR(D3873),"")</f>
        <v>2008</v>
      </c>
      <c r="P3873" s="12">
        <f>P3872+IF(AND($B3873="C",I3873&lt;&gt;""),IF($G3873="D",-I3873,+I3873),0)</f>
        <v>125.85577481221321</v>
      </c>
    </row>
    <row r="3874" spans="1:16" x14ac:dyDescent="0.2">
      <c r="A3874" s="6">
        <v>1892</v>
      </c>
      <c r="B3874" s="6" t="s">
        <v>17</v>
      </c>
      <c r="C3874" t="s">
        <v>62</v>
      </c>
      <c r="D3874" s="8">
        <v>39515</v>
      </c>
      <c r="E3874" s="8">
        <v>39520</v>
      </c>
      <c r="F3874" t="s">
        <v>284</v>
      </c>
      <c r="G3874" s="29" t="s">
        <v>19</v>
      </c>
      <c r="I3874" s="12">
        <v>110.52</v>
      </c>
      <c r="J3874" s="12">
        <f>J3873+IF(AND($B3874="B",$G3874="D"),-I3874,IF($B3874="B",+I3874,0))</f>
        <v>11904.648965812961</v>
      </c>
      <c r="K3874" s="12">
        <f>K3873+IF(AND($B3874="B",$E3874&lt;&gt;""),IF($G3874="D",-I3874,+I3874),0)</f>
        <v>11904.648965812961</v>
      </c>
      <c r="L3874" s="6" t="str">
        <f>IF(C3874="","",G3874&amp;" "&amp;VLOOKUP(C3874,$X$1:$Y$49,2))</f>
        <v>R 5</v>
      </c>
      <c r="M3874" s="10" t="e">
        <f>M3873+IF(AND(B3874="C",E3874&lt;&gt;""),IF(G3874="D",-#REF!,+#REF!),0)</f>
        <v>#REF!</v>
      </c>
      <c r="N3874">
        <f>IF(D3874,MONTH(D3874),"")</f>
        <v>3</v>
      </c>
      <c r="O3874">
        <f>IF(D3874,YEAR(D3874),"")</f>
        <v>2008</v>
      </c>
      <c r="P3874" s="12">
        <f>P3873+IF(AND($B3874="C",I3874&lt;&gt;""),IF($G3874="D",-I3874,+I3874),0)</f>
        <v>125.85577481221321</v>
      </c>
    </row>
    <row r="3875" spans="1:16" x14ac:dyDescent="0.2">
      <c r="A3875" s="6">
        <v>1893</v>
      </c>
      <c r="B3875" s="29" t="s">
        <v>17</v>
      </c>
      <c r="C3875" t="s">
        <v>67</v>
      </c>
      <c r="D3875" s="8">
        <v>39515</v>
      </c>
      <c r="E3875" s="8">
        <v>39519</v>
      </c>
      <c r="F3875" s="40" t="s">
        <v>284</v>
      </c>
      <c r="G3875" s="29" t="s">
        <v>23</v>
      </c>
      <c r="I3875" s="12">
        <v>7081</v>
      </c>
      <c r="J3875" s="12">
        <f>J3874+IF(AND($B3875="B",$G3875="D"),-I3875,IF($B3875="B",+I3875,0))</f>
        <v>4823.6489658129613</v>
      </c>
      <c r="K3875" s="12">
        <f>K3874+IF(AND($B3875="B",$E3875&lt;&gt;""),IF($G3875="D",-I3875,+I3875),0)</f>
        <v>4823.6489658129613</v>
      </c>
      <c r="L3875" s="6" t="str">
        <f>IF(C3875="","",G3875&amp;" "&amp;VLOOKUP(C3875,$X$1:$Y$49,2))</f>
        <v>D 11</v>
      </c>
      <c r="M3875" s="10" t="e">
        <f>M3874+IF(AND(B3875="C",E3875&lt;&gt;""),IF(G3875="D",-#REF!,+#REF!),0)</f>
        <v>#REF!</v>
      </c>
      <c r="N3875">
        <f>IF(D3875,MONTH(D3875),"")</f>
        <v>3</v>
      </c>
      <c r="O3875">
        <f>IF(D3875,YEAR(D3875),"")</f>
        <v>2008</v>
      </c>
      <c r="P3875" s="12">
        <f>P3874+IF(AND($B3875="C",I3875&lt;&gt;""),IF($G3875="D",-I3875,+I3875),0)</f>
        <v>125.85577481221321</v>
      </c>
    </row>
    <row r="3876" spans="1:16" x14ac:dyDescent="0.2">
      <c r="A3876" s="6">
        <v>1861</v>
      </c>
      <c r="B3876" s="29" t="s">
        <v>17</v>
      </c>
      <c r="C3876" s="24" t="s">
        <v>33</v>
      </c>
      <c r="D3876" s="8">
        <v>39517</v>
      </c>
      <c r="E3876" s="8">
        <v>39517</v>
      </c>
      <c r="F3876" t="s">
        <v>284</v>
      </c>
      <c r="G3876" s="29" t="s">
        <v>23</v>
      </c>
      <c r="I3876" s="12">
        <v>430.8</v>
      </c>
      <c r="J3876" s="12">
        <f>J3875+IF(AND($B3876="B",$G3876="D"),-I3876,IF($B3876="B",+I3876,0))</f>
        <v>4392.8489658129611</v>
      </c>
      <c r="K3876" s="12">
        <f>K3875+IF(AND($B3876="B",$E3876&lt;&gt;""),IF($G3876="D",-I3876,+I3876),0)</f>
        <v>4392.8489658129611</v>
      </c>
      <c r="L3876" s="6" t="str">
        <f>IF(C3876="","",G3876&amp;" "&amp;VLOOKUP(C3876,$X$1:$Y$49,2))</f>
        <v>D 23</v>
      </c>
      <c r="M3876" s="10" t="e">
        <f>M3875+IF(AND(B3876="C",E3876&lt;&gt;""),IF(G3876="D",-#REF!,+#REF!),0)</f>
        <v>#REF!</v>
      </c>
      <c r="N3876">
        <f>IF(D3876,MONTH(D3876),"")</f>
        <v>3</v>
      </c>
      <c r="O3876">
        <f>IF(D3876,YEAR(D3876),"")</f>
        <v>2008</v>
      </c>
      <c r="P3876" s="12">
        <f>P3875+IF(AND($B3876="C",I3876&lt;&gt;""),IF($G3876="D",-I3876,+I3876),0)</f>
        <v>125.85577481221321</v>
      </c>
    </row>
    <row r="3877" spans="1:16" x14ac:dyDescent="0.2">
      <c r="A3877" s="6">
        <v>1895</v>
      </c>
      <c r="B3877" s="29" t="s">
        <v>17</v>
      </c>
      <c r="C3877" t="s">
        <v>54</v>
      </c>
      <c r="D3877" s="8">
        <v>39519</v>
      </c>
      <c r="E3877" s="8">
        <v>39522</v>
      </c>
      <c r="F3877" s="40" t="s">
        <v>284</v>
      </c>
      <c r="G3877" s="29" t="s">
        <v>19</v>
      </c>
      <c r="I3877" s="12">
        <v>825</v>
      </c>
      <c r="J3877" s="12">
        <f>J3876+IF(AND($B3877="B",$G3877="D"),-I3877,IF($B3877="B",+I3877,0))</f>
        <v>5217.8489658129611</v>
      </c>
      <c r="K3877" s="12">
        <f>K3876+IF(AND($B3877="B",$E3877&lt;&gt;""),IF($G3877="D",-I3877,+I3877),0)</f>
        <v>5217.8489658129611</v>
      </c>
      <c r="L3877" s="6" t="str">
        <f>IF(C3877="","",G3877&amp;" "&amp;VLOOKUP(C3877,$X$1:$Y$49,2))</f>
        <v>R 6</v>
      </c>
      <c r="M3877" s="10" t="e">
        <f>M3876+IF(AND(B3877="C",E3877&lt;&gt;""),IF(G3877="D",-#REF!,+#REF!),0)</f>
        <v>#REF!</v>
      </c>
      <c r="N3877">
        <f>IF(D3877,MONTH(D3877),"")</f>
        <v>3</v>
      </c>
      <c r="O3877">
        <f>IF(D3877,YEAR(D3877),"")</f>
        <v>2008</v>
      </c>
      <c r="P3877" s="12">
        <f>P3876+IF(AND($B3877="C",I3877&lt;&gt;""),IF($G3877="D",-I3877,+I3877),0)</f>
        <v>125.85577481221321</v>
      </c>
    </row>
    <row r="3878" spans="1:16" x14ac:dyDescent="0.2">
      <c r="A3878" s="6">
        <v>1895</v>
      </c>
      <c r="B3878" s="29" t="s">
        <v>17</v>
      </c>
      <c r="C3878" t="s">
        <v>62</v>
      </c>
      <c r="D3878" s="8">
        <v>39519</v>
      </c>
      <c r="E3878" s="8">
        <v>39522</v>
      </c>
      <c r="F3878" t="s">
        <v>284</v>
      </c>
      <c r="G3878" s="29" t="s">
        <v>19</v>
      </c>
      <c r="I3878" s="12">
        <v>161.69999999999999</v>
      </c>
      <c r="J3878" s="12">
        <f>J3877+IF(AND($B3878="B",$G3878="D"),-I3878,IF($B3878="B",+I3878,0))</f>
        <v>5379.5489658129609</v>
      </c>
      <c r="K3878" s="12">
        <f>K3877+IF(AND($B3878="B",$E3878&lt;&gt;""),IF($G3878="D",-I3878,+I3878),0)</f>
        <v>5379.5489658129609</v>
      </c>
      <c r="L3878" s="6" t="str">
        <f>IF(C3878="","",G3878&amp;" "&amp;VLOOKUP(C3878,$X$1:$Y$49,2))</f>
        <v>R 5</v>
      </c>
      <c r="M3878" s="10" t="e">
        <f>M3877+IF(AND(B3878="C",E3878&lt;&gt;""),IF(G3878="D",-#REF!,+#REF!),0)</f>
        <v>#REF!</v>
      </c>
      <c r="N3878">
        <f>IF(D3878,MONTH(D3878),"")</f>
        <v>3</v>
      </c>
      <c r="O3878">
        <f>IF(D3878,YEAR(D3878),"")</f>
        <v>2008</v>
      </c>
      <c r="P3878" s="12">
        <f>P3877+IF(AND($B3878="C",I3878&lt;&gt;""),IF($G3878="D",-I3878,+I3878),0)</f>
        <v>125.85577481221321</v>
      </c>
    </row>
    <row r="3879" spans="1:16" x14ac:dyDescent="0.2">
      <c r="A3879" s="6">
        <v>1901</v>
      </c>
      <c r="B3879" s="29" t="s">
        <v>17</v>
      </c>
      <c r="C3879" t="s">
        <v>28</v>
      </c>
      <c r="D3879" s="8">
        <v>39519</v>
      </c>
      <c r="E3879" s="8">
        <v>39519</v>
      </c>
      <c r="F3879" t="s">
        <v>284</v>
      </c>
      <c r="G3879" s="29" t="s">
        <v>23</v>
      </c>
      <c r="I3879" s="12">
        <v>59.18</v>
      </c>
      <c r="J3879" s="12">
        <f>J3878+IF(AND($B3879="B",$G3879="D"),-I3879,IF($B3879="B",+I3879,0))</f>
        <v>5320.3689658129606</v>
      </c>
      <c r="K3879" s="12">
        <f>K3878+IF(AND($B3879="B",$E3879&lt;&gt;""),IF($G3879="D",-I3879,+I3879),0)</f>
        <v>5320.3689658129606</v>
      </c>
      <c r="L3879" s="6" t="str">
        <f>IF(C3879="","",G3879&amp;" "&amp;VLOOKUP(C3879,$X$1:$Y$49,2))</f>
        <v>D 25</v>
      </c>
      <c r="M3879" s="10" t="e">
        <f>M3878+IF(AND(B3879="C",E3879&lt;&gt;""),IF(G3879="D",-#REF!,+#REF!),0)</f>
        <v>#REF!</v>
      </c>
      <c r="N3879">
        <f>IF(D3879,MONTH(D3879),"")</f>
        <v>3</v>
      </c>
      <c r="O3879">
        <f>IF(D3879,YEAR(D3879),"")</f>
        <v>2008</v>
      </c>
      <c r="P3879" s="12">
        <f>P3878+IF(AND($B3879="C",I3879&lt;&gt;""),IF($G3879="D",-I3879,+I3879),0)</f>
        <v>125.85577481221321</v>
      </c>
    </row>
    <row r="3880" spans="1:16" x14ac:dyDescent="0.2">
      <c r="A3880" s="6">
        <v>1901</v>
      </c>
      <c r="B3880" s="29" t="s">
        <v>17</v>
      </c>
      <c r="C3880" t="s">
        <v>26</v>
      </c>
      <c r="D3880" s="8">
        <v>39519</v>
      </c>
      <c r="E3880" s="8">
        <v>39519</v>
      </c>
      <c r="F3880" t="s">
        <v>284</v>
      </c>
      <c r="G3880" s="29" t="s">
        <v>23</v>
      </c>
      <c r="I3880" s="12">
        <v>8.84</v>
      </c>
      <c r="J3880" s="12">
        <f>J3879+IF(AND($B3880="B",$G3880="D"),-I3880,IF($B3880="B",+I3880,0))</f>
        <v>5311.5289658129605</v>
      </c>
      <c r="K3880" s="12">
        <f>K3879+IF(AND($B3880="B",$E3880&lt;&gt;""),IF($G3880="D",-I3880,+I3880),0)</f>
        <v>5311.5289658129605</v>
      </c>
      <c r="L3880" s="6" t="str">
        <f>IF(C3880="","",G3880&amp;" "&amp;VLOOKUP(C3880,$X$1:$Y$49,2))</f>
        <v>D 6</v>
      </c>
      <c r="M3880" s="10" t="e">
        <f>M3879+IF(AND(B3880="C",E3880&lt;&gt;""),IF(G3880="D",-#REF!,+#REF!),0)</f>
        <v>#REF!</v>
      </c>
      <c r="N3880">
        <f>IF(D3880,MONTH(D3880),"")</f>
        <v>3</v>
      </c>
      <c r="O3880">
        <f>IF(D3880,YEAR(D3880),"")</f>
        <v>2008</v>
      </c>
      <c r="P3880" s="12">
        <f>P3879+IF(AND($B3880="C",I3880&lt;&gt;""),IF($G3880="D",-I3880,+I3880),0)</f>
        <v>125.85577481221321</v>
      </c>
    </row>
    <row r="3881" spans="1:16" x14ac:dyDescent="0.2">
      <c r="A3881" s="6">
        <v>1898</v>
      </c>
      <c r="B3881" s="29" t="s">
        <v>17</v>
      </c>
      <c r="C3881" t="s">
        <v>54</v>
      </c>
      <c r="D3881" s="8">
        <v>39521</v>
      </c>
      <c r="E3881" s="8">
        <v>39526</v>
      </c>
      <c r="F3881" s="40" t="s">
        <v>284</v>
      </c>
      <c r="G3881" s="29" t="s">
        <v>19</v>
      </c>
      <c r="I3881" s="12">
        <v>435</v>
      </c>
      <c r="J3881" s="12">
        <f>J3880+IF(AND($B3881="B",$G3881="D"),-I3881,IF($B3881="B",+I3881,0))</f>
        <v>5746.5289658129605</v>
      </c>
      <c r="K3881" s="12">
        <f>K3880+IF(AND($B3881="B",$E3881&lt;&gt;""),IF($G3881="D",-I3881,+I3881),0)</f>
        <v>5746.5289658129605</v>
      </c>
      <c r="L3881" s="6" t="str">
        <f>IF(C3881="","",G3881&amp;" "&amp;VLOOKUP(C3881,$X$1:$Y$49,2))</f>
        <v>R 6</v>
      </c>
      <c r="M3881" s="10" t="e">
        <f>M3880+IF(AND(B3881="C",E3881&lt;&gt;""),IF(G3881="D",-#REF!,+#REF!),0)</f>
        <v>#REF!</v>
      </c>
      <c r="N3881">
        <f>IF(D3881,MONTH(D3881),"")</f>
        <v>3</v>
      </c>
      <c r="O3881">
        <f>IF(D3881,YEAR(D3881),"")</f>
        <v>2008</v>
      </c>
      <c r="P3881" s="12">
        <f>P3880+IF(AND($B3881="C",I3881&lt;&gt;""),IF($G3881="D",-I3881,+I3881),0)</f>
        <v>125.85577481221321</v>
      </c>
    </row>
    <row r="3882" spans="1:16" x14ac:dyDescent="0.2">
      <c r="A3882" s="6">
        <v>1898</v>
      </c>
      <c r="B3882" s="29" t="s">
        <v>17</v>
      </c>
      <c r="C3882" t="s">
        <v>62</v>
      </c>
      <c r="D3882" s="8">
        <v>39521</v>
      </c>
      <c r="E3882" s="8">
        <v>39526</v>
      </c>
      <c r="F3882" s="40" t="s">
        <v>284</v>
      </c>
      <c r="G3882" s="29" t="s">
        <v>19</v>
      </c>
      <c r="I3882" s="12">
        <v>85.26</v>
      </c>
      <c r="J3882" s="12">
        <f>J3881+IF(AND($B3882="B",$G3882="D"),-I3882,IF($B3882="B",+I3882,0))</f>
        <v>5831.7889658129607</v>
      </c>
      <c r="K3882" s="12">
        <f>K3881+IF(AND($B3882="B",$E3882&lt;&gt;""),IF($G3882="D",-I3882,+I3882),0)</f>
        <v>5831.7889658129607</v>
      </c>
      <c r="L3882" s="6" t="str">
        <f>IF(C3882="","",G3882&amp;" "&amp;VLOOKUP(C3882,$X$1:$Y$49,2))</f>
        <v>R 5</v>
      </c>
      <c r="M3882" s="10" t="e">
        <f>M3881+IF(AND(B3882="C",E3882&lt;&gt;""),IF(G3882="D",-#REF!,+#REF!),0)</f>
        <v>#REF!</v>
      </c>
      <c r="N3882">
        <f>IF(D3882,MONTH(D3882),"")</f>
        <v>3</v>
      </c>
      <c r="O3882">
        <f>IF(D3882,YEAR(D3882),"")</f>
        <v>2008</v>
      </c>
      <c r="P3882" s="12">
        <f>P3881+IF(AND($B3882="C",I3882&lt;&gt;""),IF($G3882="D",-I3882,+I3882),0)</f>
        <v>125.85577481221321</v>
      </c>
    </row>
    <row r="3883" spans="1:16" x14ac:dyDescent="0.2">
      <c r="A3883" s="6">
        <v>1897</v>
      </c>
      <c r="B3883" s="29" t="s">
        <v>17</v>
      </c>
      <c r="C3883" t="s">
        <v>28</v>
      </c>
      <c r="D3883" s="8">
        <v>39523</v>
      </c>
      <c r="E3883" s="8">
        <v>39537</v>
      </c>
      <c r="F3883" t="s">
        <v>284</v>
      </c>
      <c r="G3883" s="29" t="s">
        <v>23</v>
      </c>
      <c r="I3883" s="12">
        <v>38.79</v>
      </c>
      <c r="J3883" s="12">
        <f>J3882+IF(AND($B3883="B",$G3883="D"),-I3883,IF($B3883="B",+I3883,0))</f>
        <v>5792.9989658129607</v>
      </c>
      <c r="K3883" s="12">
        <f>K3882+IF(AND($B3883="B",$E3883&lt;&gt;""),IF($G3883="D",-I3883,+I3883),0)</f>
        <v>5792.9989658129607</v>
      </c>
      <c r="L3883" s="6" t="str">
        <f>IF(C3883="","",G3883&amp;" "&amp;VLOOKUP(C3883,$X$1:$Y$49,2))</f>
        <v>D 25</v>
      </c>
      <c r="M3883" s="10" t="e">
        <f>M3882+IF(AND(B3883="C",E3883&lt;&gt;""),IF(G3883="D",-#REF!,+#REF!),0)</f>
        <v>#REF!</v>
      </c>
      <c r="N3883">
        <f>IF(D3883,MONTH(D3883),"")</f>
        <v>3</v>
      </c>
      <c r="O3883">
        <f>IF(D3883,YEAR(D3883),"")</f>
        <v>2008</v>
      </c>
      <c r="P3883" s="12">
        <f>P3882+IF(AND($B3883="C",I3883&lt;&gt;""),IF($G3883="D",-I3883,+I3883),0)</f>
        <v>125.85577481221321</v>
      </c>
    </row>
    <row r="3884" spans="1:16" x14ac:dyDescent="0.2">
      <c r="A3884" s="6">
        <v>1897</v>
      </c>
      <c r="B3884" s="29" t="s">
        <v>17</v>
      </c>
      <c r="C3884" t="s">
        <v>26</v>
      </c>
      <c r="D3884" s="8">
        <v>39523</v>
      </c>
      <c r="E3884" s="8">
        <v>39537</v>
      </c>
      <c r="F3884" t="s">
        <v>284</v>
      </c>
      <c r="G3884" s="29" t="s">
        <v>23</v>
      </c>
      <c r="I3884" s="12">
        <v>7.61</v>
      </c>
      <c r="J3884" s="12">
        <f>J3883+IF(AND($B3884="B",$G3884="D"),-I3884,IF($B3884="B",+I3884,0))</f>
        <v>5785.388965812961</v>
      </c>
      <c r="K3884" s="12">
        <f>K3883+IF(AND($B3884="B",$E3884&lt;&gt;""),IF($G3884="D",-I3884,+I3884),0)</f>
        <v>5785.388965812961</v>
      </c>
      <c r="L3884" s="6" t="str">
        <f>IF(C3884="","",G3884&amp;" "&amp;VLOOKUP(C3884,$X$1:$Y$49,2))</f>
        <v>D 6</v>
      </c>
      <c r="M3884" s="10" t="e">
        <f>M3883+IF(AND(B3884="C",E3884&lt;&gt;""),IF(G3884="D",-#REF!,+#REF!),0)</f>
        <v>#REF!</v>
      </c>
      <c r="N3884">
        <f>IF(D3884,MONTH(D3884),"")</f>
        <v>3</v>
      </c>
      <c r="O3884">
        <f>IF(D3884,YEAR(D3884),"")</f>
        <v>2008</v>
      </c>
      <c r="P3884" s="12">
        <f>P3883+IF(AND($B3884="C",I3884&lt;&gt;""),IF($G3884="D",-I3884,+I3884),0)</f>
        <v>125.85577481221321</v>
      </c>
    </row>
    <row r="3885" spans="1:16" x14ac:dyDescent="0.2">
      <c r="A3885" s="6">
        <v>1851</v>
      </c>
      <c r="B3885" s="29" t="s">
        <v>17</v>
      </c>
      <c r="C3885" s="24" t="s">
        <v>33</v>
      </c>
      <c r="D3885" s="8">
        <v>39527</v>
      </c>
      <c r="E3885" s="8">
        <v>39531</v>
      </c>
      <c r="F3885" s="40" t="s">
        <v>284</v>
      </c>
      <c r="G3885" s="29" t="s">
        <v>23</v>
      </c>
      <c r="I3885" s="12">
        <v>169</v>
      </c>
      <c r="J3885" s="12">
        <f>J3884+IF(AND($B3885="B",$G3885="D"),-I3885,IF($B3885="B",+I3885,0))</f>
        <v>5616.388965812961</v>
      </c>
      <c r="K3885" s="12">
        <f>K3884+IF(AND($B3885="B",$E3885&lt;&gt;""),IF($G3885="D",-I3885,+I3885),0)</f>
        <v>5616.388965812961</v>
      </c>
      <c r="L3885" s="6" t="str">
        <f>IF(C3885="","",G3885&amp;" "&amp;VLOOKUP(C3885,$X$1:$Y$49,2))</f>
        <v>D 23</v>
      </c>
      <c r="M3885" s="10" t="e">
        <f>M3884+IF(AND(B3885="C",E3885&lt;&gt;""),IF(G3885="D",-#REF!,+#REF!),0)</f>
        <v>#REF!</v>
      </c>
      <c r="N3885">
        <f>IF(D3885,MONTH(D3885),"")</f>
        <v>3</v>
      </c>
      <c r="O3885">
        <f>IF(D3885,YEAR(D3885),"")</f>
        <v>2008</v>
      </c>
      <c r="P3885" s="12">
        <f>P3884+IF(AND($B3885="C",I3885&lt;&gt;""),IF($G3885="D",-I3885,+I3885),0)</f>
        <v>125.85577481221321</v>
      </c>
    </row>
    <row r="3886" spans="1:16" x14ac:dyDescent="0.2">
      <c r="A3886" s="6">
        <v>1528</v>
      </c>
      <c r="B3886" s="6" t="s">
        <v>17</v>
      </c>
      <c r="C3886" t="s">
        <v>57</v>
      </c>
      <c r="D3886" s="8">
        <v>39528</v>
      </c>
      <c r="E3886" s="8">
        <v>39531</v>
      </c>
      <c r="F3886" t="s">
        <v>284</v>
      </c>
      <c r="G3886" s="6" t="s">
        <v>23</v>
      </c>
      <c r="I3886" s="12">
        <v>278.97000000000003</v>
      </c>
      <c r="J3886" s="12">
        <f>J3885+IF(AND($B3886="B",$G3886="D"),-I3886,IF($B3886="B",+I3886,0))</f>
        <v>5337.4189658129608</v>
      </c>
      <c r="K3886" s="12">
        <f>K3885+IF(AND($B3886="B",$E3886&lt;&gt;""),IF($G3886="D",-I3886,+I3886),0)</f>
        <v>5337.4189658129608</v>
      </c>
      <c r="L3886" s="6" t="str">
        <f>IF(C3886="","",G3886&amp;" "&amp;VLOOKUP(C3886,$X$1:$Y$49,2))</f>
        <v>D 13</v>
      </c>
      <c r="M3886" s="10" t="e">
        <f>M3885+IF(AND(B3886="C",E3886&lt;&gt;""),IF(G3886="D",-#REF!,+#REF!),0)</f>
        <v>#REF!</v>
      </c>
      <c r="N3886">
        <f>IF(D3886,MONTH(D3886),"")</f>
        <v>3</v>
      </c>
      <c r="O3886">
        <f>IF(D3886,YEAR(D3886),"")</f>
        <v>2008</v>
      </c>
      <c r="P3886" s="12">
        <f>P3885+IF(AND($B3886="C",I3886&lt;&gt;""),IF($G3886="D",-I3886,+I3886),0)</f>
        <v>125.85577481221321</v>
      </c>
    </row>
    <row r="3887" spans="1:16" x14ac:dyDescent="0.2">
      <c r="A3887" s="6">
        <v>1528</v>
      </c>
      <c r="B3887" s="6" t="s">
        <v>17</v>
      </c>
      <c r="C3887" s="7" t="s">
        <v>26</v>
      </c>
      <c r="D3887" s="8">
        <v>39528</v>
      </c>
      <c r="E3887" s="8">
        <v>39531</v>
      </c>
      <c r="F3887" t="s">
        <v>284</v>
      </c>
      <c r="G3887" s="6" t="s">
        <v>23</v>
      </c>
      <c r="I3887" s="12">
        <v>54.68</v>
      </c>
      <c r="J3887" s="12">
        <f>J3886+IF(AND($B3887="B",$G3887="D"),-I3887,IF($B3887="B",+I3887,0))</f>
        <v>5282.7389658129605</v>
      </c>
      <c r="K3887" s="12">
        <f>K3886+IF(AND($B3887="B",$E3887&lt;&gt;""),IF($G3887="D",-I3887,+I3887),0)</f>
        <v>5282.7389658129605</v>
      </c>
      <c r="L3887" s="6" t="str">
        <f>IF(C3887="","",G3887&amp;" "&amp;VLOOKUP(C3887,$X$1:$Y$49,2))</f>
        <v>D 6</v>
      </c>
      <c r="M3887" s="10" t="e">
        <f>M3886+IF(AND(B3887="C",E3887&lt;&gt;""),IF(G3887="D",-#REF!,+#REF!),0)</f>
        <v>#REF!</v>
      </c>
      <c r="N3887">
        <f>IF(D3887,MONTH(D3887),"")</f>
        <v>3</v>
      </c>
      <c r="O3887">
        <f>IF(D3887,YEAR(D3887),"")</f>
        <v>2008</v>
      </c>
      <c r="P3887" s="12">
        <f>P3886+IF(AND($B3887="C",I3887&lt;&gt;""),IF($G3887="D",-I3887,+I3887),0)</f>
        <v>125.85577481221321</v>
      </c>
    </row>
    <row r="3888" spans="1:16" x14ac:dyDescent="0.2">
      <c r="A3888" s="6">
        <v>1528</v>
      </c>
      <c r="B3888" s="6" t="s">
        <v>17</v>
      </c>
      <c r="C3888" t="s">
        <v>64</v>
      </c>
      <c r="D3888" s="8">
        <v>39528</v>
      </c>
      <c r="E3888" s="8">
        <v>39531</v>
      </c>
      <c r="F3888" t="s">
        <v>284</v>
      </c>
      <c r="G3888" s="6" t="s">
        <v>23</v>
      </c>
      <c r="I3888" s="12">
        <v>6.11</v>
      </c>
      <c r="J3888" s="12">
        <f>J3887+IF(AND($B3888="B",$G3888="D"),-I3888,IF($B3888="B",+I3888,0))</f>
        <v>5276.6289658129608</v>
      </c>
      <c r="K3888" s="12">
        <f>K3887+IF(AND($B3888="B",$E3888&lt;&gt;""),IF($G3888="D",-I3888,+I3888),0)</f>
        <v>5276.6289658129608</v>
      </c>
      <c r="L3888" s="6" t="str">
        <f>IF(C3888="","",G3888&amp;" "&amp;VLOOKUP(C3888,$X$1:$Y$49,2))</f>
        <v>D 20</v>
      </c>
      <c r="M3888" s="10" t="e">
        <f>M3887+IF(AND(B3888="C",E3888&lt;&gt;""),IF(G3888="D",-#REF!,+#REF!),0)</f>
        <v>#REF!</v>
      </c>
      <c r="N3888">
        <f>IF(D3888,MONTH(D3888),"")</f>
        <v>3</v>
      </c>
      <c r="O3888">
        <f>IF(D3888,YEAR(D3888),"")</f>
        <v>2008</v>
      </c>
      <c r="P3888" s="12">
        <f>P3887+IF(AND($B3888="C",I3888&lt;&gt;""),IF($G3888="D",-I3888,+I3888),0)</f>
        <v>125.85577481221321</v>
      </c>
    </row>
    <row r="3889" spans="1:18" x14ac:dyDescent="0.2">
      <c r="A3889" s="6">
        <v>1868</v>
      </c>
      <c r="B3889" s="29" t="s">
        <v>17</v>
      </c>
      <c r="C3889" s="24" t="s">
        <v>33</v>
      </c>
      <c r="D3889" s="8">
        <v>39528</v>
      </c>
      <c r="E3889" s="8">
        <v>39526</v>
      </c>
      <c r="F3889" t="s">
        <v>284</v>
      </c>
      <c r="G3889" s="29" t="s">
        <v>23</v>
      </c>
      <c r="I3889" s="12">
        <v>477</v>
      </c>
      <c r="J3889" s="12">
        <f>J3888+IF(AND($B3889="B",$G3889="D"),-I3889,IF($B3889="B",+I3889,0))</f>
        <v>4799.6289658129608</v>
      </c>
      <c r="K3889" s="12">
        <f>K3888+IF(AND($B3889="B",$E3889&lt;&gt;""),IF($G3889="D",-I3889,+I3889),0)</f>
        <v>4799.6289658129608</v>
      </c>
      <c r="L3889" s="6" t="str">
        <f>IF(C3889="","",G3889&amp;" "&amp;VLOOKUP(C3889,$X$1:$Y$49,2))</f>
        <v>D 23</v>
      </c>
      <c r="M3889" s="10" t="e">
        <f>M3888+IF(AND(B3889="C",E3889&lt;&gt;""),IF(G3889="D",-#REF!,+#REF!),0)</f>
        <v>#REF!</v>
      </c>
      <c r="N3889">
        <f>IF(D3889,MONTH(D3889),"")</f>
        <v>3</v>
      </c>
      <c r="O3889">
        <f>IF(D3889,YEAR(D3889),"")</f>
        <v>2008</v>
      </c>
      <c r="P3889" s="12">
        <f>P3888+IF(AND($B3889="C",I3889&lt;&gt;""),IF($G3889="D",-I3889,+I3889),0)</f>
        <v>125.85577481221321</v>
      </c>
    </row>
    <row r="3890" spans="1:18" x14ac:dyDescent="0.2">
      <c r="A3890" s="6">
        <v>1896</v>
      </c>
      <c r="B3890" s="29" t="s">
        <v>17</v>
      </c>
      <c r="C3890" t="s">
        <v>28</v>
      </c>
      <c r="D3890" s="8">
        <v>39530</v>
      </c>
      <c r="E3890" s="8">
        <v>39530</v>
      </c>
      <c r="F3890" s="40" t="s">
        <v>284</v>
      </c>
      <c r="G3890" s="29" t="s">
        <v>23</v>
      </c>
      <c r="I3890" s="12">
        <v>25.8</v>
      </c>
      <c r="J3890" s="12">
        <f>J3889+IF(AND($B3890="B",$G3890="D"),-I3890,IF($B3890="B",+I3890,0))</f>
        <v>4773.8289658129606</v>
      </c>
      <c r="K3890" s="12">
        <f>K3889+IF(AND($B3890="B",$E3890&lt;&gt;""),IF($G3890="D",-I3890,+I3890),0)</f>
        <v>4773.8289658129606</v>
      </c>
      <c r="L3890" s="6" t="str">
        <f>IF(C3890="","",G3890&amp;" "&amp;VLOOKUP(C3890,$X$1:$Y$49,2))</f>
        <v>D 25</v>
      </c>
      <c r="M3890" s="10" t="e">
        <f>M3889+IF(AND(B3890="C",E3890&lt;&gt;""),IF(G3890="D",-#REF!,+#REF!),0)</f>
        <v>#REF!</v>
      </c>
      <c r="N3890">
        <f>IF(D3890,MONTH(D3890),"")</f>
        <v>3</v>
      </c>
      <c r="O3890">
        <f>IF(D3890,YEAR(D3890),"")</f>
        <v>2008</v>
      </c>
      <c r="P3890" s="12">
        <f>P3889+IF(AND($B3890="C",I3890&lt;&gt;""),IF($G3890="D",-I3890,+I3890),0)</f>
        <v>125.85577481221321</v>
      </c>
    </row>
    <row r="3891" spans="1:18" x14ac:dyDescent="0.2">
      <c r="A3891" s="6">
        <v>1896</v>
      </c>
      <c r="B3891" s="29" t="s">
        <v>17</v>
      </c>
      <c r="C3891" t="s">
        <v>26</v>
      </c>
      <c r="D3891" s="8">
        <v>39530</v>
      </c>
      <c r="E3891" s="8">
        <v>39530</v>
      </c>
      <c r="F3891" s="40" t="s">
        <v>284</v>
      </c>
      <c r="G3891" s="29" t="s">
        <v>23</v>
      </c>
      <c r="I3891" s="12">
        <v>1.42</v>
      </c>
      <c r="J3891" s="12">
        <f>J3890+IF(AND($B3891="B",$G3891="D"),-I3891,IF($B3891="B",+I3891,0))</f>
        <v>4772.4089658129606</v>
      </c>
      <c r="K3891" s="12">
        <f>K3890+IF(AND($B3891="B",$E3891&lt;&gt;""),IF($G3891="D",-I3891,+I3891),0)</f>
        <v>4772.4089658129606</v>
      </c>
      <c r="L3891" s="6" t="str">
        <f>IF(C3891="","",G3891&amp;" "&amp;VLOOKUP(C3891,$X$1:$Y$49,2))</f>
        <v>D 6</v>
      </c>
      <c r="M3891" s="10" t="e">
        <f>M3890+IF(AND(B3891="C",E3891&lt;&gt;""),IF(G3891="D",-#REF!,+#REF!),0)</f>
        <v>#REF!</v>
      </c>
      <c r="N3891">
        <f>IF(D3891,MONTH(D3891),"")</f>
        <v>3</v>
      </c>
      <c r="O3891">
        <f>IF(D3891,YEAR(D3891),"")</f>
        <v>2008</v>
      </c>
      <c r="P3891" s="12">
        <f>P3890+IF(AND($B3891="C",I3891&lt;&gt;""),IF($G3891="D",-I3891,+I3891),0)</f>
        <v>125.85577481221321</v>
      </c>
    </row>
    <row r="3892" spans="1:18" x14ac:dyDescent="0.2">
      <c r="A3892" s="6">
        <v>1903</v>
      </c>
      <c r="B3892" s="29" t="s">
        <v>17</v>
      </c>
      <c r="C3892" t="s">
        <v>28</v>
      </c>
      <c r="D3892" s="8">
        <v>39537</v>
      </c>
      <c r="E3892" s="8">
        <v>36468</v>
      </c>
      <c r="F3892" s="40" t="s">
        <v>284</v>
      </c>
      <c r="G3892" s="29" t="s">
        <v>23</v>
      </c>
      <c r="J3892" s="12">
        <f>J3891+IF(AND($B3892="B",$G3892="D"),-I3892,IF($B3892="B",+I3892,0))</f>
        <v>4772.4089658129606</v>
      </c>
      <c r="K3892" s="12">
        <f>K3891+IF(AND($B3892="B",$E3892&lt;&gt;""),IF($G3892="D",-I3892,+I3892),0)</f>
        <v>4772.4089658129606</v>
      </c>
      <c r="L3892" s="6" t="str">
        <f>IF(C3892="","",G3892&amp;" "&amp;VLOOKUP(C3892,$X$1:$Y$49,2))</f>
        <v>D 25</v>
      </c>
      <c r="M3892" s="10" t="e">
        <f>M3891+IF(AND(B3892="C",E3892&lt;&gt;""),IF(G3892="D",-#REF!,+#REF!),0)</f>
        <v>#REF!</v>
      </c>
      <c r="N3892">
        <f>IF(D3892,MONTH(D3892),"")</f>
        <v>3</v>
      </c>
      <c r="O3892">
        <f>IF(D3892,YEAR(D3892),"")</f>
        <v>2008</v>
      </c>
      <c r="P3892" s="12">
        <f>P3891+IF(AND($B3892="C",I3892&lt;&gt;""),IF($G3892="D",-I3892,+I3892),0)</f>
        <v>125.85577481221321</v>
      </c>
    </row>
    <row r="3893" spans="1:18" x14ac:dyDescent="0.2">
      <c r="A3893" s="6">
        <v>1903</v>
      </c>
      <c r="B3893" s="29" t="s">
        <v>17</v>
      </c>
      <c r="C3893" t="s">
        <v>26</v>
      </c>
      <c r="D3893" s="8">
        <v>39537</v>
      </c>
      <c r="E3893" s="8">
        <v>36468</v>
      </c>
      <c r="F3893" s="40" t="s">
        <v>284</v>
      </c>
      <c r="G3893" s="29" t="s">
        <v>23</v>
      </c>
      <c r="J3893" s="12">
        <f>J3892+IF(AND($B3893="B",$G3893="D"),-I3893,IF($B3893="B",+I3893,0))</f>
        <v>4772.4089658129606</v>
      </c>
      <c r="K3893" s="12">
        <f>K3892+IF(AND($B3893="B",$E3893&lt;&gt;""),IF($G3893="D",-I3893,+I3893),0)</f>
        <v>4772.4089658129606</v>
      </c>
      <c r="L3893" s="6" t="str">
        <f>IF(C3893="","",G3893&amp;" "&amp;VLOOKUP(C3893,$X$1:$Y$49,2))</f>
        <v>D 6</v>
      </c>
      <c r="M3893" s="10" t="e">
        <f>M3892+IF(AND(B3893="C",E3893&lt;&gt;""),IF(G3893="D",-#REF!,+#REF!),0)</f>
        <v>#REF!</v>
      </c>
      <c r="N3893">
        <f>IF(D3893,MONTH(D3893),"")</f>
        <v>3</v>
      </c>
      <c r="O3893">
        <f>IF(D3893,YEAR(D3893),"")</f>
        <v>2008</v>
      </c>
      <c r="P3893" s="12">
        <f>P3892+IF(AND($B3893="C",I3893&lt;&gt;""),IF($G3893="D",-I3893,+I3893),0)</f>
        <v>125.85577481221321</v>
      </c>
    </row>
    <row r="3894" spans="1:18" x14ac:dyDescent="0.2">
      <c r="A3894" s="6">
        <v>1902</v>
      </c>
      <c r="B3894" s="29" t="s">
        <v>17</v>
      </c>
      <c r="C3894" t="s">
        <v>31</v>
      </c>
      <c r="D3894" s="8">
        <v>39538</v>
      </c>
      <c r="E3894" s="8">
        <v>39538</v>
      </c>
      <c r="F3894" s="40" t="s">
        <v>284</v>
      </c>
      <c r="G3894" s="29" t="s">
        <v>23</v>
      </c>
      <c r="I3894" s="12">
        <v>128.94</v>
      </c>
      <c r="J3894" s="12">
        <f>J3893+IF(AND($B3894="B",$G3894="D"),-I3894,IF($B3894="B",+I3894,0))</f>
        <v>4643.468965812961</v>
      </c>
      <c r="K3894" s="12">
        <f>K3893+IF(AND($B3894="B",$E3894&lt;&gt;""),IF($G3894="D",-I3894,+I3894),0)</f>
        <v>4643.468965812961</v>
      </c>
      <c r="L3894" s="6" t="str">
        <f>IF(C3894="","",G3894&amp;" "&amp;VLOOKUP(C3894,$X$1:$Y$49,2))</f>
        <v>D 22</v>
      </c>
      <c r="M3894" s="10" t="e">
        <f>M3893+IF(AND(B3894="C",E3894&lt;&gt;""),IF(G3894="D",-#REF!,+#REF!),0)</f>
        <v>#REF!</v>
      </c>
      <c r="N3894">
        <f>IF(D3894,MONTH(D3894),"")</f>
        <v>3</v>
      </c>
      <c r="O3894">
        <f>IF(D3894,YEAR(D3894),"")</f>
        <v>2008</v>
      </c>
      <c r="P3894" s="12">
        <f>P3893+IF(AND($B3894="C",I3894&lt;&gt;""),IF($G3894="D",-I3894,+I3894),0)</f>
        <v>125.85577481221321</v>
      </c>
    </row>
    <row r="3895" spans="1:18" x14ac:dyDescent="0.2">
      <c r="A3895" s="6">
        <v>1902</v>
      </c>
      <c r="B3895" s="29" t="s">
        <v>17</v>
      </c>
      <c r="C3895" t="s">
        <v>49</v>
      </c>
      <c r="D3895" s="8">
        <v>39538</v>
      </c>
      <c r="E3895" s="8">
        <v>39538</v>
      </c>
      <c r="F3895" s="40" t="s">
        <v>284</v>
      </c>
      <c r="G3895" s="29" t="s">
        <v>23</v>
      </c>
      <c r="I3895" s="12">
        <v>51.76</v>
      </c>
      <c r="J3895" s="12">
        <f>J3894+IF(AND($B3895="B",$G3895="D"),-I3895,IF($B3895="B",+I3895,0))</f>
        <v>4591.7089658129607</v>
      </c>
      <c r="K3895" s="12">
        <f>K3894+IF(AND($B3895="B",$E3895&lt;&gt;""),IF($G3895="D",-I3895,+I3895),0)</f>
        <v>4591.7089658129607</v>
      </c>
      <c r="L3895" s="6" t="str">
        <f>IF(C3895="","",G3895&amp;" "&amp;VLOOKUP(C3895,$X$1:$Y$49,2))</f>
        <v>D 24</v>
      </c>
      <c r="M3895" s="10" t="e">
        <f>M3894+IF(AND(B3895="C",E3895&lt;&gt;""),IF(G3895="D",-#REF!,+#REF!),0)</f>
        <v>#REF!</v>
      </c>
      <c r="N3895">
        <f>IF(D3895,MONTH(D3895),"")</f>
        <v>3</v>
      </c>
      <c r="O3895">
        <f>IF(D3895,YEAR(D3895),"")</f>
        <v>2008</v>
      </c>
      <c r="P3895" s="12">
        <f>P3894+IF(AND($B3895="C",I3895&lt;&gt;""),IF($G3895="D",-I3895,+I3895),0)</f>
        <v>125.85577481221321</v>
      </c>
    </row>
    <row r="3896" spans="1:18" x14ac:dyDescent="0.2">
      <c r="A3896" s="6">
        <v>1902</v>
      </c>
      <c r="B3896" s="29" t="s">
        <v>17</v>
      </c>
      <c r="C3896" t="s">
        <v>26</v>
      </c>
      <c r="D3896" s="8">
        <v>39538</v>
      </c>
      <c r="E3896" s="8">
        <v>39538</v>
      </c>
      <c r="F3896" s="40" t="s">
        <v>284</v>
      </c>
      <c r="G3896" s="29" t="s">
        <v>23</v>
      </c>
      <c r="I3896" s="12">
        <v>35.409999999999997</v>
      </c>
      <c r="J3896" s="12">
        <f>J3895+IF(AND($B3896="B",$G3896="D"),-I3896,IF($B3896="B",+I3896,0))</f>
        <v>4556.2989658129609</v>
      </c>
      <c r="K3896" s="12">
        <f>K3895+IF(AND($B3896="B",$E3896&lt;&gt;""),IF($G3896="D",-I3896,+I3896),0)</f>
        <v>4556.2989658129609</v>
      </c>
      <c r="L3896" s="6" t="str">
        <f>IF(C3896="","",G3896&amp;" "&amp;VLOOKUP(C3896,$X$1:$Y$49,2))</f>
        <v>D 6</v>
      </c>
      <c r="M3896" s="10" t="e">
        <f>M3895+IF(AND(B3896="C",E3896&lt;&gt;""),IF(G3896="D",-#REF!,+#REF!),0)</f>
        <v>#REF!</v>
      </c>
      <c r="N3896">
        <f>IF(D3896,MONTH(D3896),"")</f>
        <v>3</v>
      </c>
      <c r="O3896">
        <f>IF(D3896,YEAR(D3896),"")</f>
        <v>2008</v>
      </c>
      <c r="P3896" s="12">
        <f>P3895+IF(AND($B3896="C",I3896&lt;&gt;""),IF($G3896="D",-I3896,+I3896),0)</f>
        <v>125.85577481221321</v>
      </c>
    </row>
    <row r="3897" spans="1:18" x14ac:dyDescent="0.2">
      <c r="A3897" s="6">
        <v>1904</v>
      </c>
      <c r="B3897" s="6" t="s">
        <v>17</v>
      </c>
      <c r="C3897" t="s">
        <v>53</v>
      </c>
      <c r="D3897" s="8">
        <v>39539</v>
      </c>
      <c r="E3897" s="8">
        <v>39539</v>
      </c>
      <c r="F3897" t="s">
        <v>284</v>
      </c>
      <c r="G3897" s="6" t="s">
        <v>23</v>
      </c>
      <c r="I3897" s="12">
        <v>34</v>
      </c>
      <c r="J3897" s="12">
        <f>J3896+IF(AND($B3897="B",$G3897="D"),-I3897,IF($B3897="B",+I3897,0))</f>
        <v>4522.2989658129609</v>
      </c>
      <c r="K3897" s="12">
        <f>K3896+IF(AND($B3897="B",$E3897&lt;&gt;""),IF($G3897="D",-I3897,+I3897),0)</f>
        <v>4522.2989658129609</v>
      </c>
      <c r="L3897" s="6" t="str">
        <f>IF(C3897="","",G3897&amp;" "&amp;VLOOKUP(C3897,$X$1:$Y$49,2))</f>
        <v>D 29</v>
      </c>
      <c r="M3897" s="10" t="e">
        <f>M3896+IF(AND(B3897="C",E3897&lt;&gt;""),IF(G3897="D",-#REF!,+#REF!),0)</f>
        <v>#REF!</v>
      </c>
      <c r="N3897">
        <f>IF(D3897,MONTH(D3897),"")</f>
        <v>4</v>
      </c>
      <c r="O3897">
        <f>IF(D3897,YEAR(D3897),"")</f>
        <v>2008</v>
      </c>
      <c r="P3897" s="12">
        <f>P3896+IF(AND($B3897="C",I3897&lt;&gt;""),IF($G3897="D",-I3897,+I3897),0)</f>
        <v>125.85577481221321</v>
      </c>
    </row>
    <row r="3898" spans="1:18" x14ac:dyDescent="0.2">
      <c r="A3898" s="6">
        <v>1904</v>
      </c>
      <c r="B3898" s="6" t="s">
        <v>17</v>
      </c>
      <c r="C3898" t="s">
        <v>53</v>
      </c>
      <c r="D3898" s="8">
        <v>39539</v>
      </c>
      <c r="E3898" s="8">
        <v>39539</v>
      </c>
      <c r="F3898" t="s">
        <v>284</v>
      </c>
      <c r="G3898" s="6" t="s">
        <v>23</v>
      </c>
      <c r="I3898" s="12">
        <v>8.36</v>
      </c>
      <c r="J3898" s="12">
        <f>J3897+IF(AND($B3898="B",$G3898="D"),-I3898,IF($B3898="B",+I3898,0))</f>
        <v>4513.9389658129612</v>
      </c>
      <c r="K3898" s="12">
        <f>K3897+IF(AND($B3898="B",$E3898&lt;&gt;""),IF($G3898="D",-I3898,+I3898),0)</f>
        <v>4513.9389658129612</v>
      </c>
      <c r="L3898" s="6" t="str">
        <f>IF(C3898="","",G3898&amp;" "&amp;VLOOKUP(C3898,$X$1:$Y$49,2))</f>
        <v>D 29</v>
      </c>
      <c r="M3898" s="10" t="e">
        <f>M3897+IF(AND(B3898="C",E3898&lt;&gt;""),IF(G3898="D",-#REF!,+#REF!),0)</f>
        <v>#REF!</v>
      </c>
      <c r="N3898">
        <f>IF(D3898,MONTH(D3898),"")</f>
        <v>4</v>
      </c>
      <c r="O3898">
        <f>IF(D3898,YEAR(D3898),"")</f>
        <v>2008</v>
      </c>
      <c r="P3898" s="12">
        <f>P3897+IF(AND($B3898="C",I3898&lt;&gt;""),IF($G3898="D",-I3898,+I3898),0)</f>
        <v>125.85577481221321</v>
      </c>
      <c r="R3898" s="17"/>
    </row>
    <row r="3899" spans="1:18" x14ac:dyDescent="0.2">
      <c r="A3899" s="6">
        <v>1914</v>
      </c>
      <c r="B3899" s="29" t="s">
        <v>17</v>
      </c>
      <c r="C3899" t="s">
        <v>53</v>
      </c>
      <c r="D3899" s="8">
        <v>39539</v>
      </c>
      <c r="E3899" s="8">
        <v>39539</v>
      </c>
      <c r="F3899" s="40" t="s">
        <v>284</v>
      </c>
      <c r="G3899" s="29" t="s">
        <v>23</v>
      </c>
      <c r="I3899" s="12">
        <v>49.12</v>
      </c>
      <c r="J3899" s="12">
        <f>J3898+IF(AND($B3899="B",$G3899="D"),-I3899,IF($B3899="B",+I3899,0))</f>
        <v>4464.8189658129613</v>
      </c>
      <c r="K3899" s="12">
        <f>K3898+IF(AND($B3899="B",$E3899&lt;&gt;""),IF($G3899="D",-I3899,+I3899),0)</f>
        <v>4464.8189658129613</v>
      </c>
      <c r="L3899" s="6" t="str">
        <f>IF(C3899="","",G3899&amp;" "&amp;VLOOKUP(C3899,$X$1:$Y$49,2))</f>
        <v>D 29</v>
      </c>
      <c r="M3899" s="10" t="e">
        <f>M3898+IF(AND(B3899="C",E3899&lt;&gt;""),IF(G3899="D",-#REF!,+#REF!),0)</f>
        <v>#REF!</v>
      </c>
      <c r="N3899">
        <f>IF(D3899,MONTH(D3899),"")</f>
        <v>4</v>
      </c>
      <c r="O3899">
        <f>IF(D3899,YEAR(D3899),"")</f>
        <v>2008</v>
      </c>
      <c r="P3899" s="12">
        <f>P3898+IF(AND($B3899="C",I3899&lt;&gt;""),IF($G3899="D",-I3899,+I3899),0)</f>
        <v>125.85577481221321</v>
      </c>
    </row>
    <row r="3900" spans="1:18" x14ac:dyDescent="0.2">
      <c r="A3900" s="6">
        <v>999</v>
      </c>
      <c r="B3900" s="6" t="s">
        <v>17</v>
      </c>
      <c r="C3900" t="s">
        <v>33</v>
      </c>
      <c r="D3900" s="8">
        <v>39542</v>
      </c>
      <c r="E3900" s="8">
        <v>39544</v>
      </c>
      <c r="F3900" t="s">
        <v>284</v>
      </c>
      <c r="G3900" s="6" t="s">
        <v>23</v>
      </c>
      <c r="I3900" s="12">
        <v>136.84</v>
      </c>
      <c r="J3900" s="12">
        <f>J3899+IF(AND($B3900="B",$G3900="D"),-I3900,IF($B3900="B",+I3900,0))</f>
        <v>4327.9789658129612</v>
      </c>
      <c r="K3900" s="12">
        <f>K3899+IF(AND($B3900="B",$E3900&lt;&gt;""),IF($G3900="D",-I3900,+I3900),0)</f>
        <v>4327.9789658129612</v>
      </c>
      <c r="L3900" s="6" t="str">
        <f>IF(C3900="","",G3900&amp;" "&amp;VLOOKUP(C3900,$X$1:$Y$49,2))</f>
        <v>D 23</v>
      </c>
      <c r="M3900" s="10" t="e">
        <f>M3899+IF(AND(B3900="C",E3900&lt;&gt;""),IF(G3900="D",-#REF!,+#REF!),0)</f>
        <v>#REF!</v>
      </c>
      <c r="N3900">
        <f>IF(D3900,MONTH(D3900),"")</f>
        <v>4</v>
      </c>
      <c r="O3900">
        <f>IF(D3900,YEAR(D3900),"")</f>
        <v>2008</v>
      </c>
      <c r="P3900" s="12">
        <f>P3899+IF(AND($B3900="C",I3900&lt;&gt;""),IF($G3900="D",-I3900,+I3900),0)</f>
        <v>125.85577481221321</v>
      </c>
    </row>
    <row r="3901" spans="1:18" x14ac:dyDescent="0.2">
      <c r="A3901" s="6">
        <v>1899</v>
      </c>
      <c r="B3901" s="29" t="s">
        <v>17</v>
      </c>
      <c r="C3901" t="s">
        <v>54</v>
      </c>
      <c r="D3901" s="8">
        <v>39542</v>
      </c>
      <c r="E3901" s="8">
        <v>39547</v>
      </c>
      <c r="F3901" s="40" t="s">
        <v>284</v>
      </c>
      <c r="G3901" s="29" t="s">
        <v>19</v>
      </c>
      <c r="I3901" s="12">
        <v>145</v>
      </c>
      <c r="J3901" s="12">
        <f>J3900+IF(AND($B3901="B",$G3901="D"),-I3901,IF($B3901="B",+I3901,0))</f>
        <v>4472.9789658129612</v>
      </c>
      <c r="K3901" s="12">
        <f>K3900+IF(AND($B3901="B",$E3901&lt;&gt;""),IF($G3901="D",-I3901,+I3901),0)</f>
        <v>4472.9789658129612</v>
      </c>
      <c r="L3901" s="6" t="str">
        <f>IF(C3901="","",G3901&amp;" "&amp;VLOOKUP(C3901,$X$1:$Y$49,2))</f>
        <v>R 6</v>
      </c>
      <c r="M3901" s="10" t="e">
        <f>M3900+IF(AND(B3901="C",E3901&lt;&gt;""),IF(G3901="D",-#REF!,+#REF!),0)</f>
        <v>#REF!</v>
      </c>
      <c r="N3901">
        <f>IF(D3901,MONTH(D3901),"")</f>
        <v>4</v>
      </c>
      <c r="O3901">
        <f>IF(D3901,YEAR(D3901),"")</f>
        <v>2008</v>
      </c>
      <c r="P3901" s="12">
        <f>P3900+IF(AND($B3901="C",I3901&lt;&gt;""),IF($G3901="D",-I3901,+I3901),0)</f>
        <v>125.85577481221321</v>
      </c>
    </row>
    <row r="3902" spans="1:18" x14ac:dyDescent="0.2">
      <c r="A3902" s="6">
        <v>1899</v>
      </c>
      <c r="B3902" s="29" t="s">
        <v>17</v>
      </c>
      <c r="C3902" t="s">
        <v>62</v>
      </c>
      <c r="D3902" s="8">
        <v>39542</v>
      </c>
      <c r="E3902" s="8">
        <v>39547</v>
      </c>
      <c r="F3902" s="40" t="s">
        <v>284</v>
      </c>
      <c r="G3902" s="29" t="s">
        <v>19</v>
      </c>
      <c r="I3902" s="12">
        <v>28.42</v>
      </c>
      <c r="J3902" s="12">
        <f>J3901+IF(AND($B3902="B",$G3902="D"),-I3902,IF($B3902="B",+I3902,0))</f>
        <v>4501.3989658129613</v>
      </c>
      <c r="K3902" s="12">
        <f>K3901+IF(AND($B3902="B",$E3902&lt;&gt;""),IF($G3902="D",-I3902,+I3902),0)</f>
        <v>4501.3989658129613</v>
      </c>
      <c r="L3902" s="6" t="str">
        <f>IF(C3902="","",G3902&amp;" "&amp;VLOOKUP(C3902,$X$1:$Y$49,2))</f>
        <v>R 5</v>
      </c>
      <c r="M3902" s="10" t="e">
        <f>M3901+IF(AND(B3902="C",E3902&lt;&gt;""),IF(G3902="D",-#REF!,+#REF!),0)</f>
        <v>#REF!</v>
      </c>
      <c r="N3902">
        <f>IF(D3902,MONTH(D3902),"")</f>
        <v>4</v>
      </c>
      <c r="O3902">
        <f>IF(D3902,YEAR(D3902),"")</f>
        <v>2008</v>
      </c>
      <c r="P3902" s="12">
        <f>P3901+IF(AND($B3902="C",I3902&lt;&gt;""),IF($G3902="D",-I3902,+I3902),0)</f>
        <v>125.85577481221321</v>
      </c>
      <c r="R3902" s="17"/>
    </row>
    <row r="3903" spans="1:18" x14ac:dyDescent="0.2">
      <c r="A3903" s="6">
        <v>1900</v>
      </c>
      <c r="B3903" s="29" t="s">
        <v>17</v>
      </c>
      <c r="C3903" t="s">
        <v>64</v>
      </c>
      <c r="D3903" s="8">
        <v>39542</v>
      </c>
      <c r="E3903" s="8">
        <v>39545</v>
      </c>
      <c r="F3903" s="40" t="s">
        <v>284</v>
      </c>
      <c r="G3903" s="29" t="s">
        <v>23</v>
      </c>
      <c r="I3903" s="12">
        <v>372.72</v>
      </c>
      <c r="J3903" s="12">
        <f>J3902+IF(AND($B3903="B",$G3903="D"),-I3903,IF($B3903="B",+I3903,0))</f>
        <v>4128.678965812961</v>
      </c>
      <c r="K3903" s="12">
        <f>K3902+IF(AND($B3903="B",$E3903&lt;&gt;""),IF($G3903="D",-I3903,+I3903),0)</f>
        <v>4128.678965812961</v>
      </c>
      <c r="L3903" s="6" t="str">
        <f>IF(C3903="","",G3903&amp;" "&amp;VLOOKUP(C3903,$X$1:$Y$49,2))</f>
        <v>D 20</v>
      </c>
      <c r="M3903" s="10" t="e">
        <f>M3902+IF(AND(B3903="C",E3903&lt;&gt;""),IF(G3903="D",-#REF!,+#REF!),0)</f>
        <v>#REF!</v>
      </c>
      <c r="N3903">
        <f>IF(D3903,MONTH(D3903),"")</f>
        <v>4</v>
      </c>
      <c r="O3903">
        <f>IF(D3903,YEAR(D3903),"")</f>
        <v>2008</v>
      </c>
      <c r="P3903" s="12">
        <f>P3902+IF(AND($B3903="C",I3903&lt;&gt;""),IF($G3903="D",-I3903,+I3903),0)</f>
        <v>125.85577481221321</v>
      </c>
    </row>
    <row r="3904" spans="1:18" x14ac:dyDescent="0.2">
      <c r="A3904" s="6">
        <v>1544</v>
      </c>
      <c r="B3904" s="6" t="s">
        <v>17</v>
      </c>
      <c r="C3904" t="s">
        <v>58</v>
      </c>
      <c r="D3904" s="8">
        <v>39543</v>
      </c>
      <c r="E3904" s="8">
        <v>39558</v>
      </c>
      <c r="F3904" t="s">
        <v>284</v>
      </c>
      <c r="G3904" s="6" t="s">
        <v>23</v>
      </c>
      <c r="I3904" s="12">
        <v>160.81</v>
      </c>
      <c r="J3904" s="12">
        <f>J3903+IF(AND($B3904="B",$G3904="D"),-I3904,IF($B3904="B",+I3904,0))</f>
        <v>3967.8689658129611</v>
      </c>
      <c r="K3904" s="12">
        <f>K3903+IF(AND($B3904="B",$E3904&lt;&gt;""),IF($G3904="D",-I3904,+I3904),0)</f>
        <v>3967.8689658129611</v>
      </c>
      <c r="L3904" s="6" t="str">
        <f>IF(C3904="","",G3904&amp;" "&amp;VLOOKUP(C3904,$X$1:$Y$49,2))</f>
        <v>D 4</v>
      </c>
      <c r="M3904" s="10" t="e">
        <f>M3903+IF(AND(B3904="C",E3904&lt;&gt;""),IF(G3904="D",-#REF!,+#REF!),0)</f>
        <v>#REF!</v>
      </c>
      <c r="N3904">
        <f>IF(D3904,MONTH(D3904),"")</f>
        <v>4</v>
      </c>
      <c r="O3904">
        <f>IF(D3904,YEAR(D3904),"")</f>
        <v>2008</v>
      </c>
      <c r="P3904" s="12">
        <f>P3903+IF(AND($B3904="C",I3904&lt;&gt;""),IF($G3904="D",-I3904,+I3904),0)</f>
        <v>125.85577481221321</v>
      </c>
    </row>
    <row r="3905" spans="1:16" x14ac:dyDescent="0.2">
      <c r="A3905" s="6">
        <v>1905</v>
      </c>
      <c r="B3905" s="29" t="s">
        <v>17</v>
      </c>
      <c r="C3905" s="24" t="s">
        <v>67</v>
      </c>
      <c r="D3905" s="8">
        <v>39543</v>
      </c>
      <c r="E3905" s="8">
        <v>39550</v>
      </c>
      <c r="F3905" s="40" t="s">
        <v>284</v>
      </c>
      <c r="G3905" s="29" t="s">
        <v>23</v>
      </c>
      <c r="I3905" s="12">
        <v>594</v>
      </c>
      <c r="J3905" s="12">
        <f>J3904+IF(AND($B3905="B",$G3905="D"),-I3905,IF($B3905="B",+I3905,0))</f>
        <v>3373.8689658129611</v>
      </c>
      <c r="K3905" s="12">
        <f>K3904+IF(AND($B3905="B",$E3905&lt;&gt;""),IF($G3905="D",-I3905,+I3905),0)</f>
        <v>3373.8689658129611</v>
      </c>
      <c r="L3905" s="6" t="str">
        <f>IF(C3905="","",G3905&amp;" "&amp;VLOOKUP(C3905,$X$1:$Y$49,2))</f>
        <v>D 11</v>
      </c>
      <c r="M3905" s="10" t="e">
        <f>M3904+IF(AND(B3905="C",E3905&lt;&gt;""),IF(G3905="D",-#REF!,+#REF!),0)</f>
        <v>#REF!</v>
      </c>
      <c r="N3905">
        <f>IF(D3905,MONTH(D3905),"")</f>
        <v>4</v>
      </c>
      <c r="O3905">
        <f>IF(D3905,YEAR(D3905),"")</f>
        <v>2008</v>
      </c>
      <c r="P3905" s="12">
        <f>P3904+IF(AND($B3905="C",I3905&lt;&gt;""),IF($G3905="D",-I3905,+I3905),0)</f>
        <v>125.85577481221321</v>
      </c>
    </row>
    <row r="3906" spans="1:16" x14ac:dyDescent="0.2">
      <c r="A3906" s="6">
        <v>1538</v>
      </c>
      <c r="B3906" s="6" t="s">
        <v>17</v>
      </c>
      <c r="C3906" t="s">
        <v>64</v>
      </c>
      <c r="D3906" s="8">
        <v>39546</v>
      </c>
      <c r="E3906" s="8">
        <v>39546</v>
      </c>
      <c r="F3906" t="s">
        <v>284</v>
      </c>
      <c r="G3906" s="6" t="s">
        <v>23</v>
      </c>
      <c r="I3906" s="12">
        <v>4</v>
      </c>
      <c r="J3906" s="12">
        <f>J3905+IF(AND($B3906="B",$G3906="D"),-I3906,IF($B3906="B",+I3906,0))</f>
        <v>3369.8689658129611</v>
      </c>
      <c r="K3906" s="12">
        <f>K3905+IF(AND($B3906="B",$E3906&lt;&gt;""),IF($G3906="D",-I3906,+I3906),0)</f>
        <v>3369.8689658129611</v>
      </c>
      <c r="L3906" s="6" t="str">
        <f>IF(C3906="","",G3906&amp;" "&amp;VLOOKUP(C3906,$X$1:$Y$49,2))</f>
        <v>D 20</v>
      </c>
      <c r="M3906" s="10" t="e">
        <f>M3905+IF(AND(B3906="C",E3906&lt;&gt;""),IF(G3906="D",-#REF!,+#REF!),0)</f>
        <v>#REF!</v>
      </c>
      <c r="N3906">
        <f>IF(D3906,MONTH(D3906),"")</f>
        <v>4</v>
      </c>
      <c r="O3906">
        <f>IF(D3906,YEAR(D3906),"")</f>
        <v>2008</v>
      </c>
      <c r="P3906" s="12">
        <f>P3905+IF(AND($B3906="C",I3906&lt;&gt;""),IF($G3906="D",-I3906,+I3906),0)</f>
        <v>125.85577481221321</v>
      </c>
    </row>
    <row r="3907" spans="1:16" x14ac:dyDescent="0.2">
      <c r="A3907" s="6">
        <v>1856</v>
      </c>
      <c r="B3907" s="6" t="s">
        <v>17</v>
      </c>
      <c r="C3907" s="24" t="s">
        <v>33</v>
      </c>
      <c r="D3907" s="8">
        <v>39548</v>
      </c>
      <c r="E3907" s="8">
        <v>39547</v>
      </c>
      <c r="F3907" t="s">
        <v>284</v>
      </c>
      <c r="G3907" s="29" t="s">
        <v>23</v>
      </c>
      <c r="I3907" s="12">
        <v>278.52</v>
      </c>
      <c r="J3907" s="12">
        <f>J3906+IF(AND($B3907="B",$G3907="D"),-I3907,IF($B3907="B",+I3907,0))</f>
        <v>3091.3489658129611</v>
      </c>
      <c r="K3907" s="12">
        <f>K3906+IF(AND($B3907="B",$E3907&lt;&gt;""),IF($G3907="D",-I3907,+I3907),0)</f>
        <v>3091.3489658129611</v>
      </c>
      <c r="L3907" s="6" t="str">
        <f>IF(C3907="","",G3907&amp;" "&amp;VLOOKUP(C3907,$X$1:$Y$49,2))</f>
        <v>D 23</v>
      </c>
      <c r="M3907" s="10" t="e">
        <f>M3906+IF(AND(B3907="C",E3907&lt;&gt;""),IF(G3907="D",-#REF!,+#REF!),0)</f>
        <v>#REF!</v>
      </c>
      <c r="N3907">
        <f>IF(D3907,MONTH(D3907),"")</f>
        <v>4</v>
      </c>
      <c r="O3907">
        <f>IF(D3907,YEAR(D3907),"")</f>
        <v>2008</v>
      </c>
      <c r="P3907" s="12">
        <f>P3906+IF(AND($B3907="C",I3907&lt;&gt;""),IF($G3907="D",-I3907,+I3907),0)</f>
        <v>125.85577481221321</v>
      </c>
    </row>
    <row r="3908" spans="1:16" x14ac:dyDescent="0.2">
      <c r="A3908" s="6">
        <v>1861</v>
      </c>
      <c r="B3908" s="29" t="s">
        <v>17</v>
      </c>
      <c r="C3908" s="24" t="s">
        <v>33</v>
      </c>
      <c r="D3908" s="8">
        <v>39548</v>
      </c>
      <c r="E3908" s="8">
        <v>39548</v>
      </c>
      <c r="F3908" t="s">
        <v>284</v>
      </c>
      <c r="G3908" s="29" t="s">
        <v>23</v>
      </c>
      <c r="I3908" s="12">
        <v>430.8</v>
      </c>
      <c r="J3908" s="12">
        <f>J3907+IF(AND($B3908="B",$G3908="D"),-I3908,IF($B3908="B",+I3908,0))</f>
        <v>2660.5489658129609</v>
      </c>
      <c r="K3908" s="12">
        <f>K3907+IF(AND($B3908="B",$E3908&lt;&gt;""),IF($G3908="D",-I3908,+I3908),0)</f>
        <v>2660.5489658129609</v>
      </c>
      <c r="L3908" s="6" t="str">
        <f>IF(C3908="","",G3908&amp;" "&amp;VLOOKUP(C3908,$X$1:$Y$49,2))</f>
        <v>D 23</v>
      </c>
      <c r="M3908" s="10" t="e">
        <f>M3907+IF(AND(B3908="C",E3908&lt;&gt;""),IF(G3908="D",-#REF!,+#REF!),0)</f>
        <v>#REF!</v>
      </c>
      <c r="N3908">
        <f>IF(D3908,MONTH(D3908),"")</f>
        <v>4</v>
      </c>
      <c r="O3908">
        <f>IF(D3908,YEAR(D3908),"")</f>
        <v>2008</v>
      </c>
      <c r="P3908" s="12">
        <f>P3907+IF(AND($B3908="C",I3908&lt;&gt;""),IF($G3908="D",-I3908,+I3908),0)</f>
        <v>125.85577481221321</v>
      </c>
    </row>
    <row r="3909" spans="1:16" x14ac:dyDescent="0.2">
      <c r="A3909" s="6">
        <v>1854</v>
      </c>
      <c r="B3909" s="29" t="s">
        <v>17</v>
      </c>
      <c r="C3909" s="24" t="s">
        <v>33</v>
      </c>
      <c r="D3909" s="8">
        <v>39549</v>
      </c>
      <c r="E3909" s="8">
        <v>39547</v>
      </c>
      <c r="F3909" t="s">
        <v>284</v>
      </c>
      <c r="G3909" s="29" t="s">
        <v>23</v>
      </c>
      <c r="I3909" s="12">
        <v>312.79000000000002</v>
      </c>
      <c r="J3909" s="12">
        <f>J3908+IF(AND($B3909="B",$G3909="D"),-I3909,IF($B3909="B",+I3909,0))</f>
        <v>2347.7589658129609</v>
      </c>
      <c r="K3909" s="12">
        <f>K3908+IF(AND($B3909="B",$E3909&lt;&gt;""),IF($G3909="D",-I3909,+I3909),0)</f>
        <v>2347.7589658129609</v>
      </c>
      <c r="L3909" s="6" t="str">
        <f>IF(C3909="","",G3909&amp;" "&amp;VLOOKUP(C3909,$X$1:$Y$49,2))</f>
        <v>D 23</v>
      </c>
      <c r="M3909" s="10" t="e">
        <f>M3908+IF(AND(B3909="C",E3909&lt;&gt;""),IF(G3909="D",-#REF!,+#REF!),0)</f>
        <v>#REF!</v>
      </c>
      <c r="N3909">
        <f>IF(D3909,MONTH(D3909),"")</f>
        <v>4</v>
      </c>
      <c r="O3909">
        <f>IF(D3909,YEAR(D3909),"")</f>
        <v>2008</v>
      </c>
      <c r="P3909" s="12">
        <f>P3908+IF(AND($B3909="C",I3909&lt;&gt;""),IF($G3909="D",-I3909,+I3909),0)</f>
        <v>125.85577481221321</v>
      </c>
    </row>
    <row r="3910" spans="1:16" x14ac:dyDescent="0.2">
      <c r="A3910" s="6">
        <v>1907</v>
      </c>
      <c r="B3910" s="29" t="s">
        <v>17</v>
      </c>
      <c r="C3910" t="s">
        <v>54</v>
      </c>
      <c r="D3910" s="8">
        <v>39549</v>
      </c>
      <c r="E3910" s="8">
        <v>39550</v>
      </c>
      <c r="F3910" s="40" t="s">
        <v>284</v>
      </c>
      <c r="G3910" s="29" t="s">
        <v>19</v>
      </c>
      <c r="I3910" s="12">
        <v>700</v>
      </c>
      <c r="J3910" s="12">
        <f>J3909+IF(AND($B3910="B",$G3910="D"),-I3910,IF($B3910="B",+I3910,0))</f>
        <v>3047.7589658129609</v>
      </c>
      <c r="K3910" s="12">
        <f>K3909+IF(AND($B3910="B",$E3910&lt;&gt;""),IF($G3910="D",-I3910,+I3910),0)</f>
        <v>3047.7589658129609</v>
      </c>
      <c r="L3910" s="6" t="str">
        <f>IF(C3910="","",G3910&amp;" "&amp;VLOOKUP(C3910,$X$1:$Y$49,2))</f>
        <v>R 6</v>
      </c>
      <c r="M3910" s="10" t="e">
        <f>M3909+IF(AND(B3910="C",E3910&lt;&gt;""),IF(G3910="D",-#REF!,+#REF!),0)</f>
        <v>#REF!</v>
      </c>
      <c r="N3910">
        <f>IF(D3910,MONTH(D3910),"")</f>
        <v>4</v>
      </c>
      <c r="O3910">
        <f>IF(D3910,YEAR(D3910),"")</f>
        <v>2008</v>
      </c>
      <c r="P3910" s="12">
        <f>P3909+IF(AND($B3910="C",I3910&lt;&gt;""),IF($G3910="D",-I3910,+I3910),0)</f>
        <v>125.85577481221321</v>
      </c>
    </row>
    <row r="3911" spans="1:16" x14ac:dyDescent="0.2">
      <c r="A3911" s="6">
        <v>1907</v>
      </c>
      <c r="B3911" s="29" t="s">
        <v>17</v>
      </c>
      <c r="C3911" t="s">
        <v>62</v>
      </c>
      <c r="D3911" s="8">
        <v>39549</v>
      </c>
      <c r="E3911" s="8">
        <v>39550</v>
      </c>
      <c r="F3911" s="40" t="s">
        <v>284</v>
      </c>
      <c r="G3911" s="29" t="s">
        <v>19</v>
      </c>
      <c r="I3911" s="12">
        <v>137.19999999999999</v>
      </c>
      <c r="J3911" s="12">
        <f>J3910+IF(AND($B3911="B",$G3911="D"),-I3911,IF($B3911="B",+I3911,0))</f>
        <v>3184.9589658129607</v>
      </c>
      <c r="K3911" s="12">
        <f>K3910+IF(AND($B3911="B",$E3911&lt;&gt;""),IF($G3911="D",-I3911,+I3911),0)</f>
        <v>3184.9589658129607</v>
      </c>
      <c r="L3911" s="6" t="str">
        <f>IF(C3911="","",G3911&amp;" "&amp;VLOOKUP(C3911,$X$1:$Y$49,2))</f>
        <v>R 5</v>
      </c>
      <c r="M3911" s="10" t="e">
        <f>M3910+IF(AND(B3911="C",E3911&lt;&gt;""),IF(G3911="D",-#REF!,+#REF!),0)</f>
        <v>#REF!</v>
      </c>
      <c r="N3911">
        <f>IF(D3911,MONTH(D3911),"")</f>
        <v>4</v>
      </c>
      <c r="O3911">
        <f>IF(D3911,YEAR(D3911),"")</f>
        <v>2008</v>
      </c>
      <c r="P3911" s="12">
        <f>P3910+IF(AND($B3911="C",I3911&lt;&gt;""),IF($G3911="D",-I3911,+I3911),0)</f>
        <v>125.85577481221321</v>
      </c>
    </row>
    <row r="3912" spans="1:16" x14ac:dyDescent="0.2">
      <c r="A3912" s="6">
        <v>1916</v>
      </c>
      <c r="B3912" s="29" t="s">
        <v>17</v>
      </c>
      <c r="C3912" t="s">
        <v>28</v>
      </c>
      <c r="D3912" s="8">
        <v>39551</v>
      </c>
      <c r="E3912" s="8">
        <v>39551</v>
      </c>
      <c r="F3912" s="40" t="s">
        <v>284</v>
      </c>
      <c r="G3912" s="29" t="s">
        <v>23</v>
      </c>
      <c r="I3912" s="12">
        <v>57.63</v>
      </c>
      <c r="J3912" s="12">
        <f>J3911+IF(AND($B3912="B",$G3912="D"),-I3912,IF($B3912="B",+I3912,0))</f>
        <v>3127.3289658129606</v>
      </c>
      <c r="K3912" s="12">
        <f>K3911+IF(AND($B3912="B",$E3912&lt;&gt;""),IF($G3912="D",-I3912,+I3912),0)</f>
        <v>3127.3289658129606</v>
      </c>
      <c r="L3912" s="6" t="str">
        <f>IF(C3912="","",G3912&amp;" "&amp;VLOOKUP(C3912,$X$1:$Y$49,2))</f>
        <v>D 25</v>
      </c>
      <c r="M3912" s="10" t="e">
        <f>M3911+IF(AND(B3912="C",E3912&lt;&gt;""),IF(G3912="D",-#REF!,+#REF!),0)</f>
        <v>#REF!</v>
      </c>
      <c r="N3912">
        <f>IF(D3912,MONTH(D3912),"")</f>
        <v>4</v>
      </c>
      <c r="O3912">
        <f>IF(D3912,YEAR(D3912),"")</f>
        <v>2008</v>
      </c>
      <c r="P3912" s="12">
        <f>P3911+IF(AND($B3912="C",I3912&lt;&gt;""),IF($G3912="D",-I3912,+I3912),0)</f>
        <v>125.85577481221321</v>
      </c>
    </row>
    <row r="3913" spans="1:16" x14ac:dyDescent="0.2">
      <c r="A3913" s="6">
        <v>1916</v>
      </c>
      <c r="B3913" s="29" t="s">
        <v>17</v>
      </c>
      <c r="C3913" t="s">
        <v>26</v>
      </c>
      <c r="D3913" s="8">
        <v>39551</v>
      </c>
      <c r="E3913" s="8">
        <v>39551</v>
      </c>
      <c r="F3913" s="40" t="s">
        <v>284</v>
      </c>
      <c r="G3913" s="29" t="s">
        <v>23</v>
      </c>
      <c r="I3913" s="12">
        <v>11.29</v>
      </c>
      <c r="J3913" s="12">
        <f>J3912+IF(AND($B3913="B",$G3913="D"),-I3913,IF($B3913="B",+I3913,0))</f>
        <v>3116.0389658129607</v>
      </c>
      <c r="K3913" s="12">
        <f>K3912+IF(AND($B3913="B",$E3913&lt;&gt;""),IF($G3913="D",-I3913,+I3913),0)</f>
        <v>3116.0389658129607</v>
      </c>
      <c r="L3913" s="6" t="str">
        <f>IF(C3913="","",G3913&amp;" "&amp;VLOOKUP(C3913,$X$1:$Y$49,2))</f>
        <v>D 6</v>
      </c>
      <c r="M3913" s="10" t="e">
        <f>M3912+IF(AND(B3913="C",E3913&lt;&gt;""),IF(G3913="D",-#REF!,+#REF!),0)</f>
        <v>#REF!</v>
      </c>
      <c r="N3913">
        <f>IF(D3913,MONTH(D3913),"")</f>
        <v>4</v>
      </c>
      <c r="O3913">
        <f>IF(D3913,YEAR(D3913),"")</f>
        <v>2008</v>
      </c>
      <c r="P3913" s="12">
        <f>P3912+IF(AND($B3913="C",I3913&lt;&gt;""),IF($G3913="D",-I3913,+I3913),0)</f>
        <v>125.85577481221321</v>
      </c>
    </row>
    <row r="3914" spans="1:16" x14ac:dyDescent="0.2">
      <c r="A3914" s="6">
        <v>1915</v>
      </c>
      <c r="B3914" s="29" t="s">
        <v>17</v>
      </c>
      <c r="C3914" s="24" t="s">
        <v>58</v>
      </c>
      <c r="D3914" s="8">
        <v>39554</v>
      </c>
      <c r="E3914" s="8">
        <v>39554</v>
      </c>
      <c r="F3914" s="40" t="s">
        <v>284</v>
      </c>
      <c r="G3914" s="29" t="s">
        <v>23</v>
      </c>
      <c r="I3914" s="12">
        <v>700</v>
      </c>
      <c r="J3914" s="12">
        <f>J3913+IF(AND($B3914="B",$G3914="D"),-I3914,IF($B3914="B",+I3914,0))</f>
        <v>2416.0389658129607</v>
      </c>
      <c r="K3914" s="12">
        <f>K3913+IF(AND($B3914="B",$E3914&lt;&gt;""),IF($G3914="D",-I3914,+I3914),0)</f>
        <v>2416.0389658129607</v>
      </c>
      <c r="L3914" s="6" t="str">
        <f>IF(C3914="","",G3914&amp;" "&amp;VLOOKUP(C3914,$X$1:$Y$49,2))</f>
        <v>D 4</v>
      </c>
      <c r="M3914" s="10" t="e">
        <f>M3913+IF(AND(B3914="C",E3914&lt;&gt;""),IF(G3914="D",-#REF!,+#REF!),0)</f>
        <v>#REF!</v>
      </c>
      <c r="N3914">
        <f>IF(D3914,MONTH(D3914),"")</f>
        <v>4</v>
      </c>
      <c r="O3914">
        <f>IF(D3914,YEAR(D3914),"")</f>
        <v>2008</v>
      </c>
      <c r="P3914" s="12">
        <f>P3913+IF(AND($B3914="C",I3914&lt;&gt;""),IF($G3914="D",-I3914,+I3914),0)</f>
        <v>125.85577481221321</v>
      </c>
    </row>
    <row r="3915" spans="1:16" x14ac:dyDescent="0.2">
      <c r="A3915" s="6">
        <v>1851</v>
      </c>
      <c r="B3915" s="29" t="s">
        <v>17</v>
      </c>
      <c r="C3915" s="24" t="s">
        <v>33</v>
      </c>
      <c r="D3915" s="8">
        <v>39558</v>
      </c>
      <c r="E3915" s="8">
        <v>39558</v>
      </c>
      <c r="F3915" s="40" t="s">
        <v>284</v>
      </c>
      <c r="G3915" s="29" t="s">
        <v>23</v>
      </c>
      <c r="I3915" s="12">
        <v>169</v>
      </c>
      <c r="J3915" s="12">
        <f>J3914+IF(AND($B3915="B",$G3915="D"),-I3915,IF($B3915="B",+I3915,0))</f>
        <v>2247.0389658129607</v>
      </c>
      <c r="K3915" s="12">
        <f>K3914+IF(AND($B3915="B",$E3915&lt;&gt;""),IF($G3915="D",-I3915,+I3915),0)</f>
        <v>2247.0389658129607</v>
      </c>
      <c r="L3915" s="6" t="str">
        <f>IF(C3915="","",G3915&amp;" "&amp;VLOOKUP(C3915,$X$1:$Y$49,2))</f>
        <v>D 23</v>
      </c>
      <c r="M3915" s="10" t="e">
        <f>M3914+IF(AND(B3915="C",E3915&lt;&gt;""),IF(G3915="D",-#REF!,+#REF!),0)</f>
        <v>#REF!</v>
      </c>
      <c r="N3915">
        <f>IF(D3915,MONTH(D3915),"")</f>
        <v>4</v>
      </c>
      <c r="O3915">
        <f>IF(D3915,YEAR(D3915),"")</f>
        <v>2008</v>
      </c>
      <c r="P3915" s="12">
        <f>P3914+IF(AND($B3915="C",I3915&lt;&gt;""),IF($G3915="D",-I3915,+I3915),0)</f>
        <v>125.85577481221321</v>
      </c>
    </row>
    <row r="3916" spans="1:16" x14ac:dyDescent="0.2">
      <c r="A3916" s="6">
        <v>1528</v>
      </c>
      <c r="B3916" s="6" t="s">
        <v>17</v>
      </c>
      <c r="C3916" t="s">
        <v>57</v>
      </c>
      <c r="D3916" s="8">
        <v>39559</v>
      </c>
      <c r="E3916" s="8">
        <v>39558</v>
      </c>
      <c r="F3916" t="s">
        <v>284</v>
      </c>
      <c r="G3916" s="6" t="s">
        <v>23</v>
      </c>
      <c r="I3916" s="12">
        <v>278.97000000000003</v>
      </c>
      <c r="J3916" s="12">
        <f>J3915+IF(AND($B3916="B",$G3916="D"),-I3916,IF($B3916="B",+I3916,0))</f>
        <v>1968.0689658129606</v>
      </c>
      <c r="K3916" s="12">
        <f>K3915+IF(AND($B3916="B",$E3916&lt;&gt;""),IF($G3916="D",-I3916,+I3916),0)</f>
        <v>1968.0689658129606</v>
      </c>
      <c r="L3916" s="6" t="str">
        <f>IF(C3916="","",G3916&amp;" "&amp;VLOOKUP(C3916,$X$1:$Y$49,2))</f>
        <v>D 13</v>
      </c>
      <c r="M3916" s="10" t="e">
        <f>M3915+IF(AND(B3916="C",E3916&lt;&gt;""),IF(G3916="D",-#REF!,+#REF!),0)</f>
        <v>#REF!</v>
      </c>
      <c r="N3916">
        <f>IF(D3916,MONTH(D3916),"")</f>
        <v>4</v>
      </c>
      <c r="O3916">
        <f>IF(D3916,YEAR(D3916),"")</f>
        <v>2008</v>
      </c>
      <c r="P3916" s="12">
        <f>P3915+IF(AND($B3916="C",I3916&lt;&gt;""),IF($G3916="D",-I3916,+I3916),0)</f>
        <v>125.85577481221321</v>
      </c>
    </row>
    <row r="3917" spans="1:16" x14ac:dyDescent="0.2">
      <c r="A3917" s="6">
        <v>1528</v>
      </c>
      <c r="B3917" s="6" t="s">
        <v>17</v>
      </c>
      <c r="C3917" s="7" t="s">
        <v>26</v>
      </c>
      <c r="D3917" s="8">
        <v>39559</v>
      </c>
      <c r="E3917" s="8">
        <v>39558</v>
      </c>
      <c r="F3917" t="s">
        <v>284</v>
      </c>
      <c r="G3917" s="6" t="s">
        <v>23</v>
      </c>
      <c r="I3917" s="12">
        <v>54.68</v>
      </c>
      <c r="J3917" s="12">
        <f>J3916+IF(AND($B3917="B",$G3917="D"),-I3917,IF($B3917="B",+I3917,0))</f>
        <v>1913.3889658129606</v>
      </c>
      <c r="K3917" s="12">
        <f>K3916+IF(AND($B3917="B",$E3917&lt;&gt;""),IF($G3917="D",-I3917,+I3917),0)</f>
        <v>1913.3889658129606</v>
      </c>
      <c r="L3917" s="6" t="str">
        <f>IF(C3917="","",G3917&amp;" "&amp;VLOOKUP(C3917,$X$1:$Y$49,2))</f>
        <v>D 6</v>
      </c>
      <c r="M3917" s="10" t="e">
        <f>M3916+IF(AND(B3917="C",E3917&lt;&gt;""),IF(G3917="D",-#REF!,+#REF!),0)</f>
        <v>#REF!</v>
      </c>
      <c r="N3917">
        <f>IF(D3917,MONTH(D3917),"")</f>
        <v>4</v>
      </c>
      <c r="O3917">
        <f>IF(D3917,YEAR(D3917),"")</f>
        <v>2008</v>
      </c>
      <c r="P3917" s="12">
        <f>P3916+IF(AND($B3917="C",I3917&lt;&gt;""),IF($G3917="D",-I3917,+I3917),0)</f>
        <v>125.85577481221321</v>
      </c>
    </row>
    <row r="3918" spans="1:16" x14ac:dyDescent="0.2">
      <c r="A3918" s="6">
        <v>1528</v>
      </c>
      <c r="B3918" s="6" t="s">
        <v>17</v>
      </c>
      <c r="C3918" t="s">
        <v>64</v>
      </c>
      <c r="D3918" s="8">
        <v>39559</v>
      </c>
      <c r="E3918" s="8">
        <v>39558</v>
      </c>
      <c r="F3918" t="s">
        <v>284</v>
      </c>
      <c r="G3918" s="6" t="s">
        <v>23</v>
      </c>
      <c r="I3918" s="12">
        <v>6.11</v>
      </c>
      <c r="J3918" s="12">
        <f>J3917+IF(AND($B3918="B",$G3918="D"),-I3918,IF($B3918="B",+I3918,0))</f>
        <v>1907.2789658129607</v>
      </c>
      <c r="K3918" s="12">
        <f>K3917+IF(AND($B3918="B",$E3918&lt;&gt;""),IF($G3918="D",-I3918,+I3918),0)</f>
        <v>1907.2789658129607</v>
      </c>
      <c r="L3918" s="6" t="str">
        <f>IF(C3918="","",G3918&amp;" "&amp;VLOOKUP(C3918,$X$1:$Y$49,2))</f>
        <v>D 20</v>
      </c>
      <c r="M3918" s="10" t="e">
        <f>M3917+IF(AND(B3918="C",E3918&lt;&gt;""),IF(G3918="D",-#REF!,+#REF!),0)</f>
        <v>#REF!</v>
      </c>
      <c r="N3918">
        <f>IF(D3918,MONTH(D3918),"")</f>
        <v>4</v>
      </c>
      <c r="O3918">
        <f>IF(D3918,YEAR(D3918),"")</f>
        <v>2008</v>
      </c>
      <c r="P3918" s="12">
        <f>P3917+IF(AND($B3918="C",I3918&lt;&gt;""),IF($G3918="D",-I3918,+I3918),0)</f>
        <v>125.85577481221321</v>
      </c>
    </row>
    <row r="3919" spans="1:16" x14ac:dyDescent="0.2">
      <c r="A3919" s="6">
        <v>1868</v>
      </c>
      <c r="B3919" s="29" t="s">
        <v>17</v>
      </c>
      <c r="C3919" s="24" t="s">
        <v>33</v>
      </c>
      <c r="D3919" s="8">
        <v>39559</v>
      </c>
      <c r="E3919" s="8">
        <v>39558</v>
      </c>
      <c r="F3919" t="s">
        <v>284</v>
      </c>
      <c r="G3919" s="29" t="s">
        <v>23</v>
      </c>
      <c r="I3919" s="12">
        <v>477</v>
      </c>
      <c r="J3919" s="12">
        <f>J3918+IF(AND($B3919="B",$G3919="D"),-I3919,IF($B3919="B",+I3919,0))</f>
        <v>1430.2789658129607</v>
      </c>
      <c r="K3919" s="12">
        <f>K3918+IF(AND($B3919="B",$E3919&lt;&gt;""),IF($G3919="D",-I3919,+I3919),0)</f>
        <v>1430.2789658129607</v>
      </c>
      <c r="L3919" s="6" t="str">
        <f>IF(C3919="","",G3919&amp;" "&amp;VLOOKUP(C3919,$X$1:$Y$49,2))</f>
        <v>D 23</v>
      </c>
      <c r="M3919" s="10" t="e">
        <f>M3918+IF(AND(B3919="C",E3919&lt;&gt;""),IF(G3919="D",-#REF!,+#REF!),0)</f>
        <v>#REF!</v>
      </c>
      <c r="N3919">
        <f>IF(D3919,MONTH(D3919),"")</f>
        <v>4</v>
      </c>
      <c r="O3919">
        <f>IF(D3919,YEAR(D3919),"")</f>
        <v>2008</v>
      </c>
      <c r="P3919" s="12">
        <f>P3918+IF(AND($B3919="C",I3919&lt;&gt;""),IF($G3919="D",-I3919,+I3919),0)</f>
        <v>125.85577481221321</v>
      </c>
    </row>
    <row r="3920" spans="1:16" x14ac:dyDescent="0.2">
      <c r="A3920" s="6">
        <v>1908</v>
      </c>
      <c r="B3920" s="29" t="s">
        <v>17</v>
      </c>
      <c r="C3920" s="24" t="s">
        <v>58</v>
      </c>
      <c r="D3920" s="8">
        <v>39559</v>
      </c>
      <c r="E3920" s="8">
        <v>39559</v>
      </c>
      <c r="F3920" s="40" t="s">
        <v>284</v>
      </c>
      <c r="G3920" s="29" t="s">
        <v>23</v>
      </c>
      <c r="I3920" s="12">
        <v>1192.29</v>
      </c>
      <c r="J3920" s="12">
        <f>J3919+IF(AND($B3920="B",$G3920="D"),-I3920,IF($B3920="B",+I3920,0))</f>
        <v>237.98896581296071</v>
      </c>
      <c r="K3920" s="12">
        <f>K3919+IF(AND($B3920="B",$E3920&lt;&gt;""),IF($G3920="D",-I3920,+I3920),0)</f>
        <v>237.98896581296071</v>
      </c>
      <c r="L3920" s="6" t="str">
        <f>IF(C3920="","",G3920&amp;" "&amp;VLOOKUP(C3920,$X$1:$Y$49,2))</f>
        <v>D 4</v>
      </c>
      <c r="M3920" s="10" t="e">
        <f>M3919+IF(AND(B3920="C",E3920&lt;&gt;""),IF(G3920="D",-#REF!,+#REF!),0)</f>
        <v>#REF!</v>
      </c>
      <c r="N3920">
        <f>IF(D3920,MONTH(D3920),"")</f>
        <v>4</v>
      </c>
      <c r="O3920">
        <f>IF(D3920,YEAR(D3920),"")</f>
        <v>2008</v>
      </c>
      <c r="P3920" s="12">
        <f>P3919+IF(AND($B3920="C",I3920&lt;&gt;""),IF($G3920="D",-I3920,+I3920),0)</f>
        <v>125.85577481221321</v>
      </c>
    </row>
    <row r="3921" spans="1:16" x14ac:dyDescent="0.2">
      <c r="A3921" s="6">
        <v>1909</v>
      </c>
      <c r="B3921" s="29" t="s">
        <v>17</v>
      </c>
      <c r="C3921" t="s">
        <v>54</v>
      </c>
      <c r="D3921" s="8">
        <v>39561</v>
      </c>
      <c r="E3921" s="8">
        <v>39566</v>
      </c>
      <c r="F3921" s="40" t="s">
        <v>284</v>
      </c>
      <c r="G3921" s="29" t="s">
        <v>19</v>
      </c>
      <c r="I3921" s="12">
        <v>400</v>
      </c>
      <c r="J3921" s="12">
        <f>J3920+IF(AND($B3921="B",$G3921="D"),-I3921,IF($B3921="B",+I3921,0))</f>
        <v>637.98896581296071</v>
      </c>
      <c r="K3921" s="12">
        <f>K3920+IF(AND($B3921="B",$E3921&lt;&gt;""),IF($G3921="D",-I3921,+I3921),0)</f>
        <v>637.98896581296071</v>
      </c>
      <c r="L3921" s="6" t="str">
        <f>IF(C3921="","",G3921&amp;" "&amp;VLOOKUP(C3921,$X$1:$Y$49,2))</f>
        <v>R 6</v>
      </c>
      <c r="M3921" s="10" t="e">
        <f>M3920+IF(AND(B3921="C",E3921&lt;&gt;""),IF(G3921="D",-#REF!,+#REF!),0)</f>
        <v>#REF!</v>
      </c>
      <c r="N3921">
        <f>IF(D3921,MONTH(D3921),"")</f>
        <v>4</v>
      </c>
      <c r="O3921">
        <f>IF(D3921,YEAR(D3921),"")</f>
        <v>2008</v>
      </c>
      <c r="P3921" s="12">
        <f>P3920+IF(AND($B3921="C",I3921&lt;&gt;""),IF($G3921="D",-I3921,+I3921),0)</f>
        <v>125.85577481221321</v>
      </c>
    </row>
    <row r="3922" spans="1:16" x14ac:dyDescent="0.2">
      <c r="A3922" s="6">
        <v>1909</v>
      </c>
      <c r="B3922" s="29" t="s">
        <v>17</v>
      </c>
      <c r="C3922" t="s">
        <v>62</v>
      </c>
      <c r="D3922" s="8">
        <v>39561</v>
      </c>
      <c r="E3922" s="8">
        <v>39566</v>
      </c>
      <c r="F3922" t="s">
        <v>284</v>
      </c>
      <c r="G3922" s="29" t="s">
        <v>19</v>
      </c>
      <c r="I3922" s="12">
        <v>78.400000000000006</v>
      </c>
      <c r="J3922" s="12">
        <f>J3921+IF(AND($B3922="B",$G3922="D"),-I3922,IF($B3922="B",+I3922,0))</f>
        <v>716.38896581296069</v>
      </c>
      <c r="K3922" s="12">
        <f>K3921+IF(AND($B3922="B",$E3922&lt;&gt;""),IF($G3922="D",-I3922,+I3922),0)</f>
        <v>716.38896581296069</v>
      </c>
      <c r="L3922" s="6" t="str">
        <f>IF(C3922="","",G3922&amp;" "&amp;VLOOKUP(C3922,$X$1:$Y$49,2))</f>
        <v>R 5</v>
      </c>
      <c r="M3922" s="10" t="e">
        <f>M3921+IF(AND(B3922="C",E3922&lt;&gt;""),IF(G3922="D",-#REF!,+#REF!),0)</f>
        <v>#REF!</v>
      </c>
      <c r="N3922">
        <f>IF(D3922,MONTH(D3922),"")</f>
        <v>4</v>
      </c>
      <c r="O3922">
        <f>IF(D3922,YEAR(D3922),"")</f>
        <v>2008</v>
      </c>
      <c r="P3922" s="12">
        <f>P3921+IF(AND($B3922="C",I3922&lt;&gt;""),IF($G3922="D",-I3922,+I3922),0)</f>
        <v>125.85577481221321</v>
      </c>
    </row>
    <row r="3923" spans="1:16" x14ac:dyDescent="0.2">
      <c r="A3923" s="6">
        <v>1913</v>
      </c>
      <c r="B3923" s="29" t="s">
        <v>17</v>
      </c>
      <c r="C3923" t="s">
        <v>28</v>
      </c>
      <c r="D3923" s="8">
        <v>39567</v>
      </c>
      <c r="E3923" s="8">
        <v>39567</v>
      </c>
      <c r="F3923" s="40" t="s">
        <v>284</v>
      </c>
      <c r="G3923" s="29" t="s">
        <v>23</v>
      </c>
      <c r="I3923" s="12">
        <v>34.04</v>
      </c>
      <c r="J3923" s="12">
        <f>J3922+IF(AND($B3923="B",$G3923="D"),-I3923,IF($B3923="B",+I3923,0))</f>
        <v>682.34896581296073</v>
      </c>
      <c r="K3923" s="12">
        <f>K3922+IF(AND($B3923="B",$E3923&lt;&gt;""),IF($G3923="D",-I3923,+I3923),0)</f>
        <v>682.34896581296073</v>
      </c>
      <c r="L3923" s="6" t="str">
        <f>IF(C3923="","",G3923&amp;" "&amp;VLOOKUP(C3923,$X$1:$Y$49,2))</f>
        <v>D 25</v>
      </c>
      <c r="M3923" s="10" t="e">
        <f>M3922+IF(AND(B3923="C",E3923&lt;&gt;""),IF(G3923="D",-#REF!,+#REF!),0)</f>
        <v>#REF!</v>
      </c>
      <c r="N3923">
        <f>IF(D3923,MONTH(D3923),"")</f>
        <v>4</v>
      </c>
      <c r="O3923">
        <f>IF(D3923,YEAR(D3923),"")</f>
        <v>2008</v>
      </c>
      <c r="P3923" s="12">
        <f>P3922+IF(AND($B3923="C",I3923&lt;&gt;""),IF($G3923="D",-I3923,+I3923),0)</f>
        <v>125.85577481221321</v>
      </c>
    </row>
    <row r="3924" spans="1:16" x14ac:dyDescent="0.2">
      <c r="A3924" s="6">
        <v>1913</v>
      </c>
      <c r="B3924" s="29" t="s">
        <v>17</v>
      </c>
      <c r="C3924" t="s">
        <v>26</v>
      </c>
      <c r="D3924" s="8">
        <v>39567</v>
      </c>
      <c r="E3924" s="8">
        <v>39567</v>
      </c>
      <c r="F3924" s="40" t="s">
        <v>284</v>
      </c>
      <c r="G3924" s="29" t="s">
        <v>23</v>
      </c>
      <c r="I3924" s="12">
        <v>6.67</v>
      </c>
      <c r="J3924" s="12">
        <f>J3923+IF(AND($B3924="B",$G3924="D"),-I3924,IF($B3924="B",+I3924,0))</f>
        <v>675.67896581296077</v>
      </c>
      <c r="K3924" s="12">
        <f>K3923+IF(AND($B3924="B",$E3924&lt;&gt;""),IF($G3924="D",-I3924,+I3924),0)</f>
        <v>675.67896581296077</v>
      </c>
      <c r="L3924" s="6" t="str">
        <f>IF(C3924="","",G3924&amp;" "&amp;VLOOKUP(C3924,$X$1:$Y$49,2))</f>
        <v>D 6</v>
      </c>
      <c r="M3924" s="10" t="e">
        <f>M3923+IF(AND(B3924="C",E3924&lt;&gt;""),IF(G3924="D",-#REF!,+#REF!),0)</f>
        <v>#REF!</v>
      </c>
      <c r="N3924">
        <f>IF(D3924,MONTH(D3924),"")</f>
        <v>4</v>
      </c>
      <c r="O3924">
        <f>IF(D3924,YEAR(D3924),"")</f>
        <v>2008</v>
      </c>
      <c r="P3924" s="12">
        <f>P3923+IF(AND($B3924="C",I3924&lt;&gt;""),IF($G3924="D",-I3924,+I3924),0)</f>
        <v>125.85577481221321</v>
      </c>
    </row>
    <row r="3925" spans="1:16" x14ac:dyDescent="0.2">
      <c r="A3925" s="6">
        <v>1911</v>
      </c>
      <c r="B3925" s="29" t="s">
        <v>17</v>
      </c>
      <c r="C3925" t="s">
        <v>31</v>
      </c>
      <c r="D3925" s="8">
        <v>39568</v>
      </c>
      <c r="E3925" s="8">
        <v>39568</v>
      </c>
      <c r="F3925" s="40" t="s">
        <v>284</v>
      </c>
      <c r="G3925" s="29" t="s">
        <v>23</v>
      </c>
      <c r="I3925" s="12">
        <v>205.76</v>
      </c>
      <c r="J3925" s="12">
        <f>J3924+IF(AND($B3925="B",$G3925="D"),-I3925,IF($B3925="B",+I3925,0))</f>
        <v>469.91896581296078</v>
      </c>
      <c r="K3925" s="12">
        <f>K3924+IF(AND($B3925="B",$E3925&lt;&gt;""),IF($G3925="D",-I3925,+I3925),0)</f>
        <v>469.91896581296078</v>
      </c>
      <c r="L3925" s="6" t="str">
        <f>IF(C3925="","",G3925&amp;" "&amp;VLOOKUP(C3925,$X$1:$Y$49,2))</f>
        <v>D 22</v>
      </c>
      <c r="M3925" s="10" t="e">
        <f>M3924+IF(AND(B3925="C",E3925&lt;&gt;""),IF(G3925="D",-#REF!,+#REF!),0)</f>
        <v>#REF!</v>
      </c>
      <c r="N3925">
        <f>IF(D3925,MONTH(D3925),"")</f>
        <v>4</v>
      </c>
      <c r="O3925">
        <f>IF(D3925,YEAR(D3925),"")</f>
        <v>2008</v>
      </c>
      <c r="P3925" s="12">
        <f>P3924+IF(AND($B3925="C",I3925&lt;&gt;""),IF($G3925="D",-I3925,+I3925),0)</f>
        <v>125.85577481221321</v>
      </c>
    </row>
    <row r="3926" spans="1:16" x14ac:dyDescent="0.2">
      <c r="A3926" s="6">
        <v>1911</v>
      </c>
      <c r="B3926" s="29" t="s">
        <v>17</v>
      </c>
      <c r="C3926" t="s">
        <v>26</v>
      </c>
      <c r="D3926" s="8">
        <v>39568</v>
      </c>
      <c r="E3926" s="8">
        <v>39568</v>
      </c>
      <c r="F3926" s="40" t="s">
        <v>284</v>
      </c>
      <c r="G3926" s="29" t="s">
        <v>23</v>
      </c>
      <c r="I3926" s="12">
        <v>40.33</v>
      </c>
      <c r="J3926" s="12">
        <f>J3925+IF(AND($B3926="B",$G3926="D"),-I3926,IF($B3926="B",+I3926,0))</f>
        <v>429.58896581296079</v>
      </c>
      <c r="K3926" s="12">
        <f>K3925+IF(AND($B3926="B",$E3926&lt;&gt;""),IF($G3926="D",-I3926,+I3926),0)</f>
        <v>429.58896581296079</v>
      </c>
      <c r="L3926" s="6" t="str">
        <f>IF(C3926="","",G3926&amp;" "&amp;VLOOKUP(C3926,$X$1:$Y$49,2))</f>
        <v>D 6</v>
      </c>
      <c r="M3926" s="10" t="e">
        <f>M3925+IF(AND(B3926="C",E3926&lt;&gt;""),IF(G3926="D",-#REF!,+#REF!),0)</f>
        <v>#REF!</v>
      </c>
      <c r="N3926">
        <f>IF(D3926,MONTH(D3926),"")</f>
        <v>4</v>
      </c>
      <c r="O3926">
        <f>IF(D3926,YEAR(D3926),"")</f>
        <v>2008</v>
      </c>
      <c r="P3926" s="12">
        <f>P3925+IF(AND($B3926="C",I3926&lt;&gt;""),IF($G3926="D",-I3926,+I3926),0)</f>
        <v>125.85577481221321</v>
      </c>
    </row>
    <row r="3927" spans="1:16" x14ac:dyDescent="0.2">
      <c r="A3927" s="6">
        <v>1910</v>
      </c>
      <c r="B3927" s="6" t="s">
        <v>17</v>
      </c>
      <c r="C3927" t="s">
        <v>53</v>
      </c>
      <c r="D3927" s="8">
        <v>39569</v>
      </c>
      <c r="E3927" s="8">
        <v>39570</v>
      </c>
      <c r="F3927" t="s">
        <v>284</v>
      </c>
      <c r="G3927" s="6" t="s">
        <v>23</v>
      </c>
      <c r="I3927" s="12">
        <v>34</v>
      </c>
      <c r="J3927" s="12">
        <f>J3926+IF(AND($B3927="B",$G3927="D"),-I3927,IF($B3927="B",+I3927,0))</f>
        <v>395.58896581296079</v>
      </c>
      <c r="K3927" s="12">
        <f>K3926+IF(AND($B3927="B",$E3927&lt;&gt;""),IF($G3927="D",-I3927,+I3927),0)</f>
        <v>395.58896581296079</v>
      </c>
      <c r="L3927" s="6" t="str">
        <f>IF(C3927="","",G3927&amp;" "&amp;VLOOKUP(C3927,$X$1:$Y$49,2))</f>
        <v>D 29</v>
      </c>
      <c r="M3927" s="10" t="e">
        <f>M3926+IF(AND(B3927="C",E3927&lt;&gt;""),IF(G3927="D",-#REF!,+#REF!),0)</f>
        <v>#REF!</v>
      </c>
      <c r="N3927">
        <f>IF(D3927,MONTH(D3927),"")</f>
        <v>5</v>
      </c>
      <c r="O3927">
        <f>IF(D3927,YEAR(D3927),"")</f>
        <v>2008</v>
      </c>
      <c r="P3927" s="12">
        <f>P3926+IF(AND($B3927="C",I3927&lt;&gt;""),IF($G3927="D",-I3927,+I3927),0)</f>
        <v>125.85577481221321</v>
      </c>
    </row>
    <row r="3928" spans="1:16" x14ac:dyDescent="0.2">
      <c r="A3928" s="6">
        <v>1910</v>
      </c>
      <c r="B3928" s="6" t="s">
        <v>17</v>
      </c>
      <c r="C3928" t="s">
        <v>53</v>
      </c>
      <c r="D3928" s="8">
        <v>39569</v>
      </c>
      <c r="E3928" s="8">
        <v>39570</v>
      </c>
      <c r="F3928" t="s">
        <v>284</v>
      </c>
      <c r="G3928" s="6" t="s">
        <v>23</v>
      </c>
      <c r="I3928" s="12">
        <v>8.36</v>
      </c>
      <c r="J3928" s="12">
        <f>J3927+IF(AND($B3928="B",$G3928="D"),-I3928,IF($B3928="B",+I3928,0))</f>
        <v>387.22896581296078</v>
      </c>
      <c r="K3928" s="12">
        <f>K3927+IF(AND($B3928="B",$E3928&lt;&gt;""),IF($G3928="D",-I3928,+I3928),0)</f>
        <v>387.22896581296078</v>
      </c>
      <c r="L3928" s="6" t="str">
        <f>IF(C3928="","",G3928&amp;" "&amp;VLOOKUP(C3928,$X$1:$Y$49,2))</f>
        <v>D 29</v>
      </c>
      <c r="M3928" s="10" t="e">
        <f>M3927+IF(AND(B3928="C",E3928&lt;&gt;""),IF(G3928="D",-#REF!,+#REF!),0)</f>
        <v>#REF!</v>
      </c>
      <c r="N3928">
        <f>IF(D3928,MONTH(D3928),"")</f>
        <v>5</v>
      </c>
      <c r="O3928">
        <f>IF(D3928,YEAR(D3928),"")</f>
        <v>2008</v>
      </c>
      <c r="P3928" s="12">
        <f>P3927+IF(AND($B3928="C",I3928&lt;&gt;""),IF($G3928="D",-I3928,+I3928),0)</f>
        <v>125.85577481221321</v>
      </c>
    </row>
    <row r="3929" spans="1:16" x14ac:dyDescent="0.2">
      <c r="A3929" s="6">
        <v>1912</v>
      </c>
      <c r="B3929" s="29" t="s">
        <v>17</v>
      </c>
      <c r="C3929" t="s">
        <v>28</v>
      </c>
      <c r="D3929" s="8">
        <v>39569</v>
      </c>
      <c r="E3929" s="8">
        <v>39569</v>
      </c>
      <c r="F3929" s="40" t="s">
        <v>284</v>
      </c>
      <c r="G3929" s="29" t="s">
        <v>23</v>
      </c>
      <c r="I3929" s="12">
        <v>38.799999999999997</v>
      </c>
      <c r="J3929" s="12">
        <f>J3928+IF(AND($B3929="B",$G3929="D"),-I3929,IF($B3929="B",+I3929,0))</f>
        <v>348.42896581296077</v>
      </c>
      <c r="K3929" s="12">
        <f>K3928+IF(AND($B3929="B",$E3929&lt;&gt;""),IF($G3929="D",-I3929,+I3929),0)</f>
        <v>348.42896581296077</v>
      </c>
      <c r="L3929" s="6" t="str">
        <f>IF(C3929="","",G3929&amp;" "&amp;VLOOKUP(C3929,$X$1:$Y$49,2))</f>
        <v>D 25</v>
      </c>
      <c r="M3929" s="10" t="e">
        <f>M3928+IF(AND(B3929="C",E3929&lt;&gt;""),IF(G3929="D",-#REF!,+#REF!),0)</f>
        <v>#REF!</v>
      </c>
      <c r="N3929">
        <f>IF(D3929,MONTH(D3929),"")</f>
        <v>5</v>
      </c>
      <c r="O3929">
        <f>IF(D3929,YEAR(D3929),"")</f>
        <v>2008</v>
      </c>
      <c r="P3929" s="12">
        <f>P3928+IF(AND($B3929="C",I3929&lt;&gt;""),IF($G3929="D",-I3929,+I3929),0)</f>
        <v>125.85577481221321</v>
      </c>
    </row>
    <row r="3930" spans="1:16" x14ac:dyDescent="0.2">
      <c r="A3930" s="6">
        <v>1912</v>
      </c>
      <c r="B3930" s="29" t="s">
        <v>17</v>
      </c>
      <c r="C3930" t="s">
        <v>26</v>
      </c>
      <c r="D3930" s="8">
        <v>39569</v>
      </c>
      <c r="E3930" s="8">
        <v>39569</v>
      </c>
      <c r="F3930" s="40" t="s">
        <v>284</v>
      </c>
      <c r="G3930" s="29" t="s">
        <v>23</v>
      </c>
      <c r="I3930" s="28">
        <v>7.6</v>
      </c>
      <c r="J3930" s="12">
        <f>J3929+IF(AND($B3930="B",$G3930="D"),-I3930,IF($B3930="B",+I3930,0))</f>
        <v>340.82896581296075</v>
      </c>
      <c r="K3930" s="12">
        <f>K3929+IF(AND($B3930="B",$E3930&lt;&gt;""),IF($G3930="D",-I3930,+I3930),0)</f>
        <v>340.82896581296075</v>
      </c>
      <c r="L3930" s="6" t="str">
        <f>IF(C3930="","",G3930&amp;" "&amp;VLOOKUP(C3930,$X$1:$Y$49,2))</f>
        <v>D 6</v>
      </c>
      <c r="M3930" s="10" t="e">
        <f>M3929+IF(AND(B3930="C",E3930&lt;&gt;""),IF(G3930="D",-#REF!,+#REF!),0)</f>
        <v>#REF!</v>
      </c>
      <c r="N3930">
        <f>IF(D3930,MONTH(D3930),"")</f>
        <v>5</v>
      </c>
      <c r="O3930">
        <f>IF(D3930,YEAR(D3930),"")</f>
        <v>2008</v>
      </c>
      <c r="P3930" s="12">
        <f>P3929+IF(AND($B3930="C",I3930&lt;&gt;""),IF($G3930="D",-I3930,+I3930),0)</f>
        <v>125.85577481221321</v>
      </c>
    </row>
    <row r="3931" spans="1:16" x14ac:dyDescent="0.2">
      <c r="A3931" s="6">
        <v>1906</v>
      </c>
      <c r="B3931" s="29" t="s">
        <v>17</v>
      </c>
      <c r="C3931" t="s">
        <v>54</v>
      </c>
      <c r="D3931" s="8">
        <v>39570</v>
      </c>
      <c r="E3931" s="8">
        <v>39575</v>
      </c>
      <c r="F3931" s="40" t="s">
        <v>284</v>
      </c>
      <c r="G3931" s="29" t="s">
        <v>19</v>
      </c>
      <c r="I3931" s="12">
        <v>700</v>
      </c>
      <c r="J3931" s="12">
        <f>J3930+IF(AND($B3931="B",$G3931="D"),-I3931,IF($B3931="B",+I3931,0))</f>
        <v>1040.8289658129606</v>
      </c>
      <c r="K3931" s="12">
        <f>K3930+IF(AND($B3931="B",$E3931&lt;&gt;""),IF($G3931="D",-I3931,+I3931),0)</f>
        <v>1040.8289658129606</v>
      </c>
      <c r="L3931" s="6" t="str">
        <f>IF(C3931="","",G3931&amp;" "&amp;VLOOKUP(C3931,$X$1:$Y$49,2))</f>
        <v>R 6</v>
      </c>
      <c r="M3931" s="10" t="e">
        <f>M3930+IF(AND(B3931="C",E3931&lt;&gt;""),IF(G3931="D",-#REF!,+#REF!),0)</f>
        <v>#REF!</v>
      </c>
      <c r="N3931">
        <f>IF(D3931,MONTH(D3931),"")</f>
        <v>5</v>
      </c>
      <c r="O3931">
        <f>IF(D3931,YEAR(D3931),"")</f>
        <v>2008</v>
      </c>
      <c r="P3931" s="12">
        <f>P3930+IF(AND($B3931="C",I3931&lt;&gt;""),IF($G3931="D",-I3931,+I3931),0)</f>
        <v>125.85577481221321</v>
      </c>
    </row>
    <row r="3932" spans="1:16" x14ac:dyDescent="0.2">
      <c r="A3932" s="6">
        <v>1906</v>
      </c>
      <c r="B3932" s="29" t="s">
        <v>17</v>
      </c>
      <c r="C3932" t="s">
        <v>62</v>
      </c>
      <c r="D3932" s="8">
        <v>39570</v>
      </c>
      <c r="E3932" s="8">
        <v>39575</v>
      </c>
      <c r="F3932" t="s">
        <v>284</v>
      </c>
      <c r="G3932" s="29" t="s">
        <v>19</v>
      </c>
      <c r="I3932" s="12">
        <v>137.19999999999999</v>
      </c>
      <c r="J3932" s="12">
        <f>J3931+IF(AND($B3932="B",$G3932="D"),-I3932,IF($B3932="B",+I3932,0))</f>
        <v>1178.0289658129607</v>
      </c>
      <c r="K3932" s="12">
        <f>K3931+IF(AND($B3932="B",$E3932&lt;&gt;""),IF($G3932="D",-I3932,+I3932),0)</f>
        <v>1178.0289658129607</v>
      </c>
      <c r="L3932" s="6" t="str">
        <f>IF(C3932="","",G3932&amp;" "&amp;VLOOKUP(C3932,$X$1:$Y$49,2))</f>
        <v>R 5</v>
      </c>
      <c r="M3932" s="10" t="e">
        <f>M3931+IF(AND(B3932="C",E3932&lt;&gt;""),IF(G3932="D",-#REF!,+#REF!),0)</f>
        <v>#REF!</v>
      </c>
      <c r="N3932">
        <f>IF(D3932,MONTH(D3932),"")</f>
        <v>5</v>
      </c>
      <c r="O3932">
        <f>IF(D3932,YEAR(D3932),"")</f>
        <v>2008</v>
      </c>
      <c r="P3932" s="12">
        <f>P3931+IF(AND($B3932="C",I3932&lt;&gt;""),IF($G3932="D",-I3932,+I3932),0)</f>
        <v>125.85577481221321</v>
      </c>
    </row>
    <row r="3933" spans="1:16" x14ac:dyDescent="0.2">
      <c r="A3933" s="6">
        <v>999</v>
      </c>
      <c r="B3933" s="6" t="s">
        <v>17</v>
      </c>
      <c r="C3933" t="s">
        <v>33</v>
      </c>
      <c r="D3933" s="8">
        <v>39572</v>
      </c>
      <c r="E3933" s="8">
        <v>39572</v>
      </c>
      <c r="F3933" t="s">
        <v>284</v>
      </c>
      <c r="G3933" s="6" t="s">
        <v>23</v>
      </c>
      <c r="I3933" s="12">
        <v>136.84</v>
      </c>
      <c r="J3933" s="12">
        <f>J3932+IF(AND($B3933="B",$G3933="D"),-I3933,IF($B3933="B",+I3933,0))</f>
        <v>1041.1889658129608</v>
      </c>
      <c r="K3933" s="12">
        <f>K3932+IF(AND($B3933="B",$E3933&lt;&gt;""),IF($G3933="D",-I3933,+I3933),0)</f>
        <v>1041.1889658129608</v>
      </c>
      <c r="L3933" s="6" t="str">
        <f>IF(C3933="","",G3933&amp;" "&amp;VLOOKUP(C3933,$X$1:$Y$49,2))</f>
        <v>D 23</v>
      </c>
      <c r="M3933" s="10" t="e">
        <f>M3932+IF(AND(B3933="C",E3933&lt;&gt;""),IF(G3933="D",-#REF!,+#REF!),0)</f>
        <v>#REF!</v>
      </c>
      <c r="N3933">
        <f>IF(D3933,MONTH(D3933),"")</f>
        <v>5</v>
      </c>
      <c r="O3933">
        <f>IF(D3933,YEAR(D3933),"")</f>
        <v>2008</v>
      </c>
      <c r="P3933" s="12">
        <f>P3932+IF(AND($B3933="C",I3933&lt;&gt;""),IF($G3933="D",-I3933,+I3933),0)</f>
        <v>125.85577481221321</v>
      </c>
    </row>
    <row r="3934" spans="1:16" x14ac:dyDescent="0.2">
      <c r="A3934" s="6">
        <v>1917</v>
      </c>
      <c r="B3934" s="29" t="s">
        <v>17</v>
      </c>
      <c r="C3934" s="24" t="s">
        <v>67</v>
      </c>
      <c r="D3934" s="8">
        <v>39572</v>
      </c>
      <c r="E3934" s="8">
        <v>39587</v>
      </c>
      <c r="F3934" s="40" t="s">
        <v>284</v>
      </c>
      <c r="G3934" s="29" t="s">
        <v>23</v>
      </c>
      <c r="I3934" s="12">
        <v>131</v>
      </c>
      <c r="J3934" s="12">
        <f>J3933+IF(AND($B3934="B",$G3934="D"),-I3934,IF($B3934="B",+I3934,0))</f>
        <v>910.18896581296076</v>
      </c>
      <c r="K3934" s="12">
        <f>K3933+IF(AND($B3934="B",$E3934&lt;&gt;""),IF($G3934="D",-I3934,+I3934),0)</f>
        <v>910.18896581296076</v>
      </c>
      <c r="L3934" s="6" t="str">
        <f>IF(C3934="","",G3934&amp;" "&amp;VLOOKUP(C3934,$X$1:$Y$49,2))</f>
        <v>D 11</v>
      </c>
      <c r="M3934" s="10" t="e">
        <f>M3933+IF(AND(B3934="C",E3934&lt;&gt;""),IF(G3934="D",-#REF!,+#REF!),0)</f>
        <v>#REF!</v>
      </c>
      <c r="N3934">
        <f>IF(D3934,MONTH(D3934),"")</f>
        <v>5</v>
      </c>
      <c r="O3934">
        <f>IF(D3934,YEAR(D3934),"")</f>
        <v>2008</v>
      </c>
      <c r="P3934" s="12">
        <f>P3933+IF(AND($B3934="C",I3934&lt;&gt;""),IF($G3934="D",-I3934,+I3934),0)</f>
        <v>125.85577481221321</v>
      </c>
    </row>
    <row r="3935" spans="1:16" x14ac:dyDescent="0.2">
      <c r="A3935" s="6">
        <v>1544</v>
      </c>
      <c r="B3935" s="6" t="s">
        <v>17</v>
      </c>
      <c r="C3935" t="s">
        <v>58</v>
      </c>
      <c r="D3935" s="8">
        <v>39573</v>
      </c>
      <c r="E3935" s="8">
        <v>39587</v>
      </c>
      <c r="F3935" t="s">
        <v>284</v>
      </c>
      <c r="G3935" s="6" t="s">
        <v>23</v>
      </c>
      <c r="I3935" s="12">
        <v>160.81</v>
      </c>
      <c r="J3935" s="12">
        <f>J3934+IF(AND($B3935="B",$G3935="D"),-I3935,IF($B3935="B",+I3935,0))</f>
        <v>749.37896581296081</v>
      </c>
      <c r="K3935" s="12">
        <f>K3934+IF(AND($B3935="B",$E3935&lt;&gt;""),IF($G3935="D",-I3935,+I3935),0)</f>
        <v>749.37896581296081</v>
      </c>
      <c r="L3935" s="6" t="str">
        <f>IF(C3935="","",G3935&amp;" "&amp;VLOOKUP(C3935,$X$1:$Y$49,2))</f>
        <v>D 4</v>
      </c>
      <c r="M3935" s="10" t="e">
        <f>M3934+IF(AND(B3935="C",E3935&lt;&gt;""),IF(G3935="D",-#REF!,+#REF!),0)</f>
        <v>#REF!</v>
      </c>
      <c r="N3935">
        <f>IF(D3935,MONTH(D3935),"")</f>
        <v>5</v>
      </c>
      <c r="O3935">
        <f>IF(D3935,YEAR(D3935),"")</f>
        <v>2008</v>
      </c>
      <c r="P3935" s="12">
        <f>P3934+IF(AND($B3935="C",I3935&lt;&gt;""),IF($G3935="D",-I3935,+I3935),0)</f>
        <v>125.85577481221321</v>
      </c>
    </row>
    <row r="3936" spans="1:16" x14ac:dyDescent="0.2">
      <c r="A3936" s="6">
        <v>1538</v>
      </c>
      <c r="B3936" s="6" t="s">
        <v>17</v>
      </c>
      <c r="C3936" t="s">
        <v>64</v>
      </c>
      <c r="D3936" s="8">
        <v>39576</v>
      </c>
      <c r="E3936" s="8">
        <v>39580</v>
      </c>
      <c r="F3936" t="s">
        <v>284</v>
      </c>
      <c r="G3936" s="6" t="s">
        <v>23</v>
      </c>
      <c r="I3936" s="12">
        <v>4</v>
      </c>
      <c r="J3936" s="12">
        <f>J3935+IF(AND($B3936="B",$G3936="D"),-I3936,IF($B3936="B",+I3936,0))</f>
        <v>745.37896581296081</v>
      </c>
      <c r="K3936" s="12">
        <f>K3935+IF(AND($B3936="B",$E3936&lt;&gt;""),IF($G3936="D",-I3936,+I3936),0)</f>
        <v>745.37896581296081</v>
      </c>
      <c r="L3936" s="6" t="str">
        <f>IF(C3936="","",G3936&amp;" "&amp;VLOOKUP(C3936,$X$1:$Y$49,2))</f>
        <v>D 20</v>
      </c>
      <c r="M3936" s="10" t="e">
        <f>M3935+IF(AND(B3936="C",E3936&lt;&gt;""),IF(G3936="D",-#REF!,+#REF!),0)</f>
        <v>#REF!</v>
      </c>
      <c r="N3936">
        <f>IF(D3936,MONTH(D3936),"")</f>
        <v>5</v>
      </c>
      <c r="O3936">
        <f>IF(D3936,YEAR(D3936),"")</f>
        <v>2008</v>
      </c>
      <c r="P3936" s="12">
        <f>P3935+IF(AND($B3936="C",I3936&lt;&gt;""),IF($G3936="D",-I3936,+I3936),0)</f>
        <v>125.85577481221321</v>
      </c>
    </row>
    <row r="3937" spans="1:16" x14ac:dyDescent="0.2">
      <c r="A3937" s="6">
        <v>1861</v>
      </c>
      <c r="B3937" s="29" t="s">
        <v>17</v>
      </c>
      <c r="C3937" s="24" t="s">
        <v>33</v>
      </c>
      <c r="D3937" s="8">
        <v>39578</v>
      </c>
      <c r="E3937" s="8">
        <v>39580</v>
      </c>
      <c r="F3937" t="s">
        <v>284</v>
      </c>
      <c r="G3937" s="29" t="s">
        <v>23</v>
      </c>
      <c r="I3937" s="12">
        <v>430.8</v>
      </c>
      <c r="J3937" s="12">
        <f>J3936+IF(AND($B3937="B",$G3937="D"),-I3937,IF($B3937="B",+I3937,0))</f>
        <v>314.5789658129608</v>
      </c>
      <c r="K3937" s="12">
        <f>K3936+IF(AND($B3937="B",$E3937&lt;&gt;""),IF($G3937="D",-I3937,+I3937),0)</f>
        <v>314.5789658129608</v>
      </c>
      <c r="L3937" s="6" t="str">
        <f>IF(C3937="","",G3937&amp;" "&amp;VLOOKUP(C3937,$X$1:$Y$49,2))</f>
        <v>D 23</v>
      </c>
      <c r="M3937" s="10" t="e">
        <f>M3936+IF(AND(B3937="C",E3937&lt;&gt;""),IF(G3937="D",-#REF!,+#REF!),0)</f>
        <v>#REF!</v>
      </c>
      <c r="N3937">
        <f>IF(D3937,MONTH(D3937),"")</f>
        <v>5</v>
      </c>
      <c r="O3937">
        <f>IF(D3937,YEAR(D3937),"")</f>
        <v>2008</v>
      </c>
      <c r="P3937" s="12">
        <f>P3936+IF(AND($B3937="C",I3937&lt;&gt;""),IF($G3937="D",-I3937,+I3937),0)</f>
        <v>125.85577481221321</v>
      </c>
    </row>
    <row r="3938" spans="1:16" x14ac:dyDescent="0.2">
      <c r="A3938" s="6">
        <v>1920</v>
      </c>
      <c r="B3938" s="29" t="s">
        <v>17</v>
      </c>
      <c r="C3938" t="s">
        <v>28</v>
      </c>
      <c r="D3938" s="8">
        <v>39582</v>
      </c>
      <c r="E3938" s="8">
        <v>39582</v>
      </c>
      <c r="F3938" s="40" t="s">
        <v>284</v>
      </c>
      <c r="G3938" s="29" t="s">
        <v>23</v>
      </c>
      <c r="I3938" s="12">
        <v>59.66</v>
      </c>
      <c r="J3938" s="12">
        <f>J3937+IF(AND($B3938="B",$G3938="D"),-I3938,IF($B3938="B",+I3938,0))</f>
        <v>254.91896581296081</v>
      </c>
      <c r="K3938" s="12">
        <f>K3937+IF(AND($B3938="B",$E3938&lt;&gt;""),IF($G3938="D",-I3938,+I3938),0)</f>
        <v>254.91896581296081</v>
      </c>
      <c r="L3938" s="6" t="str">
        <f>IF(C3938="","",G3938&amp;" "&amp;VLOOKUP(C3938,$X$1:$Y$49,2))</f>
        <v>D 25</v>
      </c>
      <c r="M3938" s="10" t="e">
        <f>M3937+IF(AND(B3938="C",E3938&lt;&gt;""),IF(G3938="D",-#REF!,+#REF!),0)</f>
        <v>#REF!</v>
      </c>
      <c r="N3938">
        <f>IF(D3938,MONTH(D3938),"")</f>
        <v>5</v>
      </c>
      <c r="O3938">
        <f>IF(D3938,YEAR(D3938),"")</f>
        <v>2008</v>
      </c>
      <c r="P3938" s="12">
        <f>P3937+IF(AND($B3938="C",I3938&lt;&gt;""),IF($G3938="D",-I3938,+I3938),0)</f>
        <v>125.85577481221321</v>
      </c>
    </row>
    <row r="3939" spans="1:16" x14ac:dyDescent="0.2">
      <c r="A3939" s="6">
        <v>1920</v>
      </c>
      <c r="B3939" s="29" t="s">
        <v>17</v>
      </c>
      <c r="C3939" t="s">
        <v>26</v>
      </c>
      <c r="D3939" s="8">
        <v>39582</v>
      </c>
      <c r="E3939" s="8">
        <v>39582</v>
      </c>
      <c r="F3939" s="40" t="s">
        <v>284</v>
      </c>
      <c r="G3939" s="29" t="s">
        <v>23</v>
      </c>
      <c r="I3939" s="12">
        <v>8.93</v>
      </c>
      <c r="J3939" s="12">
        <f>J3938+IF(AND($B3939="B",$G3939="D"),-I3939,IF($B3939="B",+I3939,0))</f>
        <v>245.9889658129608</v>
      </c>
      <c r="K3939" s="12">
        <f>K3938+IF(AND($B3939="B",$E3939&lt;&gt;""),IF($G3939="D",-I3939,+I3939),0)</f>
        <v>245.9889658129608</v>
      </c>
      <c r="L3939" s="6" t="str">
        <f>IF(C3939="","",G3939&amp;" "&amp;VLOOKUP(C3939,$X$1:$Y$49,2))</f>
        <v>D 6</v>
      </c>
      <c r="M3939" s="10" t="e">
        <f>M3938+IF(AND(B3939="C",E3939&lt;&gt;""),IF(G3939="D",-#REF!,+#REF!),0)</f>
        <v>#REF!</v>
      </c>
      <c r="N3939">
        <f>IF(D3939,MONTH(D3939),"")</f>
        <v>5</v>
      </c>
      <c r="O3939">
        <f>IF(D3939,YEAR(D3939),"")</f>
        <v>2008</v>
      </c>
      <c r="P3939" s="12">
        <f>P3938+IF(AND($B3939="C",I3939&lt;&gt;""),IF($G3939="D",-I3939,+I3939),0)</f>
        <v>125.85577481221321</v>
      </c>
    </row>
    <row r="3940" spans="1:16" x14ac:dyDescent="0.2">
      <c r="A3940" s="6">
        <v>1918</v>
      </c>
      <c r="B3940" s="29" t="s">
        <v>17</v>
      </c>
      <c r="C3940" t="s">
        <v>54</v>
      </c>
      <c r="D3940" s="8">
        <v>39583</v>
      </c>
      <c r="E3940" s="8">
        <v>39584</v>
      </c>
      <c r="F3940" s="40" t="s">
        <v>284</v>
      </c>
      <c r="G3940" s="29" t="s">
        <v>19</v>
      </c>
      <c r="I3940" s="12">
        <v>200</v>
      </c>
      <c r="J3940" s="12">
        <f>J3939+IF(AND($B3940="B",$G3940="D"),-I3940,IF($B3940="B",+I3940,0))</f>
        <v>445.98896581296083</v>
      </c>
      <c r="K3940" s="12">
        <f>K3939+IF(AND($B3940="B",$E3940&lt;&gt;""),IF($G3940="D",-I3940,+I3940),0)</f>
        <v>445.98896581296083</v>
      </c>
      <c r="L3940" s="6" t="str">
        <f>IF(C3940="","",G3940&amp;" "&amp;VLOOKUP(C3940,$X$1:$Y$49,2))</f>
        <v>R 6</v>
      </c>
      <c r="M3940" s="10" t="e">
        <f>M3939+IF(AND(B3940="C",E3940&lt;&gt;""),IF(G3940="D",-#REF!,+#REF!),0)</f>
        <v>#REF!</v>
      </c>
      <c r="N3940">
        <f>IF(D3940,MONTH(D3940),"")</f>
        <v>5</v>
      </c>
      <c r="O3940">
        <f>IF(D3940,YEAR(D3940),"")</f>
        <v>2008</v>
      </c>
      <c r="P3940" s="12">
        <f>P3939+IF(AND($B3940="C",I3940&lt;&gt;""),IF($G3940="D",-I3940,+I3940),0)</f>
        <v>125.85577481221321</v>
      </c>
    </row>
    <row r="3941" spans="1:16" x14ac:dyDescent="0.2">
      <c r="A3941" s="6">
        <v>1918</v>
      </c>
      <c r="B3941" s="29" t="s">
        <v>17</v>
      </c>
      <c r="C3941" t="s">
        <v>62</v>
      </c>
      <c r="D3941" s="8">
        <v>39583</v>
      </c>
      <c r="E3941" s="8">
        <v>39584</v>
      </c>
      <c r="F3941" t="s">
        <v>284</v>
      </c>
      <c r="G3941" s="29" t="s">
        <v>19</v>
      </c>
      <c r="I3941" s="12">
        <v>39.200000000000003</v>
      </c>
      <c r="J3941" s="12">
        <f>J3940+IF(AND($B3941="B",$G3941="D"),-I3941,IF($B3941="B",+I3941,0))</f>
        <v>485.18896581296082</v>
      </c>
      <c r="K3941" s="12">
        <f>K3940+IF(AND($B3941="B",$E3941&lt;&gt;""),IF($G3941="D",-I3941,+I3941),0)</f>
        <v>485.18896581296082</v>
      </c>
      <c r="L3941" s="6" t="str">
        <f>IF(C3941="","",G3941&amp;" "&amp;VLOOKUP(C3941,$X$1:$Y$49,2))</f>
        <v>R 5</v>
      </c>
      <c r="M3941" s="10" t="e">
        <f>M3940+IF(AND(B3941="C",E3941&lt;&gt;""),IF(G3941="D",-#REF!,+#REF!),0)</f>
        <v>#REF!</v>
      </c>
      <c r="N3941">
        <f>IF(D3941,MONTH(D3941),"")</f>
        <v>5</v>
      </c>
      <c r="O3941">
        <f>IF(D3941,YEAR(D3941),"")</f>
        <v>2008</v>
      </c>
      <c r="P3941" s="12">
        <f>P3940+IF(AND($B3941="C",I3941&lt;&gt;""),IF($G3941="D",-I3941,+I3941),0)</f>
        <v>125.85577481221321</v>
      </c>
    </row>
    <row r="3942" spans="1:16" x14ac:dyDescent="0.2">
      <c r="A3942" s="6">
        <v>1851</v>
      </c>
      <c r="B3942" s="29" t="s">
        <v>17</v>
      </c>
      <c r="C3942" s="24" t="s">
        <v>33</v>
      </c>
      <c r="D3942" s="8">
        <v>39588</v>
      </c>
      <c r="E3942" s="8">
        <v>39587</v>
      </c>
      <c r="F3942" s="40" t="s">
        <v>284</v>
      </c>
      <c r="G3942" s="29" t="s">
        <v>23</v>
      </c>
      <c r="I3942" s="12">
        <v>169</v>
      </c>
      <c r="J3942" s="12">
        <f>J3941+IF(AND($B3942="B",$G3942="D"),-I3942,IF($B3942="B",+I3942,0))</f>
        <v>316.18896581296082</v>
      </c>
      <c r="K3942" s="12">
        <f>K3941+IF(AND($B3942="B",$E3942&lt;&gt;""),IF($G3942="D",-I3942,+I3942),0)</f>
        <v>316.18896581296082</v>
      </c>
      <c r="L3942" s="6" t="str">
        <f>IF(C3942="","",G3942&amp;" "&amp;VLOOKUP(C3942,$X$1:$Y$49,2))</f>
        <v>D 23</v>
      </c>
      <c r="M3942" s="10" t="e">
        <f>M3941+IF(AND(B3942="C",E3942&lt;&gt;""),IF(G3942="D",-#REF!,+#REF!),0)</f>
        <v>#REF!</v>
      </c>
      <c r="N3942">
        <f>IF(D3942,MONTH(D3942),"")</f>
        <v>5</v>
      </c>
      <c r="O3942">
        <f>IF(D3942,YEAR(D3942),"")</f>
        <v>2008</v>
      </c>
      <c r="P3942" s="12">
        <f>P3941+IF(AND($B3942="C",I3942&lt;&gt;""),IF($G3942="D",-I3942,+I3942),0)</f>
        <v>125.85577481221321</v>
      </c>
    </row>
    <row r="3943" spans="1:16" x14ac:dyDescent="0.2">
      <c r="A3943" s="6">
        <v>1528</v>
      </c>
      <c r="B3943" s="6" t="s">
        <v>17</v>
      </c>
      <c r="C3943" t="s">
        <v>57</v>
      </c>
      <c r="D3943" s="8">
        <v>39589</v>
      </c>
      <c r="E3943" s="8">
        <v>39588</v>
      </c>
      <c r="F3943" t="s">
        <v>284</v>
      </c>
      <c r="G3943" s="6" t="s">
        <v>23</v>
      </c>
      <c r="I3943" s="12">
        <v>278.97000000000003</v>
      </c>
      <c r="J3943" s="12">
        <f>J3942+IF(AND($B3943="B",$G3943="D"),-I3943,IF($B3943="B",+I3943,0))</f>
        <v>37.218965812960789</v>
      </c>
      <c r="K3943" s="12">
        <f>K3942+IF(AND($B3943="B",$E3943&lt;&gt;""),IF($G3943="D",-I3943,+I3943),0)</f>
        <v>37.218965812960789</v>
      </c>
      <c r="L3943" s="6" t="str">
        <f>IF(C3943="","",G3943&amp;" "&amp;VLOOKUP(C3943,$X$1:$Y$49,2))</f>
        <v>D 13</v>
      </c>
      <c r="M3943" s="10" t="e">
        <f>M3942+IF(AND(B3943="C",E3943&lt;&gt;""),IF(G3943="D",-#REF!,+#REF!),0)</f>
        <v>#REF!</v>
      </c>
      <c r="N3943">
        <f>IF(D3943,MONTH(D3943),"")</f>
        <v>5</v>
      </c>
      <c r="O3943">
        <f>IF(D3943,YEAR(D3943),"")</f>
        <v>2008</v>
      </c>
      <c r="P3943" s="12">
        <f>P3942+IF(AND($B3943="C",I3943&lt;&gt;""),IF($G3943="D",-I3943,+I3943),0)</f>
        <v>125.85577481221321</v>
      </c>
    </row>
    <row r="3944" spans="1:16" x14ac:dyDescent="0.2">
      <c r="A3944" s="6">
        <v>1528</v>
      </c>
      <c r="B3944" s="6" t="s">
        <v>17</v>
      </c>
      <c r="C3944" s="7" t="s">
        <v>26</v>
      </c>
      <c r="D3944" s="8">
        <v>39589</v>
      </c>
      <c r="E3944" s="8">
        <v>39588</v>
      </c>
      <c r="F3944" t="s">
        <v>284</v>
      </c>
      <c r="G3944" s="6" t="s">
        <v>23</v>
      </c>
      <c r="I3944" s="12">
        <v>54.68</v>
      </c>
      <c r="J3944" s="12">
        <f>J3943+IF(AND($B3944="B",$G3944="D"),-I3944,IF($B3944="B",+I3944,0))</f>
        <v>-17.461034187039211</v>
      </c>
      <c r="K3944" s="12">
        <f>K3943+IF(AND($B3944="B",$E3944&lt;&gt;""),IF($G3944="D",-I3944,+I3944),0)</f>
        <v>-17.461034187039211</v>
      </c>
      <c r="L3944" s="6" t="str">
        <f>IF(C3944="","",G3944&amp;" "&amp;VLOOKUP(C3944,$X$1:$Y$49,2))</f>
        <v>D 6</v>
      </c>
      <c r="M3944" s="10" t="e">
        <f>M3943+IF(AND(B3944="C",E3944&lt;&gt;""),IF(G3944="D",-#REF!,+#REF!),0)</f>
        <v>#REF!</v>
      </c>
      <c r="N3944">
        <f>IF(D3944,MONTH(D3944),"")</f>
        <v>5</v>
      </c>
      <c r="O3944">
        <f>IF(D3944,YEAR(D3944),"")</f>
        <v>2008</v>
      </c>
      <c r="P3944" s="12">
        <f>P3943+IF(AND($B3944="C",I3944&lt;&gt;""),IF($G3944="D",-I3944,+I3944),0)</f>
        <v>125.85577481221321</v>
      </c>
    </row>
    <row r="3945" spans="1:16" x14ac:dyDescent="0.2">
      <c r="A3945" s="6">
        <v>1528</v>
      </c>
      <c r="B3945" s="6" t="s">
        <v>17</v>
      </c>
      <c r="C3945" t="s">
        <v>64</v>
      </c>
      <c r="D3945" s="8">
        <v>39589</v>
      </c>
      <c r="E3945" s="8">
        <v>39588</v>
      </c>
      <c r="F3945" t="s">
        <v>284</v>
      </c>
      <c r="G3945" s="6" t="s">
        <v>23</v>
      </c>
      <c r="I3945" s="12">
        <v>6.11</v>
      </c>
      <c r="J3945" s="12">
        <f>J3944+IF(AND($B3945="B",$G3945="D"),-I3945,IF($B3945="B",+I3945,0))</f>
        <v>-23.57103418703921</v>
      </c>
      <c r="K3945" s="12">
        <f>K3944+IF(AND($B3945="B",$E3945&lt;&gt;""),IF($G3945="D",-I3945,+I3945),0)</f>
        <v>-23.57103418703921</v>
      </c>
      <c r="L3945" s="6" t="str">
        <f>IF(C3945="","",G3945&amp;" "&amp;VLOOKUP(C3945,$X$1:$Y$49,2))</f>
        <v>D 20</v>
      </c>
      <c r="M3945" s="10" t="e">
        <f>M3944+IF(AND(B3945="C",E3945&lt;&gt;""),IF(G3945="D",-#REF!,+#REF!),0)</f>
        <v>#REF!</v>
      </c>
      <c r="N3945">
        <f>IF(D3945,MONTH(D3945),"")</f>
        <v>5</v>
      </c>
      <c r="O3945">
        <f>IF(D3945,YEAR(D3945),"")</f>
        <v>2008</v>
      </c>
      <c r="P3945" s="12">
        <f>P3944+IF(AND($B3945="C",I3945&lt;&gt;""),IF($G3945="D",-I3945,+I3945),0)</f>
        <v>125.85577481221321</v>
      </c>
    </row>
    <row r="3946" spans="1:16" x14ac:dyDescent="0.2">
      <c r="A3946" s="6">
        <v>1868</v>
      </c>
      <c r="B3946" s="29" t="s">
        <v>17</v>
      </c>
      <c r="C3946" s="24" t="s">
        <v>33</v>
      </c>
      <c r="D3946" s="8">
        <v>39589</v>
      </c>
      <c r="E3946" s="8">
        <v>39587</v>
      </c>
      <c r="F3946" t="s">
        <v>284</v>
      </c>
      <c r="G3946" s="29" t="s">
        <v>23</v>
      </c>
      <c r="I3946" s="12">
        <v>477</v>
      </c>
      <c r="J3946" s="12">
        <f>J3945+IF(AND($B3946="B",$G3946="D"),-I3946,IF($B3946="B",+I3946,0))</f>
        <v>-500.57103418703923</v>
      </c>
      <c r="K3946" s="12">
        <f>K3945+IF(AND($B3946="B",$E3946&lt;&gt;""),IF($G3946="D",-I3946,+I3946),0)</f>
        <v>-500.57103418703923</v>
      </c>
      <c r="L3946" s="6" t="str">
        <f>IF(C3946="","",G3946&amp;" "&amp;VLOOKUP(C3946,$X$1:$Y$49,2))</f>
        <v>D 23</v>
      </c>
      <c r="M3946" s="10" t="e">
        <f>M3945+IF(AND(B3946="C",E3946&lt;&gt;""),IF(G3946="D",-#REF!,+#REF!),0)</f>
        <v>#REF!</v>
      </c>
      <c r="N3946">
        <f>IF(D3946,MONTH(D3946),"")</f>
        <v>5</v>
      </c>
      <c r="O3946">
        <f>IF(D3946,YEAR(D3946),"")</f>
        <v>2008</v>
      </c>
      <c r="P3946" s="12">
        <f>P3945+IF(AND($B3946="C",I3946&lt;&gt;""),IF($G3946="D",-I3946,+I3946),0)</f>
        <v>125.85577481221321</v>
      </c>
    </row>
    <row r="3947" spans="1:16" x14ac:dyDescent="0.2">
      <c r="A3947" s="6">
        <v>1919</v>
      </c>
      <c r="B3947" s="29" t="s">
        <v>17</v>
      </c>
      <c r="C3947" t="s">
        <v>54</v>
      </c>
      <c r="D3947" s="8">
        <v>39595</v>
      </c>
      <c r="E3947" s="8">
        <v>39598</v>
      </c>
      <c r="F3947" s="40" t="s">
        <v>284</v>
      </c>
      <c r="G3947" s="29" t="s">
        <v>19</v>
      </c>
      <c r="I3947" s="12">
        <v>343</v>
      </c>
      <c r="J3947" s="12">
        <f>J3946+IF(AND($B3947="B",$G3947="D"),-I3947,IF($B3947="B",+I3947,0))</f>
        <v>-157.57103418703923</v>
      </c>
      <c r="K3947" s="12">
        <f>K3946+IF(AND($B3947="B",$E3947&lt;&gt;""),IF($G3947="D",-I3947,+I3947),0)</f>
        <v>-157.57103418703923</v>
      </c>
      <c r="L3947" s="6" t="str">
        <f>IF(C3947="","",G3947&amp;" "&amp;VLOOKUP(C3947,$X$1:$Y$49,2))</f>
        <v>R 6</v>
      </c>
      <c r="M3947" s="10" t="e">
        <f>M3946+IF(AND(B3947="C",E3947&lt;&gt;""),IF(G3947="D",-#REF!,+#REF!),0)</f>
        <v>#REF!</v>
      </c>
      <c r="N3947">
        <f>IF(D3947,MONTH(D3947),"")</f>
        <v>5</v>
      </c>
      <c r="O3947">
        <f>IF(D3947,YEAR(D3947),"")</f>
        <v>2008</v>
      </c>
      <c r="P3947" s="12">
        <f>P3946+IF(AND($B3947="C",I3947&lt;&gt;""),IF($G3947="D",-I3947,+I3947),0)</f>
        <v>125.85577481221321</v>
      </c>
    </row>
    <row r="3948" spans="1:16" x14ac:dyDescent="0.2">
      <c r="A3948" s="6">
        <v>1919</v>
      </c>
      <c r="B3948" s="29" t="s">
        <v>17</v>
      </c>
      <c r="C3948" t="s">
        <v>62</v>
      </c>
      <c r="D3948" s="8">
        <v>39595</v>
      </c>
      <c r="E3948" s="8">
        <v>39598</v>
      </c>
      <c r="F3948" t="s">
        <v>284</v>
      </c>
      <c r="G3948" s="29" t="s">
        <v>19</v>
      </c>
      <c r="I3948" s="12">
        <v>67.23</v>
      </c>
      <c r="J3948" s="12">
        <f>J3947+IF(AND($B3948="B",$G3948="D"),-I3948,IF($B3948="B",+I3948,0))</f>
        <v>-90.341034187039227</v>
      </c>
      <c r="K3948" s="12">
        <f>K3947+IF(AND($B3948="B",$E3948&lt;&gt;""),IF($G3948="D",-I3948,+I3948),0)</f>
        <v>-90.341034187039227</v>
      </c>
      <c r="L3948" s="6" t="str">
        <f>IF(C3948="","",G3948&amp;" "&amp;VLOOKUP(C3948,$X$1:$Y$49,2))</f>
        <v>R 5</v>
      </c>
      <c r="M3948" s="10" t="e">
        <f>M3947+IF(AND(B3948="C",E3948&lt;&gt;""),IF(G3948="D",-#REF!,+#REF!),0)</f>
        <v>#REF!</v>
      </c>
      <c r="N3948">
        <f>IF(D3948,MONTH(D3948),"")</f>
        <v>5</v>
      </c>
      <c r="O3948">
        <f>IF(D3948,YEAR(D3948),"")</f>
        <v>2008</v>
      </c>
      <c r="P3948" s="12">
        <f>P3947+IF(AND($B3948="C",I3948&lt;&gt;""),IF($G3948="D",-I3948,+I3948),0)</f>
        <v>125.85577481221321</v>
      </c>
    </row>
    <row r="3949" spans="1:16" x14ac:dyDescent="0.2">
      <c r="A3949" s="6">
        <v>1922</v>
      </c>
      <c r="B3949" s="29" t="s">
        <v>17</v>
      </c>
      <c r="C3949" t="s">
        <v>31</v>
      </c>
      <c r="D3949" s="8">
        <v>39598</v>
      </c>
      <c r="E3949" s="8">
        <v>39598</v>
      </c>
      <c r="F3949" s="40" t="s">
        <v>284</v>
      </c>
      <c r="G3949" s="29" t="s">
        <v>23</v>
      </c>
      <c r="I3949" s="12">
        <v>34.78</v>
      </c>
      <c r="J3949" s="12">
        <f>J3948+IF(AND($B3949="B",$G3949="D"),-I3949,IF($B3949="B",+I3949,0))</f>
        <v>-125.12103418703923</v>
      </c>
      <c r="K3949" s="12">
        <f>K3948+IF(AND($B3949="B",$E3949&lt;&gt;""),IF($G3949="D",-I3949,+I3949),0)</f>
        <v>-125.12103418703923</v>
      </c>
      <c r="L3949" s="6" t="str">
        <f>IF(C3949="","",G3949&amp;" "&amp;VLOOKUP(C3949,$X$1:$Y$49,2))</f>
        <v>D 22</v>
      </c>
      <c r="M3949" s="10" t="e">
        <f>M3948+IF(AND(B3949="C",E3949&lt;&gt;""),IF(G3949="D",-#REF!,+#REF!),0)</f>
        <v>#REF!</v>
      </c>
      <c r="N3949">
        <f>IF(D3949,MONTH(D3949),"")</f>
        <v>5</v>
      </c>
      <c r="O3949">
        <f>IF(D3949,YEAR(D3949),"")</f>
        <v>2008</v>
      </c>
      <c r="P3949" s="12">
        <f>P3948+IF(AND($B3949="C",I3949&lt;&gt;""),IF($G3949="D",-I3949,+I3949),0)</f>
        <v>125.85577481221321</v>
      </c>
    </row>
    <row r="3950" spans="1:16" x14ac:dyDescent="0.2">
      <c r="A3950" s="6">
        <v>1922</v>
      </c>
      <c r="B3950" s="29" t="s">
        <v>17</v>
      </c>
      <c r="C3950" t="s">
        <v>26</v>
      </c>
      <c r="D3950" s="8">
        <v>39598</v>
      </c>
      <c r="E3950" s="8">
        <v>39598</v>
      </c>
      <c r="F3950" s="40" t="s">
        <v>284</v>
      </c>
      <c r="G3950" s="29" t="s">
        <v>23</v>
      </c>
      <c r="I3950" s="12">
        <v>6.82</v>
      </c>
      <c r="J3950" s="12">
        <f>J3949+IF(AND($B3950="B",$G3950="D"),-I3950,IF($B3950="B",+I3950,0))</f>
        <v>-131.94103418703924</v>
      </c>
      <c r="K3950" s="12">
        <f>K3949+IF(AND($B3950="B",$E3950&lt;&gt;""),IF($G3950="D",-I3950,+I3950),0)</f>
        <v>-131.94103418703924</v>
      </c>
      <c r="L3950" s="6" t="str">
        <f>IF(C3950="","",G3950&amp;" "&amp;VLOOKUP(C3950,$X$1:$Y$49,2))</f>
        <v>D 6</v>
      </c>
      <c r="M3950" s="10" t="e">
        <f>M3949+IF(AND(B3950="C",E3950&lt;&gt;""),IF(G3950="D",-#REF!,+#REF!),0)</f>
        <v>#REF!</v>
      </c>
      <c r="N3950">
        <f>IF(D3950,MONTH(D3950),"")</f>
        <v>5</v>
      </c>
      <c r="O3950">
        <f>IF(D3950,YEAR(D3950),"")</f>
        <v>2008</v>
      </c>
      <c r="P3950" s="12">
        <f>P3949+IF(AND($B3950="C",I3950&lt;&gt;""),IF($G3950="D",-I3950,+I3950),0)</f>
        <v>125.85577481221321</v>
      </c>
    </row>
    <row r="3951" spans="1:16" x14ac:dyDescent="0.2">
      <c r="A3951" s="6">
        <v>1921</v>
      </c>
      <c r="B3951" s="29" t="s">
        <v>17</v>
      </c>
      <c r="C3951" t="s">
        <v>54</v>
      </c>
      <c r="D3951" s="8">
        <v>39600</v>
      </c>
      <c r="E3951" s="8">
        <v>39605</v>
      </c>
      <c r="F3951" s="40" t="s">
        <v>284</v>
      </c>
      <c r="G3951" s="29" t="s">
        <v>19</v>
      </c>
      <c r="I3951" s="12">
        <v>2030</v>
      </c>
      <c r="J3951" s="12">
        <f>J3950+IF(AND($B3951="B",$G3951="D"),-I3951,IF($B3951="B",+I3951,0))</f>
        <v>1898.0589658129607</v>
      </c>
      <c r="K3951" s="12">
        <f>K3950+IF(AND($B3951="B",$E3951&lt;&gt;""),IF($G3951="D",-I3951,+I3951),0)</f>
        <v>1898.0589658129607</v>
      </c>
      <c r="L3951" s="6" t="str">
        <f>IF(C3951="","",G3951&amp;" "&amp;VLOOKUP(C3951,$X$1:$Y$49,2))</f>
        <v>R 6</v>
      </c>
      <c r="M3951" s="10" t="e">
        <f>M3950+IF(AND(B3951="C",E3951&lt;&gt;""),IF(G3951="D",-#REF!,+#REF!),0)</f>
        <v>#REF!</v>
      </c>
      <c r="N3951">
        <f>IF(D3951,MONTH(D3951),"")</f>
        <v>6</v>
      </c>
      <c r="O3951">
        <f>IF(D3951,YEAR(D3951),"")</f>
        <v>2008</v>
      </c>
      <c r="P3951" s="12">
        <f>P3950+IF(AND($B3951="C",I3951&lt;&gt;""),IF($G3951="D",-I3951,+I3951),0)</f>
        <v>125.85577481221321</v>
      </c>
    </row>
    <row r="3952" spans="1:16" x14ac:dyDescent="0.2">
      <c r="A3952" s="6">
        <v>1921</v>
      </c>
      <c r="B3952" s="29" t="s">
        <v>17</v>
      </c>
      <c r="C3952" t="s">
        <v>62</v>
      </c>
      <c r="D3952" s="8">
        <v>39600</v>
      </c>
      <c r="E3952" s="8">
        <v>39605</v>
      </c>
      <c r="F3952" t="s">
        <v>284</v>
      </c>
      <c r="G3952" s="29" t="s">
        <v>19</v>
      </c>
      <c r="I3952" s="28">
        <v>397.88</v>
      </c>
      <c r="J3952" s="12">
        <f>J3951+IF(AND($B3952="B",$G3952="D"),-I3952,IF($B3952="B",+I3952,0))</f>
        <v>2295.9389658129608</v>
      </c>
      <c r="K3952" s="12">
        <f>K3951+IF(AND($B3952="B",$E3952&lt;&gt;""),IF($G3952="D",-I3952,+I3952),0)</f>
        <v>2295.9389658129608</v>
      </c>
      <c r="L3952" s="6" t="str">
        <f>IF(C3952="","",G3952&amp;" "&amp;VLOOKUP(C3952,$X$1:$Y$49,2))</f>
        <v>R 5</v>
      </c>
      <c r="M3952" s="10" t="e">
        <f>M3951+IF(AND(B3952="C",E3952&lt;&gt;""),IF(G3952="D",-#REF!,+#REF!),0)</f>
        <v>#REF!</v>
      </c>
      <c r="N3952">
        <f>IF(D3952,MONTH(D3952),"")</f>
        <v>6</v>
      </c>
      <c r="O3952">
        <f>IF(D3952,YEAR(D3952),"")</f>
        <v>2008</v>
      </c>
      <c r="P3952" s="12">
        <f>P3951+IF(AND($B3952="C",I3952&lt;&gt;""),IF($G3952="D",-I3952,+I3952),0)</f>
        <v>125.85577481221321</v>
      </c>
    </row>
    <row r="3953" spans="1:16" x14ac:dyDescent="0.2">
      <c r="A3953" s="6">
        <v>1924</v>
      </c>
      <c r="B3953" s="29" t="s">
        <v>17</v>
      </c>
      <c r="C3953" t="s">
        <v>28</v>
      </c>
      <c r="D3953" s="8">
        <v>39600</v>
      </c>
      <c r="E3953" s="8">
        <v>39600</v>
      </c>
      <c r="F3953" s="40" t="s">
        <v>284</v>
      </c>
      <c r="G3953" s="29" t="s">
        <v>23</v>
      </c>
      <c r="I3953" s="12">
        <v>18.82</v>
      </c>
      <c r="J3953" s="12">
        <f>J3952+IF(AND($B3953="B",$G3953="D"),-I3953,IF($B3953="B",+I3953,0))</f>
        <v>2277.1189658129606</v>
      </c>
      <c r="K3953" s="12">
        <f>K3952+IF(AND($B3953="B",$E3953&lt;&gt;""),IF($G3953="D",-I3953,+I3953),0)</f>
        <v>2277.1189658129606</v>
      </c>
      <c r="L3953" s="6" t="str">
        <f>IF(C3953="","",G3953&amp;" "&amp;VLOOKUP(C3953,$X$1:$Y$49,2))</f>
        <v>D 25</v>
      </c>
      <c r="M3953" s="10" t="e">
        <f>M3952+IF(AND(B3953="C",E3953&lt;&gt;""),IF(G3953="D",-#REF!,+#REF!),0)</f>
        <v>#REF!</v>
      </c>
      <c r="N3953">
        <f>IF(D3953,MONTH(D3953),"")</f>
        <v>6</v>
      </c>
      <c r="O3953">
        <f>IF(D3953,YEAR(D3953),"")</f>
        <v>2008</v>
      </c>
      <c r="P3953" s="12">
        <f>P3952+IF(AND($B3953="C",I3953&lt;&gt;""),IF($G3953="D",-I3953,+I3953),0)</f>
        <v>125.85577481221321</v>
      </c>
    </row>
    <row r="3954" spans="1:16" x14ac:dyDescent="0.2">
      <c r="A3954" s="6">
        <v>1924</v>
      </c>
      <c r="B3954" s="29" t="s">
        <v>17</v>
      </c>
      <c r="C3954" t="s">
        <v>26</v>
      </c>
      <c r="D3954" s="8">
        <v>39600</v>
      </c>
      <c r="E3954" s="8">
        <v>39600</v>
      </c>
      <c r="F3954" s="40" t="s">
        <v>284</v>
      </c>
      <c r="G3954" s="29" t="s">
        <v>23</v>
      </c>
      <c r="I3954" s="28">
        <v>3.69</v>
      </c>
      <c r="J3954" s="12">
        <f>J3953+IF(AND($B3954="B",$G3954="D"),-I3954,IF($B3954="B",+I3954,0))</f>
        <v>2273.4289658129605</v>
      </c>
      <c r="K3954" s="12">
        <f>K3953+IF(AND($B3954="B",$E3954&lt;&gt;""),IF($G3954="D",-I3954,+I3954),0)</f>
        <v>2273.4289658129605</v>
      </c>
      <c r="L3954" s="6" t="str">
        <f>IF(C3954="","",G3954&amp;" "&amp;VLOOKUP(C3954,$X$1:$Y$49,2))</f>
        <v>D 6</v>
      </c>
      <c r="M3954" s="10" t="e">
        <f>M3953+IF(AND(B3954="C",E3954&lt;&gt;""),IF(G3954="D",-#REF!,+#REF!),0)</f>
        <v>#REF!</v>
      </c>
      <c r="N3954">
        <f>IF(D3954,MONTH(D3954),"")</f>
        <v>6</v>
      </c>
      <c r="O3954">
        <f>IF(D3954,YEAR(D3954),"")</f>
        <v>2008</v>
      </c>
      <c r="P3954" s="12">
        <f>P3953+IF(AND($B3954="C",I3954&lt;&gt;""),IF($G3954="D",-I3954,+I3954),0)</f>
        <v>125.85577481221321</v>
      </c>
    </row>
    <row r="3955" spans="1:16" x14ac:dyDescent="0.2">
      <c r="A3955" s="6">
        <v>1927</v>
      </c>
      <c r="B3955" s="6" t="s">
        <v>17</v>
      </c>
      <c r="C3955" t="s">
        <v>53</v>
      </c>
      <c r="D3955" s="8">
        <v>39601</v>
      </c>
      <c r="E3955" s="8">
        <v>39601</v>
      </c>
      <c r="F3955" t="s">
        <v>284</v>
      </c>
      <c r="G3955" s="6" t="s">
        <v>23</v>
      </c>
      <c r="I3955" s="12">
        <v>34</v>
      </c>
      <c r="J3955" s="12">
        <f>J3954+IF(AND($B3955="B",$G3955="D"),-I3955,IF($B3955="B",+I3955,0))</f>
        <v>2239.4289658129605</v>
      </c>
      <c r="K3955" s="12">
        <f>K3954+IF(AND($B3955="B",$E3955&lt;&gt;""),IF($G3955="D",-I3955,+I3955),0)</f>
        <v>2239.4289658129605</v>
      </c>
      <c r="L3955" s="6" t="str">
        <f>IF(C3955="","",G3955&amp;" "&amp;VLOOKUP(C3955,$X$1:$Y$49,2))</f>
        <v>D 29</v>
      </c>
      <c r="M3955" s="10" t="e">
        <f>M3954+IF(AND(B3955="C",E3955&lt;&gt;""),IF(G3955="D",-#REF!,+#REF!),0)</f>
        <v>#REF!</v>
      </c>
      <c r="N3955">
        <f>IF(D3955,MONTH(D3955),"")</f>
        <v>6</v>
      </c>
      <c r="O3955">
        <f>IF(D3955,YEAR(D3955),"")</f>
        <v>2008</v>
      </c>
      <c r="P3955" s="12">
        <f>P3954+IF(AND($B3955="C",I3955&lt;&gt;""),IF($G3955="D",-I3955,+I3955),0)</f>
        <v>125.85577481221321</v>
      </c>
    </row>
    <row r="3956" spans="1:16" x14ac:dyDescent="0.2">
      <c r="A3956" s="6">
        <v>1927</v>
      </c>
      <c r="B3956" s="6" t="s">
        <v>17</v>
      </c>
      <c r="C3956" t="s">
        <v>53</v>
      </c>
      <c r="D3956" s="8">
        <v>39601</v>
      </c>
      <c r="E3956" s="8">
        <v>39601</v>
      </c>
      <c r="F3956" t="s">
        <v>284</v>
      </c>
      <c r="G3956" s="6" t="s">
        <v>23</v>
      </c>
      <c r="I3956" s="12">
        <v>8.36</v>
      </c>
      <c r="J3956" s="12">
        <f>J3955+IF(AND($B3956="B",$G3956="D"),-I3956,IF($B3956="B",+I3956,0))</f>
        <v>2231.0689658129604</v>
      </c>
      <c r="K3956" s="12">
        <f>K3955+IF(AND($B3956="B",$E3956&lt;&gt;""),IF($G3956="D",-I3956,+I3956),0)</f>
        <v>2231.0689658129604</v>
      </c>
      <c r="L3956" s="6" t="str">
        <f>IF(C3956="","",G3956&amp;" "&amp;VLOOKUP(C3956,$X$1:$Y$49,2))</f>
        <v>D 29</v>
      </c>
      <c r="M3956" s="10" t="e">
        <f>M3955+IF(AND(B3956="C",E3956&lt;&gt;""),IF(G3956="D",-#REF!,+#REF!),0)</f>
        <v>#REF!</v>
      </c>
      <c r="N3956">
        <f>IF(D3956,MONTH(D3956),"")</f>
        <v>6</v>
      </c>
      <c r="O3956">
        <f>IF(D3956,YEAR(D3956),"")</f>
        <v>2008</v>
      </c>
      <c r="P3956" s="12">
        <f>P3955+IF(AND($B3956="C",I3956&lt;&gt;""),IF($G3956="D",-I3956,+I3956),0)</f>
        <v>125.85577481221321</v>
      </c>
    </row>
    <row r="3957" spans="1:16" x14ac:dyDescent="0.2">
      <c r="A3957" s="6">
        <v>999</v>
      </c>
      <c r="B3957" s="6" t="s">
        <v>17</v>
      </c>
      <c r="C3957" t="s">
        <v>33</v>
      </c>
      <c r="D3957" s="8">
        <v>39603</v>
      </c>
      <c r="E3957" s="8">
        <v>39603</v>
      </c>
      <c r="F3957" t="s">
        <v>284</v>
      </c>
      <c r="G3957" s="6" t="s">
        <v>23</v>
      </c>
      <c r="I3957" s="12">
        <v>136.84</v>
      </c>
      <c r="J3957" s="12">
        <f>J3956+IF(AND($B3957="B",$G3957="D"),-I3957,IF($B3957="B",+I3957,0))</f>
        <v>2094.2289658129603</v>
      </c>
      <c r="K3957" s="12">
        <f>K3956+IF(AND($B3957="B",$E3957&lt;&gt;""),IF($G3957="D",-I3957,+I3957),0)</f>
        <v>2094.2289658129603</v>
      </c>
      <c r="L3957" s="6" t="str">
        <f>IF(C3957="","",G3957&amp;" "&amp;VLOOKUP(C3957,$X$1:$Y$49,2))</f>
        <v>D 23</v>
      </c>
      <c r="M3957" s="10" t="e">
        <f>M3956+IF(AND(B3957="C",E3957&lt;&gt;""),IF(G3957="D",-#REF!,+#REF!),0)</f>
        <v>#REF!</v>
      </c>
      <c r="N3957">
        <f>IF(D3957,MONTH(D3957),"")</f>
        <v>6</v>
      </c>
      <c r="O3957">
        <f>IF(D3957,YEAR(D3957),"")</f>
        <v>2008</v>
      </c>
      <c r="P3957" s="12">
        <f>P3956+IF(AND($B3957="C",I3957&lt;&gt;""),IF($G3957="D",-I3957,+I3957),0)</f>
        <v>125.85577481221321</v>
      </c>
    </row>
    <row r="3958" spans="1:16" x14ac:dyDescent="0.2">
      <c r="A3958" s="6">
        <v>1544</v>
      </c>
      <c r="B3958" s="6" t="s">
        <v>17</v>
      </c>
      <c r="C3958" t="s">
        <v>58</v>
      </c>
      <c r="D3958" s="8">
        <v>39604</v>
      </c>
      <c r="E3958" s="8">
        <v>39618</v>
      </c>
      <c r="F3958" t="s">
        <v>284</v>
      </c>
      <c r="G3958" s="6" t="s">
        <v>23</v>
      </c>
      <c r="I3958" s="12">
        <v>160.81</v>
      </c>
      <c r="J3958" s="12">
        <f>J3957+IF(AND($B3958="B",$G3958="D"),-I3958,IF($B3958="B",+I3958,0))</f>
        <v>1933.4189658129603</v>
      </c>
      <c r="K3958" s="12">
        <f>K3957+IF(AND($B3958="B",$E3958&lt;&gt;""),IF($G3958="D",-I3958,+I3958),0)</f>
        <v>1933.4189658129603</v>
      </c>
      <c r="L3958" s="6" t="str">
        <f>IF(C3958="","",G3958&amp;" "&amp;VLOOKUP(C3958,$X$1:$Y$49,2))</f>
        <v>D 4</v>
      </c>
      <c r="M3958" s="10" t="e">
        <f>M3957+IF(AND(B3958="C",E3958&lt;&gt;""),IF(G3958="D",-#REF!,+#REF!),0)</f>
        <v>#REF!</v>
      </c>
      <c r="N3958">
        <f>IF(D3958,MONTH(D3958),"")</f>
        <v>6</v>
      </c>
      <c r="O3958">
        <f>IF(D3958,YEAR(D3958),"")</f>
        <v>2008</v>
      </c>
      <c r="P3958" s="12">
        <f>P3957+IF(AND($B3958="C",I3958&lt;&gt;""),IF($G3958="D",-I3958,+I3958),0)</f>
        <v>125.85577481221321</v>
      </c>
    </row>
    <row r="3959" spans="1:16" x14ac:dyDescent="0.2">
      <c r="A3959" s="6">
        <v>1930</v>
      </c>
      <c r="B3959" s="29" t="s">
        <v>17</v>
      </c>
      <c r="C3959" s="24" t="s">
        <v>58</v>
      </c>
      <c r="D3959" s="8">
        <v>39604</v>
      </c>
      <c r="E3959" s="8">
        <v>39604</v>
      </c>
      <c r="F3959" s="40" t="s">
        <v>284</v>
      </c>
      <c r="G3959" s="29" t="s">
        <v>23</v>
      </c>
      <c r="I3959" s="12">
        <v>1000</v>
      </c>
      <c r="J3959" s="12">
        <f>J3958+IF(AND($B3959="B",$G3959="D"),-I3959,IF($B3959="B",+I3959,0))</f>
        <v>933.41896581296032</v>
      </c>
      <c r="K3959" s="12">
        <f>K3958+IF(AND($B3959="B",$E3959&lt;&gt;""),IF($G3959="D",-I3959,+I3959),0)</f>
        <v>933.41896581296032</v>
      </c>
      <c r="L3959" s="6" t="str">
        <f>IF(C3959="","",G3959&amp;" "&amp;VLOOKUP(C3959,$X$1:$Y$49,2))</f>
        <v>D 4</v>
      </c>
      <c r="M3959" s="10" t="e">
        <f>M3958+IF(AND(B3959="C",E3959&lt;&gt;""),IF(G3959="D",-#REF!,+#REF!),0)</f>
        <v>#REF!</v>
      </c>
      <c r="N3959">
        <f>IF(D3959,MONTH(D3959),"")</f>
        <v>6</v>
      </c>
      <c r="O3959">
        <f>IF(D3959,YEAR(D3959),"")</f>
        <v>2008</v>
      </c>
      <c r="P3959" s="12">
        <f>P3958+IF(AND($B3959="C",I3959&lt;&gt;""),IF($G3959="D",-I3959,+I3959),0)</f>
        <v>125.85577481221321</v>
      </c>
    </row>
    <row r="3960" spans="1:16" x14ac:dyDescent="0.2">
      <c r="A3960" s="6">
        <v>1538</v>
      </c>
      <c r="B3960" s="6" t="s">
        <v>17</v>
      </c>
      <c r="C3960" t="s">
        <v>64</v>
      </c>
      <c r="D3960" s="8">
        <v>39607</v>
      </c>
      <c r="E3960" s="8">
        <v>39608</v>
      </c>
      <c r="F3960" t="s">
        <v>284</v>
      </c>
      <c r="G3960" s="6" t="s">
        <v>23</v>
      </c>
      <c r="I3960" s="12">
        <v>4</v>
      </c>
      <c r="J3960" s="12">
        <f>J3959+IF(AND($B3960="B",$G3960="D"),-I3960,IF($B3960="B",+I3960,0))</f>
        <v>929.41896581296032</v>
      </c>
      <c r="K3960" s="12">
        <f>K3959+IF(AND($B3960="B",$E3960&lt;&gt;""),IF($G3960="D",-I3960,+I3960),0)</f>
        <v>929.41896581296032</v>
      </c>
      <c r="L3960" s="6" t="str">
        <f>IF(C3960="","",G3960&amp;" "&amp;VLOOKUP(C3960,$X$1:$Y$49,2))</f>
        <v>D 20</v>
      </c>
      <c r="M3960" s="10" t="e">
        <f>M3959+IF(AND(B3960="C",E3960&lt;&gt;""),IF(G3960="D",-#REF!,+#REF!),0)</f>
        <v>#REF!</v>
      </c>
      <c r="N3960">
        <f>IF(D3960,MONTH(D3960),"")</f>
        <v>6</v>
      </c>
      <c r="O3960">
        <f>IF(D3960,YEAR(D3960),"")</f>
        <v>2008</v>
      </c>
      <c r="P3960" s="12">
        <f>P3959+IF(AND($B3960="C",I3960&lt;&gt;""),IF($G3960="D",-I3960,+I3960),0)</f>
        <v>125.85577481221321</v>
      </c>
    </row>
    <row r="3961" spans="1:16" x14ac:dyDescent="0.2">
      <c r="A3961" s="6">
        <v>1861</v>
      </c>
      <c r="B3961" s="29" t="s">
        <v>17</v>
      </c>
      <c r="C3961" s="24" t="s">
        <v>33</v>
      </c>
      <c r="D3961" s="8">
        <v>39609</v>
      </c>
      <c r="E3961" s="8">
        <v>39609</v>
      </c>
      <c r="F3961" t="s">
        <v>284</v>
      </c>
      <c r="G3961" s="29" t="s">
        <v>23</v>
      </c>
      <c r="I3961" s="12">
        <v>430.8</v>
      </c>
      <c r="J3961" s="12">
        <f>J3960+IF(AND($B3961="B",$G3961="D"),-I3961,IF($B3961="B",+I3961,0))</f>
        <v>498.61896581296031</v>
      </c>
      <c r="K3961" s="12">
        <f>K3960+IF(AND($B3961="B",$E3961&lt;&gt;""),IF($G3961="D",-I3961,+I3961),0)</f>
        <v>498.61896581296031</v>
      </c>
      <c r="L3961" s="6" t="str">
        <f>IF(C3961="","",G3961&amp;" "&amp;VLOOKUP(C3961,$X$1:$Y$49,2))</f>
        <v>D 23</v>
      </c>
      <c r="M3961" s="10" t="e">
        <f>M3960+IF(AND(B3961="C",E3961&lt;&gt;""),IF(G3961="D",-#REF!,+#REF!),0)</f>
        <v>#REF!</v>
      </c>
      <c r="N3961">
        <f>IF(D3961,MONTH(D3961),"")</f>
        <v>6</v>
      </c>
      <c r="O3961">
        <f>IF(D3961,YEAR(D3961),"")</f>
        <v>2008</v>
      </c>
      <c r="P3961" s="12">
        <f>P3960+IF(AND($B3961="C",I3961&lt;&gt;""),IF($G3961="D",-I3961,+I3961),0)</f>
        <v>125.85577481221321</v>
      </c>
    </row>
    <row r="3962" spans="1:16" x14ac:dyDescent="0.2">
      <c r="A3962" s="6">
        <v>1925</v>
      </c>
      <c r="B3962" s="29" t="s">
        <v>17</v>
      </c>
      <c r="C3962" t="s">
        <v>22</v>
      </c>
      <c r="D3962" s="8">
        <v>39609</v>
      </c>
      <c r="E3962" s="8">
        <v>39610</v>
      </c>
      <c r="F3962" s="40" t="s">
        <v>284</v>
      </c>
      <c r="G3962" s="29" t="s">
        <v>23</v>
      </c>
      <c r="I3962" s="12">
        <v>600</v>
      </c>
      <c r="J3962" s="12">
        <f>J3961+IF(AND($B3962="B",$G3962="D"),-I3962,IF($B3962="B",+I3962,0))</f>
        <v>-101.38103418703969</v>
      </c>
      <c r="K3962" s="12">
        <f>K3961+IF(AND($B3962="B",$E3962&lt;&gt;""),IF($G3962="D",-I3962,+I3962),0)</f>
        <v>-101.38103418703969</v>
      </c>
      <c r="L3962" s="6" t="str">
        <f>IF(C3962="","",G3962&amp;" "&amp;VLOOKUP(C3962,$X$1:$Y$49,2))</f>
        <v>D 19</v>
      </c>
      <c r="M3962" s="10" t="e">
        <f>M3961+IF(AND(B3962="C",E3962&lt;&gt;""),IF(G3962="D",-#REF!,+#REF!),0)</f>
        <v>#REF!</v>
      </c>
      <c r="N3962">
        <f>IF(D3962,MONTH(D3962),"")</f>
        <v>6</v>
      </c>
      <c r="O3962">
        <f>IF(D3962,YEAR(D3962),"")</f>
        <v>2008</v>
      </c>
      <c r="P3962" s="12">
        <f>P3961+IF(AND($B3962="C",I3962&lt;&gt;""),IF($G3962="D",-I3962,+I3962),0)</f>
        <v>125.85577481221321</v>
      </c>
    </row>
    <row r="3963" spans="1:16" x14ac:dyDescent="0.2">
      <c r="A3963" s="6">
        <v>1925</v>
      </c>
      <c r="B3963" s="29" t="s">
        <v>17</v>
      </c>
      <c r="C3963" t="s">
        <v>26</v>
      </c>
      <c r="D3963" s="8">
        <v>39609</v>
      </c>
      <c r="E3963" s="8">
        <v>39610</v>
      </c>
      <c r="F3963" t="s">
        <v>284</v>
      </c>
      <c r="G3963" s="29" t="s">
        <v>23</v>
      </c>
      <c r="I3963" s="12">
        <v>117.6</v>
      </c>
      <c r="J3963" s="12">
        <f>J3962+IF(AND($B3963="B",$G3963="D"),-I3963,IF($B3963="B",+I3963,0))</f>
        <v>-218.98103418703968</v>
      </c>
      <c r="K3963" s="12">
        <f>K3962+IF(AND($B3963="B",$E3963&lt;&gt;""),IF($G3963="D",-I3963,+I3963),0)</f>
        <v>-218.98103418703968</v>
      </c>
      <c r="L3963" s="6" t="str">
        <f>IF(C3963="","",G3963&amp;" "&amp;VLOOKUP(C3963,$X$1:$Y$49,2))</f>
        <v>D 6</v>
      </c>
      <c r="M3963" s="10" t="e">
        <f>M3962+IF(AND(B3963="C",E3963&lt;&gt;""),IF(G3963="D",-#REF!,+#REF!),0)</f>
        <v>#REF!</v>
      </c>
      <c r="N3963">
        <f>IF(D3963,MONTH(D3963),"")</f>
        <v>6</v>
      </c>
      <c r="O3963">
        <f>IF(D3963,YEAR(D3963),"")</f>
        <v>2008</v>
      </c>
      <c r="P3963" s="12">
        <f>P3962+IF(AND($B3963="C",I3963&lt;&gt;""),IF($G3963="D",-I3963,+I3963),0)</f>
        <v>125.85577481221321</v>
      </c>
    </row>
    <row r="3964" spans="1:16" x14ac:dyDescent="0.2">
      <c r="A3964" s="6">
        <v>1926</v>
      </c>
      <c r="B3964" s="29" t="s">
        <v>17</v>
      </c>
      <c r="C3964" s="24" t="s">
        <v>67</v>
      </c>
      <c r="D3964" s="8">
        <v>39609</v>
      </c>
      <c r="E3964" s="8">
        <v>39613</v>
      </c>
      <c r="F3964" s="40" t="s">
        <v>284</v>
      </c>
      <c r="G3964" s="29" t="s">
        <v>23</v>
      </c>
      <c r="I3964" s="12">
        <v>166</v>
      </c>
      <c r="J3964" s="12">
        <f>J3963+IF(AND($B3964="B",$G3964="D"),-I3964,IF($B3964="B",+I3964,0))</f>
        <v>-384.98103418703965</v>
      </c>
      <c r="K3964" s="12">
        <f>K3963+IF(AND($B3964="B",$E3964&lt;&gt;""),IF($G3964="D",-I3964,+I3964),0)</f>
        <v>-384.98103418703965</v>
      </c>
      <c r="L3964" s="6" t="str">
        <f>IF(C3964="","",G3964&amp;" "&amp;VLOOKUP(C3964,$X$1:$Y$49,2))</f>
        <v>D 11</v>
      </c>
      <c r="M3964" s="10" t="e">
        <f>M3963+IF(AND(B3964="C",E3964&lt;&gt;""),IF(G3964="D",-#REF!,+#REF!),0)</f>
        <v>#REF!</v>
      </c>
      <c r="N3964">
        <f>IF(D3964,MONTH(D3964),"")</f>
        <v>6</v>
      </c>
      <c r="O3964">
        <f>IF(D3964,YEAR(D3964),"")</f>
        <v>2008</v>
      </c>
      <c r="P3964" s="12">
        <f>P3963+IF(AND($B3964="C",I3964&lt;&gt;""),IF($G3964="D",-I3964,+I3964),0)</f>
        <v>125.85577481221321</v>
      </c>
    </row>
    <row r="3965" spans="1:16" x14ac:dyDescent="0.2">
      <c r="A3965" s="6">
        <v>1936</v>
      </c>
      <c r="B3965" s="29" t="s">
        <v>17</v>
      </c>
      <c r="C3965" t="s">
        <v>28</v>
      </c>
      <c r="D3965" s="8">
        <v>39611</v>
      </c>
      <c r="E3965" s="8">
        <v>39611</v>
      </c>
      <c r="F3965" s="40" t="s">
        <v>284</v>
      </c>
      <c r="G3965" s="29" t="s">
        <v>23</v>
      </c>
      <c r="I3965" s="12">
        <v>59.18</v>
      </c>
      <c r="J3965" s="12">
        <f>J3964+IF(AND($B3965="B",$G3965="D"),-I3965,IF($B3965="B",+I3965,0))</f>
        <v>-444.16103418703966</v>
      </c>
      <c r="K3965" s="12">
        <f>K3964+IF(AND($B3965="B",$E3965&lt;&gt;""),IF($G3965="D",-I3965,+I3965),0)</f>
        <v>-444.16103418703966</v>
      </c>
      <c r="L3965" s="6" t="str">
        <f>IF(C3965="","",G3965&amp;" "&amp;VLOOKUP(C3965,$X$1:$Y$49,2))</f>
        <v>D 25</v>
      </c>
      <c r="M3965" s="10" t="e">
        <f>M3964+IF(AND(B3965="C",E3965&lt;&gt;""),IF(G3965="D",-#REF!,+#REF!),0)</f>
        <v>#REF!</v>
      </c>
      <c r="N3965">
        <f>IF(D3965,MONTH(D3965),"")</f>
        <v>6</v>
      </c>
      <c r="O3965">
        <f>IF(D3965,YEAR(D3965),"")</f>
        <v>2008</v>
      </c>
      <c r="P3965" s="12">
        <f>P3964+IF(AND($B3965="C",I3965&lt;&gt;""),IF($G3965="D",-I3965,+I3965),0)</f>
        <v>125.85577481221321</v>
      </c>
    </row>
    <row r="3966" spans="1:16" x14ac:dyDescent="0.2">
      <c r="A3966" s="6">
        <v>1936</v>
      </c>
      <c r="B3966" s="29" t="s">
        <v>17</v>
      </c>
      <c r="C3966" t="s">
        <v>26</v>
      </c>
      <c r="D3966" s="8">
        <v>39611</v>
      </c>
      <c r="E3966" s="8">
        <v>39611</v>
      </c>
      <c r="F3966" s="40" t="s">
        <v>284</v>
      </c>
      <c r="G3966" s="29" t="s">
        <v>23</v>
      </c>
      <c r="I3966" s="12">
        <v>8.84</v>
      </c>
      <c r="J3966" s="12">
        <f>J3965+IF(AND($B3966="B",$G3966="D"),-I3966,IF($B3966="B",+I3966,0))</f>
        <v>-453.00103418703964</v>
      </c>
      <c r="K3966" s="12">
        <f>K3965+IF(AND($B3966="B",$E3966&lt;&gt;""),IF($G3966="D",-I3966,+I3966),0)</f>
        <v>-453.00103418703964</v>
      </c>
      <c r="L3966" s="6" t="str">
        <f>IF(C3966="","",G3966&amp;" "&amp;VLOOKUP(C3966,$X$1:$Y$49,2))</f>
        <v>D 6</v>
      </c>
      <c r="M3966" s="10" t="e">
        <f>M3965+IF(AND(B3966="C",E3966&lt;&gt;""),IF(G3966="D",-#REF!,+#REF!),0)</f>
        <v>#REF!</v>
      </c>
      <c r="N3966">
        <f>IF(D3966,MONTH(D3966),"")</f>
        <v>6</v>
      </c>
      <c r="O3966">
        <f>IF(D3966,YEAR(D3966),"")</f>
        <v>2008</v>
      </c>
      <c r="P3966" s="12">
        <f>P3965+IF(AND($B3966="C",I3966&lt;&gt;""),IF($G3966="D",-I3966,+I3966),0)</f>
        <v>125.85577481221321</v>
      </c>
    </row>
    <row r="3967" spans="1:16" x14ac:dyDescent="0.2">
      <c r="A3967" s="6">
        <v>1932</v>
      </c>
      <c r="B3967" s="29" t="s">
        <v>17</v>
      </c>
      <c r="C3967" t="s">
        <v>31</v>
      </c>
      <c r="D3967" s="8">
        <v>39614</v>
      </c>
      <c r="E3967" s="8">
        <v>39629</v>
      </c>
      <c r="F3967" s="40" t="s">
        <v>284</v>
      </c>
      <c r="G3967" s="29" t="s">
        <v>23</v>
      </c>
      <c r="I3967" s="12">
        <v>273.04000000000002</v>
      </c>
      <c r="J3967" s="12">
        <f>J3966+IF(AND($B3967="B",$G3967="D"),-I3967,IF($B3967="B",+I3967,0))</f>
        <v>-726.04103418703971</v>
      </c>
      <c r="K3967" s="12">
        <f>K3966+IF(AND($B3967="B",$E3967&lt;&gt;""),IF($G3967="D",-I3967,+I3967),0)</f>
        <v>-726.04103418703971</v>
      </c>
      <c r="L3967" s="6" t="str">
        <f>IF(C3967="","",G3967&amp;" "&amp;VLOOKUP(C3967,$X$1:$Y$49,2))</f>
        <v>D 22</v>
      </c>
      <c r="M3967" s="10" t="e">
        <f>M3966+IF(AND(B3967="C",E3967&lt;&gt;""),IF(G3967="D",-#REF!,+#REF!),0)</f>
        <v>#REF!</v>
      </c>
      <c r="N3967">
        <f>IF(D3967,MONTH(D3967),"")</f>
        <v>6</v>
      </c>
      <c r="O3967">
        <f>IF(D3967,YEAR(D3967),"")</f>
        <v>2008</v>
      </c>
      <c r="P3967" s="12">
        <f>P3966+IF(AND($B3967="C",I3967&lt;&gt;""),IF($G3967="D",-I3967,+I3967),0)</f>
        <v>125.85577481221321</v>
      </c>
    </row>
    <row r="3968" spans="1:16" x14ac:dyDescent="0.2">
      <c r="A3968" s="6">
        <v>1932</v>
      </c>
      <c r="B3968" s="29" t="s">
        <v>17</v>
      </c>
      <c r="C3968" t="s">
        <v>26</v>
      </c>
      <c r="D3968" s="8">
        <v>39614</v>
      </c>
      <c r="E3968" s="8">
        <v>39629</v>
      </c>
      <c r="F3968" s="40" t="s">
        <v>284</v>
      </c>
      <c r="G3968" s="29" t="s">
        <v>23</v>
      </c>
      <c r="I3968" s="12">
        <v>53.51</v>
      </c>
      <c r="J3968" s="12">
        <f>J3967+IF(AND($B3968="B",$G3968="D"),-I3968,IF($B3968="B",+I3968,0))</f>
        <v>-779.5510341870397</v>
      </c>
      <c r="K3968" s="12">
        <f>K3967+IF(AND($B3968="B",$E3968&lt;&gt;""),IF($G3968="D",-I3968,+I3968),0)</f>
        <v>-779.5510341870397</v>
      </c>
      <c r="L3968" s="6" t="str">
        <f>IF(C3968="","",G3968&amp;" "&amp;VLOOKUP(C3968,$X$1:$Y$49,2))</f>
        <v>D 6</v>
      </c>
      <c r="M3968" s="10" t="e">
        <f>M3967+IF(AND(B3968="C",E3968&lt;&gt;""),IF(G3968="D",-#REF!,+#REF!),0)</f>
        <v>#REF!</v>
      </c>
      <c r="N3968">
        <f>IF(D3968,MONTH(D3968),"")</f>
        <v>6</v>
      </c>
      <c r="O3968">
        <f>IF(D3968,YEAR(D3968),"")</f>
        <v>2008</v>
      </c>
      <c r="P3968" s="12">
        <f>P3967+IF(AND($B3968="C",I3968&lt;&gt;""),IF($G3968="D",-I3968,+I3968),0)</f>
        <v>125.85577481221321</v>
      </c>
    </row>
    <row r="3969" spans="1:16" x14ac:dyDescent="0.2">
      <c r="A3969" s="6">
        <v>1851</v>
      </c>
      <c r="B3969" s="29" t="s">
        <v>17</v>
      </c>
      <c r="C3969" s="24" t="s">
        <v>33</v>
      </c>
      <c r="D3969" s="8">
        <v>39619</v>
      </c>
      <c r="E3969" s="8">
        <v>39618</v>
      </c>
      <c r="F3969" s="40" t="s">
        <v>284</v>
      </c>
      <c r="G3969" s="29" t="s">
        <v>23</v>
      </c>
      <c r="I3969" s="12">
        <v>169</v>
      </c>
      <c r="J3969" s="12">
        <f>J3968+IF(AND($B3969="B",$G3969="D"),-I3969,IF($B3969="B",+I3969,0))</f>
        <v>-948.5510341870397</v>
      </c>
      <c r="K3969" s="12">
        <f>K3968+IF(AND($B3969="B",$E3969&lt;&gt;""),IF($G3969="D",-I3969,+I3969),0)</f>
        <v>-948.5510341870397</v>
      </c>
      <c r="L3969" s="6" t="str">
        <f>IF(C3969="","",G3969&amp;" "&amp;VLOOKUP(C3969,$X$1:$Y$49,2))</f>
        <v>D 23</v>
      </c>
      <c r="M3969" s="10" t="e">
        <f>M3968+IF(AND(B3969="C",E3969&lt;&gt;""),IF(G3969="D",-#REF!,+#REF!),0)</f>
        <v>#REF!</v>
      </c>
      <c r="N3969">
        <f>IF(D3969,MONTH(D3969),"")</f>
        <v>6</v>
      </c>
      <c r="O3969">
        <f>IF(D3969,YEAR(D3969),"")</f>
        <v>2008</v>
      </c>
      <c r="P3969" s="12">
        <f>P3968+IF(AND($B3969="C",I3969&lt;&gt;""),IF($G3969="D",-I3969,+I3969),0)</f>
        <v>125.85577481221321</v>
      </c>
    </row>
    <row r="3970" spans="1:16" x14ac:dyDescent="0.2">
      <c r="A3970" s="6">
        <v>1528</v>
      </c>
      <c r="B3970" s="6" t="s">
        <v>17</v>
      </c>
      <c r="C3970" t="s">
        <v>57</v>
      </c>
      <c r="D3970" s="8">
        <v>39620</v>
      </c>
      <c r="E3970" s="8">
        <v>39621</v>
      </c>
      <c r="F3970" t="s">
        <v>284</v>
      </c>
      <c r="G3970" s="6" t="s">
        <v>23</v>
      </c>
      <c r="I3970" s="12">
        <v>278.97000000000003</v>
      </c>
      <c r="J3970" s="12">
        <f>J3969+IF(AND($B3970="B",$G3970="D"),-I3970,IF($B3970="B",+I3970,0))</f>
        <v>-1227.5210341870397</v>
      </c>
      <c r="K3970" s="12">
        <f>K3969+IF(AND($B3970="B",$E3970&lt;&gt;""),IF($G3970="D",-I3970,+I3970),0)</f>
        <v>-1227.5210341870397</v>
      </c>
      <c r="L3970" s="6" t="str">
        <f>IF(C3970="","",G3970&amp;" "&amp;VLOOKUP(C3970,$X$1:$Y$49,2))</f>
        <v>D 13</v>
      </c>
      <c r="M3970" s="10" t="e">
        <f>M3969+IF(AND(B3970="C",E3970&lt;&gt;""),IF(G3970="D",-#REF!,+#REF!),0)</f>
        <v>#REF!</v>
      </c>
      <c r="N3970">
        <f>IF(D3970,MONTH(D3970),"")</f>
        <v>6</v>
      </c>
      <c r="O3970">
        <f>IF(D3970,YEAR(D3970),"")</f>
        <v>2008</v>
      </c>
      <c r="P3970" s="12">
        <f>P3969+IF(AND($B3970="C",I3970&lt;&gt;""),IF($G3970="D",-I3970,+I3970),0)</f>
        <v>125.85577481221321</v>
      </c>
    </row>
    <row r="3971" spans="1:16" x14ac:dyDescent="0.2">
      <c r="A3971" s="6">
        <v>1528</v>
      </c>
      <c r="B3971" s="6" t="s">
        <v>17</v>
      </c>
      <c r="C3971" s="7" t="s">
        <v>26</v>
      </c>
      <c r="D3971" s="8">
        <v>39620</v>
      </c>
      <c r="E3971" s="8">
        <v>39621</v>
      </c>
      <c r="F3971" t="s">
        <v>284</v>
      </c>
      <c r="G3971" s="6" t="s">
        <v>23</v>
      </c>
      <c r="I3971" s="12">
        <v>54.68</v>
      </c>
      <c r="J3971" s="12">
        <f>J3970+IF(AND($B3971="B",$G3971="D"),-I3971,IF($B3971="B",+I3971,0))</f>
        <v>-1282.2010341870398</v>
      </c>
      <c r="K3971" s="12">
        <f>K3970+IF(AND($B3971="B",$E3971&lt;&gt;""),IF($G3971="D",-I3971,+I3971),0)</f>
        <v>-1282.2010341870398</v>
      </c>
      <c r="L3971" s="6" t="str">
        <f>IF(C3971="","",G3971&amp;" "&amp;VLOOKUP(C3971,$X$1:$Y$49,2))</f>
        <v>D 6</v>
      </c>
      <c r="M3971" s="10" t="e">
        <f>M3970+IF(AND(B3971="C",E3971&lt;&gt;""),IF(G3971="D",-#REF!,+#REF!),0)</f>
        <v>#REF!</v>
      </c>
      <c r="N3971">
        <f>IF(D3971,MONTH(D3971),"")</f>
        <v>6</v>
      </c>
      <c r="O3971">
        <f>IF(D3971,YEAR(D3971),"")</f>
        <v>2008</v>
      </c>
      <c r="P3971" s="12">
        <f>P3970+IF(AND($B3971="C",I3971&lt;&gt;""),IF($G3971="D",-I3971,+I3971),0)</f>
        <v>125.85577481221321</v>
      </c>
    </row>
    <row r="3972" spans="1:16" x14ac:dyDescent="0.2">
      <c r="A3972" s="6">
        <v>1528</v>
      </c>
      <c r="B3972" s="6" t="s">
        <v>17</v>
      </c>
      <c r="C3972" t="s">
        <v>64</v>
      </c>
      <c r="D3972" s="8">
        <v>39620</v>
      </c>
      <c r="E3972" s="8">
        <v>39621</v>
      </c>
      <c r="F3972" t="s">
        <v>284</v>
      </c>
      <c r="G3972" s="6" t="s">
        <v>23</v>
      </c>
      <c r="I3972" s="12">
        <v>6.11</v>
      </c>
      <c r="J3972" s="12">
        <f>J3971+IF(AND($B3972="B",$G3972="D"),-I3972,IF($B3972="B",+I3972,0))</f>
        <v>-1288.3110341870397</v>
      </c>
      <c r="K3972" s="12">
        <f>K3971+IF(AND($B3972="B",$E3972&lt;&gt;""),IF($G3972="D",-I3972,+I3972),0)</f>
        <v>-1288.3110341870397</v>
      </c>
      <c r="L3972" s="6" t="str">
        <f>IF(C3972="","",G3972&amp;" "&amp;VLOOKUP(C3972,$X$1:$Y$49,2))</f>
        <v>D 20</v>
      </c>
      <c r="M3972" s="10" t="e">
        <f>M3971+IF(AND(B3972="C",E3972&lt;&gt;""),IF(G3972="D",-#REF!,+#REF!),0)</f>
        <v>#REF!</v>
      </c>
      <c r="N3972">
        <f>IF(D3972,MONTH(D3972),"")</f>
        <v>6</v>
      </c>
      <c r="O3972">
        <f>IF(D3972,YEAR(D3972),"")</f>
        <v>2008</v>
      </c>
      <c r="P3972" s="12">
        <f>P3971+IF(AND($B3972="C",I3972&lt;&gt;""),IF($G3972="D",-I3972,+I3972),0)</f>
        <v>125.85577481221321</v>
      </c>
    </row>
    <row r="3973" spans="1:16" x14ac:dyDescent="0.2">
      <c r="A3973" s="6">
        <v>1868</v>
      </c>
      <c r="B3973" s="29" t="s">
        <v>17</v>
      </c>
      <c r="C3973" s="24" t="s">
        <v>33</v>
      </c>
      <c r="D3973" s="8">
        <v>39620</v>
      </c>
      <c r="E3973" s="8">
        <v>39618</v>
      </c>
      <c r="F3973" t="s">
        <v>284</v>
      </c>
      <c r="G3973" s="29" t="s">
        <v>23</v>
      </c>
      <c r="I3973" s="12">
        <v>477</v>
      </c>
      <c r="J3973" s="12">
        <f>J3972+IF(AND($B3973="B",$G3973="D"),-I3973,IF($B3973="B",+I3973,0))</f>
        <v>-1765.3110341870397</v>
      </c>
      <c r="K3973" s="12">
        <f>K3972+IF(AND($B3973="B",$E3973&lt;&gt;""),IF($G3973="D",-I3973,+I3973),0)</f>
        <v>-1765.3110341870397</v>
      </c>
      <c r="L3973" s="6" t="str">
        <f>IF(C3973="","",G3973&amp;" "&amp;VLOOKUP(C3973,$X$1:$Y$49,2))</f>
        <v>D 23</v>
      </c>
      <c r="M3973" s="10" t="e">
        <f>M3972+IF(AND(B3973="C",E3973&lt;&gt;""),IF(G3973="D",-#REF!,+#REF!),0)</f>
        <v>#REF!</v>
      </c>
      <c r="N3973">
        <f>IF(D3973,MONTH(D3973),"")</f>
        <v>6</v>
      </c>
      <c r="O3973">
        <f>IF(D3973,YEAR(D3973),"")</f>
        <v>2008</v>
      </c>
      <c r="P3973" s="12">
        <f>P3972+IF(AND($B3973="C",I3973&lt;&gt;""),IF($G3973="D",-I3973,+I3973),0)</f>
        <v>125.85577481221321</v>
      </c>
    </row>
    <row r="3974" spans="1:16" x14ac:dyDescent="0.2">
      <c r="A3974" s="6">
        <v>1931</v>
      </c>
      <c r="B3974" s="29" t="s">
        <v>17</v>
      </c>
      <c r="C3974" t="s">
        <v>54</v>
      </c>
      <c r="D3974" s="8">
        <v>39624</v>
      </c>
      <c r="E3974" s="8">
        <v>39629</v>
      </c>
      <c r="F3974" s="40" t="s">
        <v>284</v>
      </c>
      <c r="G3974" s="29" t="s">
        <v>19</v>
      </c>
      <c r="I3974" s="12">
        <v>1600</v>
      </c>
      <c r="J3974" s="12">
        <f>J3973+IF(AND($B3974="B",$G3974="D"),-I3974,IF($B3974="B",+I3974,0))</f>
        <v>-165.3110341870397</v>
      </c>
      <c r="K3974" s="12">
        <f>K3973+IF(AND($B3974="B",$E3974&lt;&gt;""),IF($G3974="D",-I3974,+I3974),0)</f>
        <v>-165.3110341870397</v>
      </c>
      <c r="L3974" s="6" t="str">
        <f>IF(C3974="","",G3974&amp;" "&amp;VLOOKUP(C3974,$X$1:$Y$49,2))</f>
        <v>R 6</v>
      </c>
      <c r="M3974" s="10" t="e">
        <f>M3973+IF(AND(B3974="C",E3974&lt;&gt;""),IF(G3974="D",-#REF!,+#REF!),0)</f>
        <v>#REF!</v>
      </c>
      <c r="N3974">
        <f>IF(D3974,MONTH(D3974),"")</f>
        <v>6</v>
      </c>
      <c r="O3974">
        <f>IF(D3974,YEAR(D3974),"")</f>
        <v>2008</v>
      </c>
      <c r="P3974" s="12">
        <f>P3973+IF(AND($B3974="C",I3974&lt;&gt;""),IF($G3974="D",-I3974,+I3974),0)</f>
        <v>125.85577481221321</v>
      </c>
    </row>
    <row r="3975" spans="1:16" x14ac:dyDescent="0.2">
      <c r="A3975" s="6">
        <v>1931</v>
      </c>
      <c r="B3975" s="29" t="s">
        <v>17</v>
      </c>
      <c r="C3975" t="s">
        <v>62</v>
      </c>
      <c r="D3975" s="8">
        <v>39624</v>
      </c>
      <c r="E3975" s="8">
        <v>39629</v>
      </c>
      <c r="F3975" t="s">
        <v>284</v>
      </c>
      <c r="G3975" s="29" t="s">
        <v>19</v>
      </c>
      <c r="I3975" s="12">
        <v>313.60000000000002</v>
      </c>
      <c r="J3975" s="12">
        <f>J3974+IF(AND($B3975="B",$G3975="D"),-I3975,IF($B3975="B",+I3975,0))</f>
        <v>148.28896581296033</v>
      </c>
      <c r="K3975" s="12">
        <f>K3974+IF(AND($B3975="B",$E3975&lt;&gt;""),IF($G3975="D",-I3975,+I3975),0)</f>
        <v>148.28896581296033</v>
      </c>
      <c r="L3975" s="6" t="str">
        <f>IF(C3975="","",G3975&amp;" "&amp;VLOOKUP(C3975,$X$1:$Y$49,2))</f>
        <v>R 5</v>
      </c>
      <c r="M3975" s="10" t="e">
        <f>M3974+IF(AND(B3975="C",E3975&lt;&gt;""),IF(G3975="D",-#REF!,+#REF!),0)</f>
        <v>#REF!</v>
      </c>
      <c r="N3975">
        <f>IF(D3975,MONTH(D3975),"")</f>
        <v>6</v>
      </c>
      <c r="O3975">
        <f>IF(D3975,YEAR(D3975),"")</f>
        <v>2008</v>
      </c>
      <c r="P3975" s="12">
        <f>P3974+IF(AND($B3975="C",I3975&lt;&gt;""),IF($G3975="D",-I3975,+I3975),0)</f>
        <v>125.85577481221321</v>
      </c>
    </row>
    <row r="3976" spans="1:16" x14ac:dyDescent="0.2">
      <c r="A3976" s="6">
        <v>1928</v>
      </c>
      <c r="B3976" s="29" t="s">
        <v>17</v>
      </c>
      <c r="C3976" t="s">
        <v>28</v>
      </c>
      <c r="D3976" s="8">
        <v>39628</v>
      </c>
      <c r="E3976" s="8">
        <v>39628</v>
      </c>
      <c r="F3976" s="40" t="s">
        <v>284</v>
      </c>
      <c r="G3976" s="29" t="s">
        <v>23</v>
      </c>
      <c r="I3976" s="12">
        <v>36.75</v>
      </c>
      <c r="J3976" s="12">
        <f>J3975+IF(AND($B3976="B",$G3976="D"),-I3976,IF($B3976="B",+I3976,0))</f>
        <v>111.53896581296033</v>
      </c>
      <c r="K3976" s="12">
        <f>K3975+IF(AND($B3976="B",$E3976&lt;&gt;""),IF($G3976="D",-I3976,+I3976),0)</f>
        <v>111.53896581296033</v>
      </c>
      <c r="L3976" s="6" t="str">
        <f>IF(C3976="","",G3976&amp;" "&amp;VLOOKUP(C3976,$X$1:$Y$49,2))</f>
        <v>D 25</v>
      </c>
      <c r="M3976" s="10" t="e">
        <f>M3975+IF(AND(B3976="C",E3976&lt;&gt;""),IF(G3976="D",-#REF!,+#REF!),0)</f>
        <v>#REF!</v>
      </c>
      <c r="N3976">
        <f>IF(D3976,MONTH(D3976),"")</f>
        <v>6</v>
      </c>
      <c r="O3976">
        <f>IF(D3976,YEAR(D3976),"")</f>
        <v>2008</v>
      </c>
      <c r="P3976" s="12">
        <f>P3975+IF(AND($B3976="C",I3976&lt;&gt;""),IF($G3976="D",-I3976,+I3976),0)</f>
        <v>125.85577481221321</v>
      </c>
    </row>
    <row r="3977" spans="1:16" x14ac:dyDescent="0.2">
      <c r="A3977" s="6">
        <v>1928</v>
      </c>
      <c r="B3977" s="29" t="s">
        <v>17</v>
      </c>
      <c r="C3977" t="s">
        <v>26</v>
      </c>
      <c r="D3977" s="8">
        <v>39628</v>
      </c>
      <c r="E3977" s="8">
        <v>39628</v>
      </c>
      <c r="F3977" s="40" t="s">
        <v>284</v>
      </c>
      <c r="G3977" s="29" t="s">
        <v>23</v>
      </c>
      <c r="I3977" s="12">
        <v>7.2</v>
      </c>
      <c r="J3977" s="12">
        <f>J3976+IF(AND($B3977="B",$G3977="D"),-I3977,IF($B3977="B",+I3977,0))</f>
        <v>104.33896581296032</v>
      </c>
      <c r="K3977" s="12">
        <f>K3976+IF(AND($B3977="B",$E3977&lt;&gt;""),IF($G3977="D",-I3977,+I3977),0)</f>
        <v>104.33896581296032</v>
      </c>
      <c r="L3977" s="6" t="str">
        <f>IF(C3977="","",G3977&amp;" "&amp;VLOOKUP(C3977,$X$1:$Y$49,2))</f>
        <v>D 6</v>
      </c>
      <c r="M3977" s="10" t="e">
        <f>M3976+IF(AND(B3977="C",E3977&lt;&gt;""),IF(G3977="D",-#REF!,+#REF!),0)</f>
        <v>#REF!</v>
      </c>
      <c r="N3977">
        <f>IF(D3977,MONTH(D3977),"")</f>
        <v>6</v>
      </c>
      <c r="O3977">
        <f>IF(D3977,YEAR(D3977),"")</f>
        <v>2008</v>
      </c>
      <c r="P3977" s="12">
        <f>P3976+IF(AND($B3977="C",I3977&lt;&gt;""),IF($G3977="D",-I3977,+I3977),0)</f>
        <v>125.85577481221321</v>
      </c>
    </row>
    <row r="3978" spans="1:16" x14ac:dyDescent="0.2">
      <c r="A3978" s="6">
        <v>1929</v>
      </c>
      <c r="B3978" s="29" t="s">
        <v>17</v>
      </c>
      <c r="C3978" t="s">
        <v>28</v>
      </c>
      <c r="D3978" s="8">
        <v>39628</v>
      </c>
      <c r="E3978" s="8">
        <v>39628</v>
      </c>
      <c r="F3978" s="40" t="s">
        <v>284</v>
      </c>
      <c r="G3978" s="29" t="s">
        <v>23</v>
      </c>
      <c r="I3978" s="12">
        <v>37.020000000000003</v>
      </c>
      <c r="J3978" s="12">
        <f>J3977+IF(AND($B3978="B",$G3978="D"),-I3978,IF($B3978="B",+I3978,0))</f>
        <v>67.318965812960329</v>
      </c>
      <c r="K3978" s="12">
        <f>K3977+IF(AND($B3978="B",$E3978&lt;&gt;""),IF($G3978="D",-I3978,+I3978),0)</f>
        <v>67.318965812960329</v>
      </c>
      <c r="L3978" s="6" t="str">
        <f>IF(C3978="","",G3978&amp;" "&amp;VLOOKUP(C3978,$X$1:$Y$49,2))</f>
        <v>D 25</v>
      </c>
      <c r="M3978" s="10" t="e">
        <f>M3977+IF(AND(B3978="C",E3978&lt;&gt;""),IF(G3978="D",-#REF!,+#REF!),0)</f>
        <v>#REF!</v>
      </c>
      <c r="N3978">
        <f>IF(D3978,MONTH(D3978),"")</f>
        <v>6</v>
      </c>
      <c r="O3978">
        <f>IF(D3978,YEAR(D3978),"")</f>
        <v>2008</v>
      </c>
      <c r="P3978" s="12">
        <f>P3977+IF(AND($B3978="C",I3978&lt;&gt;""),IF($G3978="D",-I3978,+I3978),0)</f>
        <v>125.85577481221321</v>
      </c>
    </row>
    <row r="3979" spans="1:16" x14ac:dyDescent="0.2">
      <c r="A3979" s="6">
        <v>1929</v>
      </c>
      <c r="B3979" s="29" t="s">
        <v>17</v>
      </c>
      <c r="C3979" t="s">
        <v>26</v>
      </c>
      <c r="D3979" s="8">
        <v>39628</v>
      </c>
      <c r="E3979" s="8">
        <v>39628</v>
      </c>
      <c r="F3979" s="40" t="s">
        <v>284</v>
      </c>
      <c r="G3979" s="29" t="s">
        <v>23</v>
      </c>
      <c r="I3979" s="28">
        <v>7.26</v>
      </c>
      <c r="J3979" s="12">
        <f>J3978+IF(AND($B3979="B",$G3979="D"),-I3979,IF($B3979="B",+I3979,0))</f>
        <v>60.058965812960331</v>
      </c>
      <c r="K3979" s="12">
        <f>K3978+IF(AND($B3979="B",$E3979&lt;&gt;""),IF($G3979="D",-I3979,+I3979),0)</f>
        <v>60.058965812960331</v>
      </c>
      <c r="L3979" s="6" t="str">
        <f>IF(C3979="","",G3979&amp;" "&amp;VLOOKUP(C3979,$X$1:$Y$49,2))</f>
        <v>D 6</v>
      </c>
      <c r="M3979" s="10" t="e">
        <f>M3978+IF(AND(B3979="C",E3979&lt;&gt;""),IF(G3979="D",-#REF!,+#REF!),0)</f>
        <v>#REF!</v>
      </c>
      <c r="N3979">
        <f>IF(D3979,MONTH(D3979),"")</f>
        <v>6</v>
      </c>
      <c r="O3979">
        <f>IF(D3979,YEAR(D3979),"")</f>
        <v>2008</v>
      </c>
      <c r="P3979" s="12">
        <f>P3978+IF(AND($B3979="C",I3979&lt;&gt;""),IF($G3979="D",-I3979,+I3979),0)</f>
        <v>125.85577481221321</v>
      </c>
    </row>
    <row r="3980" spans="1:16" x14ac:dyDescent="0.2">
      <c r="A3980" s="29">
        <v>1923</v>
      </c>
      <c r="B3980" s="6" t="s">
        <v>17</v>
      </c>
      <c r="C3980" t="s">
        <v>53</v>
      </c>
      <c r="D3980" s="8">
        <v>39630</v>
      </c>
      <c r="E3980" s="8">
        <v>39630</v>
      </c>
      <c r="F3980" t="s">
        <v>284</v>
      </c>
      <c r="G3980" s="6" t="s">
        <v>23</v>
      </c>
      <c r="I3980" s="12">
        <v>34</v>
      </c>
      <c r="J3980" s="12">
        <f>J3979+IF(AND($B3980="B",$G3980="D"),-I3980,IF($B3980="B",+I3980,0))</f>
        <v>26.058965812960331</v>
      </c>
      <c r="K3980" s="12">
        <f>K3979+IF(AND($B3980="B",$E3980&lt;&gt;""),IF($G3980="D",-I3980,+I3980),0)</f>
        <v>26.058965812960331</v>
      </c>
      <c r="L3980" s="6" t="str">
        <f>IF(C3980="","",G3980&amp;" "&amp;VLOOKUP(C3980,$X$1:$Y$49,2))</f>
        <v>D 29</v>
      </c>
      <c r="M3980" s="10" t="e">
        <f>M3979+IF(AND(B3980="C",E3980&lt;&gt;""),IF(G3980="D",-#REF!,+#REF!),0)</f>
        <v>#REF!</v>
      </c>
      <c r="N3980">
        <f>IF(D3980,MONTH(D3980),"")</f>
        <v>7</v>
      </c>
      <c r="O3980">
        <f>IF(D3980,YEAR(D3980),"")</f>
        <v>2008</v>
      </c>
      <c r="P3980" s="12">
        <f>P3979+IF(AND($B3980="C",I3980&lt;&gt;""),IF($G3980="D",-I3980,+I3980),0)</f>
        <v>125.85577481221321</v>
      </c>
    </row>
    <row r="3981" spans="1:16" x14ac:dyDescent="0.2">
      <c r="A3981" s="29">
        <v>1923</v>
      </c>
      <c r="B3981" s="6" t="s">
        <v>17</v>
      </c>
      <c r="C3981" t="s">
        <v>53</v>
      </c>
      <c r="D3981" s="8">
        <v>39630</v>
      </c>
      <c r="E3981" s="8">
        <v>39630</v>
      </c>
      <c r="F3981" t="s">
        <v>284</v>
      </c>
      <c r="G3981" s="6" t="s">
        <v>23</v>
      </c>
      <c r="I3981" s="12">
        <v>8.36</v>
      </c>
      <c r="J3981" s="12">
        <f>J3980+IF(AND($B3981="B",$G3981="D"),-I3981,IF($B3981="B",+I3981,0))</f>
        <v>17.698965812960331</v>
      </c>
      <c r="K3981" s="12">
        <f>K3980+IF(AND($B3981="B",$E3981&lt;&gt;""),IF($G3981="D",-I3981,+I3981),0)</f>
        <v>17.698965812960331</v>
      </c>
      <c r="L3981" s="6" t="str">
        <f>IF(C3981="","",G3981&amp;" "&amp;VLOOKUP(C3981,$X$1:$Y$49,2))</f>
        <v>D 29</v>
      </c>
      <c r="M3981" s="10" t="e">
        <f>M3980+IF(AND(B3981="C",E3981&lt;&gt;""),IF(G3981="D",-#REF!,+#REF!),0)</f>
        <v>#REF!</v>
      </c>
      <c r="N3981">
        <f>IF(D3981,MONTH(D3981),"")</f>
        <v>7</v>
      </c>
      <c r="O3981">
        <f>IF(D3981,YEAR(D3981),"")</f>
        <v>2008</v>
      </c>
      <c r="P3981" s="12">
        <f>P3980+IF(AND($B3981="C",I3981&lt;&gt;""),IF($G3981="D",-I3981,+I3981),0)</f>
        <v>125.85577481221321</v>
      </c>
    </row>
    <row r="3982" spans="1:16" x14ac:dyDescent="0.2">
      <c r="A3982" s="6">
        <v>1934</v>
      </c>
      <c r="B3982" s="29" t="s">
        <v>17</v>
      </c>
      <c r="C3982" t="s">
        <v>54</v>
      </c>
      <c r="D3982" s="8">
        <v>39630</v>
      </c>
      <c r="E3982" s="8">
        <v>39633</v>
      </c>
      <c r="F3982" s="40" t="s">
        <v>284</v>
      </c>
      <c r="G3982" s="29" t="s">
        <v>19</v>
      </c>
      <c r="I3982" s="12">
        <v>780</v>
      </c>
      <c r="J3982" s="12">
        <f>J3981+IF(AND($B3982="B",$G3982="D"),-I3982,IF($B3982="B",+I3982,0))</f>
        <v>797.6989658129603</v>
      </c>
      <c r="K3982" s="12">
        <f>K3981+IF(AND($B3982="B",$E3982&lt;&gt;""),IF($G3982="D",-I3982,+I3982),0)</f>
        <v>797.6989658129603</v>
      </c>
      <c r="L3982" s="6" t="str">
        <f>IF(C3982="","",G3982&amp;" "&amp;VLOOKUP(C3982,$X$1:$Y$49,2))</f>
        <v>R 6</v>
      </c>
      <c r="M3982" s="10" t="e">
        <f>M3981+IF(AND(B3982="C",E3982&lt;&gt;""),IF(G3982="D",-#REF!,+#REF!),0)</f>
        <v>#REF!</v>
      </c>
      <c r="N3982">
        <f>IF(D3982,MONTH(D3982),"")</f>
        <v>7</v>
      </c>
      <c r="O3982">
        <f>IF(D3982,YEAR(D3982),"")</f>
        <v>2008</v>
      </c>
      <c r="P3982" s="12">
        <f>P3981+IF(AND($B3982="C",I3982&lt;&gt;""),IF($G3982="D",-I3982,+I3982),0)</f>
        <v>125.85577481221321</v>
      </c>
    </row>
    <row r="3983" spans="1:16" x14ac:dyDescent="0.2">
      <c r="A3983" s="6">
        <v>1934</v>
      </c>
      <c r="B3983" s="29" t="s">
        <v>17</v>
      </c>
      <c r="C3983" t="s">
        <v>62</v>
      </c>
      <c r="D3983" s="8">
        <v>39630</v>
      </c>
      <c r="E3983" s="8">
        <v>39633</v>
      </c>
      <c r="F3983" s="40" t="s">
        <v>284</v>
      </c>
      <c r="G3983" s="29" t="s">
        <v>19</v>
      </c>
      <c r="I3983" s="12">
        <v>152.88</v>
      </c>
      <c r="J3983" s="12">
        <f>J3982+IF(AND($B3983="B",$G3983="D"),-I3983,IF($B3983="B",+I3983,0))</f>
        <v>950.57896581296029</v>
      </c>
      <c r="K3983" s="12">
        <f>K3982+IF(AND($B3983="B",$E3983&lt;&gt;""),IF($G3983="D",-I3983,+I3983),0)</f>
        <v>950.57896581296029</v>
      </c>
      <c r="L3983" s="6" t="str">
        <f>IF(C3983="","",G3983&amp;" "&amp;VLOOKUP(C3983,$X$1:$Y$49,2))</f>
        <v>R 5</v>
      </c>
      <c r="M3983" s="10" t="e">
        <f>M3982+IF(AND(B3983="C",E3983&lt;&gt;""),IF(G3983="D",-#REF!,+#REF!),0)</f>
        <v>#REF!</v>
      </c>
      <c r="N3983">
        <f>IF(D3983,MONTH(D3983),"")</f>
        <v>7</v>
      </c>
      <c r="O3983">
        <f>IF(D3983,YEAR(D3983),"")</f>
        <v>2008</v>
      </c>
      <c r="P3983" s="12">
        <f>P3982+IF(AND($B3983="C",I3983&lt;&gt;""),IF($G3983="D",-I3983,+I3983),0)</f>
        <v>125.85577481221321</v>
      </c>
    </row>
    <row r="3984" spans="1:16" x14ac:dyDescent="0.2">
      <c r="A3984" s="6">
        <v>1935</v>
      </c>
      <c r="B3984" s="29" t="s">
        <v>17</v>
      </c>
      <c r="C3984" t="s">
        <v>53</v>
      </c>
      <c r="D3984" s="8">
        <v>39630</v>
      </c>
      <c r="E3984" s="8">
        <v>39630</v>
      </c>
      <c r="F3984" s="40" t="s">
        <v>284</v>
      </c>
      <c r="G3984" s="29" t="s">
        <v>23</v>
      </c>
      <c r="I3984" s="12">
        <v>10.98</v>
      </c>
      <c r="J3984" s="12">
        <f>J3983+IF(AND($B3984="B",$G3984="D"),-I3984,IF($B3984="B",+I3984,0))</f>
        <v>939.59896581296027</v>
      </c>
      <c r="K3984" s="12">
        <f>K3983+IF(AND($B3984="B",$E3984&lt;&gt;""),IF($G3984="D",-I3984,+I3984),0)</f>
        <v>939.59896581296027</v>
      </c>
      <c r="L3984" s="6" t="str">
        <f>IF(C3984="","",G3984&amp;" "&amp;VLOOKUP(C3984,$X$1:$Y$49,2))</f>
        <v>D 29</v>
      </c>
      <c r="M3984" s="10" t="e">
        <f>M3983+IF(AND(B3984="C",E3984&lt;&gt;""),IF(G3984="D",-#REF!,+#REF!),0)</f>
        <v>#REF!</v>
      </c>
      <c r="N3984">
        <f>IF(D3984,MONTH(D3984),"")</f>
        <v>7</v>
      </c>
      <c r="O3984">
        <f>IF(D3984,YEAR(D3984),"")</f>
        <v>2008</v>
      </c>
      <c r="P3984" s="12">
        <f>P3983+IF(AND($B3984="C",I3984&lt;&gt;""),IF($G3984="D",-I3984,+I3984),0)</f>
        <v>125.85577481221321</v>
      </c>
    </row>
    <row r="3985" spans="1:16" x14ac:dyDescent="0.2">
      <c r="A3985" s="6">
        <v>999</v>
      </c>
      <c r="B3985" s="6" t="s">
        <v>17</v>
      </c>
      <c r="C3985" t="s">
        <v>33</v>
      </c>
      <c r="D3985" s="8">
        <v>39633</v>
      </c>
      <c r="E3985" s="8">
        <v>39635</v>
      </c>
      <c r="F3985" t="s">
        <v>284</v>
      </c>
      <c r="G3985" s="6" t="s">
        <v>23</v>
      </c>
      <c r="I3985" s="12">
        <v>136.84</v>
      </c>
      <c r="J3985" s="12">
        <f>J3984+IF(AND($B3985="B",$G3985="D"),-I3985,IF($B3985="B",+I3985,0))</f>
        <v>802.75896581296024</v>
      </c>
      <c r="K3985" s="12">
        <f>K3984+IF(AND($B3985="B",$E3985&lt;&gt;""),IF($G3985="D",-I3985,+I3985),0)</f>
        <v>802.75896581296024</v>
      </c>
      <c r="L3985" s="6" t="str">
        <f>IF(C3985="","",G3985&amp;" "&amp;VLOOKUP(C3985,$X$1:$Y$49,2))</f>
        <v>D 23</v>
      </c>
      <c r="M3985" s="10" t="e">
        <f>M3984+IF(AND(B3985="C",E3985&lt;&gt;""),IF(G3985="D",-#REF!,+#REF!),0)</f>
        <v>#REF!</v>
      </c>
      <c r="N3985">
        <f>IF(D3985,MONTH(D3985),"")</f>
        <v>7</v>
      </c>
      <c r="O3985">
        <f>IF(D3985,YEAR(D3985),"")</f>
        <v>2008</v>
      </c>
      <c r="P3985" s="12">
        <f>P3984+IF(AND($B3985="C",I3985&lt;&gt;""),IF($G3985="D",-I3985,+I3985),0)</f>
        <v>125.85577481221321</v>
      </c>
    </row>
    <row r="3986" spans="1:16" x14ac:dyDescent="0.2">
      <c r="A3986" s="6">
        <v>1937</v>
      </c>
      <c r="B3986" s="29" t="s">
        <v>17</v>
      </c>
      <c r="C3986" t="s">
        <v>28</v>
      </c>
      <c r="D3986" s="8">
        <v>39633</v>
      </c>
      <c r="E3986" s="8">
        <v>39643</v>
      </c>
      <c r="F3986" s="40" t="s">
        <v>284</v>
      </c>
      <c r="G3986" s="29" t="s">
        <v>23</v>
      </c>
      <c r="I3986" s="12">
        <v>61.75</v>
      </c>
      <c r="J3986" s="12">
        <f>J3985+IF(AND($B3986="B",$G3986="D"),-I3986,IF($B3986="B",+I3986,0))</f>
        <v>741.00896581296024</v>
      </c>
      <c r="K3986" s="12">
        <f>K3985+IF(AND($B3986="B",$E3986&lt;&gt;""),IF($G3986="D",-I3986,+I3986),0)</f>
        <v>741.00896581296024</v>
      </c>
      <c r="L3986" s="6" t="str">
        <f>IF(C3986="","",G3986&amp;" "&amp;VLOOKUP(C3986,$X$1:$Y$49,2))</f>
        <v>D 25</v>
      </c>
      <c r="M3986" s="10" t="e">
        <f>M3985+IF(AND(B3986="C",E3986&lt;&gt;""),IF(G3986="D",-#REF!,+#REF!),0)</f>
        <v>#REF!</v>
      </c>
      <c r="N3986">
        <f>IF(D3986,MONTH(D3986),"")</f>
        <v>7</v>
      </c>
      <c r="O3986">
        <f>IF(D3986,YEAR(D3986),"")</f>
        <v>2008</v>
      </c>
      <c r="P3986" s="12">
        <f>P3985+IF(AND($B3986="C",I3986&lt;&gt;""),IF($G3986="D",-I3986,+I3986),0)</f>
        <v>125.85577481221321</v>
      </c>
    </row>
    <row r="3987" spans="1:16" x14ac:dyDescent="0.2">
      <c r="A3987" s="6">
        <v>1937</v>
      </c>
      <c r="B3987" s="29" t="s">
        <v>17</v>
      </c>
      <c r="C3987" t="s">
        <v>26</v>
      </c>
      <c r="D3987" s="8">
        <v>39633</v>
      </c>
      <c r="E3987" s="8">
        <v>39643</v>
      </c>
      <c r="F3987" s="40" t="s">
        <v>284</v>
      </c>
      <c r="G3987" s="29" t="s">
        <v>23</v>
      </c>
      <c r="I3987" s="28">
        <v>9.34</v>
      </c>
      <c r="J3987" s="12">
        <f>J3986+IF(AND($B3987="B",$G3987="D"),-I3987,IF($B3987="B",+I3987,0))</f>
        <v>731.66896581296021</v>
      </c>
      <c r="K3987" s="12">
        <f>K3986+IF(AND($B3987="B",$E3987&lt;&gt;""),IF($G3987="D",-I3987,+I3987),0)</f>
        <v>731.66896581296021</v>
      </c>
      <c r="L3987" s="6" t="str">
        <f>IF(C3987="","",G3987&amp;" "&amp;VLOOKUP(C3987,$X$1:$Y$49,2))</f>
        <v>D 6</v>
      </c>
      <c r="M3987" s="10" t="e">
        <f>M3986+IF(AND(B3987="C",E3987&lt;&gt;""),IF(G3987="D",-#REF!,+#REF!),0)</f>
        <v>#REF!</v>
      </c>
      <c r="N3987">
        <f>IF(D3987,MONTH(D3987),"")</f>
        <v>7</v>
      </c>
      <c r="O3987">
        <f>IF(D3987,YEAR(D3987),"")</f>
        <v>2008</v>
      </c>
      <c r="P3987" s="12">
        <f>P3986+IF(AND($B3987="C",I3987&lt;&gt;""),IF($G3987="D",-I3987,+I3987),0)</f>
        <v>125.85577481221321</v>
      </c>
    </row>
    <row r="3988" spans="1:16" x14ac:dyDescent="0.2">
      <c r="A3988" s="6">
        <v>1939</v>
      </c>
      <c r="B3988" s="29" t="s">
        <v>17</v>
      </c>
      <c r="C3988" s="24" t="s">
        <v>49</v>
      </c>
      <c r="D3988" s="8">
        <v>39633</v>
      </c>
      <c r="E3988" s="8">
        <v>39634</v>
      </c>
      <c r="F3988" s="40" t="s">
        <v>284</v>
      </c>
      <c r="G3988" s="29" t="s">
        <v>23</v>
      </c>
      <c r="I3988" s="12">
        <v>449</v>
      </c>
      <c r="J3988" s="12">
        <f>J3987+IF(AND($B3988="B",$G3988="D"),-I3988,IF($B3988="B",+I3988,0))</f>
        <v>282.66896581296021</v>
      </c>
      <c r="K3988" s="12">
        <f>K3987+IF(AND($B3988="B",$E3988&lt;&gt;""),IF($G3988="D",-I3988,+I3988),0)</f>
        <v>282.66896581296021</v>
      </c>
      <c r="L3988" s="6" t="str">
        <f>IF(C3988="","",G3988&amp;" "&amp;VLOOKUP(C3988,$X$1:$Y$49,2))</f>
        <v>D 24</v>
      </c>
      <c r="M3988" s="10" t="e">
        <f>M3987+IF(AND(B3988="C",E3988&lt;&gt;""),IF(G3988="D",-#REF!,+#REF!),0)</f>
        <v>#REF!</v>
      </c>
      <c r="N3988">
        <f>IF(D3988,MONTH(D3988),"")</f>
        <v>7</v>
      </c>
      <c r="O3988">
        <f>IF(D3988,YEAR(D3988),"")</f>
        <v>2008</v>
      </c>
      <c r="P3988" s="12">
        <f>P3987+IF(AND($B3988="C",I3988&lt;&gt;""),IF($G3988="D",-I3988,+I3988),0)</f>
        <v>125.85577481221321</v>
      </c>
    </row>
    <row r="3989" spans="1:16" x14ac:dyDescent="0.2">
      <c r="A3989" s="6">
        <v>1939</v>
      </c>
      <c r="B3989" s="29" t="s">
        <v>17</v>
      </c>
      <c r="C3989" t="s">
        <v>26</v>
      </c>
      <c r="D3989" s="8">
        <v>39633</v>
      </c>
      <c r="E3989" s="8">
        <v>39634</v>
      </c>
      <c r="F3989" s="40" t="s">
        <v>284</v>
      </c>
      <c r="G3989" s="29" t="s">
        <v>23</v>
      </c>
      <c r="I3989" s="12">
        <v>88</v>
      </c>
      <c r="J3989" s="12">
        <f>J3988+IF(AND($B3989="B",$G3989="D"),-I3989,IF($B3989="B",+I3989,0))</f>
        <v>194.66896581296021</v>
      </c>
      <c r="K3989" s="12">
        <f>K3988+IF(AND($B3989="B",$E3989&lt;&gt;""),IF($G3989="D",-I3989,+I3989),0)</f>
        <v>194.66896581296021</v>
      </c>
      <c r="L3989" s="6" t="str">
        <f>IF(C3989="","",G3989&amp;" "&amp;VLOOKUP(C3989,$X$1:$Y$49,2))</f>
        <v>D 6</v>
      </c>
      <c r="M3989" s="10" t="e">
        <f>M3988+IF(AND(B3989="C",E3989&lt;&gt;""),IF(G3989="D",-#REF!,+#REF!),0)</f>
        <v>#REF!</v>
      </c>
      <c r="N3989">
        <f>IF(D3989,MONTH(D3989),"")</f>
        <v>7</v>
      </c>
      <c r="O3989">
        <f>IF(D3989,YEAR(D3989),"")</f>
        <v>2008</v>
      </c>
      <c r="P3989" s="12">
        <f>P3988+IF(AND($B3989="C",I3989&lt;&gt;""),IF($G3989="D",-I3989,+I3989),0)</f>
        <v>125.85577481221321</v>
      </c>
    </row>
    <row r="3990" spans="1:16" x14ac:dyDescent="0.2">
      <c r="A3990" s="6">
        <v>1544</v>
      </c>
      <c r="B3990" s="6" t="s">
        <v>17</v>
      </c>
      <c r="C3990" t="s">
        <v>58</v>
      </c>
      <c r="D3990" s="8">
        <v>39634</v>
      </c>
      <c r="E3990" s="8">
        <v>39649</v>
      </c>
      <c r="F3990" t="s">
        <v>284</v>
      </c>
      <c r="G3990" s="6" t="s">
        <v>23</v>
      </c>
      <c r="I3990" s="12">
        <v>164.43</v>
      </c>
      <c r="J3990" s="12">
        <f>J3989+IF(AND($B3990="B",$G3990="D"),-I3990,IF($B3990="B",+I3990,0))</f>
        <v>30.238965812960203</v>
      </c>
      <c r="K3990" s="12">
        <f>K3989+IF(AND($B3990="B",$E3990&lt;&gt;""),IF($G3990="D",-I3990,+I3990),0)</f>
        <v>30.238965812960203</v>
      </c>
      <c r="L3990" s="6" t="str">
        <f>IF(C3990="","",G3990&amp;" "&amp;VLOOKUP(C3990,$X$1:$Y$49,2))</f>
        <v>D 4</v>
      </c>
      <c r="M3990" s="10" t="e">
        <f>M3989+IF(AND(B3990="C",E3990&lt;&gt;""),IF(G3990="D",-#REF!,+#REF!),0)</f>
        <v>#REF!</v>
      </c>
      <c r="N3990">
        <f>IF(D3990,MONTH(D3990),"")</f>
        <v>7</v>
      </c>
      <c r="O3990">
        <f>IF(D3990,YEAR(D3990),"")</f>
        <v>2008</v>
      </c>
      <c r="P3990" s="12">
        <f>P3989+IF(AND($B3990="C",I3990&lt;&gt;""),IF($G3990="D",-I3990,+I3990),0)</f>
        <v>125.85577481221321</v>
      </c>
    </row>
    <row r="3991" spans="1:16" x14ac:dyDescent="0.2">
      <c r="A3991" s="6">
        <v>1938</v>
      </c>
      <c r="B3991" s="29" t="s">
        <v>17</v>
      </c>
      <c r="C3991" s="24" t="s">
        <v>67</v>
      </c>
      <c r="D3991" s="8">
        <v>39634</v>
      </c>
      <c r="E3991" s="8">
        <v>39638</v>
      </c>
      <c r="F3991" s="40" t="s">
        <v>284</v>
      </c>
      <c r="G3991" s="29" t="s">
        <v>23</v>
      </c>
      <c r="I3991" s="12">
        <v>458</v>
      </c>
      <c r="J3991" s="12">
        <f>J3990+IF(AND($B3991="B",$G3991="D"),-I3991,IF($B3991="B",+I3991,0))</f>
        <v>-427.7610341870398</v>
      </c>
      <c r="K3991" s="12">
        <f>K3990+IF(AND($B3991="B",$E3991&lt;&gt;""),IF($G3991="D",-I3991,+I3991),0)</f>
        <v>-427.7610341870398</v>
      </c>
      <c r="L3991" s="6" t="str">
        <f>IF(C3991="","",G3991&amp;" "&amp;VLOOKUP(C3991,$X$1:$Y$49,2))</f>
        <v>D 11</v>
      </c>
      <c r="M3991" s="10" t="e">
        <f>M3990+IF(AND(B3991="C",E3991&lt;&gt;""),IF(G3991="D",-#REF!,+#REF!),0)</f>
        <v>#REF!</v>
      </c>
      <c r="N3991">
        <f>IF(D3991,MONTH(D3991),"")</f>
        <v>7</v>
      </c>
      <c r="O3991">
        <f>IF(D3991,YEAR(D3991),"")</f>
        <v>2008</v>
      </c>
      <c r="P3991" s="12">
        <f>P3990+IF(AND($B3991="C",I3991&lt;&gt;""),IF($G3991="D",-I3991,+I3991),0)</f>
        <v>125.85577481221321</v>
      </c>
    </row>
    <row r="3992" spans="1:16" x14ac:dyDescent="0.2">
      <c r="A3992" s="6">
        <v>1538</v>
      </c>
      <c r="B3992" s="6" t="s">
        <v>17</v>
      </c>
      <c r="C3992" t="s">
        <v>64</v>
      </c>
      <c r="D3992" s="8">
        <v>39637</v>
      </c>
      <c r="E3992" s="8">
        <v>39637</v>
      </c>
      <c r="F3992" t="s">
        <v>284</v>
      </c>
      <c r="G3992" s="6" t="s">
        <v>23</v>
      </c>
      <c r="I3992" s="12">
        <v>4</v>
      </c>
      <c r="J3992" s="12">
        <f>J3991+IF(AND($B3992="B",$G3992="D"),-I3992,IF($B3992="B",+I3992,0))</f>
        <v>-431.7610341870398</v>
      </c>
      <c r="K3992" s="12">
        <f>K3991+IF(AND($B3992="B",$E3992&lt;&gt;""),IF($G3992="D",-I3992,+I3992),0)</f>
        <v>-431.7610341870398</v>
      </c>
      <c r="L3992" s="6" t="str">
        <f>IF(C3992="","",G3992&amp;" "&amp;VLOOKUP(C3992,$X$1:$Y$49,2))</f>
        <v>D 20</v>
      </c>
      <c r="M3992" s="10" t="e">
        <f>M3991+IF(AND(B3992="C",E3992&lt;&gt;""),IF(G3992="D",-#REF!,+#REF!),0)</f>
        <v>#REF!</v>
      </c>
      <c r="N3992">
        <f>IF(D3992,MONTH(D3992),"")</f>
        <v>7</v>
      </c>
      <c r="O3992">
        <f>IF(D3992,YEAR(D3992),"")</f>
        <v>2008</v>
      </c>
      <c r="P3992" s="12">
        <f>P3991+IF(AND($B3992="C",I3992&lt;&gt;""),IF($G3992="D",-I3992,+I3992),0)</f>
        <v>125.85577481221321</v>
      </c>
    </row>
    <row r="3993" spans="1:16" x14ac:dyDescent="0.2">
      <c r="A3993" s="6">
        <v>1940</v>
      </c>
      <c r="B3993" s="29" t="s">
        <v>17</v>
      </c>
      <c r="C3993" t="s">
        <v>54</v>
      </c>
      <c r="D3993" s="8">
        <v>39637</v>
      </c>
      <c r="E3993" s="8">
        <v>39640</v>
      </c>
      <c r="F3993" s="40" t="s">
        <v>284</v>
      </c>
      <c r="G3993" s="29" t="s">
        <v>19</v>
      </c>
      <c r="I3993" s="12">
        <v>100</v>
      </c>
      <c r="J3993" s="12">
        <f>J3992+IF(AND($B3993="B",$G3993="D"),-I3993,IF($B3993="B",+I3993,0))</f>
        <v>-331.7610341870398</v>
      </c>
      <c r="K3993" s="12">
        <f>K3992+IF(AND($B3993="B",$E3993&lt;&gt;""),IF($G3993="D",-I3993,+I3993),0)</f>
        <v>-331.7610341870398</v>
      </c>
      <c r="L3993" s="6" t="str">
        <f>IF(C3993="","",G3993&amp;" "&amp;VLOOKUP(C3993,$X$1:$Y$49,2))</f>
        <v>R 6</v>
      </c>
      <c r="M3993" s="10" t="e">
        <f>M3992+IF(AND(B3993="C",E3993&lt;&gt;""),IF(G3993="D",-#REF!,+#REF!),0)</f>
        <v>#REF!</v>
      </c>
      <c r="N3993">
        <f>IF(D3993,MONTH(D3993),"")</f>
        <v>7</v>
      </c>
      <c r="O3993">
        <f>IF(D3993,YEAR(D3993),"")</f>
        <v>2008</v>
      </c>
      <c r="P3993" s="12">
        <f>P3992+IF(AND($B3993="C",I3993&lt;&gt;""),IF($G3993="D",-I3993,+I3993),0)</f>
        <v>125.85577481221321</v>
      </c>
    </row>
    <row r="3994" spans="1:16" x14ac:dyDescent="0.2">
      <c r="A3994" s="6">
        <v>1940</v>
      </c>
      <c r="B3994" s="29" t="s">
        <v>17</v>
      </c>
      <c r="C3994" t="s">
        <v>62</v>
      </c>
      <c r="D3994" s="8">
        <v>39637</v>
      </c>
      <c r="E3994" s="8">
        <v>39640</v>
      </c>
      <c r="F3994" s="40" t="s">
        <v>284</v>
      </c>
      <c r="G3994" s="29" t="s">
        <v>19</v>
      </c>
      <c r="I3994" s="12">
        <v>19.600000000000001</v>
      </c>
      <c r="J3994" s="12">
        <f>J3993+IF(AND($B3994="B",$G3994="D"),-I3994,IF($B3994="B",+I3994,0))</f>
        <v>-312.16103418703977</v>
      </c>
      <c r="K3994" s="12">
        <f>K3993+IF(AND($B3994="B",$E3994&lt;&gt;""),IF($G3994="D",-I3994,+I3994),0)</f>
        <v>-312.16103418703977</v>
      </c>
      <c r="L3994" s="6" t="str">
        <f>IF(C3994="","",G3994&amp;" "&amp;VLOOKUP(C3994,$X$1:$Y$49,2))</f>
        <v>R 5</v>
      </c>
      <c r="M3994" s="10" t="e">
        <f>M3993+IF(AND(B3994="C",E3994&lt;&gt;""),IF(G3994="D",-#REF!,+#REF!),0)</f>
        <v>#REF!</v>
      </c>
      <c r="N3994">
        <f>IF(D3994,MONTH(D3994),"")</f>
        <v>7</v>
      </c>
      <c r="O3994">
        <f>IF(D3994,YEAR(D3994),"")</f>
        <v>2008</v>
      </c>
      <c r="P3994" s="12">
        <f>P3993+IF(AND($B3994="C",I3994&lt;&gt;""),IF($G3994="D",-I3994,+I3994),0)</f>
        <v>125.85577481221321</v>
      </c>
    </row>
    <row r="3995" spans="1:16" x14ac:dyDescent="0.2">
      <c r="A3995" s="6">
        <v>1856</v>
      </c>
      <c r="B3995" s="6" t="s">
        <v>17</v>
      </c>
      <c r="C3995" s="24" t="s">
        <v>33</v>
      </c>
      <c r="D3995" s="8">
        <v>39639</v>
      </c>
      <c r="E3995" s="8">
        <v>39638</v>
      </c>
      <c r="F3995" t="s">
        <v>284</v>
      </c>
      <c r="G3995" s="29" t="s">
        <v>23</v>
      </c>
      <c r="I3995" s="12">
        <v>278.52</v>
      </c>
      <c r="J3995" s="12">
        <f>J3994+IF(AND($B3995="B",$G3995="D"),-I3995,IF($B3995="B",+I3995,0))</f>
        <v>-590.68103418703981</v>
      </c>
      <c r="K3995" s="12">
        <f>K3994+IF(AND($B3995="B",$E3995&lt;&gt;""),IF($G3995="D",-I3995,+I3995),0)</f>
        <v>-590.68103418703981</v>
      </c>
      <c r="L3995" s="6" t="str">
        <f>IF(C3995="","",G3995&amp;" "&amp;VLOOKUP(C3995,$X$1:$Y$49,2))</f>
        <v>D 23</v>
      </c>
      <c r="M3995" s="10" t="e">
        <f>M3994+IF(AND(B3995="C",E3995&lt;&gt;""),IF(G3995="D",-#REF!,+#REF!),0)</f>
        <v>#REF!</v>
      </c>
      <c r="N3995">
        <f>IF(D3995,MONTH(D3995),"")</f>
        <v>7</v>
      </c>
      <c r="O3995">
        <f>IF(D3995,YEAR(D3995),"")</f>
        <v>2008</v>
      </c>
      <c r="P3995" s="12">
        <f>P3994+IF(AND($B3995="C",I3995&lt;&gt;""),IF($G3995="D",-I3995,+I3995),0)</f>
        <v>125.85577481221321</v>
      </c>
    </row>
    <row r="3996" spans="1:16" x14ac:dyDescent="0.2">
      <c r="A3996" s="6">
        <v>1861</v>
      </c>
      <c r="B3996" s="29" t="s">
        <v>17</v>
      </c>
      <c r="C3996" s="24" t="s">
        <v>33</v>
      </c>
      <c r="D3996" s="8">
        <v>39639</v>
      </c>
      <c r="E3996" s="8">
        <v>39643</v>
      </c>
      <c r="F3996" t="s">
        <v>284</v>
      </c>
      <c r="G3996" s="29" t="s">
        <v>23</v>
      </c>
      <c r="I3996" s="12">
        <v>311.2</v>
      </c>
      <c r="J3996" s="12">
        <f>J3995+IF(AND($B3996="B",$G3996="D"),-I3996,IF($B3996="B",+I3996,0))</f>
        <v>-901.88103418703986</v>
      </c>
      <c r="K3996" s="12">
        <f>K3995+IF(AND($B3996="B",$E3996&lt;&gt;""),IF($G3996="D",-I3996,+I3996),0)</f>
        <v>-901.88103418703986</v>
      </c>
      <c r="L3996" s="6" t="str">
        <f>IF(C3996="","",G3996&amp;" "&amp;VLOOKUP(C3996,$X$1:$Y$49,2))</f>
        <v>D 23</v>
      </c>
      <c r="M3996" s="10" t="e">
        <f>M3995+IF(AND(B3996="C",E3996&lt;&gt;""),IF(G3996="D",-#REF!,+#REF!),0)</f>
        <v>#REF!</v>
      </c>
      <c r="N3996">
        <f>IF(D3996,MONTH(D3996),"")</f>
        <v>7</v>
      </c>
      <c r="O3996">
        <f>IF(D3996,YEAR(D3996),"")</f>
        <v>2008</v>
      </c>
      <c r="P3996" s="12">
        <f>P3995+IF(AND($B3996="C",I3996&lt;&gt;""),IF($G3996="D",-I3996,+I3996),0)</f>
        <v>125.85577481221321</v>
      </c>
    </row>
    <row r="3997" spans="1:16" x14ac:dyDescent="0.2">
      <c r="A3997" s="29">
        <v>1941</v>
      </c>
      <c r="B3997" s="29" t="s">
        <v>17</v>
      </c>
      <c r="C3997" t="s">
        <v>54</v>
      </c>
      <c r="D3997" s="8">
        <v>39639</v>
      </c>
      <c r="E3997" s="8">
        <v>39639</v>
      </c>
      <c r="F3997" s="40" t="s">
        <v>284</v>
      </c>
      <c r="G3997" s="29" t="s">
        <v>19</v>
      </c>
      <c r="I3997" s="12">
        <v>9350</v>
      </c>
      <c r="J3997" s="12">
        <f>J3996+IF(AND($B3997="B",$G3997="D"),-I3997,IF($B3997="B",+I3997,0))</f>
        <v>8448.1189658129606</v>
      </c>
      <c r="K3997" s="12">
        <f>K3996+IF(AND($B3997="B",$E3997&lt;&gt;""),IF($G3997="D",-I3997,+I3997),0)</f>
        <v>8448.1189658129606</v>
      </c>
      <c r="L3997" s="6" t="str">
        <f>IF(C3997="","",G3997&amp;" "&amp;VLOOKUP(C3997,$X$1:$Y$49,2))</f>
        <v>R 6</v>
      </c>
      <c r="M3997" s="10" t="e">
        <f>M3996+IF(AND(B3997="C",E3997&lt;&gt;""),IF(G3997="D",-#REF!,+#REF!),0)</f>
        <v>#REF!</v>
      </c>
      <c r="N3997">
        <f>IF(D3997,MONTH(D3997),"")</f>
        <v>7</v>
      </c>
      <c r="O3997">
        <f>IF(D3997,YEAR(D3997),"")</f>
        <v>2008</v>
      </c>
      <c r="P3997" s="12">
        <f>P3996+IF(AND($B3997="C",I3997&lt;&gt;""),IF($G3997="D",-I3997,+I3997),0)</f>
        <v>125.85577481221321</v>
      </c>
    </row>
    <row r="3998" spans="1:16" x14ac:dyDescent="0.2">
      <c r="A3998" s="29">
        <v>1941</v>
      </c>
      <c r="B3998" s="29" t="s">
        <v>17</v>
      </c>
      <c r="C3998" t="s">
        <v>62</v>
      </c>
      <c r="D3998" s="8">
        <v>39639</v>
      </c>
      <c r="E3998" s="8">
        <v>39639</v>
      </c>
      <c r="F3998" t="s">
        <v>284</v>
      </c>
      <c r="G3998" s="29" t="s">
        <v>19</v>
      </c>
      <c r="I3998" s="12">
        <v>1832.6000000000004</v>
      </c>
      <c r="J3998" s="12">
        <f>J3997+IF(AND($B3998="B",$G3998="D"),-I3998,IF($B3998="B",+I3998,0))</f>
        <v>10280.718965812961</v>
      </c>
      <c r="K3998" s="12">
        <f>K3997+IF(AND($B3998="B",$E3998&lt;&gt;""),IF($G3998="D",-I3998,+I3998),0)</f>
        <v>10280.718965812961</v>
      </c>
      <c r="L3998" s="6" t="str">
        <f>IF(C3998="","",G3998&amp;" "&amp;VLOOKUP(C3998,$X$1:$Y$49,2))</f>
        <v>R 5</v>
      </c>
      <c r="M3998" s="10" t="e">
        <f>M3997+IF(AND(B3998="C",E3998&lt;&gt;""),IF(G3998="D",-#REF!,+#REF!),0)</f>
        <v>#REF!</v>
      </c>
      <c r="N3998">
        <f>IF(D3998,MONTH(D3998),"")</f>
        <v>7</v>
      </c>
      <c r="O3998">
        <f>IF(D3998,YEAR(D3998),"")</f>
        <v>2008</v>
      </c>
      <c r="P3998" s="12">
        <f>P3997+IF(AND($B3998="C",I3998&lt;&gt;""),IF($G3998="D",-I3998,+I3998),0)</f>
        <v>125.85577481221321</v>
      </c>
    </row>
    <row r="3999" spans="1:16" x14ac:dyDescent="0.2">
      <c r="A3999" s="6">
        <v>1942</v>
      </c>
      <c r="B3999" s="29" t="s">
        <v>17</v>
      </c>
      <c r="C3999" t="s">
        <v>58</v>
      </c>
      <c r="D3999" s="8">
        <v>39640</v>
      </c>
      <c r="E3999" s="8">
        <v>39640</v>
      </c>
      <c r="F3999" s="40" t="s">
        <v>284</v>
      </c>
      <c r="G3999" s="29" t="s">
        <v>23</v>
      </c>
      <c r="I3999" s="12">
        <v>6000</v>
      </c>
      <c r="J3999" s="12">
        <f>J3998+IF(AND($B3999="B",$G3999="D"),-I3999,IF($B3999="B",+I3999,0))</f>
        <v>4280.718965812961</v>
      </c>
      <c r="K3999" s="12">
        <f>K3998+IF(AND($B3999="B",$E3999&lt;&gt;""),IF($G3999="D",-I3999,+I3999),0)</f>
        <v>4280.718965812961</v>
      </c>
      <c r="L3999" s="6" t="str">
        <f>IF(C3999="","",G3999&amp;" "&amp;VLOOKUP(C3999,$X$1:$Y$49,2))</f>
        <v>D 4</v>
      </c>
      <c r="M3999" s="10" t="e">
        <f>M3998+IF(AND(B3999="C",E3999&lt;&gt;""),IF(G3999="D",-#REF!,+#REF!),0)</f>
        <v>#REF!</v>
      </c>
      <c r="N3999">
        <f>IF(D3999,MONTH(D3999),"")</f>
        <v>7</v>
      </c>
      <c r="O3999">
        <f>IF(D3999,YEAR(D3999),"")</f>
        <v>2008</v>
      </c>
      <c r="P3999" s="12">
        <f>P3998+IF(AND($B3999="C",I3999&lt;&gt;""),IF($G3999="D",-I3999,+I3999),0)</f>
        <v>125.85577481221321</v>
      </c>
    </row>
    <row r="4000" spans="1:16" x14ac:dyDescent="0.2">
      <c r="A4000" s="6">
        <v>1854</v>
      </c>
      <c r="B4000" s="29" t="s">
        <v>17</v>
      </c>
      <c r="C4000" s="24" t="s">
        <v>33</v>
      </c>
      <c r="D4000" s="8">
        <v>39641</v>
      </c>
      <c r="E4000" s="8">
        <v>39638</v>
      </c>
      <c r="F4000" t="s">
        <v>284</v>
      </c>
      <c r="G4000" s="29" t="s">
        <v>23</v>
      </c>
      <c r="I4000" s="12">
        <v>312.79000000000002</v>
      </c>
      <c r="J4000" s="12">
        <f>J3999+IF(AND($B4000="B",$G4000="D"),-I4000,IF($B4000="B",+I4000,0))</f>
        <v>3967.928965812961</v>
      </c>
      <c r="K4000" s="12">
        <f>K3999+IF(AND($B4000="B",$E4000&lt;&gt;""),IF($G4000="D",-I4000,+I4000),0)</f>
        <v>3967.928965812961</v>
      </c>
      <c r="L4000" s="6" t="str">
        <f>IF(C4000="","",G4000&amp;" "&amp;VLOOKUP(C4000,$X$1:$Y$49,2))</f>
        <v>D 23</v>
      </c>
      <c r="M4000" s="10" t="e">
        <f>M3999+IF(AND(B4000="C",E4000&lt;&gt;""),IF(G4000="D",-#REF!,+#REF!),0)</f>
        <v>#REF!</v>
      </c>
      <c r="N4000">
        <f>IF(D4000,MONTH(D4000),"")</f>
        <v>7</v>
      </c>
      <c r="O4000">
        <f>IF(D4000,YEAR(D4000),"")</f>
        <v>2008</v>
      </c>
      <c r="P4000" s="12">
        <f>P3999+IF(AND($B4000="C",I4000&lt;&gt;""),IF($G4000="D",-I4000,+I4000),0)</f>
        <v>125.85577481221321</v>
      </c>
    </row>
    <row r="4001" spans="1:16" x14ac:dyDescent="0.2">
      <c r="A4001" s="6">
        <v>1943</v>
      </c>
      <c r="B4001" s="29" t="s">
        <v>17</v>
      </c>
      <c r="C4001" t="s">
        <v>31</v>
      </c>
      <c r="D4001" s="8">
        <v>39644</v>
      </c>
      <c r="E4001" s="8">
        <v>39660</v>
      </c>
      <c r="F4001" s="40" t="s">
        <v>284</v>
      </c>
      <c r="G4001" s="29" t="s">
        <v>23</v>
      </c>
      <c r="I4001" s="12">
        <v>345.57</v>
      </c>
      <c r="J4001" s="12">
        <f>J4000+IF(AND($B4001="B",$G4001="D"),-I4001,IF($B4001="B",+I4001,0))</f>
        <v>3622.3589658129608</v>
      </c>
      <c r="K4001" s="12">
        <f>K4000+IF(AND($B4001="B",$E4001&lt;&gt;""),IF($G4001="D",-I4001,+I4001),0)</f>
        <v>3622.3589658129608</v>
      </c>
      <c r="L4001" s="6" t="str">
        <f>IF(C4001="","",G4001&amp;" "&amp;VLOOKUP(C4001,$X$1:$Y$49,2))</f>
        <v>D 22</v>
      </c>
      <c r="M4001" s="10" t="e">
        <f>M4000+IF(AND(B4001="C",E4001&lt;&gt;""),IF(G4001="D",-#REF!,+#REF!),0)</f>
        <v>#REF!</v>
      </c>
      <c r="N4001">
        <f>IF(D4001,MONTH(D4001),"")</f>
        <v>7</v>
      </c>
      <c r="O4001">
        <f>IF(D4001,YEAR(D4001),"")</f>
        <v>2008</v>
      </c>
      <c r="P4001" s="12">
        <f>P4000+IF(AND($B4001="C",I4001&lt;&gt;""),IF($G4001="D",-I4001,+I4001),0)</f>
        <v>125.85577481221321</v>
      </c>
    </row>
    <row r="4002" spans="1:16" x14ac:dyDescent="0.2">
      <c r="A4002" s="6">
        <v>1943</v>
      </c>
      <c r="B4002" s="29" t="s">
        <v>17</v>
      </c>
      <c r="C4002" t="s">
        <v>26</v>
      </c>
      <c r="D4002" s="8">
        <v>39644</v>
      </c>
      <c r="E4002" s="8">
        <v>39660</v>
      </c>
      <c r="F4002" s="40" t="s">
        <v>284</v>
      </c>
      <c r="G4002" s="29" t="s">
        <v>23</v>
      </c>
      <c r="I4002" s="12">
        <v>67.730000000000018</v>
      </c>
      <c r="J4002" s="12">
        <f>J4001+IF(AND($B4002="B",$G4002="D"),-I4002,IF($B4002="B",+I4002,0))</f>
        <v>3554.6289658129608</v>
      </c>
      <c r="K4002" s="12">
        <f>K4001+IF(AND($B4002="B",$E4002&lt;&gt;""),IF($G4002="D",-I4002,+I4002),0)</f>
        <v>3554.6289658129608</v>
      </c>
      <c r="L4002" s="6" t="str">
        <f>IF(C4002="","",G4002&amp;" "&amp;VLOOKUP(C4002,$X$1:$Y$49,2))</f>
        <v>D 6</v>
      </c>
      <c r="M4002" s="10" t="e">
        <f>M4001+IF(AND(B4002="C",E4002&lt;&gt;""),IF(G4002="D",-#REF!,+#REF!),0)</f>
        <v>#REF!</v>
      </c>
      <c r="N4002">
        <f>IF(D4002,MONTH(D4002),"")</f>
        <v>7</v>
      </c>
      <c r="O4002">
        <f>IF(D4002,YEAR(D4002),"")</f>
        <v>2008</v>
      </c>
      <c r="P4002" s="12">
        <f>P4001+IF(AND($B4002="C",I4002&lt;&gt;""),IF($G4002="D",-I4002,+I4002),0)</f>
        <v>125.85577481221321</v>
      </c>
    </row>
    <row r="4003" spans="1:16" x14ac:dyDescent="0.2">
      <c r="A4003" s="6">
        <v>1851</v>
      </c>
      <c r="B4003" s="29" t="s">
        <v>17</v>
      </c>
      <c r="C4003" s="24" t="s">
        <v>33</v>
      </c>
      <c r="D4003" s="8">
        <v>39649</v>
      </c>
      <c r="E4003" s="8">
        <v>39649</v>
      </c>
      <c r="F4003" s="40" t="s">
        <v>284</v>
      </c>
      <c r="G4003" s="29" t="s">
        <v>23</v>
      </c>
      <c r="I4003" s="12">
        <v>169</v>
      </c>
      <c r="J4003" s="12">
        <f>J4002+IF(AND($B4003="B",$G4003="D"),-I4003,IF($B4003="B",+I4003,0))</f>
        <v>3385.6289658129608</v>
      </c>
      <c r="K4003" s="12">
        <f>K4002+IF(AND($B4003="B",$E4003&lt;&gt;""),IF($G4003="D",-I4003,+I4003),0)</f>
        <v>3385.6289658129608</v>
      </c>
      <c r="L4003" s="6" t="str">
        <f>IF(C4003="","",G4003&amp;" "&amp;VLOOKUP(C4003,$X$1:$Y$49,2))</f>
        <v>D 23</v>
      </c>
      <c r="M4003" s="10" t="e">
        <f>M4002+IF(AND(B4003="C",E4003&lt;&gt;""),IF(G4003="D",-#REF!,+#REF!),0)</f>
        <v>#REF!</v>
      </c>
      <c r="N4003">
        <f>IF(D4003,MONTH(D4003),"")</f>
        <v>7</v>
      </c>
      <c r="O4003">
        <f>IF(D4003,YEAR(D4003),"")</f>
        <v>2008</v>
      </c>
      <c r="P4003" s="12">
        <f>P4002+IF(AND($B4003="C",I4003&lt;&gt;""),IF($G4003="D",-I4003,+I4003),0)</f>
        <v>125.85577481221321</v>
      </c>
    </row>
    <row r="4004" spans="1:16" x14ac:dyDescent="0.2">
      <c r="A4004" s="6">
        <v>1939</v>
      </c>
      <c r="B4004" s="29" t="s">
        <v>17</v>
      </c>
      <c r="C4004" s="24" t="s">
        <v>49</v>
      </c>
      <c r="D4004" s="8">
        <v>39649</v>
      </c>
      <c r="E4004" s="8">
        <v>39649</v>
      </c>
      <c r="F4004" s="40" t="s">
        <v>284</v>
      </c>
      <c r="G4004" s="29" t="s">
        <v>23</v>
      </c>
      <c r="I4004" s="12">
        <v>449</v>
      </c>
      <c r="J4004" s="12">
        <f>J4003+IF(AND($B4004="B",$G4004="D"),-I4004,IF($B4004="B",+I4004,0))</f>
        <v>2936.6289658129608</v>
      </c>
      <c r="K4004" s="12">
        <f>K4003+IF(AND($B4004="B",$E4004&lt;&gt;""),IF($G4004="D",-I4004,+I4004),0)</f>
        <v>2936.6289658129608</v>
      </c>
      <c r="L4004" s="6" t="str">
        <f>IF(C4004="","",G4004&amp;" "&amp;VLOOKUP(C4004,$X$1:$Y$49,2))</f>
        <v>D 24</v>
      </c>
      <c r="M4004" s="10" t="e">
        <f>M4003+IF(AND(B4004="C",E4004&lt;&gt;""),IF(G4004="D",-#REF!,+#REF!),0)</f>
        <v>#REF!</v>
      </c>
      <c r="N4004">
        <f>IF(D4004,MONTH(D4004),"")</f>
        <v>7</v>
      </c>
      <c r="O4004">
        <f>IF(D4004,YEAR(D4004),"")</f>
        <v>2008</v>
      </c>
      <c r="P4004" s="12">
        <f>P4003+IF(AND($B4004="C",I4004&lt;&gt;""),IF($G4004="D",-I4004,+I4004),0)</f>
        <v>125.85577481221321</v>
      </c>
    </row>
    <row r="4005" spans="1:16" x14ac:dyDescent="0.2">
      <c r="A4005" s="6">
        <v>1939</v>
      </c>
      <c r="B4005" s="29" t="s">
        <v>17</v>
      </c>
      <c r="C4005" t="s">
        <v>26</v>
      </c>
      <c r="D4005" s="8">
        <v>39649</v>
      </c>
      <c r="E4005" s="8">
        <v>39649</v>
      </c>
      <c r="F4005" s="40" t="s">
        <v>284</v>
      </c>
      <c r="G4005" s="29" t="s">
        <v>23</v>
      </c>
      <c r="I4005" s="12">
        <v>88</v>
      </c>
      <c r="J4005" s="12">
        <f>J4004+IF(AND($B4005="B",$G4005="D"),-I4005,IF($B4005="B",+I4005,0))</f>
        <v>2848.6289658129608</v>
      </c>
      <c r="K4005" s="12">
        <f>K4004+IF(AND($B4005="B",$E4005&lt;&gt;""),IF($G4005="D",-I4005,+I4005),0)</f>
        <v>2848.6289658129608</v>
      </c>
      <c r="L4005" s="6" t="str">
        <f>IF(C4005="","",G4005&amp;" "&amp;VLOOKUP(C4005,$X$1:$Y$49,2))</f>
        <v>D 6</v>
      </c>
      <c r="M4005" s="10" t="e">
        <f>M4004+IF(AND(B4005="C",E4005&lt;&gt;""),IF(G4005="D",-#REF!,+#REF!),0)</f>
        <v>#REF!</v>
      </c>
      <c r="N4005">
        <f>IF(D4005,MONTH(D4005),"")</f>
        <v>7</v>
      </c>
      <c r="O4005">
        <f>IF(D4005,YEAR(D4005),"")</f>
        <v>2008</v>
      </c>
      <c r="P4005" s="12">
        <f>P4004+IF(AND($B4005="C",I4005&lt;&gt;""),IF($G4005="D",-I4005,+I4005),0)</f>
        <v>125.85577481221321</v>
      </c>
    </row>
    <row r="4006" spans="1:16" x14ac:dyDescent="0.2">
      <c r="A4006" s="6">
        <v>1528</v>
      </c>
      <c r="B4006" s="6" t="s">
        <v>17</v>
      </c>
      <c r="C4006" t="s">
        <v>57</v>
      </c>
      <c r="D4006" s="8">
        <v>39650</v>
      </c>
      <c r="E4006" s="8">
        <v>39649</v>
      </c>
      <c r="F4006" t="s">
        <v>284</v>
      </c>
      <c r="G4006" s="6" t="s">
        <v>23</v>
      </c>
      <c r="I4006" s="12">
        <v>278.97000000000003</v>
      </c>
      <c r="J4006" s="12">
        <f>J4005+IF(AND($B4006="B",$G4006="D"),-I4006,IF($B4006="B",+I4006,0))</f>
        <v>2569.6589658129606</v>
      </c>
      <c r="K4006" s="12">
        <f>K4005+IF(AND($B4006="B",$E4006&lt;&gt;""),IF($G4006="D",-I4006,+I4006),0)</f>
        <v>2569.6589658129606</v>
      </c>
      <c r="L4006" s="6" t="str">
        <f>IF(C4006="","",G4006&amp;" "&amp;VLOOKUP(C4006,$X$1:$Y$49,2))</f>
        <v>D 13</v>
      </c>
      <c r="M4006" s="10" t="e">
        <f>M4005+IF(AND(B4006="C",E4006&lt;&gt;""),IF(G4006="D",-#REF!,+#REF!),0)</f>
        <v>#REF!</v>
      </c>
      <c r="N4006">
        <f>IF(D4006,MONTH(D4006),"")</f>
        <v>7</v>
      </c>
      <c r="O4006">
        <f>IF(D4006,YEAR(D4006),"")</f>
        <v>2008</v>
      </c>
      <c r="P4006" s="12">
        <f>P4005+IF(AND($B4006="C",I4006&lt;&gt;""),IF($G4006="D",-I4006,+I4006),0)</f>
        <v>125.85577481221321</v>
      </c>
    </row>
    <row r="4007" spans="1:16" x14ac:dyDescent="0.2">
      <c r="A4007" s="6">
        <v>1528</v>
      </c>
      <c r="B4007" s="6" t="s">
        <v>17</v>
      </c>
      <c r="C4007" s="7" t="s">
        <v>26</v>
      </c>
      <c r="D4007" s="8">
        <v>39650</v>
      </c>
      <c r="E4007" s="8">
        <v>39649</v>
      </c>
      <c r="F4007" t="s">
        <v>284</v>
      </c>
      <c r="G4007" s="6" t="s">
        <v>23</v>
      </c>
      <c r="I4007" s="12">
        <v>54.68</v>
      </c>
      <c r="J4007" s="12">
        <f>J4006+IF(AND($B4007="B",$G4007="D"),-I4007,IF($B4007="B",+I4007,0))</f>
        <v>2514.9789658129607</v>
      </c>
      <c r="K4007" s="12">
        <f>K4006+IF(AND($B4007="B",$E4007&lt;&gt;""),IF($G4007="D",-I4007,+I4007),0)</f>
        <v>2514.9789658129607</v>
      </c>
      <c r="L4007" s="6" t="str">
        <f>IF(C4007="","",G4007&amp;" "&amp;VLOOKUP(C4007,$X$1:$Y$49,2))</f>
        <v>D 6</v>
      </c>
      <c r="M4007" s="10" t="e">
        <f>M4006+IF(AND(B4007="C",E4007&lt;&gt;""),IF(G4007="D",-#REF!,+#REF!),0)</f>
        <v>#REF!</v>
      </c>
      <c r="N4007">
        <f>IF(D4007,MONTH(D4007),"")</f>
        <v>7</v>
      </c>
      <c r="O4007">
        <f>IF(D4007,YEAR(D4007),"")</f>
        <v>2008</v>
      </c>
      <c r="P4007" s="12">
        <f>P4006+IF(AND($B4007="C",I4007&lt;&gt;""),IF($G4007="D",-I4007,+I4007),0)</f>
        <v>125.85577481221321</v>
      </c>
    </row>
    <row r="4008" spans="1:16" x14ac:dyDescent="0.2">
      <c r="A4008" s="6">
        <v>1528</v>
      </c>
      <c r="B4008" s="6" t="s">
        <v>17</v>
      </c>
      <c r="C4008" t="s">
        <v>64</v>
      </c>
      <c r="D4008" s="8">
        <v>39650</v>
      </c>
      <c r="E4008" s="8">
        <v>39649</v>
      </c>
      <c r="F4008" t="s">
        <v>284</v>
      </c>
      <c r="G4008" s="6" t="s">
        <v>23</v>
      </c>
      <c r="I4008" s="12">
        <v>6.11</v>
      </c>
      <c r="J4008" s="12">
        <f>J4007+IF(AND($B4008="B",$G4008="D"),-I4008,IF($B4008="B",+I4008,0))</f>
        <v>2508.8689658129606</v>
      </c>
      <c r="K4008" s="12">
        <f>K4007+IF(AND($B4008="B",$E4008&lt;&gt;""),IF($G4008="D",-I4008,+I4008),0)</f>
        <v>2508.8689658129606</v>
      </c>
      <c r="L4008" s="6" t="str">
        <f>IF(C4008="","",G4008&amp;" "&amp;VLOOKUP(C4008,$X$1:$Y$49,2))</f>
        <v>D 20</v>
      </c>
      <c r="M4008" s="10" t="e">
        <f>M4007+IF(AND(B4008="C",E4008&lt;&gt;""),IF(G4008="D",-#REF!,+#REF!),0)</f>
        <v>#REF!</v>
      </c>
      <c r="N4008">
        <f>IF(D4008,MONTH(D4008),"")</f>
        <v>7</v>
      </c>
      <c r="O4008">
        <f>IF(D4008,YEAR(D4008),"")</f>
        <v>2008</v>
      </c>
      <c r="P4008" s="12">
        <f>P4007+IF(AND($B4008="C",I4008&lt;&gt;""),IF($G4008="D",-I4008,+I4008),0)</f>
        <v>125.85577481221321</v>
      </c>
    </row>
    <row r="4009" spans="1:16" x14ac:dyDescent="0.2">
      <c r="A4009" s="6">
        <v>1868</v>
      </c>
      <c r="B4009" s="29" t="s">
        <v>17</v>
      </c>
      <c r="C4009" s="24" t="s">
        <v>33</v>
      </c>
      <c r="D4009" s="8">
        <v>39650</v>
      </c>
      <c r="E4009" s="8">
        <v>39649</v>
      </c>
      <c r="F4009" t="s">
        <v>284</v>
      </c>
      <c r="G4009" s="29" t="s">
        <v>23</v>
      </c>
      <c r="I4009" s="12">
        <v>477</v>
      </c>
      <c r="J4009" s="12">
        <f>J4008+IF(AND($B4009="B",$G4009="D"),-I4009,IF($B4009="B",+I4009,0))</f>
        <v>2031.8689658129606</v>
      </c>
      <c r="K4009" s="12">
        <f>K4008+IF(AND($B4009="B",$E4009&lt;&gt;""),IF($G4009="D",-I4009,+I4009),0)</f>
        <v>2031.8689658129606</v>
      </c>
      <c r="L4009" s="6" t="str">
        <f>IF(C4009="","",G4009&amp;" "&amp;VLOOKUP(C4009,$X$1:$Y$49,2))</f>
        <v>D 23</v>
      </c>
      <c r="M4009" s="10" t="e">
        <f>M4008+IF(AND(B4009="C",E4009&lt;&gt;""),IF(G4009="D",-#REF!,+#REF!),0)</f>
        <v>#REF!</v>
      </c>
      <c r="N4009">
        <f>IF(D4009,MONTH(D4009),"")</f>
        <v>7</v>
      </c>
      <c r="O4009">
        <f>IF(D4009,YEAR(D4009),"")</f>
        <v>2008</v>
      </c>
      <c r="P4009" s="12">
        <f>P4008+IF(AND($B4009="C",I4009&lt;&gt;""),IF($G4009="D",-I4009,+I4009),0)</f>
        <v>125.85577481221321</v>
      </c>
    </row>
    <row r="4010" spans="1:16" x14ac:dyDescent="0.2">
      <c r="A4010" s="6">
        <v>1944</v>
      </c>
      <c r="B4010" s="29" t="s">
        <v>17</v>
      </c>
      <c r="C4010" t="s">
        <v>49</v>
      </c>
      <c r="D4010" s="8">
        <v>39658</v>
      </c>
      <c r="E4010" s="8">
        <v>39658</v>
      </c>
      <c r="F4010" s="40" t="s">
        <v>284</v>
      </c>
      <c r="G4010" s="29" t="s">
        <v>23</v>
      </c>
      <c r="I4010" s="12">
        <v>130.69</v>
      </c>
      <c r="J4010" s="12">
        <f>J4009+IF(AND($B4010="B",$G4010="D"),-I4010,IF($B4010="B",+I4010,0))</f>
        <v>1901.1789658129605</v>
      </c>
      <c r="K4010" s="12">
        <f>K4009+IF(AND($B4010="B",$E4010&lt;&gt;""),IF($G4010="D",-I4010,+I4010),0)</f>
        <v>1901.1789658129605</v>
      </c>
      <c r="L4010" s="6" t="str">
        <f>IF(C4010="","",G4010&amp;" "&amp;VLOOKUP(C4010,$X$1:$Y$49,2))</f>
        <v>D 24</v>
      </c>
      <c r="M4010" s="10" t="e">
        <f>M4009+IF(AND(B4010="C",E4010&lt;&gt;""),IF(G4010="D",-#REF!,+#REF!),0)</f>
        <v>#REF!</v>
      </c>
      <c r="N4010">
        <f>IF(D4010,MONTH(D4010),"")</f>
        <v>7</v>
      </c>
      <c r="O4010">
        <f>IF(D4010,YEAR(D4010),"")</f>
        <v>2008</v>
      </c>
      <c r="P4010" s="12">
        <f>P4009+IF(AND($B4010="C",I4010&lt;&gt;""),IF($G4010="D",-I4010,+I4010),0)</f>
        <v>125.85577481221321</v>
      </c>
    </row>
    <row r="4011" spans="1:16" x14ac:dyDescent="0.2">
      <c r="A4011" s="6">
        <v>1944</v>
      </c>
      <c r="B4011" s="29" t="s">
        <v>17</v>
      </c>
      <c r="C4011" t="s">
        <v>26</v>
      </c>
      <c r="D4011" s="8">
        <v>39658</v>
      </c>
      <c r="E4011" s="8">
        <v>39658</v>
      </c>
      <c r="F4011" t="s">
        <v>284</v>
      </c>
      <c r="G4011" s="29" t="s">
        <v>23</v>
      </c>
      <c r="I4011" s="12">
        <v>25.620000000000005</v>
      </c>
      <c r="J4011" s="12">
        <f>J4010+IF(AND($B4011="B",$G4011="D"),-I4011,IF($B4011="B",+I4011,0))</f>
        <v>1875.5589658129607</v>
      </c>
      <c r="K4011" s="12">
        <f>K4010+IF(AND($B4011="B",$E4011&lt;&gt;""),IF($G4011="D",-I4011,+I4011),0)</f>
        <v>1875.5589658129607</v>
      </c>
      <c r="L4011" s="6" t="str">
        <f>IF(C4011="","",G4011&amp;" "&amp;VLOOKUP(C4011,$X$1:$Y$49,2))</f>
        <v>D 6</v>
      </c>
      <c r="M4011" s="10" t="e">
        <f>M4010+IF(AND(B4011="C",E4011&lt;&gt;""),IF(G4011="D",-#REF!,+#REF!),0)</f>
        <v>#REF!</v>
      </c>
      <c r="N4011">
        <f>IF(D4011,MONTH(D4011),"")</f>
        <v>7</v>
      </c>
      <c r="O4011">
        <f>IF(D4011,YEAR(D4011),"")</f>
        <v>2008</v>
      </c>
      <c r="P4011" s="12">
        <f>P4010+IF(AND($B4011="C",I4011&lt;&gt;""),IF($G4011="D",-I4011,+I4011),0)</f>
        <v>125.85577481221321</v>
      </c>
    </row>
    <row r="4012" spans="1:16" x14ac:dyDescent="0.2">
      <c r="A4012" s="6">
        <v>1943</v>
      </c>
      <c r="B4012" s="29" t="s">
        <v>17</v>
      </c>
      <c r="C4012" t="s">
        <v>28</v>
      </c>
      <c r="D4012" s="8">
        <v>39659</v>
      </c>
      <c r="E4012" s="8">
        <v>39659</v>
      </c>
      <c r="F4012" s="40" t="s">
        <v>284</v>
      </c>
      <c r="G4012" s="29" t="s">
        <v>23</v>
      </c>
      <c r="I4012" s="12">
        <v>39.159999999999997</v>
      </c>
      <c r="J4012" s="12">
        <f>J4011+IF(AND($B4012="B",$G4012="D"),-I4012,IF($B4012="B",+I4012,0))</f>
        <v>1836.3989658129606</v>
      </c>
      <c r="K4012" s="12">
        <f>K4011+IF(AND($B4012="B",$E4012&lt;&gt;""),IF($G4012="D",-I4012,+I4012),0)</f>
        <v>1836.3989658129606</v>
      </c>
      <c r="L4012" s="6" t="str">
        <f>IF(C4012="","",G4012&amp;" "&amp;VLOOKUP(C4012,$X$1:$Y$49,2))</f>
        <v>D 25</v>
      </c>
      <c r="M4012" s="10" t="e">
        <f>M4011+IF(AND(B4012="C",E4012&lt;&gt;""),IF(G4012="D",-#REF!,+#REF!),0)</f>
        <v>#REF!</v>
      </c>
      <c r="N4012">
        <f>IF(D4012,MONTH(D4012),"")</f>
        <v>7</v>
      </c>
      <c r="O4012">
        <f>IF(D4012,YEAR(D4012),"")</f>
        <v>2008</v>
      </c>
      <c r="P4012" s="12">
        <f>P4011+IF(AND($B4012="C",I4012&lt;&gt;""),IF($G4012="D",-I4012,+I4012),0)</f>
        <v>125.85577481221321</v>
      </c>
    </row>
    <row r="4013" spans="1:16" x14ac:dyDescent="0.2">
      <c r="A4013" s="6">
        <v>1943</v>
      </c>
      <c r="B4013" s="29" t="s">
        <v>17</v>
      </c>
      <c r="C4013" t="s">
        <v>26</v>
      </c>
      <c r="D4013" s="8">
        <v>39659</v>
      </c>
      <c r="E4013" s="8">
        <v>39659</v>
      </c>
      <c r="F4013" s="40" t="s">
        <v>284</v>
      </c>
      <c r="G4013" s="29" t="s">
        <v>23</v>
      </c>
      <c r="I4013" s="28">
        <v>7.6700000000000017</v>
      </c>
      <c r="J4013" s="12">
        <f>J4012+IF(AND($B4013="B",$G4013="D"),-I4013,IF($B4013="B",+I4013,0))</f>
        <v>1828.7289658129605</v>
      </c>
      <c r="K4013" s="12">
        <f>K4012+IF(AND($B4013="B",$E4013&lt;&gt;""),IF($G4013="D",-I4013,+I4013),0)</f>
        <v>1828.7289658129605</v>
      </c>
      <c r="L4013" s="6" t="str">
        <f>IF(C4013="","",G4013&amp;" "&amp;VLOOKUP(C4013,$X$1:$Y$49,2))</f>
        <v>D 6</v>
      </c>
      <c r="M4013" s="10" t="e">
        <f>M4012+IF(AND(B4013="C",E4013&lt;&gt;""),IF(G4013="D",-#REF!,+#REF!),0)</f>
        <v>#REF!</v>
      </c>
      <c r="N4013">
        <f>IF(D4013,MONTH(D4013),"")</f>
        <v>7</v>
      </c>
      <c r="O4013">
        <f>IF(D4013,YEAR(D4013),"")</f>
        <v>2008</v>
      </c>
      <c r="P4013" s="12">
        <f>P4012+IF(AND($B4013="C",I4013&lt;&gt;""),IF($G4013="D",-I4013,+I4013),0)</f>
        <v>125.85577481221321</v>
      </c>
    </row>
    <row r="4014" spans="1:16" x14ac:dyDescent="0.2">
      <c r="A4014" s="6">
        <v>1933</v>
      </c>
      <c r="B4014" s="6" t="s">
        <v>17</v>
      </c>
      <c r="C4014" t="s">
        <v>53</v>
      </c>
      <c r="D4014" s="8">
        <v>39661</v>
      </c>
      <c r="E4014" s="8">
        <v>39661</v>
      </c>
      <c r="F4014" t="s">
        <v>284</v>
      </c>
      <c r="G4014" s="6" t="s">
        <v>23</v>
      </c>
      <c r="I4014" s="12">
        <v>34</v>
      </c>
      <c r="J4014" s="12">
        <f>J4013+IF(AND($B4014="B",$G4014="D"),-I4014,IF($B4014="B",+I4014,0))</f>
        <v>1794.7289658129605</v>
      </c>
      <c r="K4014" s="12">
        <f>K4013+IF(AND($B4014="B",$E4014&lt;&gt;""),IF($G4014="D",-I4014,+I4014),0)</f>
        <v>1794.7289658129605</v>
      </c>
      <c r="L4014" s="6" t="str">
        <f>IF(C4014="","",G4014&amp;" "&amp;VLOOKUP(C4014,$X$1:$Y$49,2))</f>
        <v>D 29</v>
      </c>
      <c r="M4014" s="10" t="e">
        <f>M4013+IF(AND(B4014="C",E4014&lt;&gt;""),IF(G4014="D",-#REF!,+#REF!),0)</f>
        <v>#REF!</v>
      </c>
      <c r="N4014">
        <f>IF(D4014,MONTH(D4014),"")</f>
        <v>8</v>
      </c>
      <c r="O4014">
        <f>IF(D4014,YEAR(D4014),"")</f>
        <v>2008</v>
      </c>
      <c r="P4014" s="12">
        <f>P4013+IF(AND($B4014="C",I4014&lt;&gt;""),IF($G4014="D",-I4014,+I4014),0)</f>
        <v>125.85577481221321</v>
      </c>
    </row>
    <row r="4015" spans="1:16" x14ac:dyDescent="0.2">
      <c r="A4015" s="6">
        <v>1933</v>
      </c>
      <c r="B4015" s="6" t="s">
        <v>17</v>
      </c>
      <c r="C4015" t="s">
        <v>53</v>
      </c>
      <c r="D4015" s="8">
        <v>39661</v>
      </c>
      <c r="E4015" s="8">
        <v>39661</v>
      </c>
      <c r="F4015" t="s">
        <v>284</v>
      </c>
      <c r="G4015" s="6" t="s">
        <v>23</v>
      </c>
      <c r="I4015" s="12">
        <v>8.36</v>
      </c>
      <c r="J4015" s="12">
        <f>J4014+IF(AND($B4015="B",$G4015="D"),-I4015,IF($B4015="B",+I4015,0))</f>
        <v>1786.3689658129606</v>
      </c>
      <c r="K4015" s="12">
        <f>K4014+IF(AND($B4015="B",$E4015&lt;&gt;""),IF($G4015="D",-I4015,+I4015),0)</f>
        <v>1786.3689658129606</v>
      </c>
      <c r="L4015" s="6" t="str">
        <f>IF(C4015="","",G4015&amp;" "&amp;VLOOKUP(C4015,$X$1:$Y$49,2))</f>
        <v>D 29</v>
      </c>
      <c r="M4015" s="10" t="e">
        <f>M4014+IF(AND(B4015="C",E4015&lt;&gt;""),IF(G4015="D",-#REF!,+#REF!),0)</f>
        <v>#REF!</v>
      </c>
      <c r="N4015">
        <f>IF(D4015,MONTH(D4015),"")</f>
        <v>8</v>
      </c>
      <c r="O4015">
        <f>IF(D4015,YEAR(D4015),"")</f>
        <v>2008</v>
      </c>
      <c r="P4015" s="12">
        <f>P4014+IF(AND($B4015="C",I4015&lt;&gt;""),IF($G4015="D",-I4015,+I4015),0)</f>
        <v>125.85577481221321</v>
      </c>
    </row>
    <row r="4016" spans="1:16" x14ac:dyDescent="0.2">
      <c r="A4016" s="6">
        <v>1945</v>
      </c>
      <c r="B4016" s="29" t="s">
        <v>17</v>
      </c>
      <c r="C4016" t="s">
        <v>54</v>
      </c>
      <c r="D4016" s="8">
        <v>39661</v>
      </c>
      <c r="E4016" s="8">
        <v>39682</v>
      </c>
      <c r="F4016" s="40" t="s">
        <v>284</v>
      </c>
      <c r="G4016" s="29" t="s">
        <v>19</v>
      </c>
      <c r="I4016" s="12">
        <v>275</v>
      </c>
      <c r="J4016" s="12">
        <f>J4015+IF(AND($B4016="B",$G4016="D"),-I4016,IF($B4016="B",+I4016,0))</f>
        <v>2061.3689658129606</v>
      </c>
      <c r="K4016" s="12">
        <f>K4015+IF(AND($B4016="B",$E4016&lt;&gt;""),IF($G4016="D",-I4016,+I4016),0)</f>
        <v>2061.3689658129606</v>
      </c>
      <c r="L4016" s="6" t="str">
        <f>IF(C4016="","",G4016&amp;" "&amp;VLOOKUP(C4016,$X$1:$Y$49,2))</f>
        <v>R 6</v>
      </c>
      <c r="M4016" s="10" t="e">
        <f>M4015+IF(AND(B4016="C",E4016&lt;&gt;""),IF(G4016="D",-#REF!,+#REF!),0)</f>
        <v>#REF!</v>
      </c>
      <c r="N4016">
        <f>IF(D4016,MONTH(D4016),"")</f>
        <v>8</v>
      </c>
      <c r="O4016">
        <f>IF(D4016,YEAR(D4016),"")</f>
        <v>2008</v>
      </c>
      <c r="P4016" s="12">
        <f>P4015+IF(AND($B4016="C",I4016&lt;&gt;""),IF($G4016="D",-I4016,+I4016),0)</f>
        <v>125.85577481221321</v>
      </c>
    </row>
    <row r="4017" spans="1:16" x14ac:dyDescent="0.2">
      <c r="A4017" s="6">
        <v>1945</v>
      </c>
      <c r="B4017" s="29" t="s">
        <v>17</v>
      </c>
      <c r="C4017" t="s">
        <v>62</v>
      </c>
      <c r="D4017" s="8">
        <v>39661</v>
      </c>
      <c r="E4017" s="8">
        <v>39682</v>
      </c>
      <c r="F4017" t="s">
        <v>284</v>
      </c>
      <c r="G4017" s="29" t="s">
        <v>19</v>
      </c>
      <c r="I4017" s="12">
        <v>53.9</v>
      </c>
      <c r="J4017" s="12">
        <f>J4016+IF(AND($B4017="B",$G4017="D"),-I4017,IF($B4017="B",+I4017,0))</f>
        <v>2115.2689658129607</v>
      </c>
      <c r="K4017" s="12">
        <f>K4016+IF(AND($B4017="B",$E4017&lt;&gt;""),IF($G4017="D",-I4017,+I4017),0)</f>
        <v>2115.2689658129607</v>
      </c>
      <c r="L4017" s="6" t="str">
        <f>IF(C4017="","",G4017&amp;" "&amp;VLOOKUP(C4017,$X$1:$Y$49,2))</f>
        <v>R 5</v>
      </c>
      <c r="M4017" s="10" t="e">
        <f>M4016+IF(AND(B4017="C",E4017&lt;&gt;""),IF(G4017="D",-#REF!,+#REF!),0)</f>
        <v>#REF!</v>
      </c>
      <c r="N4017">
        <f>IF(D4017,MONTH(D4017),"")</f>
        <v>8</v>
      </c>
      <c r="O4017">
        <f>IF(D4017,YEAR(D4017),"")</f>
        <v>2008</v>
      </c>
      <c r="P4017" s="12">
        <f>P4016+IF(AND($B4017="C",I4017&lt;&gt;""),IF($G4017="D",-I4017,+I4017),0)</f>
        <v>125.85577481221321</v>
      </c>
    </row>
    <row r="4018" spans="1:16" x14ac:dyDescent="0.2">
      <c r="A4018" s="6">
        <v>999</v>
      </c>
      <c r="B4018" s="6" t="s">
        <v>17</v>
      </c>
      <c r="C4018" t="s">
        <v>33</v>
      </c>
      <c r="D4018" s="8">
        <v>39664</v>
      </c>
      <c r="E4018" s="8">
        <v>39664</v>
      </c>
      <c r="F4018" t="s">
        <v>284</v>
      </c>
      <c r="G4018" s="6" t="s">
        <v>23</v>
      </c>
      <c r="I4018" s="12">
        <v>136.84</v>
      </c>
      <c r="J4018" s="12">
        <f>J4017+IF(AND($B4018="B",$G4018="D"),-I4018,IF($B4018="B",+I4018,0))</f>
        <v>1978.4289658129608</v>
      </c>
      <c r="K4018" s="12">
        <f>K4017+IF(AND($B4018="B",$E4018&lt;&gt;""),IF($G4018="D",-I4018,+I4018),0)</f>
        <v>1978.4289658129608</v>
      </c>
      <c r="L4018" s="6" t="str">
        <f>IF(C4018="","",G4018&amp;" "&amp;VLOOKUP(C4018,$X$1:$Y$49,2))</f>
        <v>D 23</v>
      </c>
      <c r="M4018" s="10" t="e">
        <f>M4017+IF(AND(B4018="C",E4018&lt;&gt;""),IF(G4018="D",-#REF!,+#REF!),0)</f>
        <v>#REF!</v>
      </c>
      <c r="N4018">
        <f>IF(D4018,MONTH(D4018),"")</f>
        <v>8</v>
      </c>
      <c r="O4018">
        <f>IF(D4018,YEAR(D4018),"")</f>
        <v>2008</v>
      </c>
      <c r="P4018" s="12">
        <f>P4017+IF(AND($B4018="C",I4018&lt;&gt;""),IF($G4018="D",-I4018,+I4018),0)</f>
        <v>125.85577481221321</v>
      </c>
    </row>
    <row r="4019" spans="1:16" x14ac:dyDescent="0.2">
      <c r="A4019" s="6">
        <v>1947</v>
      </c>
      <c r="B4019" s="29" t="s">
        <v>17</v>
      </c>
      <c r="C4019" t="s">
        <v>28</v>
      </c>
      <c r="D4019" s="8">
        <v>39664</v>
      </c>
      <c r="E4019" s="8">
        <v>39673</v>
      </c>
      <c r="F4019" s="40" t="s">
        <v>284</v>
      </c>
      <c r="G4019" s="29" t="s">
        <v>23</v>
      </c>
      <c r="I4019" s="12">
        <v>88.73</v>
      </c>
      <c r="J4019" s="12">
        <f>J4018+IF(AND($B4019="B",$G4019="D"),-I4019,IF($B4019="B",+I4019,0))</f>
        <v>1889.6989658129608</v>
      </c>
      <c r="K4019" s="12">
        <f>K4018+IF(AND($B4019="B",$E4019&lt;&gt;""),IF($G4019="D",-I4019,+I4019),0)</f>
        <v>1889.6989658129608</v>
      </c>
      <c r="L4019" s="6" t="str">
        <f>IF(C4019="","",G4019&amp;" "&amp;VLOOKUP(C4019,$X$1:$Y$49,2))</f>
        <v>D 25</v>
      </c>
      <c r="M4019" s="10" t="e">
        <f>M4018+IF(AND(B4019="C",E4019&lt;&gt;""),IF(G4019="D",-#REF!,+#REF!),0)</f>
        <v>#REF!</v>
      </c>
      <c r="N4019">
        <f>IF(D4019,MONTH(D4019),"")</f>
        <v>8</v>
      </c>
      <c r="O4019">
        <f>IF(D4019,YEAR(D4019),"")</f>
        <v>2008</v>
      </c>
      <c r="P4019" s="12">
        <f>P4018+IF(AND($B4019="C",I4019&lt;&gt;""),IF($G4019="D",-I4019,+I4019),0)</f>
        <v>125.85577481221321</v>
      </c>
    </row>
    <row r="4020" spans="1:16" x14ac:dyDescent="0.2">
      <c r="A4020" s="6">
        <v>1947</v>
      </c>
      <c r="B4020" s="29" t="s">
        <v>17</v>
      </c>
      <c r="C4020" t="s">
        <v>26</v>
      </c>
      <c r="D4020" s="8">
        <v>39664</v>
      </c>
      <c r="E4020" s="8">
        <v>39673</v>
      </c>
      <c r="F4020" s="40" t="s">
        <v>284</v>
      </c>
      <c r="G4020" s="29" t="s">
        <v>23</v>
      </c>
      <c r="I4020" s="12">
        <v>14.63</v>
      </c>
      <c r="J4020" s="12">
        <f>J4019+IF(AND($B4020="B",$G4020="D"),-I4020,IF($B4020="B",+I4020,0))</f>
        <v>1875.0689658129606</v>
      </c>
      <c r="K4020" s="12">
        <f>K4019+IF(AND($B4020="B",$E4020&lt;&gt;""),IF($G4020="D",-I4020,+I4020),0)</f>
        <v>1875.0689658129606</v>
      </c>
      <c r="L4020" s="6" t="str">
        <f>IF(C4020="","",G4020&amp;" "&amp;VLOOKUP(C4020,$X$1:$Y$49,2))</f>
        <v>D 6</v>
      </c>
      <c r="M4020" s="10" t="e">
        <f>M4019+IF(AND(B4020="C",E4020&lt;&gt;""),IF(G4020="D",-#REF!,+#REF!),0)</f>
        <v>#REF!</v>
      </c>
      <c r="N4020">
        <f>IF(D4020,MONTH(D4020),"")</f>
        <v>8</v>
      </c>
      <c r="O4020">
        <f>IF(D4020,YEAR(D4020),"")</f>
        <v>2008</v>
      </c>
      <c r="P4020" s="12">
        <f>P4019+IF(AND($B4020="C",I4020&lt;&gt;""),IF($G4020="D",-I4020,+I4020),0)</f>
        <v>125.85577481221321</v>
      </c>
    </row>
    <row r="4021" spans="1:16" x14ac:dyDescent="0.2">
      <c r="A4021" s="6">
        <v>1544</v>
      </c>
      <c r="B4021" s="6" t="s">
        <v>17</v>
      </c>
      <c r="C4021" t="s">
        <v>58</v>
      </c>
      <c r="D4021" s="8">
        <v>39665</v>
      </c>
      <c r="E4021" s="8">
        <v>39679</v>
      </c>
      <c r="F4021" t="s">
        <v>284</v>
      </c>
      <c r="G4021" s="6" t="s">
        <v>23</v>
      </c>
      <c r="I4021" s="12">
        <v>164.43</v>
      </c>
      <c r="J4021" s="12">
        <f>J4020+IF(AND($B4021="B",$G4021="D"),-I4021,IF($B4021="B",+I4021,0))</f>
        <v>1710.6389658129606</v>
      </c>
      <c r="K4021" s="12">
        <f>K4020+IF(AND($B4021="B",$E4021&lt;&gt;""),IF($G4021="D",-I4021,+I4021),0)</f>
        <v>1710.6389658129606</v>
      </c>
      <c r="L4021" s="6" t="str">
        <f>IF(C4021="","",G4021&amp;" "&amp;VLOOKUP(C4021,$X$1:$Y$49,2))</f>
        <v>D 4</v>
      </c>
      <c r="M4021" s="10" t="e">
        <f>M4020+IF(AND(B4021="C",E4021&lt;&gt;""),IF(G4021="D",-#REF!,+#REF!),0)</f>
        <v>#REF!</v>
      </c>
      <c r="N4021">
        <f>IF(D4021,MONTH(D4021),"")</f>
        <v>8</v>
      </c>
      <c r="O4021">
        <f>IF(D4021,YEAR(D4021),"")</f>
        <v>2008</v>
      </c>
      <c r="P4021" s="12">
        <f>P4020+IF(AND($B4021="C",I4021&lt;&gt;""),IF($G4021="D",-I4021,+I4021),0)</f>
        <v>125.85577481221321</v>
      </c>
    </row>
    <row r="4022" spans="1:16" x14ac:dyDescent="0.2">
      <c r="A4022" s="6">
        <v>1946</v>
      </c>
      <c r="B4022" s="29" t="s">
        <v>17</v>
      </c>
      <c r="C4022" s="24" t="s">
        <v>67</v>
      </c>
      <c r="D4022" s="8">
        <v>39665</v>
      </c>
      <c r="E4022" s="8">
        <v>39670</v>
      </c>
      <c r="F4022" s="40" t="s">
        <v>284</v>
      </c>
      <c r="G4022" s="29" t="s">
        <v>23</v>
      </c>
      <c r="I4022" s="12">
        <v>1664</v>
      </c>
      <c r="J4022" s="12">
        <f>J4021+IF(AND($B4022="B",$G4022="D"),-I4022,IF($B4022="B",+I4022,0))</f>
        <v>46.638965812960578</v>
      </c>
      <c r="K4022" s="12">
        <f>K4021+IF(AND($B4022="B",$E4022&lt;&gt;""),IF($G4022="D",-I4022,+I4022),0)</f>
        <v>46.638965812960578</v>
      </c>
      <c r="L4022" s="6" t="str">
        <f>IF(C4022="","",G4022&amp;" "&amp;VLOOKUP(C4022,$X$1:$Y$49,2))</f>
        <v>D 11</v>
      </c>
      <c r="M4022" s="10" t="e">
        <f>M4021+IF(AND(B4022="C",E4022&lt;&gt;""),IF(G4022="D",-#REF!,+#REF!),0)</f>
        <v>#REF!</v>
      </c>
      <c r="N4022">
        <f>IF(D4022,MONTH(D4022),"")</f>
        <v>8</v>
      </c>
      <c r="O4022">
        <f>IF(D4022,YEAR(D4022),"")</f>
        <v>2008</v>
      </c>
      <c r="P4022" s="12">
        <f>P4021+IF(AND($B4022="C",I4022&lt;&gt;""),IF($G4022="D",-I4022,+I4022),0)</f>
        <v>125.85577481221321</v>
      </c>
    </row>
    <row r="4023" spans="1:16" x14ac:dyDescent="0.2">
      <c r="A4023" s="6">
        <v>1538</v>
      </c>
      <c r="B4023" s="6" t="s">
        <v>17</v>
      </c>
      <c r="C4023" t="s">
        <v>64</v>
      </c>
      <c r="D4023" s="8">
        <v>39668</v>
      </c>
      <c r="E4023" s="8">
        <v>39678</v>
      </c>
      <c r="F4023" t="s">
        <v>284</v>
      </c>
      <c r="G4023" s="6" t="s">
        <v>23</v>
      </c>
      <c r="I4023" s="12">
        <v>4</v>
      </c>
      <c r="J4023" s="12">
        <f>J4022+IF(AND($B4023="B",$G4023="D"),-I4023,IF($B4023="B",+I4023,0))</f>
        <v>42.638965812960578</v>
      </c>
      <c r="K4023" s="12">
        <f>K4022+IF(AND($B4023="B",$E4023&lt;&gt;""),IF($G4023="D",-I4023,+I4023),0)</f>
        <v>42.638965812960578</v>
      </c>
      <c r="L4023" s="6" t="str">
        <f>IF(C4023="","",G4023&amp;" "&amp;VLOOKUP(C4023,$X$1:$Y$49,2))</f>
        <v>D 20</v>
      </c>
      <c r="M4023" s="10" t="e">
        <f>M4022+IF(AND(B4023="C",E4023&lt;&gt;""),IF(G4023="D",-#REF!,+#REF!),0)</f>
        <v>#REF!</v>
      </c>
      <c r="N4023">
        <f>IF(D4023,MONTH(D4023),"")</f>
        <v>8</v>
      </c>
      <c r="O4023">
        <f>IF(D4023,YEAR(D4023),"")</f>
        <v>2008</v>
      </c>
      <c r="P4023" s="12">
        <f>P4022+IF(AND($B4023="C",I4023&lt;&gt;""),IF($G4023="D",-I4023,+I4023),0)</f>
        <v>125.85577481221321</v>
      </c>
    </row>
    <row r="4024" spans="1:16" x14ac:dyDescent="0.2">
      <c r="A4024" s="6">
        <v>1943</v>
      </c>
      <c r="B4024" s="29" t="s">
        <v>17</v>
      </c>
      <c r="C4024" t="s">
        <v>31</v>
      </c>
      <c r="D4024" s="8">
        <v>39675</v>
      </c>
      <c r="E4024" s="8">
        <v>39691</v>
      </c>
      <c r="F4024" s="40" t="s">
        <v>284</v>
      </c>
      <c r="G4024" s="29" t="s">
        <v>23</v>
      </c>
      <c r="I4024" s="12">
        <v>211.89</v>
      </c>
      <c r="J4024" s="12">
        <f>J4023+IF(AND($B4024="B",$G4024="D"),-I4024,IF($B4024="B",+I4024,0))</f>
        <v>-169.25103418703941</v>
      </c>
      <c r="K4024" s="12">
        <f>K4023+IF(AND($B4024="B",$E4024&lt;&gt;""),IF($G4024="D",-I4024,+I4024),0)</f>
        <v>-169.25103418703941</v>
      </c>
      <c r="L4024" s="6" t="str">
        <f>IF(C4024="","",G4024&amp;" "&amp;VLOOKUP(C4024,$X$1:$Y$49,2))</f>
        <v>D 22</v>
      </c>
      <c r="M4024" s="10" t="e">
        <f>M4023+IF(AND(B4024="C",E4024&lt;&gt;""),IF(G4024="D",-#REF!,+#REF!),0)</f>
        <v>#REF!</v>
      </c>
      <c r="N4024">
        <f>IF(D4024,MONTH(D4024),"")</f>
        <v>8</v>
      </c>
      <c r="O4024">
        <f>IF(D4024,YEAR(D4024),"")</f>
        <v>2008</v>
      </c>
      <c r="P4024" s="12">
        <f>P4023+IF(AND($B4024="C",I4024&lt;&gt;""),IF($G4024="D",-I4024,+I4024),0)</f>
        <v>125.85577481221321</v>
      </c>
    </row>
    <row r="4025" spans="1:16" x14ac:dyDescent="0.2">
      <c r="A4025" s="6">
        <v>1943</v>
      </c>
      <c r="B4025" s="29" t="s">
        <v>17</v>
      </c>
      <c r="C4025" t="s">
        <v>26</v>
      </c>
      <c r="D4025" s="8">
        <v>39675</v>
      </c>
      <c r="E4025" s="8">
        <v>39691</v>
      </c>
      <c r="F4025" s="40" t="s">
        <v>284</v>
      </c>
      <c r="G4025" s="29" t="s">
        <v>23</v>
      </c>
      <c r="I4025" s="12">
        <v>41.53</v>
      </c>
      <c r="J4025" s="12">
        <f>J4024+IF(AND($B4025="B",$G4025="D"),-I4025,IF($B4025="B",+I4025,0))</f>
        <v>-210.78103418703941</v>
      </c>
      <c r="K4025" s="12">
        <f>K4024+IF(AND($B4025="B",$E4025&lt;&gt;""),IF($G4025="D",-I4025,+I4025),0)</f>
        <v>-210.78103418703941</v>
      </c>
      <c r="L4025" s="6" t="str">
        <f>IF(C4025="","",G4025&amp;" "&amp;VLOOKUP(C4025,$X$1:$Y$49,2))</f>
        <v>D 6</v>
      </c>
      <c r="M4025" s="10" t="e">
        <f>M4024+IF(AND(B4025="C",E4025&lt;&gt;""),IF(G4025="D",-#REF!,+#REF!),0)</f>
        <v>#REF!</v>
      </c>
      <c r="N4025">
        <f>IF(D4025,MONTH(D4025),"")</f>
        <v>8</v>
      </c>
      <c r="O4025">
        <f>IF(D4025,YEAR(D4025),"")</f>
        <v>2008</v>
      </c>
      <c r="P4025" s="12">
        <f>P4024+IF(AND($B4025="C",I4025&lt;&gt;""),IF($G4025="D",-I4025,+I4025),0)</f>
        <v>125.85577481221321</v>
      </c>
    </row>
    <row r="4026" spans="1:16" x14ac:dyDescent="0.2">
      <c r="A4026" s="6">
        <v>1851</v>
      </c>
      <c r="B4026" s="29" t="s">
        <v>17</v>
      </c>
      <c r="C4026" s="24" t="s">
        <v>33</v>
      </c>
      <c r="D4026" s="8">
        <v>39680</v>
      </c>
      <c r="E4026" s="8">
        <v>39679</v>
      </c>
      <c r="F4026" s="40" t="s">
        <v>284</v>
      </c>
      <c r="G4026" s="29" t="s">
        <v>23</v>
      </c>
      <c r="I4026" s="12">
        <v>169</v>
      </c>
      <c r="J4026" s="12">
        <f>J4025+IF(AND($B4026="B",$G4026="D"),-I4026,IF($B4026="B",+I4026,0))</f>
        <v>-379.78103418703938</v>
      </c>
      <c r="K4026" s="12">
        <f>K4025+IF(AND($B4026="B",$E4026&lt;&gt;""),IF($G4026="D",-I4026,+I4026),0)</f>
        <v>-379.78103418703938</v>
      </c>
      <c r="L4026" s="6" t="str">
        <f>IF(C4026="","",G4026&amp;" "&amp;VLOOKUP(C4026,$X$1:$Y$49,2))</f>
        <v>D 23</v>
      </c>
      <c r="M4026" s="10" t="e">
        <f>M4025+IF(AND(B4026="C",E4026&lt;&gt;""),IF(G4026="D",-#REF!,+#REF!),0)</f>
        <v>#REF!</v>
      </c>
      <c r="N4026">
        <f>IF(D4026,MONTH(D4026),"")</f>
        <v>8</v>
      </c>
      <c r="O4026">
        <f>IF(D4026,YEAR(D4026),"")</f>
        <v>2008</v>
      </c>
      <c r="P4026" s="12">
        <f>P4025+IF(AND($B4026="C",I4026&lt;&gt;""),IF($G4026="D",-I4026,+I4026),0)</f>
        <v>125.85577481221321</v>
      </c>
    </row>
    <row r="4027" spans="1:16" x14ac:dyDescent="0.2">
      <c r="A4027" s="6">
        <v>1939</v>
      </c>
      <c r="B4027" s="29" t="s">
        <v>17</v>
      </c>
      <c r="C4027" s="24" t="s">
        <v>49</v>
      </c>
      <c r="D4027" s="8">
        <v>39680</v>
      </c>
      <c r="E4027" s="8">
        <v>39679</v>
      </c>
      <c r="F4027" s="40" t="s">
        <v>284</v>
      </c>
      <c r="G4027" s="29" t="s">
        <v>23</v>
      </c>
      <c r="I4027" s="12">
        <v>373.49</v>
      </c>
      <c r="J4027" s="12">
        <f>J4026+IF(AND($B4027="B",$G4027="D"),-I4027,IF($B4027="B",+I4027,0))</f>
        <v>-753.27103418703939</v>
      </c>
      <c r="K4027" s="12">
        <f>K4026+IF(AND($B4027="B",$E4027&lt;&gt;""),IF($G4027="D",-I4027,+I4027),0)</f>
        <v>-753.27103418703939</v>
      </c>
      <c r="L4027" s="6" t="str">
        <f>IF(C4027="","",G4027&amp;" "&amp;VLOOKUP(C4027,$X$1:$Y$49,2))</f>
        <v>D 24</v>
      </c>
      <c r="M4027" s="10" t="e">
        <f>M4026+IF(AND(B4027="C",E4027&lt;&gt;""),IF(G4027="D",-#REF!,+#REF!),0)</f>
        <v>#REF!</v>
      </c>
      <c r="N4027">
        <f>IF(D4027,MONTH(D4027),"")</f>
        <v>8</v>
      </c>
      <c r="O4027">
        <f>IF(D4027,YEAR(D4027),"")</f>
        <v>2008</v>
      </c>
      <c r="P4027" s="12">
        <f>P4026+IF(AND($B4027="C",I4027&lt;&gt;""),IF($G4027="D",-I4027,+I4027),0)</f>
        <v>125.85577481221321</v>
      </c>
    </row>
    <row r="4028" spans="1:16" x14ac:dyDescent="0.2">
      <c r="A4028" s="6">
        <v>1939</v>
      </c>
      <c r="B4028" s="29" t="s">
        <v>17</v>
      </c>
      <c r="C4028" t="s">
        <v>26</v>
      </c>
      <c r="D4028" s="8">
        <v>39680</v>
      </c>
      <c r="E4028" s="8">
        <v>39679</v>
      </c>
      <c r="F4028" s="40" t="s">
        <v>284</v>
      </c>
      <c r="G4028" s="29" t="s">
        <v>23</v>
      </c>
      <c r="I4028" s="12">
        <v>73.20999999999998</v>
      </c>
      <c r="J4028" s="12">
        <f>J4027+IF(AND($B4028="B",$G4028="D"),-I4028,IF($B4028="B",+I4028,0))</f>
        <v>-826.48103418703931</v>
      </c>
      <c r="K4028" s="12">
        <f>K4027+IF(AND($B4028="B",$E4028&lt;&gt;""),IF($G4028="D",-I4028,+I4028),0)</f>
        <v>-826.48103418703931</v>
      </c>
      <c r="L4028" s="6" t="str">
        <f>IF(C4028="","",G4028&amp;" "&amp;VLOOKUP(C4028,$X$1:$Y$49,2))</f>
        <v>D 6</v>
      </c>
      <c r="M4028" s="10" t="e">
        <f>M4027+IF(AND(B4028="C",E4028&lt;&gt;""),IF(G4028="D",-#REF!,+#REF!),0)</f>
        <v>#REF!</v>
      </c>
      <c r="N4028">
        <f>IF(D4028,MONTH(D4028),"")</f>
        <v>8</v>
      </c>
      <c r="O4028">
        <f>IF(D4028,YEAR(D4028),"")</f>
        <v>2008</v>
      </c>
      <c r="P4028" s="12">
        <f>P4027+IF(AND($B4028="C",I4028&lt;&gt;""),IF($G4028="D",-I4028,+I4028),0)</f>
        <v>125.85577481221321</v>
      </c>
    </row>
    <row r="4029" spans="1:16" x14ac:dyDescent="0.2">
      <c r="A4029" s="6">
        <v>1528</v>
      </c>
      <c r="B4029" s="6" t="s">
        <v>17</v>
      </c>
      <c r="C4029" t="s">
        <v>57</v>
      </c>
      <c r="D4029" s="8">
        <v>39681</v>
      </c>
      <c r="E4029" s="8">
        <v>39680</v>
      </c>
      <c r="F4029" t="s">
        <v>284</v>
      </c>
      <c r="G4029" s="6" t="s">
        <v>23</v>
      </c>
      <c r="I4029" s="12">
        <v>278.97000000000003</v>
      </c>
      <c r="J4029" s="12">
        <f>J4028+IF(AND($B4029="B",$G4029="D"),-I4029,IF($B4029="B",+I4029,0))</f>
        <v>-1105.4510341870393</v>
      </c>
      <c r="K4029" s="12">
        <f>K4028+IF(AND($B4029="B",$E4029&lt;&gt;""),IF($G4029="D",-I4029,+I4029),0)</f>
        <v>-1105.4510341870393</v>
      </c>
      <c r="L4029" s="6" t="str">
        <f>IF(C4029="","",G4029&amp;" "&amp;VLOOKUP(C4029,$X$1:$Y$49,2))</f>
        <v>D 13</v>
      </c>
      <c r="M4029" s="10" t="e">
        <f>M4028+IF(AND(B4029="C",E4029&lt;&gt;""),IF(G4029="D",-#REF!,+#REF!),0)</f>
        <v>#REF!</v>
      </c>
      <c r="N4029">
        <f>IF(D4029,MONTH(D4029),"")</f>
        <v>8</v>
      </c>
      <c r="O4029">
        <f>IF(D4029,YEAR(D4029),"")</f>
        <v>2008</v>
      </c>
      <c r="P4029" s="12">
        <f>P4028+IF(AND($B4029="C",I4029&lt;&gt;""),IF($G4029="D",-I4029,+I4029),0)</f>
        <v>125.85577481221321</v>
      </c>
    </row>
    <row r="4030" spans="1:16" x14ac:dyDescent="0.2">
      <c r="A4030" s="6">
        <v>1528</v>
      </c>
      <c r="B4030" s="6" t="s">
        <v>17</v>
      </c>
      <c r="C4030" s="7" t="s">
        <v>26</v>
      </c>
      <c r="D4030" s="8">
        <v>39681</v>
      </c>
      <c r="E4030" s="8">
        <v>39680</v>
      </c>
      <c r="F4030" t="s">
        <v>284</v>
      </c>
      <c r="G4030" s="6" t="s">
        <v>23</v>
      </c>
      <c r="I4030" s="12">
        <v>54.68</v>
      </c>
      <c r="J4030" s="12">
        <f>J4029+IF(AND($B4030="B",$G4030="D"),-I4030,IF($B4030="B",+I4030,0))</f>
        <v>-1160.1310341870394</v>
      </c>
      <c r="K4030" s="12">
        <f>K4029+IF(AND($B4030="B",$E4030&lt;&gt;""),IF($G4030="D",-I4030,+I4030),0)</f>
        <v>-1160.1310341870394</v>
      </c>
      <c r="L4030" s="6" t="str">
        <f>IF(C4030="","",G4030&amp;" "&amp;VLOOKUP(C4030,$X$1:$Y$49,2))</f>
        <v>D 6</v>
      </c>
      <c r="M4030" s="10" t="e">
        <f>M4029+IF(AND(B4030="C",E4030&lt;&gt;""),IF(G4030="D",-#REF!,+#REF!),0)</f>
        <v>#REF!</v>
      </c>
      <c r="N4030">
        <f>IF(D4030,MONTH(D4030),"")</f>
        <v>8</v>
      </c>
      <c r="O4030">
        <f>IF(D4030,YEAR(D4030),"")</f>
        <v>2008</v>
      </c>
      <c r="P4030" s="12">
        <f>P4029+IF(AND($B4030="C",I4030&lt;&gt;""),IF($G4030="D",-I4030,+I4030),0)</f>
        <v>125.85577481221321</v>
      </c>
    </row>
    <row r="4031" spans="1:16" x14ac:dyDescent="0.2">
      <c r="A4031" s="6">
        <v>1528</v>
      </c>
      <c r="B4031" s="6" t="s">
        <v>17</v>
      </c>
      <c r="C4031" t="s">
        <v>64</v>
      </c>
      <c r="D4031" s="8">
        <v>39681</v>
      </c>
      <c r="E4031" s="8">
        <v>39680</v>
      </c>
      <c r="F4031" t="s">
        <v>284</v>
      </c>
      <c r="G4031" s="6" t="s">
        <v>23</v>
      </c>
      <c r="I4031" s="12">
        <v>6.11</v>
      </c>
      <c r="J4031" s="12">
        <f>J4030+IF(AND($B4031="B",$G4031="D"),-I4031,IF($B4031="B",+I4031,0))</f>
        <v>-1166.2410341870393</v>
      </c>
      <c r="K4031" s="12">
        <f>K4030+IF(AND($B4031="B",$E4031&lt;&gt;""),IF($G4031="D",-I4031,+I4031),0)</f>
        <v>-1166.2410341870393</v>
      </c>
      <c r="L4031" s="6" t="str">
        <f>IF(C4031="","",G4031&amp;" "&amp;VLOOKUP(C4031,$X$1:$Y$49,2))</f>
        <v>D 20</v>
      </c>
      <c r="M4031" s="10" t="e">
        <f>M4030+IF(AND(B4031="C",E4031&lt;&gt;""),IF(G4031="D",-#REF!,+#REF!),0)</f>
        <v>#REF!</v>
      </c>
      <c r="N4031">
        <f>IF(D4031,MONTH(D4031),"")</f>
        <v>8</v>
      </c>
      <c r="O4031">
        <f>IF(D4031,YEAR(D4031),"")</f>
        <v>2008</v>
      </c>
      <c r="P4031" s="12">
        <f>P4030+IF(AND($B4031="C",I4031&lt;&gt;""),IF($G4031="D",-I4031,+I4031),0)</f>
        <v>125.85577481221321</v>
      </c>
    </row>
    <row r="4032" spans="1:16" x14ac:dyDescent="0.2">
      <c r="A4032" s="6">
        <v>1868</v>
      </c>
      <c r="B4032" s="29" t="s">
        <v>17</v>
      </c>
      <c r="C4032" s="24" t="s">
        <v>33</v>
      </c>
      <c r="D4032" s="8">
        <v>39681</v>
      </c>
      <c r="E4032" s="8">
        <v>39679</v>
      </c>
      <c r="F4032" t="s">
        <v>284</v>
      </c>
      <c r="G4032" s="29" t="s">
        <v>23</v>
      </c>
      <c r="I4032" s="12">
        <v>477</v>
      </c>
      <c r="J4032" s="12">
        <f>J4031+IF(AND($B4032="B",$G4032="D"),-I4032,IF($B4032="B",+I4032,0))</f>
        <v>-1643.2410341870393</v>
      </c>
      <c r="K4032" s="12">
        <f>K4031+IF(AND($B4032="B",$E4032&lt;&gt;""),IF($G4032="D",-I4032,+I4032),0)</f>
        <v>-1643.2410341870393</v>
      </c>
      <c r="L4032" s="6" t="str">
        <f>IF(C4032="","",G4032&amp;" "&amp;VLOOKUP(C4032,$X$1:$Y$49,2))</f>
        <v>D 23</v>
      </c>
      <c r="M4032" s="10" t="e">
        <f>M4031+IF(AND(B4032="C",E4032&lt;&gt;""),IF(G4032="D",-#REF!,+#REF!),0)</f>
        <v>#REF!</v>
      </c>
      <c r="N4032">
        <f>IF(D4032,MONTH(D4032),"")</f>
        <v>8</v>
      </c>
      <c r="O4032">
        <f>IF(D4032,YEAR(D4032),"")</f>
        <v>2008</v>
      </c>
      <c r="P4032" s="12">
        <f>P4031+IF(AND($B4032="C",I4032&lt;&gt;""),IF($G4032="D",-I4032,+I4032),0)</f>
        <v>125.85577481221321</v>
      </c>
    </row>
    <row r="4033" spans="1:16" x14ac:dyDescent="0.2">
      <c r="A4033" s="6">
        <v>1949</v>
      </c>
      <c r="B4033" s="29" t="s">
        <v>17</v>
      </c>
      <c r="C4033" t="s">
        <v>54</v>
      </c>
      <c r="D4033" s="8">
        <v>39682</v>
      </c>
      <c r="E4033" s="8">
        <v>39682</v>
      </c>
      <c r="F4033" s="40" t="s">
        <v>284</v>
      </c>
      <c r="G4033" s="29" t="s">
        <v>19</v>
      </c>
      <c r="I4033" s="12">
        <v>600</v>
      </c>
      <c r="J4033" s="12">
        <f>J4032+IF(AND($B4033="B",$G4033="D"),-I4033,IF($B4033="B",+I4033,0))</f>
        <v>-1043.2410341870393</v>
      </c>
      <c r="K4033" s="12">
        <f>K4032+IF(AND($B4033="B",$E4033&lt;&gt;""),IF($G4033="D",-I4033,+I4033),0)</f>
        <v>-1043.2410341870393</v>
      </c>
      <c r="L4033" s="6" t="str">
        <f>IF(C4033="","",G4033&amp;" "&amp;VLOOKUP(C4033,$X$1:$Y$49,2))</f>
        <v>R 6</v>
      </c>
      <c r="M4033" s="10" t="e">
        <f>M4032+IF(AND(B4033="C",E4033&lt;&gt;""),IF(G4033="D",-#REF!,+#REF!),0)</f>
        <v>#REF!</v>
      </c>
      <c r="N4033">
        <f>IF(D4033,MONTH(D4033),"")</f>
        <v>8</v>
      </c>
      <c r="O4033">
        <f>IF(D4033,YEAR(D4033),"")</f>
        <v>2008</v>
      </c>
      <c r="P4033" s="12">
        <f>P4032+IF(AND($B4033="C",I4033&lt;&gt;""),IF($G4033="D",-I4033,+I4033),0)</f>
        <v>125.85577481221321</v>
      </c>
    </row>
    <row r="4034" spans="1:16" x14ac:dyDescent="0.2">
      <c r="A4034" s="6">
        <v>1949</v>
      </c>
      <c r="B4034" s="29" t="s">
        <v>17</v>
      </c>
      <c r="C4034" t="s">
        <v>62</v>
      </c>
      <c r="D4034" s="8">
        <v>39682</v>
      </c>
      <c r="E4034" s="8">
        <v>39682</v>
      </c>
      <c r="F4034" t="s">
        <v>284</v>
      </c>
      <c r="G4034" s="29" t="s">
        <v>19</v>
      </c>
      <c r="I4034" s="12">
        <v>117.6</v>
      </c>
      <c r="J4034" s="12">
        <f>J4033+IF(AND($B4034="B",$G4034="D"),-I4034,IF($B4034="B",+I4034,0))</f>
        <v>-925.64103418703928</v>
      </c>
      <c r="K4034" s="12">
        <f>K4033+IF(AND($B4034="B",$E4034&lt;&gt;""),IF($G4034="D",-I4034,+I4034),0)</f>
        <v>-925.64103418703928</v>
      </c>
      <c r="L4034" s="6" t="str">
        <f>IF(C4034="","",G4034&amp;" "&amp;VLOOKUP(C4034,$X$1:$Y$49,2))</f>
        <v>R 5</v>
      </c>
      <c r="M4034" s="10" t="e">
        <f>M4033+IF(AND(B4034="C",E4034&lt;&gt;""),IF(G4034="D",-#REF!,+#REF!),0)</f>
        <v>#REF!</v>
      </c>
      <c r="N4034">
        <f>IF(D4034,MONTH(D4034),"")</f>
        <v>8</v>
      </c>
      <c r="O4034">
        <f>IF(D4034,YEAR(D4034),"")</f>
        <v>2008</v>
      </c>
      <c r="P4034" s="12">
        <f>P4033+IF(AND($B4034="C",I4034&lt;&gt;""),IF($G4034="D",-I4034,+I4034),0)</f>
        <v>125.85577481221321</v>
      </c>
    </row>
    <row r="4035" spans="1:16" x14ac:dyDescent="0.2">
      <c r="A4035" s="6">
        <v>1950</v>
      </c>
      <c r="B4035" s="29" t="s">
        <v>17</v>
      </c>
      <c r="C4035" t="s">
        <v>28</v>
      </c>
      <c r="D4035" s="8">
        <v>39691</v>
      </c>
      <c r="E4035" s="8">
        <v>39691</v>
      </c>
      <c r="F4035" s="40" t="s">
        <v>284</v>
      </c>
      <c r="G4035" s="29" t="s">
        <v>23</v>
      </c>
      <c r="I4035" s="12">
        <v>35.89</v>
      </c>
      <c r="J4035" s="12">
        <f>J4034+IF(AND($B4035="B",$G4035="D"),-I4035,IF($B4035="B",+I4035,0))</f>
        <v>-961.53103418703927</v>
      </c>
      <c r="K4035" s="12">
        <f>K4034+IF(AND($B4035="B",$E4035&lt;&gt;""),IF($G4035="D",-I4035,+I4035),0)</f>
        <v>-961.53103418703927</v>
      </c>
      <c r="L4035" s="6" t="str">
        <f>IF(C4035="","",G4035&amp;" "&amp;VLOOKUP(C4035,$X$1:$Y$49,2))</f>
        <v>D 25</v>
      </c>
      <c r="M4035" s="10" t="e">
        <f>M4034+IF(AND(B4035="C",E4035&lt;&gt;""),IF(G4035="D",-#REF!,+#REF!),0)</f>
        <v>#REF!</v>
      </c>
      <c r="N4035">
        <f>IF(D4035,MONTH(D4035),"")</f>
        <v>8</v>
      </c>
      <c r="O4035">
        <f>IF(D4035,YEAR(D4035),"")</f>
        <v>2008</v>
      </c>
      <c r="P4035" s="12">
        <f>P4034+IF(AND($B4035="C",I4035&lt;&gt;""),IF($G4035="D",-I4035,+I4035),0)</f>
        <v>125.85577481221321</v>
      </c>
    </row>
    <row r="4036" spans="1:16" x14ac:dyDescent="0.2">
      <c r="A4036" s="6">
        <v>1950</v>
      </c>
      <c r="B4036" s="29" t="s">
        <v>17</v>
      </c>
      <c r="C4036" t="s">
        <v>26</v>
      </c>
      <c r="D4036" s="8">
        <v>39691</v>
      </c>
      <c r="E4036" s="8">
        <v>39691</v>
      </c>
      <c r="F4036" s="40" t="s">
        <v>284</v>
      </c>
      <c r="G4036" s="29" t="s">
        <v>23</v>
      </c>
      <c r="I4036" s="12">
        <v>7.03</v>
      </c>
      <c r="J4036" s="12">
        <f>J4035+IF(AND($B4036="B",$G4036="D"),-I4036,IF($B4036="B",+I4036,0))</f>
        <v>-968.56103418703924</v>
      </c>
      <c r="K4036" s="12">
        <f>K4035+IF(AND($B4036="B",$E4036&lt;&gt;""),IF($G4036="D",-I4036,+I4036),0)</f>
        <v>-968.56103418703924</v>
      </c>
      <c r="L4036" s="6" t="str">
        <f>IF(C4036="","",G4036&amp;" "&amp;VLOOKUP(C4036,$X$1:$Y$49,2))</f>
        <v>D 6</v>
      </c>
      <c r="M4036" s="10" t="e">
        <f>M4035+IF(AND(B4036="C",E4036&lt;&gt;""),IF(G4036="D",-#REF!,+#REF!),0)</f>
        <v>#REF!</v>
      </c>
      <c r="N4036">
        <f>IF(D4036,MONTH(D4036),"")</f>
        <v>8</v>
      </c>
      <c r="O4036">
        <f>IF(D4036,YEAR(D4036),"")</f>
        <v>2008</v>
      </c>
      <c r="P4036" s="12">
        <f>P4035+IF(AND($B4036="C",I4036&lt;&gt;""),IF($G4036="D",-I4036,+I4036),0)</f>
        <v>125.85577481221321</v>
      </c>
    </row>
    <row r="4037" spans="1:16" x14ac:dyDescent="0.2">
      <c r="A4037" s="6">
        <v>1951</v>
      </c>
      <c r="B4037" s="29" t="s">
        <v>17</v>
      </c>
      <c r="C4037" t="s">
        <v>28</v>
      </c>
      <c r="D4037" s="8">
        <v>39691</v>
      </c>
      <c r="E4037" s="8">
        <v>39691</v>
      </c>
      <c r="F4037" s="40" t="s">
        <v>284</v>
      </c>
      <c r="G4037" s="29" t="s">
        <v>23</v>
      </c>
      <c r="I4037" s="12">
        <v>39.03</v>
      </c>
      <c r="J4037" s="12">
        <f>J4036+IF(AND($B4037="B",$G4037="D"),-I4037,IF($B4037="B",+I4037,0))</f>
        <v>-1007.5910341870392</v>
      </c>
      <c r="K4037" s="12">
        <f>K4036+IF(AND($B4037="B",$E4037&lt;&gt;""),IF($G4037="D",-I4037,+I4037),0)</f>
        <v>-1007.5910341870392</v>
      </c>
      <c r="L4037" s="6" t="str">
        <f>IF(C4037="","",G4037&amp;" "&amp;VLOOKUP(C4037,$X$1:$Y$49,2))</f>
        <v>D 25</v>
      </c>
      <c r="M4037" s="10" t="e">
        <f>M4036+IF(AND(B4037="C",E4037&lt;&gt;""),IF(G4037="D",-#REF!,+#REF!),0)</f>
        <v>#REF!</v>
      </c>
      <c r="N4037">
        <f>IF(D4037,MONTH(D4037),"")</f>
        <v>8</v>
      </c>
      <c r="O4037">
        <f>IF(D4037,YEAR(D4037),"")</f>
        <v>2008</v>
      </c>
      <c r="P4037" s="12">
        <f>P4036+IF(AND($B4037="C",I4037&lt;&gt;""),IF($G4037="D",-I4037,+I4037),0)</f>
        <v>125.85577481221321</v>
      </c>
    </row>
    <row r="4038" spans="1:16" x14ac:dyDescent="0.2">
      <c r="A4038" s="6">
        <v>1951</v>
      </c>
      <c r="B4038" s="29" t="s">
        <v>17</v>
      </c>
      <c r="C4038" t="s">
        <v>26</v>
      </c>
      <c r="D4038" s="8">
        <v>39691</v>
      </c>
      <c r="E4038" s="8">
        <v>39691</v>
      </c>
      <c r="F4038" s="40" t="s">
        <v>284</v>
      </c>
      <c r="G4038" s="29" t="s">
        <v>23</v>
      </c>
      <c r="I4038" s="12">
        <v>7.65</v>
      </c>
      <c r="J4038" s="12">
        <f>J4037+IF(AND($B4038="B",$G4038="D"),-I4038,IF($B4038="B",+I4038,0))</f>
        <v>-1015.2410341870392</v>
      </c>
      <c r="K4038" s="12">
        <f>K4037+IF(AND($B4038="B",$E4038&lt;&gt;""),IF($G4038="D",-I4038,+I4038),0)</f>
        <v>-1015.2410341870392</v>
      </c>
      <c r="L4038" s="6" t="str">
        <f>IF(C4038="","",G4038&amp;" "&amp;VLOOKUP(C4038,$X$1:$Y$49,2))</f>
        <v>D 6</v>
      </c>
      <c r="M4038" s="10" t="e">
        <f>M4037+IF(AND(B4038="C",E4038&lt;&gt;""),IF(G4038="D",-#REF!,+#REF!),0)</f>
        <v>#REF!</v>
      </c>
      <c r="N4038">
        <f>IF(D4038,MONTH(D4038),"")</f>
        <v>8</v>
      </c>
      <c r="O4038">
        <f>IF(D4038,YEAR(D4038),"")</f>
        <v>2008</v>
      </c>
      <c r="P4038" s="12">
        <f>P4037+IF(AND($B4038="C",I4038&lt;&gt;""),IF($G4038="D",-I4038,+I4038),0)</f>
        <v>125.85577481221321</v>
      </c>
    </row>
    <row r="4039" spans="1:16" x14ac:dyDescent="0.2">
      <c r="A4039" s="6">
        <v>1952</v>
      </c>
      <c r="B4039" s="6" t="s">
        <v>17</v>
      </c>
      <c r="C4039" t="s">
        <v>53</v>
      </c>
      <c r="D4039" s="8">
        <v>39692</v>
      </c>
      <c r="E4039" s="8">
        <v>39692</v>
      </c>
      <c r="F4039" t="s">
        <v>284</v>
      </c>
      <c r="G4039" s="6" t="s">
        <v>23</v>
      </c>
      <c r="I4039" s="12">
        <v>34</v>
      </c>
      <c r="J4039" s="12">
        <f>J4038+IF(AND($B4039="B",$G4039="D"),-I4039,IF($B4039="B",+I4039,0))</f>
        <v>-1049.2410341870391</v>
      </c>
      <c r="K4039" s="12">
        <f>K4038+IF(AND($B4039="B",$E4039&lt;&gt;""),IF($G4039="D",-I4039,+I4039),0)</f>
        <v>-1049.2410341870391</v>
      </c>
      <c r="L4039" s="6" t="str">
        <f>IF(C4039="","",G4039&amp;" "&amp;VLOOKUP(C4039,$X$1:$Y$49,2))</f>
        <v>D 29</v>
      </c>
      <c r="M4039" s="10" t="e">
        <f>M4038+IF(AND(B4039="C",E4039&lt;&gt;""),IF(G4039="D",-#REF!,+#REF!),0)</f>
        <v>#REF!</v>
      </c>
      <c r="N4039">
        <f>IF(D4039,MONTH(D4039),"")</f>
        <v>9</v>
      </c>
      <c r="O4039">
        <f>IF(D4039,YEAR(D4039),"")</f>
        <v>2008</v>
      </c>
      <c r="P4039" s="12">
        <f>P4038+IF(AND($B4039="C",I4039&lt;&gt;""),IF($G4039="D",-I4039,+I4039),0)</f>
        <v>125.85577481221321</v>
      </c>
    </row>
    <row r="4040" spans="1:16" x14ac:dyDescent="0.2">
      <c r="A4040" s="6">
        <v>1952</v>
      </c>
      <c r="B4040" s="6" t="s">
        <v>17</v>
      </c>
      <c r="C4040" t="s">
        <v>53</v>
      </c>
      <c r="D4040" s="8">
        <v>39692</v>
      </c>
      <c r="E4040" s="8">
        <v>39692</v>
      </c>
      <c r="F4040" t="s">
        <v>284</v>
      </c>
      <c r="G4040" s="6" t="s">
        <v>23</v>
      </c>
      <c r="I4040" s="12">
        <v>8.36</v>
      </c>
      <c r="J4040" s="12">
        <f>J4039+IF(AND($B4040="B",$G4040="D"),-I4040,IF($B4040="B",+I4040,0))</f>
        <v>-1057.601034187039</v>
      </c>
      <c r="K4040" s="12">
        <f>K4039+IF(AND($B4040="B",$E4040&lt;&gt;""),IF($G4040="D",-I4040,+I4040),0)</f>
        <v>-1057.601034187039</v>
      </c>
      <c r="L4040" s="6" t="str">
        <f>IF(C4040="","",G4040&amp;" "&amp;VLOOKUP(C4040,$X$1:$Y$49,2))</f>
        <v>D 29</v>
      </c>
      <c r="M4040" s="10" t="e">
        <f>M4039+IF(AND(B4040="C",E4040&lt;&gt;""),IF(G4040="D",-#REF!,+#REF!),0)</f>
        <v>#REF!</v>
      </c>
      <c r="N4040">
        <f>IF(D4040,MONTH(D4040),"")</f>
        <v>9</v>
      </c>
      <c r="O4040">
        <f>IF(D4040,YEAR(D4040),"")</f>
        <v>2008</v>
      </c>
      <c r="P4040" s="12">
        <f>P4039+IF(AND($B4040="C",I4040&lt;&gt;""),IF($G4040="D",-I4040,+I4040),0)</f>
        <v>125.85577481221321</v>
      </c>
    </row>
    <row r="4041" spans="1:16" x14ac:dyDescent="0.2">
      <c r="A4041" s="6">
        <v>999</v>
      </c>
      <c r="B4041" s="6" t="s">
        <v>17</v>
      </c>
      <c r="C4041" t="s">
        <v>33</v>
      </c>
      <c r="D4041" s="8">
        <v>39695</v>
      </c>
      <c r="E4041" s="8">
        <v>39695</v>
      </c>
      <c r="F4041" t="s">
        <v>284</v>
      </c>
      <c r="G4041" s="6" t="s">
        <v>23</v>
      </c>
      <c r="I4041" s="12">
        <v>136.84</v>
      </c>
      <c r="J4041" s="12">
        <f>J4040+IF(AND($B4041="B",$G4041="D"),-I4041,IF($B4041="B",+I4041,0))</f>
        <v>-1194.4410341870389</v>
      </c>
      <c r="K4041" s="12">
        <f>K4040+IF(AND($B4041="B",$E4041&lt;&gt;""),IF($G4041="D",-I4041,+I4041),0)</f>
        <v>-1194.4410341870389</v>
      </c>
      <c r="L4041" s="6" t="str">
        <f>IF(C4041="","",G4041&amp;" "&amp;VLOOKUP(C4041,$X$1:$Y$49,2))</f>
        <v>D 23</v>
      </c>
      <c r="M4041" s="10" t="e">
        <f>M4040+IF(AND(B4041="C",E4041&lt;&gt;""),IF(G4041="D",-#REF!,+#REF!),0)</f>
        <v>#REF!</v>
      </c>
      <c r="N4041">
        <f>IF(D4041,MONTH(D4041),"")</f>
        <v>9</v>
      </c>
      <c r="O4041">
        <f>IF(D4041,YEAR(D4041),"")</f>
        <v>2008</v>
      </c>
      <c r="P4041" s="12">
        <f>P4040+IF(AND($B4041="C",I4041&lt;&gt;""),IF($G4041="D",-I4041,+I4041),0)</f>
        <v>125.85577481221321</v>
      </c>
    </row>
    <row r="4042" spans="1:16" x14ac:dyDescent="0.2">
      <c r="A4042" s="6">
        <v>1948</v>
      </c>
      <c r="B4042" s="29" t="s">
        <v>17</v>
      </c>
      <c r="C4042" t="s">
        <v>28</v>
      </c>
      <c r="D4042" s="8">
        <v>39695</v>
      </c>
      <c r="E4042" s="8">
        <v>39705</v>
      </c>
      <c r="F4042" s="40" t="s">
        <v>284</v>
      </c>
      <c r="G4042" s="29" t="s">
        <v>23</v>
      </c>
      <c r="I4042" s="12">
        <v>95.04</v>
      </c>
      <c r="J4042" s="12">
        <f>J4041+IF(AND($B4042="B",$G4042="D"),-I4042,IF($B4042="B",+I4042,0))</f>
        <v>-1289.4810341870389</v>
      </c>
      <c r="K4042" s="12">
        <f>K4041+IF(AND($B4042="B",$E4042&lt;&gt;""),IF($G4042="D",-I4042,+I4042),0)</f>
        <v>-1289.4810341870389</v>
      </c>
      <c r="L4042" s="6" t="str">
        <f>IF(C4042="","",G4042&amp;" "&amp;VLOOKUP(C4042,$X$1:$Y$49,2))</f>
        <v>D 25</v>
      </c>
      <c r="M4042" s="10" t="e">
        <f>M4041+IF(AND(B4042="C",E4042&lt;&gt;""),IF(G4042="D",-#REF!,+#REF!),0)</f>
        <v>#REF!</v>
      </c>
      <c r="N4042">
        <f>IF(D4042,MONTH(D4042),"")</f>
        <v>9</v>
      </c>
      <c r="O4042">
        <f>IF(D4042,YEAR(D4042),"")</f>
        <v>2008</v>
      </c>
      <c r="P4042" s="12">
        <f>P4041+IF(AND($B4042="C",I4042&lt;&gt;""),IF($G4042="D",-I4042,+I4042),0)</f>
        <v>125.85577481221321</v>
      </c>
    </row>
    <row r="4043" spans="1:16" x14ac:dyDescent="0.2">
      <c r="A4043" s="6">
        <v>1948</v>
      </c>
      <c r="B4043" s="29" t="s">
        <v>17</v>
      </c>
      <c r="C4043" t="s">
        <v>26</v>
      </c>
      <c r="D4043" s="8">
        <v>39695</v>
      </c>
      <c r="E4043" s="8">
        <v>39705</v>
      </c>
      <c r="F4043" s="40" t="s">
        <v>284</v>
      </c>
      <c r="G4043" s="29" t="s">
        <v>23</v>
      </c>
      <c r="I4043" s="12">
        <v>15.87</v>
      </c>
      <c r="J4043" s="12">
        <f>J4042+IF(AND($B4043="B",$G4043="D"),-I4043,IF($B4043="B",+I4043,0))</f>
        <v>-1305.3510341870387</v>
      </c>
      <c r="K4043" s="12">
        <f>K4042+IF(AND($B4043="B",$E4043&lt;&gt;""),IF($G4043="D",-I4043,+I4043),0)</f>
        <v>-1305.3510341870387</v>
      </c>
      <c r="L4043" s="6" t="str">
        <f>IF(C4043="","",G4043&amp;" "&amp;VLOOKUP(C4043,$X$1:$Y$49,2))</f>
        <v>D 6</v>
      </c>
      <c r="M4043" s="10" t="e">
        <f>M4042+IF(AND(B4043="C",E4043&lt;&gt;""),IF(G4043="D",-#REF!,+#REF!),0)</f>
        <v>#REF!</v>
      </c>
      <c r="N4043">
        <f>IF(D4043,MONTH(D4043),"")</f>
        <v>9</v>
      </c>
      <c r="O4043">
        <f>IF(D4043,YEAR(D4043),"")</f>
        <v>2008</v>
      </c>
      <c r="P4043" s="12">
        <f>P4042+IF(AND($B4043="C",I4043&lt;&gt;""),IF($G4043="D",-I4043,+I4043),0)</f>
        <v>125.85577481221321</v>
      </c>
    </row>
    <row r="4044" spans="1:16" x14ac:dyDescent="0.2">
      <c r="A4044" s="6">
        <v>1544</v>
      </c>
      <c r="B4044" s="6" t="s">
        <v>17</v>
      </c>
      <c r="C4044" t="s">
        <v>58</v>
      </c>
      <c r="D4044" s="8">
        <v>39696</v>
      </c>
      <c r="E4044" s="8">
        <v>39709</v>
      </c>
      <c r="F4044" t="s">
        <v>284</v>
      </c>
      <c r="G4044" s="6" t="s">
        <v>23</v>
      </c>
      <c r="I4044" s="12">
        <v>164.43</v>
      </c>
      <c r="J4044" s="12">
        <f>J4043+IF(AND($B4044="B",$G4044="D"),-I4044,IF($B4044="B",+I4044,0))</f>
        <v>-1469.7810341870388</v>
      </c>
      <c r="K4044" s="12">
        <f>K4043+IF(AND($B4044="B",$E4044&lt;&gt;""),IF($G4044="D",-I4044,+I4044),0)</f>
        <v>-1469.7810341870388</v>
      </c>
      <c r="L4044" s="6" t="str">
        <f>IF(C4044="","",G4044&amp;" "&amp;VLOOKUP(C4044,$X$1:$Y$49,2))</f>
        <v>D 4</v>
      </c>
      <c r="M4044" s="10" t="e">
        <f>M4043+IF(AND(B4044="C",E4044&lt;&gt;""),IF(G4044="D",-#REF!,+#REF!),0)</f>
        <v>#REF!</v>
      </c>
      <c r="N4044">
        <f>IF(D4044,MONTH(D4044),"")</f>
        <v>9</v>
      </c>
      <c r="O4044">
        <f>IF(D4044,YEAR(D4044),"")</f>
        <v>2008</v>
      </c>
      <c r="P4044" s="12">
        <f>P4043+IF(AND($B4044="C",I4044&lt;&gt;""),IF($G4044="D",-I4044,+I4044),0)</f>
        <v>125.85577481221321</v>
      </c>
    </row>
    <row r="4045" spans="1:16" x14ac:dyDescent="0.2">
      <c r="A4045" s="6">
        <v>1953</v>
      </c>
      <c r="B4045" s="29" t="s">
        <v>17</v>
      </c>
      <c r="C4045" t="s">
        <v>54</v>
      </c>
      <c r="D4045" s="8">
        <v>39696</v>
      </c>
      <c r="E4045" s="8">
        <v>39696</v>
      </c>
      <c r="F4045" s="40" t="s">
        <v>284</v>
      </c>
      <c r="G4045" s="29" t="s">
        <v>19</v>
      </c>
      <c r="I4045" s="12">
        <v>1315</v>
      </c>
      <c r="J4045" s="12">
        <f>J4044+IF(AND($B4045="B",$G4045="D"),-I4045,IF($B4045="B",+I4045,0))</f>
        <v>-154.78103418703881</v>
      </c>
      <c r="K4045" s="12">
        <f>K4044+IF(AND($B4045="B",$E4045&lt;&gt;""),IF($G4045="D",-I4045,+I4045),0)</f>
        <v>-154.78103418703881</v>
      </c>
      <c r="L4045" s="6" t="str">
        <f>IF(C4045="","",G4045&amp;" "&amp;VLOOKUP(C4045,$X$1:$Y$49,2))</f>
        <v>R 6</v>
      </c>
      <c r="M4045" s="10" t="e">
        <f>M4044+IF(AND(B4045="C",E4045&lt;&gt;""),IF(G4045="D",-#REF!,+#REF!),0)</f>
        <v>#REF!</v>
      </c>
      <c r="N4045">
        <f>IF(D4045,MONTH(D4045),"")</f>
        <v>9</v>
      </c>
      <c r="O4045">
        <f>IF(D4045,YEAR(D4045),"")</f>
        <v>2008</v>
      </c>
      <c r="P4045" s="12">
        <f>P4044+IF(AND($B4045="C",I4045&lt;&gt;""),IF($G4045="D",-I4045,+I4045),0)</f>
        <v>125.85577481221321</v>
      </c>
    </row>
    <row r="4046" spans="1:16" x14ac:dyDescent="0.2">
      <c r="A4046" s="6">
        <v>1953</v>
      </c>
      <c r="B4046" s="29" t="s">
        <v>17</v>
      </c>
      <c r="C4046" t="s">
        <v>62</v>
      </c>
      <c r="D4046" s="8">
        <v>39696</v>
      </c>
      <c r="E4046" s="8">
        <v>39696</v>
      </c>
      <c r="F4046" s="40" t="s">
        <v>284</v>
      </c>
      <c r="G4046" s="29" t="s">
        <v>19</v>
      </c>
      <c r="I4046" s="12">
        <v>257.74</v>
      </c>
      <c r="J4046" s="12">
        <f>J4045+IF(AND($B4046="B",$G4046="D"),-I4046,IF($B4046="B",+I4046,0))</f>
        <v>102.9589658129612</v>
      </c>
      <c r="K4046" s="12">
        <f>K4045+IF(AND($B4046="B",$E4046&lt;&gt;""),IF($G4046="D",-I4046,+I4046),0)</f>
        <v>102.9589658129612</v>
      </c>
      <c r="L4046" s="6" t="str">
        <f>IF(C4046="","",G4046&amp;" "&amp;VLOOKUP(C4046,$X$1:$Y$49,2))</f>
        <v>R 5</v>
      </c>
      <c r="M4046" s="10" t="e">
        <f>M4045+IF(AND(B4046="C",E4046&lt;&gt;""),IF(G4046="D",-#REF!,+#REF!),0)</f>
        <v>#REF!</v>
      </c>
      <c r="N4046">
        <f>IF(D4046,MONTH(D4046),"")</f>
        <v>9</v>
      </c>
      <c r="O4046">
        <f>IF(D4046,YEAR(D4046),"")</f>
        <v>2008</v>
      </c>
      <c r="P4046" s="12">
        <f>P4045+IF(AND($B4046="C",I4046&lt;&gt;""),IF($G4046="D",-I4046,+I4046),0)</f>
        <v>125.85577481221321</v>
      </c>
    </row>
    <row r="4047" spans="1:16" x14ac:dyDescent="0.2">
      <c r="A4047" s="6">
        <v>1962</v>
      </c>
      <c r="B4047" s="29" t="s">
        <v>17</v>
      </c>
      <c r="C4047" t="s">
        <v>28</v>
      </c>
      <c r="D4047" s="8">
        <v>39696</v>
      </c>
      <c r="E4047" s="8">
        <v>39726</v>
      </c>
      <c r="F4047" s="40" t="s">
        <v>284</v>
      </c>
      <c r="G4047" s="29" t="s">
        <v>23</v>
      </c>
      <c r="I4047" s="12">
        <v>0.49</v>
      </c>
      <c r="J4047" s="12">
        <f>J4046+IF(AND($B4047="B",$G4047="D"),-I4047,IF($B4047="B",+I4047,0))</f>
        <v>102.4689658129612</v>
      </c>
      <c r="K4047" s="12">
        <f>K4046+IF(AND($B4047="B",$E4047&lt;&gt;""),IF($G4047="D",-I4047,+I4047),0)</f>
        <v>102.4689658129612</v>
      </c>
      <c r="L4047" s="6" t="str">
        <f>IF(C4047="","",G4047&amp;" "&amp;VLOOKUP(C4047,$X$1:$Y$49,2))</f>
        <v>D 25</v>
      </c>
      <c r="M4047" s="10" t="e">
        <f>M4046+IF(AND(B4047="C",E4047&lt;&gt;""),IF(G4047="D",-#REF!,+#REF!),0)</f>
        <v>#REF!</v>
      </c>
      <c r="N4047">
        <f>IF(D4047,MONTH(D4047),"")</f>
        <v>9</v>
      </c>
      <c r="O4047">
        <f>IF(D4047,YEAR(D4047),"")</f>
        <v>2008</v>
      </c>
      <c r="P4047" s="12">
        <f>P4046+IF(AND($B4047="C",I4047&lt;&gt;""),IF($G4047="D",-I4047,+I4047),0)</f>
        <v>125.85577481221321</v>
      </c>
    </row>
    <row r="4048" spans="1:16" x14ac:dyDescent="0.2">
      <c r="A4048" s="6">
        <v>1962</v>
      </c>
      <c r="B4048" s="29" t="s">
        <v>17</v>
      </c>
      <c r="C4048" t="s">
        <v>26</v>
      </c>
      <c r="D4048" s="8">
        <v>39696</v>
      </c>
      <c r="E4048" s="8">
        <v>39726</v>
      </c>
      <c r="F4048" s="40" t="s">
        <v>284</v>
      </c>
      <c r="G4048" s="29" t="s">
        <v>23</v>
      </c>
      <c r="I4048" s="12">
        <v>0.1</v>
      </c>
      <c r="J4048" s="12">
        <f>J4047+IF(AND($B4048="B",$G4048="D"),-I4048,IF($B4048="B",+I4048,0))</f>
        <v>102.36896581296121</v>
      </c>
      <c r="K4048" s="12">
        <f>K4047+IF(AND($B4048="B",$E4048&lt;&gt;""),IF($G4048="D",-I4048,+I4048),0)</f>
        <v>102.36896581296121</v>
      </c>
      <c r="L4048" s="6" t="str">
        <f>IF(C4048="","",G4048&amp;" "&amp;VLOOKUP(C4048,$X$1:$Y$49,2))</f>
        <v>D 6</v>
      </c>
      <c r="M4048" s="10" t="e">
        <f>M4047+IF(AND(B4048="C",E4048&lt;&gt;""),IF(G4048="D",-#REF!,+#REF!),0)</f>
        <v>#REF!</v>
      </c>
      <c r="N4048">
        <f>IF(D4048,MONTH(D4048),"")</f>
        <v>9</v>
      </c>
      <c r="O4048">
        <f>IF(D4048,YEAR(D4048),"")</f>
        <v>2008</v>
      </c>
      <c r="P4048" s="12">
        <f>P4047+IF(AND($B4048="C",I4048&lt;&gt;""),IF($G4048="D",-I4048,+I4048),0)</f>
        <v>125.85577481221321</v>
      </c>
    </row>
    <row r="4049" spans="1:16" x14ac:dyDescent="0.2">
      <c r="A4049" s="6">
        <v>1963</v>
      </c>
      <c r="B4049" s="29" t="s">
        <v>17</v>
      </c>
      <c r="C4049" s="24" t="s">
        <v>58</v>
      </c>
      <c r="D4049" s="8">
        <v>39698</v>
      </c>
      <c r="E4049" s="8">
        <v>39698</v>
      </c>
      <c r="F4049" s="40" t="s">
        <v>284</v>
      </c>
      <c r="G4049" s="29" t="s">
        <v>23</v>
      </c>
      <c r="I4049" s="12">
        <v>1400</v>
      </c>
      <c r="J4049" s="12">
        <f>J4048+IF(AND($B4049="B",$G4049="D"),-I4049,IF($B4049="B",+I4049,0))</f>
        <v>-1297.6310341870387</v>
      </c>
      <c r="K4049" s="12">
        <f>K4048+IF(AND($B4049="B",$E4049&lt;&gt;""),IF($G4049="D",-I4049,+I4049),0)</f>
        <v>-1297.6310341870387</v>
      </c>
      <c r="L4049" s="6" t="str">
        <f>IF(C4049="","",G4049&amp;" "&amp;VLOOKUP(C4049,$X$1:$Y$49,2))</f>
        <v>D 4</v>
      </c>
      <c r="M4049" s="10" t="e">
        <f>M4048+IF(AND(B4049="C",E4049&lt;&gt;""),IF(G4049="D",-#REF!,+#REF!),0)</f>
        <v>#REF!</v>
      </c>
      <c r="N4049">
        <f>IF(D4049,MONTH(D4049),"")</f>
        <v>9</v>
      </c>
      <c r="O4049">
        <f>IF(D4049,YEAR(D4049),"")</f>
        <v>2008</v>
      </c>
      <c r="P4049" s="12">
        <f>P4048+IF(AND($B4049="C",I4049&lt;&gt;""),IF($G4049="D",-I4049,+I4049),0)</f>
        <v>125.85577481221321</v>
      </c>
    </row>
    <row r="4050" spans="1:16" x14ac:dyDescent="0.2">
      <c r="A4050" s="6">
        <v>1538</v>
      </c>
      <c r="B4050" s="6" t="s">
        <v>17</v>
      </c>
      <c r="C4050" t="s">
        <v>64</v>
      </c>
      <c r="D4050" s="8">
        <v>39699</v>
      </c>
      <c r="E4050" s="8">
        <v>39700</v>
      </c>
      <c r="F4050" t="s">
        <v>284</v>
      </c>
      <c r="G4050" s="6" t="s">
        <v>23</v>
      </c>
      <c r="I4050" s="12">
        <v>4</v>
      </c>
      <c r="J4050" s="12">
        <f>J4049+IF(AND($B4050="B",$G4050="D"),-I4050,IF($B4050="B",+I4050,0))</f>
        <v>-1301.6310341870387</v>
      </c>
      <c r="K4050" s="12">
        <f>K4049+IF(AND($B4050="B",$E4050&lt;&gt;""),IF($G4050="D",-I4050,+I4050),0)</f>
        <v>-1301.6310341870387</v>
      </c>
      <c r="L4050" s="6" t="str">
        <f>IF(C4050="","",G4050&amp;" "&amp;VLOOKUP(C4050,$X$1:$Y$49,2))</f>
        <v>D 20</v>
      </c>
      <c r="M4050" s="10" t="e">
        <f>M4049+IF(AND(B4050="C",E4050&lt;&gt;""),IF(G4050="D",-#REF!,+#REF!),0)</f>
        <v>#REF!</v>
      </c>
      <c r="N4050">
        <f>IF(D4050,MONTH(D4050),"")</f>
        <v>9</v>
      </c>
      <c r="O4050">
        <f>IF(D4050,YEAR(D4050),"")</f>
        <v>2008</v>
      </c>
      <c r="P4050" s="12">
        <f>P4049+IF(AND($B4050="C",I4050&lt;&gt;""),IF($G4050="D",-I4050,+I4050),0)</f>
        <v>125.85577481221321</v>
      </c>
    </row>
    <row r="4051" spans="1:16" x14ac:dyDescent="0.2">
      <c r="A4051" s="6">
        <v>1954</v>
      </c>
      <c r="B4051" s="29" t="s">
        <v>17</v>
      </c>
      <c r="C4051" t="s">
        <v>54</v>
      </c>
      <c r="D4051" s="8">
        <v>39700</v>
      </c>
      <c r="E4051" s="8">
        <v>39700</v>
      </c>
      <c r="F4051" s="40" t="s">
        <v>284</v>
      </c>
      <c r="G4051" s="29" t="s">
        <v>19</v>
      </c>
      <c r="I4051" s="12">
        <v>1170</v>
      </c>
      <c r="J4051" s="12">
        <f>J4050+IF(AND($B4051="B",$G4051="D"),-I4051,IF($B4051="B",+I4051,0))</f>
        <v>-131.63103418703872</v>
      </c>
      <c r="K4051" s="12">
        <f>K4050+IF(AND($B4051="B",$E4051&lt;&gt;""),IF($G4051="D",-I4051,+I4051),0)</f>
        <v>-131.63103418703872</v>
      </c>
      <c r="L4051" s="6" t="str">
        <f>IF(C4051="","",G4051&amp;" "&amp;VLOOKUP(C4051,$X$1:$Y$49,2))</f>
        <v>R 6</v>
      </c>
      <c r="M4051" s="10" t="e">
        <f>M4050+IF(AND(B4051="C",E4051&lt;&gt;""),IF(G4051="D",-#REF!,+#REF!),0)</f>
        <v>#REF!</v>
      </c>
      <c r="N4051">
        <f>IF(D4051,MONTH(D4051),"")</f>
        <v>9</v>
      </c>
      <c r="O4051">
        <f>IF(D4051,YEAR(D4051),"")</f>
        <v>2008</v>
      </c>
      <c r="P4051" s="12">
        <f>P4050+IF(AND($B4051="C",I4051&lt;&gt;""),IF($G4051="D",-I4051,+I4051),0)</f>
        <v>125.85577481221321</v>
      </c>
    </row>
    <row r="4052" spans="1:16" x14ac:dyDescent="0.2">
      <c r="A4052" s="6">
        <v>1954</v>
      </c>
      <c r="B4052" s="29" t="s">
        <v>17</v>
      </c>
      <c r="C4052" t="s">
        <v>62</v>
      </c>
      <c r="D4052" s="8">
        <v>39700</v>
      </c>
      <c r="E4052" s="8">
        <v>39700</v>
      </c>
      <c r="F4052" s="40" t="s">
        <v>284</v>
      </c>
      <c r="G4052" s="29" t="s">
        <v>19</v>
      </c>
      <c r="I4052" s="12">
        <v>229.32</v>
      </c>
      <c r="J4052" s="12">
        <f>J4051+IF(AND($B4052="B",$G4052="D"),-I4052,IF($B4052="B",+I4052,0))</f>
        <v>97.688965812961271</v>
      </c>
      <c r="K4052" s="12">
        <f>K4051+IF(AND($B4052="B",$E4052&lt;&gt;""),IF($G4052="D",-I4052,+I4052),0)</f>
        <v>97.688965812961271</v>
      </c>
      <c r="L4052" s="6" t="str">
        <f>IF(C4052="","",G4052&amp;" "&amp;VLOOKUP(C4052,$X$1:$Y$49,2))</f>
        <v>R 5</v>
      </c>
      <c r="M4052" s="10" t="e">
        <f>M4051+IF(AND(B4052="C",E4052&lt;&gt;""),IF(G4052="D",-#REF!,+#REF!),0)</f>
        <v>#REF!</v>
      </c>
      <c r="N4052">
        <f>IF(D4052,MONTH(D4052),"")</f>
        <v>9</v>
      </c>
      <c r="O4052">
        <f>IF(D4052,YEAR(D4052),"")</f>
        <v>2008</v>
      </c>
      <c r="P4052" s="12">
        <f>P4051+IF(AND($B4052="C",I4052&lt;&gt;""),IF($G4052="D",-I4052,+I4052),0)</f>
        <v>125.85577481221321</v>
      </c>
    </row>
    <row r="4053" spans="1:16" x14ac:dyDescent="0.2">
      <c r="A4053" s="6">
        <v>1955</v>
      </c>
      <c r="B4053" s="29" t="s">
        <v>17</v>
      </c>
      <c r="C4053" t="s">
        <v>54</v>
      </c>
      <c r="D4053" s="8">
        <v>39704</v>
      </c>
      <c r="E4053" s="8">
        <v>39709</v>
      </c>
      <c r="F4053" s="40" t="s">
        <v>284</v>
      </c>
      <c r="G4053" s="29" t="s">
        <v>19</v>
      </c>
      <c r="I4053" s="12">
        <v>565</v>
      </c>
      <c r="J4053" s="12">
        <f>J4052+IF(AND($B4053="B",$G4053="D"),-I4053,IF($B4053="B",+I4053,0))</f>
        <v>662.68896581296121</v>
      </c>
      <c r="K4053" s="12">
        <f>K4052+IF(AND($B4053="B",$E4053&lt;&gt;""),IF($G4053="D",-I4053,+I4053),0)</f>
        <v>662.68896581296121</v>
      </c>
      <c r="L4053" s="6" t="str">
        <f>IF(C4053="","",G4053&amp;" "&amp;VLOOKUP(C4053,$X$1:$Y$49,2))</f>
        <v>R 6</v>
      </c>
      <c r="M4053" s="10" t="e">
        <f>M4052+IF(AND(B4053="C",E4053&lt;&gt;""),IF(G4053="D",-#REF!,+#REF!),0)</f>
        <v>#REF!</v>
      </c>
      <c r="N4053">
        <f>IF(D4053,MONTH(D4053),"")</f>
        <v>9</v>
      </c>
      <c r="O4053">
        <f>IF(D4053,YEAR(D4053),"")</f>
        <v>2008</v>
      </c>
      <c r="P4053" s="12">
        <f>P4052+IF(AND($B4053="C",I4053&lt;&gt;""),IF($G4053="D",-I4053,+I4053),0)</f>
        <v>125.85577481221321</v>
      </c>
    </row>
    <row r="4054" spans="1:16" x14ac:dyDescent="0.2">
      <c r="A4054" s="6">
        <v>1955</v>
      </c>
      <c r="B4054" s="29" t="s">
        <v>17</v>
      </c>
      <c r="C4054" t="s">
        <v>62</v>
      </c>
      <c r="D4054" s="8">
        <v>39704</v>
      </c>
      <c r="E4054" s="8">
        <v>39709</v>
      </c>
      <c r="F4054" s="40" t="s">
        <v>284</v>
      </c>
      <c r="G4054" s="29" t="s">
        <v>19</v>
      </c>
      <c r="I4054" s="28">
        <v>110.74</v>
      </c>
      <c r="J4054" s="12">
        <f>J4053+IF(AND($B4054="B",$G4054="D"),-I4054,IF($B4054="B",+I4054,0))</f>
        <v>773.42896581296122</v>
      </c>
      <c r="K4054" s="12">
        <f>K4053+IF(AND($B4054="B",$E4054&lt;&gt;""),IF($G4054="D",-I4054,+I4054),0)</f>
        <v>773.42896581296122</v>
      </c>
      <c r="L4054" s="6" t="str">
        <f>IF(C4054="","",G4054&amp;" "&amp;VLOOKUP(C4054,$X$1:$Y$49,2))</f>
        <v>R 5</v>
      </c>
      <c r="M4054" s="10" t="e">
        <f>M4053+IF(AND(B4054="C",E4054&lt;&gt;""),IF(G4054="D",-#REF!,+#REF!),0)</f>
        <v>#REF!</v>
      </c>
      <c r="N4054">
        <f>IF(D4054,MONTH(D4054),"")</f>
        <v>9</v>
      </c>
      <c r="O4054">
        <f>IF(D4054,YEAR(D4054),"")</f>
        <v>2008</v>
      </c>
      <c r="P4054" s="12">
        <f>P4053+IF(AND($B4054="C",I4054&lt;&gt;""),IF($G4054="D",-I4054,+I4054),0)</f>
        <v>125.85577481221321</v>
      </c>
    </row>
    <row r="4055" spans="1:16" x14ac:dyDescent="0.2">
      <c r="A4055" s="6">
        <v>1960</v>
      </c>
      <c r="B4055" s="29" t="s">
        <v>17</v>
      </c>
      <c r="C4055" t="s">
        <v>28</v>
      </c>
      <c r="D4055" s="8">
        <v>39707</v>
      </c>
      <c r="E4055" s="8">
        <v>39720</v>
      </c>
      <c r="F4055" s="40" t="s">
        <v>284</v>
      </c>
      <c r="G4055" s="29" t="s">
        <v>23</v>
      </c>
      <c r="I4055" s="12">
        <v>49.87</v>
      </c>
      <c r="J4055" s="12">
        <f>J4054+IF(AND($B4055="B",$G4055="D"),-I4055,IF($B4055="B",+I4055,0))</f>
        <v>723.55896581296122</v>
      </c>
      <c r="K4055" s="12">
        <f>K4054+IF(AND($B4055="B",$E4055&lt;&gt;""),IF($G4055="D",-I4055,+I4055),0)</f>
        <v>723.55896581296122</v>
      </c>
      <c r="L4055" s="6" t="str">
        <f>IF(C4055="","",G4055&amp;" "&amp;VLOOKUP(C4055,$X$1:$Y$49,2))</f>
        <v>D 25</v>
      </c>
      <c r="M4055" s="10" t="e">
        <f>M4054+IF(AND(B4055="C",E4055&lt;&gt;""),IF(G4055="D",-#REF!,+#REF!),0)</f>
        <v>#REF!</v>
      </c>
      <c r="N4055">
        <f>IF(D4055,MONTH(D4055),"")</f>
        <v>9</v>
      </c>
      <c r="O4055">
        <f>IF(D4055,YEAR(D4055),"")</f>
        <v>2008</v>
      </c>
      <c r="P4055" s="12">
        <f>P4054+IF(AND($B4055="C",I4055&lt;&gt;""),IF($G4055="D",-I4055,+I4055),0)</f>
        <v>125.85577481221321</v>
      </c>
    </row>
    <row r="4056" spans="1:16" x14ac:dyDescent="0.2">
      <c r="A4056" s="6">
        <v>1960</v>
      </c>
      <c r="B4056" s="29" t="s">
        <v>17</v>
      </c>
      <c r="C4056" t="s">
        <v>26</v>
      </c>
      <c r="D4056" s="8">
        <v>39707</v>
      </c>
      <c r="E4056" s="8">
        <v>39720</v>
      </c>
      <c r="F4056" s="40" t="s">
        <v>284</v>
      </c>
      <c r="G4056" s="29" t="s">
        <v>23</v>
      </c>
      <c r="I4056" s="12">
        <v>9.7799999999999994</v>
      </c>
      <c r="J4056" s="12">
        <f>J4055+IF(AND($B4056="B",$G4056="D"),-I4056,IF($B4056="B",+I4056,0))</f>
        <v>713.77896581296125</v>
      </c>
      <c r="K4056" s="12">
        <f>K4055+IF(AND($B4056="B",$E4056&lt;&gt;""),IF($G4056="D",-I4056,+I4056),0)</f>
        <v>713.77896581296125</v>
      </c>
      <c r="L4056" s="6" t="str">
        <f>IF(C4056="","",G4056&amp;" "&amp;VLOOKUP(C4056,$X$1:$Y$49,2))</f>
        <v>D 6</v>
      </c>
      <c r="M4056" s="10" t="e">
        <f>M4055+IF(AND(B4056="C",E4056&lt;&gt;""),IF(G4056="D",-#REF!,+#REF!),0)</f>
        <v>#REF!</v>
      </c>
      <c r="N4056">
        <f>IF(D4056,MONTH(D4056),"")</f>
        <v>9</v>
      </c>
      <c r="O4056">
        <f>IF(D4056,YEAR(D4056),"")</f>
        <v>2008</v>
      </c>
      <c r="P4056" s="12">
        <f>P4055+IF(AND($B4056="C",I4056&lt;&gt;""),IF($G4056="D",-I4056,+I4056),0)</f>
        <v>125.85577481221321</v>
      </c>
    </row>
    <row r="4057" spans="1:16" x14ac:dyDescent="0.2">
      <c r="A4057" s="6">
        <v>1851</v>
      </c>
      <c r="B4057" s="29" t="s">
        <v>17</v>
      </c>
      <c r="C4057" s="24" t="s">
        <v>33</v>
      </c>
      <c r="D4057" s="8">
        <v>39711</v>
      </c>
      <c r="E4057" s="8">
        <v>39712</v>
      </c>
      <c r="F4057" s="40" t="s">
        <v>284</v>
      </c>
      <c r="G4057" s="29" t="s">
        <v>23</v>
      </c>
      <c r="I4057" s="12">
        <v>169</v>
      </c>
      <c r="J4057" s="12">
        <f>J4056+IF(AND($B4057="B",$G4057="D"),-I4057,IF($B4057="B",+I4057,0))</f>
        <v>544.77896581296125</v>
      </c>
      <c r="K4057" s="12">
        <f>K4056+IF(AND($B4057="B",$E4057&lt;&gt;""),IF($G4057="D",-I4057,+I4057),0)</f>
        <v>544.77896581296125</v>
      </c>
      <c r="L4057" s="6" t="str">
        <f>IF(C4057="","",G4057&amp;" "&amp;VLOOKUP(C4057,$X$1:$Y$49,2))</f>
        <v>D 23</v>
      </c>
      <c r="M4057" s="10" t="e">
        <f>M4056+IF(AND(B4057="C",E4057&lt;&gt;""),IF(G4057="D",-#REF!,+#REF!),0)</f>
        <v>#REF!</v>
      </c>
      <c r="N4057">
        <f>IF(D4057,MONTH(D4057),"")</f>
        <v>9</v>
      </c>
      <c r="O4057">
        <f>IF(D4057,YEAR(D4057),"")</f>
        <v>2008</v>
      </c>
      <c r="P4057" s="12">
        <f>P4056+IF(AND($B4057="C",I4057&lt;&gt;""),IF($G4057="D",-I4057,+I4057),0)</f>
        <v>125.85577481221321</v>
      </c>
    </row>
    <row r="4058" spans="1:16" x14ac:dyDescent="0.2">
      <c r="A4058" s="6">
        <v>1939</v>
      </c>
      <c r="B4058" s="29" t="s">
        <v>17</v>
      </c>
      <c r="C4058" s="24" t="s">
        <v>49</v>
      </c>
      <c r="D4058" s="8">
        <v>39711</v>
      </c>
      <c r="E4058" s="8">
        <v>39709</v>
      </c>
      <c r="F4058" s="40" t="s">
        <v>284</v>
      </c>
      <c r="G4058" s="29" t="s">
        <v>23</v>
      </c>
      <c r="I4058" s="12">
        <v>373.49</v>
      </c>
      <c r="J4058" s="12">
        <f>J4057+IF(AND($B4058="B",$G4058="D"),-I4058,IF($B4058="B",+I4058,0))</f>
        <v>171.28896581296124</v>
      </c>
      <c r="K4058" s="12">
        <f>K4057+IF(AND($B4058="B",$E4058&lt;&gt;""),IF($G4058="D",-I4058,+I4058),0)</f>
        <v>171.28896581296124</v>
      </c>
      <c r="L4058" s="6" t="str">
        <f>IF(C4058="","",G4058&amp;" "&amp;VLOOKUP(C4058,$X$1:$Y$49,2))</f>
        <v>D 24</v>
      </c>
      <c r="M4058" s="10" t="e">
        <f>M4057+IF(AND(B4058="C",E4058&lt;&gt;""),IF(G4058="D",-#REF!,+#REF!),0)</f>
        <v>#REF!</v>
      </c>
      <c r="N4058">
        <f>IF(D4058,MONTH(D4058),"")</f>
        <v>9</v>
      </c>
      <c r="O4058">
        <f>IF(D4058,YEAR(D4058),"")</f>
        <v>2008</v>
      </c>
      <c r="P4058" s="12">
        <f>P4057+IF(AND($B4058="C",I4058&lt;&gt;""),IF($G4058="D",-I4058,+I4058),0)</f>
        <v>125.85577481221321</v>
      </c>
    </row>
    <row r="4059" spans="1:16" x14ac:dyDescent="0.2">
      <c r="A4059" s="6">
        <v>1939</v>
      </c>
      <c r="B4059" s="29" t="s">
        <v>17</v>
      </c>
      <c r="C4059" t="s">
        <v>26</v>
      </c>
      <c r="D4059" s="8">
        <v>39711</v>
      </c>
      <c r="E4059" s="8">
        <v>39709</v>
      </c>
      <c r="F4059" s="40" t="s">
        <v>284</v>
      </c>
      <c r="G4059" s="29" t="s">
        <v>23</v>
      </c>
      <c r="I4059" s="12">
        <v>73.20999999999998</v>
      </c>
      <c r="J4059" s="12">
        <f>J4058+IF(AND($B4059="B",$G4059="D"),-I4059,IF($B4059="B",+I4059,0))</f>
        <v>98.078965812961258</v>
      </c>
      <c r="K4059" s="12">
        <f>K4058+IF(AND($B4059="B",$E4059&lt;&gt;""),IF($G4059="D",-I4059,+I4059),0)</f>
        <v>98.078965812961258</v>
      </c>
      <c r="L4059" s="6" t="str">
        <f>IF(C4059="","",G4059&amp;" "&amp;VLOOKUP(C4059,$X$1:$Y$49,2))</f>
        <v>D 6</v>
      </c>
      <c r="M4059" s="10" t="e">
        <f>M4058+IF(AND(B4059="C",E4059&lt;&gt;""),IF(G4059="D",-#REF!,+#REF!),0)</f>
        <v>#REF!</v>
      </c>
      <c r="N4059">
        <f>IF(D4059,MONTH(D4059),"")</f>
        <v>9</v>
      </c>
      <c r="O4059">
        <f>IF(D4059,YEAR(D4059),"")</f>
        <v>2008</v>
      </c>
      <c r="P4059" s="12">
        <f>P4058+IF(AND($B4059="C",I4059&lt;&gt;""),IF($G4059="D",-I4059,+I4059),0)</f>
        <v>125.85577481221321</v>
      </c>
    </row>
    <row r="4060" spans="1:16" x14ac:dyDescent="0.2">
      <c r="A4060" s="6">
        <v>1528</v>
      </c>
      <c r="B4060" s="6" t="s">
        <v>17</v>
      </c>
      <c r="C4060" t="s">
        <v>57</v>
      </c>
      <c r="D4060" s="8">
        <v>39712</v>
      </c>
      <c r="E4060" s="8">
        <v>39712</v>
      </c>
      <c r="F4060" t="s">
        <v>284</v>
      </c>
      <c r="G4060" s="6" t="s">
        <v>23</v>
      </c>
      <c r="I4060" s="12">
        <v>278.97000000000003</v>
      </c>
      <c r="J4060" s="12">
        <f>J4059+IF(AND($B4060="B",$G4060="D"),-I4060,IF($B4060="B",+I4060,0))</f>
        <v>-180.89103418703877</v>
      </c>
      <c r="K4060" s="12">
        <f>K4059+IF(AND($B4060="B",$E4060&lt;&gt;""),IF($G4060="D",-I4060,+I4060),0)</f>
        <v>-180.89103418703877</v>
      </c>
      <c r="L4060" s="6" t="str">
        <f>IF(C4060="","",G4060&amp;" "&amp;VLOOKUP(C4060,$X$1:$Y$49,2))</f>
        <v>D 13</v>
      </c>
      <c r="M4060" s="10" t="e">
        <f>M4059+IF(AND(B4060="C",E4060&lt;&gt;""),IF(G4060="D",-#REF!,+#REF!),0)</f>
        <v>#REF!</v>
      </c>
      <c r="N4060">
        <f>IF(D4060,MONTH(D4060),"")</f>
        <v>9</v>
      </c>
      <c r="O4060">
        <f>IF(D4060,YEAR(D4060),"")</f>
        <v>2008</v>
      </c>
      <c r="P4060" s="12">
        <f>P4059+IF(AND($B4060="C",I4060&lt;&gt;""),IF($G4060="D",-I4060,+I4060),0)</f>
        <v>125.85577481221321</v>
      </c>
    </row>
    <row r="4061" spans="1:16" x14ac:dyDescent="0.2">
      <c r="A4061" s="6">
        <v>1528</v>
      </c>
      <c r="B4061" s="6" t="s">
        <v>17</v>
      </c>
      <c r="C4061" s="7" t="s">
        <v>26</v>
      </c>
      <c r="D4061" s="8">
        <v>39712</v>
      </c>
      <c r="E4061" s="8">
        <v>39712</v>
      </c>
      <c r="F4061" t="s">
        <v>284</v>
      </c>
      <c r="G4061" s="6" t="s">
        <v>23</v>
      </c>
      <c r="I4061" s="12">
        <v>54.68</v>
      </c>
      <c r="J4061" s="12">
        <f>J4060+IF(AND($B4061="B",$G4061="D"),-I4061,IF($B4061="B",+I4061,0))</f>
        <v>-235.57103418703878</v>
      </c>
      <c r="K4061" s="12">
        <f>K4060+IF(AND($B4061="B",$E4061&lt;&gt;""),IF($G4061="D",-I4061,+I4061),0)</f>
        <v>-235.57103418703878</v>
      </c>
      <c r="L4061" s="6" t="str">
        <f>IF(C4061="","",G4061&amp;" "&amp;VLOOKUP(C4061,$X$1:$Y$49,2))</f>
        <v>D 6</v>
      </c>
      <c r="M4061" s="10" t="e">
        <f>M4060+IF(AND(B4061="C",E4061&lt;&gt;""),IF(G4061="D",-#REF!,+#REF!),0)</f>
        <v>#REF!</v>
      </c>
      <c r="N4061">
        <f>IF(D4061,MONTH(D4061),"")</f>
        <v>9</v>
      </c>
      <c r="O4061">
        <f>IF(D4061,YEAR(D4061),"")</f>
        <v>2008</v>
      </c>
      <c r="P4061" s="12">
        <f>P4060+IF(AND($B4061="C",I4061&lt;&gt;""),IF($G4061="D",-I4061,+I4061),0)</f>
        <v>125.85577481221321</v>
      </c>
    </row>
    <row r="4062" spans="1:16" x14ac:dyDescent="0.2">
      <c r="A4062" s="6">
        <v>1528</v>
      </c>
      <c r="B4062" s="6" t="s">
        <v>17</v>
      </c>
      <c r="C4062" t="s">
        <v>64</v>
      </c>
      <c r="D4062" s="8">
        <v>39712</v>
      </c>
      <c r="E4062" s="8">
        <v>39712</v>
      </c>
      <c r="F4062" t="s">
        <v>284</v>
      </c>
      <c r="G4062" s="6" t="s">
        <v>23</v>
      </c>
      <c r="I4062" s="12">
        <v>6.11</v>
      </c>
      <c r="J4062" s="12">
        <f>J4061+IF(AND($B4062="B",$G4062="D"),-I4062,IF($B4062="B",+I4062,0))</f>
        <v>-241.68103418703879</v>
      </c>
      <c r="K4062" s="12">
        <f>K4061+IF(AND($B4062="B",$E4062&lt;&gt;""),IF($G4062="D",-I4062,+I4062),0)</f>
        <v>-241.68103418703879</v>
      </c>
      <c r="L4062" s="6" t="str">
        <f>IF(C4062="","",G4062&amp;" "&amp;VLOOKUP(C4062,$X$1:$Y$49,2))</f>
        <v>D 20</v>
      </c>
      <c r="M4062" s="10" t="e">
        <f>M4061+IF(AND(B4062="C",E4062&lt;&gt;""),IF(G4062="D",-#REF!,+#REF!),0)</f>
        <v>#REF!</v>
      </c>
      <c r="N4062">
        <f>IF(D4062,MONTH(D4062),"")</f>
        <v>9</v>
      </c>
      <c r="O4062">
        <f>IF(D4062,YEAR(D4062),"")</f>
        <v>2008</v>
      </c>
      <c r="P4062" s="12">
        <f>P4061+IF(AND($B4062="C",I4062&lt;&gt;""),IF($G4062="D",-I4062,+I4062),0)</f>
        <v>125.85577481221321</v>
      </c>
    </row>
    <row r="4063" spans="1:16" x14ac:dyDescent="0.2">
      <c r="A4063" s="6">
        <v>1868</v>
      </c>
      <c r="B4063" s="29" t="s">
        <v>17</v>
      </c>
      <c r="C4063" s="24" t="s">
        <v>33</v>
      </c>
      <c r="D4063" s="8">
        <v>39712</v>
      </c>
      <c r="E4063" s="8">
        <v>39712</v>
      </c>
      <c r="F4063" t="s">
        <v>284</v>
      </c>
      <c r="G4063" s="29" t="s">
        <v>23</v>
      </c>
      <c r="I4063" s="12">
        <v>477</v>
      </c>
      <c r="J4063" s="12">
        <f>J4062+IF(AND($B4063="B",$G4063="D"),-I4063,IF($B4063="B",+I4063,0))</f>
        <v>-718.68103418703879</v>
      </c>
      <c r="K4063" s="12">
        <f>K4062+IF(AND($B4063="B",$E4063&lt;&gt;""),IF($G4063="D",-I4063,+I4063),0)</f>
        <v>-718.68103418703879</v>
      </c>
      <c r="L4063" s="6" t="str">
        <f>IF(C4063="","",G4063&amp;" "&amp;VLOOKUP(C4063,$X$1:$Y$49,2))</f>
        <v>D 23</v>
      </c>
      <c r="M4063" s="10" t="e">
        <f>M4062+IF(AND(B4063="C",E4063&lt;&gt;""),IF(G4063="D",-#REF!,+#REF!),0)</f>
        <v>#REF!</v>
      </c>
      <c r="N4063">
        <f>IF(D4063,MONTH(D4063),"")</f>
        <v>9</v>
      </c>
      <c r="O4063">
        <f>IF(D4063,YEAR(D4063),"")</f>
        <v>2008</v>
      </c>
      <c r="P4063" s="12">
        <f>P4062+IF(AND($B4063="C",I4063&lt;&gt;""),IF($G4063="D",-I4063,+I4063),0)</f>
        <v>125.85577481221321</v>
      </c>
    </row>
    <row r="4064" spans="1:16" x14ac:dyDescent="0.2">
      <c r="A4064" s="6">
        <v>1956</v>
      </c>
      <c r="B4064" s="29" t="s">
        <v>17</v>
      </c>
      <c r="C4064" t="s">
        <v>54</v>
      </c>
      <c r="D4064" s="8">
        <v>39714</v>
      </c>
      <c r="E4064" s="8">
        <v>39715</v>
      </c>
      <c r="F4064" s="40" t="s">
        <v>284</v>
      </c>
      <c r="G4064" s="29" t="s">
        <v>19</v>
      </c>
      <c r="I4064" s="12">
        <v>3600</v>
      </c>
      <c r="J4064" s="12">
        <f>J4063+IF(AND($B4064="B",$G4064="D"),-I4064,IF($B4064="B",+I4064,0))</f>
        <v>2881.3189658129613</v>
      </c>
      <c r="K4064" s="12">
        <f>K4063+IF(AND($B4064="B",$E4064&lt;&gt;""),IF($G4064="D",-I4064,+I4064),0)</f>
        <v>2881.3189658129613</v>
      </c>
      <c r="L4064" s="6" t="str">
        <f>IF(C4064="","",G4064&amp;" "&amp;VLOOKUP(C4064,$X$1:$Y$49,2))</f>
        <v>R 6</v>
      </c>
      <c r="M4064" s="10" t="e">
        <f>M4063+IF(AND(B4064="C",E4064&lt;&gt;""),IF(G4064="D",-#REF!,+#REF!),0)</f>
        <v>#REF!</v>
      </c>
      <c r="N4064">
        <f>IF(D4064,MONTH(D4064),"")</f>
        <v>9</v>
      </c>
      <c r="O4064">
        <f>IF(D4064,YEAR(D4064),"")</f>
        <v>2008</v>
      </c>
      <c r="P4064" s="12">
        <f>P4063+IF(AND($B4064="C",I4064&lt;&gt;""),IF($G4064="D",-I4064,+I4064),0)</f>
        <v>125.85577481221321</v>
      </c>
    </row>
    <row r="4065" spans="1:16" x14ac:dyDescent="0.2">
      <c r="A4065" s="6">
        <v>1956</v>
      </c>
      <c r="B4065" s="29" t="s">
        <v>17</v>
      </c>
      <c r="C4065" t="s">
        <v>62</v>
      </c>
      <c r="D4065" s="8">
        <v>39714</v>
      </c>
      <c r="E4065" s="8">
        <v>39715</v>
      </c>
      <c r="F4065" t="s">
        <v>284</v>
      </c>
      <c r="G4065" s="29" t="s">
        <v>19</v>
      </c>
      <c r="I4065" s="12">
        <v>705.6</v>
      </c>
      <c r="J4065" s="12">
        <f>J4064+IF(AND($B4065="B",$G4065="D"),-I4065,IF($B4065="B",+I4065,0))</f>
        <v>3586.9189658129612</v>
      </c>
      <c r="K4065" s="12">
        <f>K4064+IF(AND($B4065="B",$E4065&lt;&gt;""),IF($G4065="D",-I4065,+I4065),0)</f>
        <v>3586.9189658129612</v>
      </c>
      <c r="L4065" s="6" t="str">
        <f>IF(C4065="","",G4065&amp;" "&amp;VLOOKUP(C4065,$X$1:$Y$49,2))</f>
        <v>R 5</v>
      </c>
      <c r="M4065" s="10" t="e">
        <f>M4064+IF(AND(B4065="C",E4065&lt;&gt;""),IF(G4065="D",-#REF!,+#REF!),0)</f>
        <v>#REF!</v>
      </c>
      <c r="N4065">
        <f>IF(D4065,MONTH(D4065),"")</f>
        <v>9</v>
      </c>
      <c r="O4065">
        <f>IF(D4065,YEAR(D4065),"")</f>
        <v>2008</v>
      </c>
      <c r="P4065" s="12">
        <f>P4064+IF(AND($B4065="C",I4065&lt;&gt;""),IF($G4065="D",-I4065,+I4065),0)</f>
        <v>125.85577481221321</v>
      </c>
    </row>
    <row r="4066" spans="1:16" x14ac:dyDescent="0.2">
      <c r="A4066" s="6">
        <v>1961</v>
      </c>
      <c r="B4066" s="29" t="s">
        <v>17</v>
      </c>
      <c r="C4066" s="24" t="s">
        <v>58</v>
      </c>
      <c r="D4066" s="8">
        <v>39715</v>
      </c>
      <c r="E4066" s="8">
        <v>39715</v>
      </c>
      <c r="F4066" s="40" t="s">
        <v>284</v>
      </c>
      <c r="G4066" s="29" t="s">
        <v>23</v>
      </c>
      <c r="I4066" s="12">
        <v>2000</v>
      </c>
      <c r="J4066" s="12">
        <f>J4065+IF(AND($B4066="B",$G4066="D"),-I4066,IF($B4066="B",+I4066,0))</f>
        <v>1586.9189658129612</v>
      </c>
      <c r="K4066" s="12">
        <f>K4065+IF(AND($B4066="B",$E4066&lt;&gt;""),IF($G4066="D",-I4066,+I4066),0)</f>
        <v>1586.9189658129612</v>
      </c>
      <c r="L4066" s="6" t="str">
        <f>IF(C4066="","",G4066&amp;" "&amp;VLOOKUP(C4066,$X$1:$Y$49,2))</f>
        <v>D 4</v>
      </c>
      <c r="M4066" s="10" t="e">
        <f>M4065+IF(AND(B4066="C",E4066&lt;&gt;""),IF(G4066="D",-#REF!,+#REF!),0)</f>
        <v>#REF!</v>
      </c>
      <c r="N4066">
        <f>IF(D4066,MONTH(D4066),"")</f>
        <v>9</v>
      </c>
      <c r="O4066">
        <f>IF(D4066,YEAR(D4066),"")</f>
        <v>2008</v>
      </c>
      <c r="P4066" s="12">
        <f>P4065+IF(AND($B4066="C",I4066&lt;&gt;""),IF($G4066="D",-I4066,+I4066),0)</f>
        <v>125.85577481221321</v>
      </c>
    </row>
    <row r="4067" spans="1:16" x14ac:dyDescent="0.2">
      <c r="A4067" s="6">
        <v>1957</v>
      </c>
      <c r="B4067" s="29" t="s">
        <v>17</v>
      </c>
      <c r="C4067" t="s">
        <v>54</v>
      </c>
      <c r="D4067" s="8">
        <v>39716</v>
      </c>
      <c r="E4067" s="8">
        <v>39717</v>
      </c>
      <c r="F4067" s="40" t="s">
        <v>284</v>
      </c>
      <c r="G4067" s="29" t="s">
        <v>19</v>
      </c>
      <c r="I4067" s="12">
        <v>882</v>
      </c>
      <c r="J4067" s="12">
        <f>J4066+IF(AND($B4067="B",$G4067="D"),-I4067,IF($B4067="B",+I4067,0))</f>
        <v>2468.9189658129612</v>
      </c>
      <c r="K4067" s="12">
        <f>K4066+IF(AND($B4067="B",$E4067&lt;&gt;""),IF($G4067="D",-I4067,+I4067),0)</f>
        <v>2468.9189658129612</v>
      </c>
      <c r="L4067" s="6" t="str">
        <f>IF(C4067="","",G4067&amp;" "&amp;VLOOKUP(C4067,$X$1:$Y$49,2))</f>
        <v>R 6</v>
      </c>
      <c r="M4067" s="10" t="e">
        <f>M4066+IF(AND(B4067="C",E4067&lt;&gt;""),IF(G4067="D",-#REF!,+#REF!),0)</f>
        <v>#REF!</v>
      </c>
      <c r="N4067">
        <f>IF(D4067,MONTH(D4067),"")</f>
        <v>9</v>
      </c>
      <c r="O4067">
        <f>IF(D4067,YEAR(D4067),"")</f>
        <v>2008</v>
      </c>
      <c r="P4067" s="12">
        <f>P4066+IF(AND($B4067="C",I4067&lt;&gt;""),IF($G4067="D",-I4067,+I4067),0)</f>
        <v>125.85577481221321</v>
      </c>
    </row>
    <row r="4068" spans="1:16" x14ac:dyDescent="0.2">
      <c r="A4068" s="6">
        <v>1957</v>
      </c>
      <c r="B4068" s="29" t="s">
        <v>17</v>
      </c>
      <c r="C4068" t="s">
        <v>62</v>
      </c>
      <c r="D4068" s="8">
        <v>39716</v>
      </c>
      <c r="E4068" s="8">
        <v>39717</v>
      </c>
      <c r="F4068" t="s">
        <v>284</v>
      </c>
      <c r="G4068" s="29" t="s">
        <v>19</v>
      </c>
      <c r="I4068" s="12">
        <v>172.87</v>
      </c>
      <c r="J4068" s="12">
        <f>J4067+IF(AND($B4068="B",$G4068="D"),-I4068,IF($B4068="B",+I4068,0))</f>
        <v>2641.7889658129611</v>
      </c>
      <c r="K4068" s="12">
        <f>K4067+IF(AND($B4068="B",$E4068&lt;&gt;""),IF($G4068="D",-I4068,+I4068),0)</f>
        <v>2641.7889658129611</v>
      </c>
      <c r="L4068" s="6" t="str">
        <f>IF(C4068="","",G4068&amp;" "&amp;VLOOKUP(C4068,$X$1:$Y$49,2))</f>
        <v>R 5</v>
      </c>
      <c r="M4068" s="10" t="e">
        <f>M4067+IF(AND(B4068="C",E4068&lt;&gt;""),IF(G4068="D",-#REF!,+#REF!),0)</f>
        <v>#REF!</v>
      </c>
      <c r="N4068">
        <f>IF(D4068,MONTH(D4068),"")</f>
        <v>9</v>
      </c>
      <c r="O4068">
        <f>IF(D4068,YEAR(D4068),"")</f>
        <v>2008</v>
      </c>
      <c r="P4068" s="12">
        <f>P4067+IF(AND($B4068="C",I4068&lt;&gt;""),IF($G4068="D",-I4068,+I4068),0)</f>
        <v>125.85577481221321</v>
      </c>
    </row>
    <row r="4069" spans="1:16" x14ac:dyDescent="0.2">
      <c r="A4069" s="6">
        <v>1966</v>
      </c>
      <c r="B4069" s="29" t="s">
        <v>17</v>
      </c>
      <c r="C4069" t="s">
        <v>31</v>
      </c>
      <c r="D4069" s="8">
        <v>39721</v>
      </c>
      <c r="E4069" s="8">
        <v>39721</v>
      </c>
      <c r="F4069" s="40" t="s">
        <v>284</v>
      </c>
      <c r="G4069" s="29" t="s">
        <v>23</v>
      </c>
      <c r="I4069" s="12">
        <v>307.43</v>
      </c>
      <c r="J4069" s="12">
        <f>J4068+IF(AND($B4069="B",$G4069="D"),-I4069,IF($B4069="B",+I4069,0))</f>
        <v>2334.3589658129613</v>
      </c>
      <c r="K4069" s="12">
        <f>K4068+IF(AND($B4069="B",$E4069&lt;&gt;""),IF($G4069="D",-I4069,+I4069),0)</f>
        <v>2334.3589658129613</v>
      </c>
      <c r="L4069" s="6" t="str">
        <f>IF(C4069="","",G4069&amp;" "&amp;VLOOKUP(C4069,$X$1:$Y$49,2))</f>
        <v>D 22</v>
      </c>
      <c r="M4069" s="10" t="e">
        <f>M4068+IF(AND(B4069="C",E4069&lt;&gt;""),IF(G4069="D",-#REF!,+#REF!),0)</f>
        <v>#REF!</v>
      </c>
      <c r="N4069">
        <f>IF(D4069,MONTH(D4069),"")</f>
        <v>9</v>
      </c>
      <c r="O4069">
        <f>IF(D4069,YEAR(D4069),"")</f>
        <v>2008</v>
      </c>
      <c r="P4069" s="12">
        <f>P4068+IF(AND($B4069="C",I4069&lt;&gt;""),IF($G4069="D",-I4069,+I4069),0)</f>
        <v>125.85577481221321</v>
      </c>
    </row>
    <row r="4070" spans="1:16" x14ac:dyDescent="0.2">
      <c r="A4070" s="6">
        <v>1966</v>
      </c>
      <c r="B4070" s="29" t="s">
        <v>17</v>
      </c>
      <c r="C4070" t="s">
        <v>26</v>
      </c>
      <c r="D4070" s="8">
        <v>39721</v>
      </c>
      <c r="E4070" s="8">
        <v>39721</v>
      </c>
      <c r="F4070" s="40" t="s">
        <v>284</v>
      </c>
      <c r="G4070" s="29" t="s">
        <v>23</v>
      </c>
      <c r="I4070" s="12">
        <v>53.97</v>
      </c>
      <c r="J4070" s="12">
        <f>J4069+IF(AND($B4070="B",$G4070="D"),-I4070,IF($B4070="B",+I4070,0))</f>
        <v>2280.3889658129615</v>
      </c>
      <c r="K4070" s="12">
        <f>K4069+IF(AND($B4070="B",$E4070&lt;&gt;""),IF($G4070="D",-I4070,+I4070),0)</f>
        <v>2280.3889658129615</v>
      </c>
      <c r="L4070" s="6" t="str">
        <f>IF(C4070="","",G4070&amp;" "&amp;VLOOKUP(C4070,$X$1:$Y$49,2))</f>
        <v>D 6</v>
      </c>
      <c r="M4070" s="10" t="e">
        <f>M4069+IF(AND(B4070="C",E4070&lt;&gt;""),IF(G4070="D",-#REF!,+#REF!),0)</f>
        <v>#REF!</v>
      </c>
      <c r="N4070">
        <f>IF(D4070,MONTH(D4070),"")</f>
        <v>9</v>
      </c>
      <c r="O4070">
        <f>IF(D4070,YEAR(D4070),"")</f>
        <v>2008</v>
      </c>
      <c r="P4070" s="12">
        <f>P4069+IF(AND($B4070="C",I4070&lt;&gt;""),IF($G4070="D",-I4070,+I4070),0)</f>
        <v>125.85577481221321</v>
      </c>
    </row>
    <row r="4071" spans="1:16" x14ac:dyDescent="0.2">
      <c r="A4071" s="6">
        <v>1964</v>
      </c>
      <c r="B4071" s="6" t="s">
        <v>17</v>
      </c>
      <c r="C4071" t="s">
        <v>53</v>
      </c>
      <c r="D4071" s="8">
        <v>39722</v>
      </c>
      <c r="E4071" s="8">
        <v>39722</v>
      </c>
      <c r="F4071" t="s">
        <v>284</v>
      </c>
      <c r="G4071" s="6" t="s">
        <v>23</v>
      </c>
      <c r="I4071" s="12">
        <v>34</v>
      </c>
      <c r="J4071" s="12">
        <f>J4070+IF(AND($B4071="B",$G4071="D"),-I4071,IF($B4071="B",+I4071,0))</f>
        <v>2246.3889658129615</v>
      </c>
      <c r="K4071" s="12">
        <f>K4070+IF(AND($B4071="B",$E4071&lt;&gt;""),IF($G4071="D",-I4071,+I4071),0)</f>
        <v>2246.3889658129615</v>
      </c>
      <c r="L4071" s="6" t="str">
        <f>IF(C4071="","",G4071&amp;" "&amp;VLOOKUP(C4071,$X$1:$Y$49,2))</f>
        <v>D 29</v>
      </c>
      <c r="M4071" s="10" t="e">
        <f>M4070+IF(AND(B4071="C",E4071&lt;&gt;""),IF(G4071="D",-#REF!,+#REF!),0)</f>
        <v>#REF!</v>
      </c>
      <c r="N4071">
        <f>IF(D4071,MONTH(D4071),"")</f>
        <v>10</v>
      </c>
      <c r="O4071">
        <f>IF(D4071,YEAR(D4071),"")</f>
        <v>2008</v>
      </c>
      <c r="P4071" s="12">
        <f>P4070+IF(AND($B4071="C",I4071&lt;&gt;""),IF($G4071="D",-I4071,+I4071),0)</f>
        <v>125.85577481221321</v>
      </c>
    </row>
    <row r="4072" spans="1:16" x14ac:dyDescent="0.2">
      <c r="A4072" s="6">
        <v>1964</v>
      </c>
      <c r="B4072" s="6" t="s">
        <v>17</v>
      </c>
      <c r="C4072" t="s">
        <v>53</v>
      </c>
      <c r="D4072" s="8">
        <v>39722</v>
      </c>
      <c r="E4072" s="8">
        <v>39722</v>
      </c>
      <c r="F4072" t="s">
        <v>284</v>
      </c>
      <c r="G4072" s="6" t="s">
        <v>23</v>
      </c>
      <c r="I4072" s="12">
        <v>8.36</v>
      </c>
      <c r="J4072" s="12">
        <f>J4071+IF(AND($B4072="B",$G4072="D"),-I4072,IF($B4072="B",+I4072,0))</f>
        <v>2238.0289658129614</v>
      </c>
      <c r="K4072" s="12">
        <f>K4071+IF(AND($B4072="B",$E4072&lt;&gt;""),IF($G4072="D",-I4072,+I4072),0)</f>
        <v>2238.0289658129614</v>
      </c>
      <c r="L4072" s="6" t="str">
        <f>IF(C4072="","",G4072&amp;" "&amp;VLOOKUP(C4072,$X$1:$Y$49,2))</f>
        <v>D 29</v>
      </c>
      <c r="M4072" s="10" t="e">
        <f>M4071+IF(AND(B4072="C",E4072&lt;&gt;""),IF(G4072="D",-#REF!,+#REF!),0)</f>
        <v>#REF!</v>
      </c>
      <c r="N4072">
        <f>IF(D4072,MONTH(D4072),"")</f>
        <v>10</v>
      </c>
      <c r="O4072">
        <f>IF(D4072,YEAR(D4072),"")</f>
        <v>2008</v>
      </c>
      <c r="P4072" s="12">
        <f>P4071+IF(AND($B4072="C",I4072&lt;&gt;""),IF($G4072="D",-I4072,+I4072),0)</f>
        <v>125.85577481221321</v>
      </c>
    </row>
    <row r="4073" spans="1:16" x14ac:dyDescent="0.2">
      <c r="A4073" s="6">
        <v>1965</v>
      </c>
      <c r="B4073" s="29" t="s">
        <v>17</v>
      </c>
      <c r="C4073" t="s">
        <v>53</v>
      </c>
      <c r="D4073" s="8">
        <v>39722</v>
      </c>
      <c r="E4073" s="8">
        <v>39722</v>
      </c>
      <c r="F4073" s="40" t="s">
        <v>284</v>
      </c>
      <c r="G4073" s="29" t="s">
        <v>23</v>
      </c>
      <c r="I4073" s="12">
        <v>10.98</v>
      </c>
      <c r="J4073" s="12">
        <f>J4072+IF(AND($B4073="B",$G4073="D"),-I4073,IF($B4073="B",+I4073,0))</f>
        <v>2227.0489658129613</v>
      </c>
      <c r="K4073" s="12">
        <f>K4072+IF(AND($B4073="B",$E4073&lt;&gt;""),IF($G4073="D",-I4073,+I4073),0)</f>
        <v>2227.0489658129613</v>
      </c>
      <c r="L4073" s="6" t="str">
        <f>IF(C4073="","",G4073&amp;" "&amp;VLOOKUP(C4073,$X$1:$Y$49,2))</f>
        <v>D 29</v>
      </c>
      <c r="M4073" s="10" t="e">
        <f>M4072+IF(AND(B4073="C",E4073&lt;&gt;""),IF(G4073="D",-#REF!,+#REF!),0)</f>
        <v>#REF!</v>
      </c>
      <c r="N4073">
        <f>IF(D4073,MONTH(D4073),"")</f>
        <v>10</v>
      </c>
      <c r="O4073">
        <f>IF(D4073,YEAR(D4073),"")</f>
        <v>2008</v>
      </c>
      <c r="P4073" s="12">
        <f>P4072+IF(AND($B4073="C",I4073&lt;&gt;""),IF($G4073="D",-I4073,+I4073),0)</f>
        <v>125.85577481221321</v>
      </c>
    </row>
    <row r="4074" spans="1:16" x14ac:dyDescent="0.2">
      <c r="A4074" s="6">
        <v>1958</v>
      </c>
      <c r="B4074" s="29" t="s">
        <v>17</v>
      </c>
      <c r="C4074" t="s">
        <v>54</v>
      </c>
      <c r="D4074" s="8">
        <v>39724</v>
      </c>
      <c r="E4074" s="8">
        <v>39725</v>
      </c>
      <c r="F4074" s="40" t="s">
        <v>284</v>
      </c>
      <c r="G4074" s="29" t="s">
        <v>19</v>
      </c>
      <c r="I4074" s="12">
        <v>1375</v>
      </c>
      <c r="J4074" s="12">
        <f>J4073+IF(AND($B4074="B",$G4074="D"),-I4074,IF($B4074="B",+I4074,0))</f>
        <v>3602.0489658129613</v>
      </c>
      <c r="K4074" s="12">
        <f>K4073+IF(AND($B4074="B",$E4074&lt;&gt;""),IF($G4074="D",-I4074,+I4074),0)</f>
        <v>3602.0489658129613</v>
      </c>
      <c r="L4074" s="6" t="str">
        <f>IF(C4074="","",G4074&amp;" "&amp;VLOOKUP(C4074,$X$1:$Y$49,2))</f>
        <v>R 6</v>
      </c>
      <c r="M4074" s="10" t="e">
        <f>M4073+IF(AND(B4074="C",E4074&lt;&gt;""),IF(G4074="D",-#REF!,+#REF!),0)</f>
        <v>#REF!</v>
      </c>
      <c r="N4074">
        <f>IF(D4074,MONTH(D4074),"")</f>
        <v>10</v>
      </c>
      <c r="O4074">
        <f>IF(D4074,YEAR(D4074),"")</f>
        <v>2008</v>
      </c>
      <c r="P4074" s="12">
        <f>P4073+IF(AND($B4074="C",I4074&lt;&gt;""),IF($G4074="D",-I4074,+I4074),0)</f>
        <v>125.85577481221321</v>
      </c>
    </row>
    <row r="4075" spans="1:16" x14ac:dyDescent="0.2">
      <c r="A4075" s="6">
        <v>1958</v>
      </c>
      <c r="B4075" s="29" t="s">
        <v>17</v>
      </c>
      <c r="C4075" t="s">
        <v>62</v>
      </c>
      <c r="D4075" s="8">
        <v>39724</v>
      </c>
      <c r="E4075" s="8">
        <v>39725</v>
      </c>
      <c r="F4075" s="40" t="s">
        <v>284</v>
      </c>
      <c r="G4075" s="29" t="s">
        <v>19</v>
      </c>
      <c r="I4075" s="12">
        <v>269.5</v>
      </c>
      <c r="J4075" s="12">
        <f>J4074+IF(AND($B4075="B",$G4075="D"),-I4075,IF($B4075="B",+I4075,0))</f>
        <v>3871.5489658129613</v>
      </c>
      <c r="K4075" s="12">
        <f>K4074+IF(AND($B4075="B",$E4075&lt;&gt;""),IF($G4075="D",-I4075,+I4075),0)</f>
        <v>3871.5489658129613</v>
      </c>
      <c r="L4075" s="6" t="str">
        <f>IF(C4075="","",G4075&amp;" "&amp;VLOOKUP(C4075,$X$1:$Y$49,2))</f>
        <v>R 5</v>
      </c>
      <c r="M4075" s="10" t="e">
        <f>M4074+IF(AND(B4075="C",E4075&lt;&gt;""),IF(G4075="D",-#REF!,+#REF!),0)</f>
        <v>#REF!</v>
      </c>
      <c r="N4075">
        <f>IF(D4075,MONTH(D4075),"")</f>
        <v>10</v>
      </c>
      <c r="O4075">
        <f>IF(D4075,YEAR(D4075),"")</f>
        <v>2008</v>
      </c>
      <c r="P4075" s="12">
        <f>P4074+IF(AND($B4075="C",I4075&lt;&gt;""),IF($G4075="D",-I4075,+I4075),0)</f>
        <v>125.85577481221321</v>
      </c>
    </row>
    <row r="4076" spans="1:16" x14ac:dyDescent="0.2">
      <c r="A4076" s="6">
        <v>1959</v>
      </c>
      <c r="B4076" s="29" t="s">
        <v>17</v>
      </c>
      <c r="C4076" t="s">
        <v>54</v>
      </c>
      <c r="D4076" s="8">
        <v>39724</v>
      </c>
      <c r="E4076" s="8">
        <v>39730</v>
      </c>
      <c r="F4076" s="40" t="s">
        <v>284</v>
      </c>
      <c r="G4076" s="29" t="s">
        <v>19</v>
      </c>
      <c r="I4076" s="12">
        <v>1790</v>
      </c>
      <c r="J4076" s="12">
        <f>J4075+IF(AND($B4076="B",$G4076="D"),-I4076,IF($B4076="B",+I4076,0))</f>
        <v>5661.5489658129609</v>
      </c>
      <c r="K4076" s="12">
        <f>K4075+IF(AND($B4076="B",$E4076&lt;&gt;""),IF($G4076="D",-I4076,+I4076),0)</f>
        <v>5661.5489658129609</v>
      </c>
      <c r="L4076" s="6" t="str">
        <f>IF(C4076="","",G4076&amp;" "&amp;VLOOKUP(C4076,$X$1:$Y$49,2))</f>
        <v>R 6</v>
      </c>
      <c r="M4076" s="10" t="e">
        <f>M4075+IF(AND(B4076="C",E4076&lt;&gt;""),IF(G4076="D",-#REF!,+#REF!),0)</f>
        <v>#REF!</v>
      </c>
      <c r="N4076">
        <f>IF(D4076,MONTH(D4076),"")</f>
        <v>10</v>
      </c>
      <c r="O4076">
        <f>IF(D4076,YEAR(D4076),"")</f>
        <v>2008</v>
      </c>
      <c r="P4076" s="12">
        <f>P4075+IF(AND($B4076="C",I4076&lt;&gt;""),IF($G4076="D",-I4076,+I4076),0)</f>
        <v>125.85577481221321</v>
      </c>
    </row>
    <row r="4077" spans="1:16" x14ac:dyDescent="0.2">
      <c r="A4077" s="6">
        <v>1959</v>
      </c>
      <c r="B4077" s="29" t="s">
        <v>17</v>
      </c>
      <c r="C4077" t="s">
        <v>62</v>
      </c>
      <c r="D4077" s="8">
        <v>39724</v>
      </c>
      <c r="E4077" s="8">
        <v>39730</v>
      </c>
      <c r="F4077" s="40" t="s">
        <v>284</v>
      </c>
      <c r="G4077" s="29" t="s">
        <v>19</v>
      </c>
      <c r="I4077" s="12">
        <v>350.84</v>
      </c>
      <c r="J4077" s="12">
        <f>J4076+IF(AND($B4077="B",$G4077="D"),-I4077,IF($B4077="B",+I4077,0))</f>
        <v>6012.388965812961</v>
      </c>
      <c r="K4077" s="12">
        <f>K4076+IF(AND($B4077="B",$E4077&lt;&gt;""),IF($G4077="D",-I4077,+I4077),0)</f>
        <v>6012.388965812961</v>
      </c>
      <c r="L4077" s="6" t="str">
        <f>IF(C4077="","",G4077&amp;" "&amp;VLOOKUP(C4077,$X$1:$Y$49,2))</f>
        <v>R 5</v>
      </c>
      <c r="M4077" s="10" t="e">
        <f>M4076+IF(AND(B4077="C",E4077&lt;&gt;""),IF(G4077="D",-#REF!,+#REF!),0)</f>
        <v>#REF!</v>
      </c>
      <c r="N4077">
        <f>IF(D4077,MONTH(D4077),"")</f>
        <v>10</v>
      </c>
      <c r="O4077">
        <f>IF(D4077,YEAR(D4077),"")</f>
        <v>2008</v>
      </c>
      <c r="P4077" s="12">
        <f>P4076+IF(AND($B4077="C",I4077&lt;&gt;""),IF($G4077="D",-I4077,+I4077),0)</f>
        <v>125.85577481221321</v>
      </c>
    </row>
    <row r="4078" spans="1:16" x14ac:dyDescent="0.2">
      <c r="A4078" s="6">
        <v>999</v>
      </c>
      <c r="B4078" s="6" t="s">
        <v>17</v>
      </c>
      <c r="C4078" t="s">
        <v>33</v>
      </c>
      <c r="D4078" s="8">
        <v>39725</v>
      </c>
      <c r="E4078" s="8">
        <v>39726</v>
      </c>
      <c r="F4078" t="s">
        <v>284</v>
      </c>
      <c r="G4078" s="6" t="s">
        <v>23</v>
      </c>
      <c r="I4078" s="12">
        <v>136.84</v>
      </c>
      <c r="J4078" s="12">
        <f>J4077+IF(AND($B4078="B",$G4078="D"),-I4078,IF($B4078="B",+I4078,0))</f>
        <v>5875.5489658129609</v>
      </c>
      <c r="K4078" s="12">
        <f>K4077+IF(AND($B4078="B",$E4078&lt;&gt;""),IF($G4078="D",-I4078,+I4078),0)</f>
        <v>5875.5489658129609</v>
      </c>
      <c r="L4078" s="6" t="str">
        <f>IF(C4078="","",G4078&amp;" "&amp;VLOOKUP(C4078,$X$1:$Y$49,2))</f>
        <v>D 23</v>
      </c>
      <c r="M4078" s="10" t="e">
        <f>M4077+IF(AND(B4078="C",E4078&lt;&gt;""),IF(G4078="D",-#REF!,+#REF!),0)</f>
        <v>#REF!</v>
      </c>
      <c r="N4078">
        <f>IF(D4078,MONTH(D4078),"")</f>
        <v>10</v>
      </c>
      <c r="O4078">
        <f>IF(D4078,YEAR(D4078),"")</f>
        <v>2008</v>
      </c>
      <c r="P4078" s="12">
        <f>P4077+IF(AND($B4078="C",I4078&lt;&gt;""),IF($G4078="D",-I4078,+I4078),0)</f>
        <v>125.85577481221321</v>
      </c>
    </row>
    <row r="4079" spans="1:16" x14ac:dyDescent="0.2">
      <c r="A4079" s="6">
        <v>1544</v>
      </c>
      <c r="B4079" s="6" t="s">
        <v>17</v>
      </c>
      <c r="C4079" t="s">
        <v>58</v>
      </c>
      <c r="D4079" s="8">
        <v>39726</v>
      </c>
      <c r="E4079" s="8">
        <v>39740</v>
      </c>
      <c r="F4079" t="s">
        <v>284</v>
      </c>
      <c r="G4079" s="6" t="s">
        <v>23</v>
      </c>
      <c r="I4079" s="12">
        <v>164.43</v>
      </c>
      <c r="J4079" s="12">
        <f>J4078+IF(AND($B4079="B",$G4079="D"),-I4079,IF($B4079="B",+I4079,0))</f>
        <v>5711.1189658129606</v>
      </c>
      <c r="K4079" s="12">
        <f>K4078+IF(AND($B4079="B",$E4079&lt;&gt;""),IF($G4079="D",-I4079,+I4079),0)</f>
        <v>5711.1189658129606</v>
      </c>
      <c r="L4079" s="6" t="str">
        <f>IF(C4079="","",G4079&amp;" "&amp;VLOOKUP(C4079,$X$1:$Y$49,2))</f>
        <v>D 4</v>
      </c>
      <c r="M4079" s="10" t="e">
        <f>M4078+IF(AND(B4079="C",E4079&lt;&gt;""),IF(G4079="D",-#REF!,+#REF!),0)</f>
        <v>#REF!</v>
      </c>
      <c r="N4079">
        <f>IF(D4079,MONTH(D4079),"")</f>
        <v>10</v>
      </c>
      <c r="O4079">
        <f>IF(D4079,YEAR(D4079),"")</f>
        <v>2008</v>
      </c>
      <c r="P4079" s="12">
        <f>P4078+IF(AND($B4079="C",I4079&lt;&gt;""),IF($G4079="D",-I4079,+I4079),0)</f>
        <v>125.85577481221321</v>
      </c>
    </row>
    <row r="4080" spans="1:16" x14ac:dyDescent="0.2">
      <c r="A4080" s="6">
        <v>1968</v>
      </c>
      <c r="B4080" s="29" t="s">
        <v>17</v>
      </c>
      <c r="C4080" s="24" t="s">
        <v>58</v>
      </c>
      <c r="D4080" s="8">
        <v>39726</v>
      </c>
      <c r="E4080" s="8">
        <v>39725</v>
      </c>
      <c r="F4080" s="40" t="s">
        <v>284</v>
      </c>
      <c r="G4080" s="29" t="s">
        <v>23</v>
      </c>
      <c r="I4080" s="12">
        <v>2450</v>
      </c>
      <c r="J4080" s="12">
        <f>J4079+IF(AND($B4080="B",$G4080="D"),-I4080,IF($B4080="B",+I4080,0))</f>
        <v>3261.1189658129606</v>
      </c>
      <c r="K4080" s="12">
        <f>K4079+IF(AND($B4080="B",$E4080&lt;&gt;""),IF($G4080="D",-I4080,+I4080),0)</f>
        <v>3261.1189658129606</v>
      </c>
      <c r="L4080" s="6" t="str">
        <f>IF(C4080="","",G4080&amp;" "&amp;VLOOKUP(C4080,$X$1:$Y$49,2))</f>
        <v>D 4</v>
      </c>
      <c r="M4080" s="10" t="e">
        <f>M4079+IF(AND(B4080="C",E4080&lt;&gt;""),IF(G4080="D",-#REF!,+#REF!),0)</f>
        <v>#REF!</v>
      </c>
      <c r="N4080">
        <f>IF(D4080,MONTH(D4080),"")</f>
        <v>10</v>
      </c>
      <c r="O4080">
        <f>IF(D4080,YEAR(D4080),"")</f>
        <v>2008</v>
      </c>
      <c r="P4080" s="12">
        <f>P4079+IF(AND($B4080="C",I4080&lt;&gt;""),IF($G4080="D",-I4080,+I4080),0)</f>
        <v>125.85577481221321</v>
      </c>
    </row>
    <row r="4081" spans="1:16" x14ac:dyDescent="0.2">
      <c r="A4081" s="6">
        <v>1967</v>
      </c>
      <c r="B4081" s="29" t="s">
        <v>17</v>
      </c>
      <c r="C4081" t="s">
        <v>67</v>
      </c>
      <c r="D4081" s="8">
        <v>39727</v>
      </c>
      <c r="E4081" s="8">
        <v>39729</v>
      </c>
      <c r="F4081" s="40" t="s">
        <v>284</v>
      </c>
      <c r="G4081" s="29" t="s">
        <v>23</v>
      </c>
      <c r="I4081" s="12">
        <v>1241</v>
      </c>
      <c r="J4081" s="12">
        <f>J4080+IF(AND($B4081="B",$G4081="D"),-I4081,IF($B4081="B",+I4081,0))</f>
        <v>2020.1189658129606</v>
      </c>
      <c r="K4081" s="12">
        <f>K4080+IF(AND($B4081="B",$E4081&lt;&gt;""),IF($G4081="D",-I4081,+I4081),0)</f>
        <v>2020.1189658129606</v>
      </c>
      <c r="L4081" s="6" t="str">
        <f>IF(C4081="","",G4081&amp;" "&amp;VLOOKUP(C4081,$X$1:$Y$49,2))</f>
        <v>D 11</v>
      </c>
      <c r="M4081" s="10" t="e">
        <f>M4080+IF(AND(B4081="C",E4081&lt;&gt;""),IF(G4081="D",-#REF!,+#REF!),0)</f>
        <v>#REF!</v>
      </c>
      <c r="N4081">
        <f>IF(D4081,MONTH(D4081),"")</f>
        <v>10</v>
      </c>
      <c r="O4081">
        <f>IF(D4081,YEAR(D4081),"")</f>
        <v>2008</v>
      </c>
      <c r="P4081" s="12">
        <f>P4080+IF(AND($B4081="C",I4081&lt;&gt;""),IF($G4081="D",-I4081,+I4081),0)</f>
        <v>125.85577481221321</v>
      </c>
    </row>
    <row r="4082" spans="1:16" x14ac:dyDescent="0.2">
      <c r="A4082" s="6">
        <v>1538</v>
      </c>
      <c r="B4082" s="6" t="s">
        <v>17</v>
      </c>
      <c r="C4082" t="s">
        <v>64</v>
      </c>
      <c r="D4082" s="8">
        <v>39729</v>
      </c>
      <c r="E4082" s="8">
        <v>39728</v>
      </c>
      <c r="F4082" t="s">
        <v>284</v>
      </c>
      <c r="G4082" s="6" t="s">
        <v>23</v>
      </c>
      <c r="I4082" s="12">
        <v>4</v>
      </c>
      <c r="J4082" s="12">
        <f>J4081+IF(AND($B4082="B",$G4082="D"),-I4082,IF($B4082="B",+I4082,0))</f>
        <v>2016.1189658129606</v>
      </c>
      <c r="K4082" s="12">
        <f>K4081+IF(AND($B4082="B",$E4082&lt;&gt;""),IF($G4082="D",-I4082,+I4082),0)</f>
        <v>2016.1189658129606</v>
      </c>
      <c r="L4082" s="6" t="str">
        <f>IF(C4082="","",G4082&amp;" "&amp;VLOOKUP(C4082,$X$1:$Y$49,2))</f>
        <v>D 20</v>
      </c>
      <c r="M4082" s="10" t="e">
        <f>M4081+IF(AND(B4082="C",E4082&lt;&gt;""),IF(G4082="D",-#REF!,+#REF!),0)</f>
        <v>#REF!</v>
      </c>
      <c r="N4082">
        <f>IF(D4082,MONTH(D4082),"")</f>
        <v>10</v>
      </c>
      <c r="O4082">
        <f>IF(D4082,YEAR(D4082),"")</f>
        <v>2008</v>
      </c>
      <c r="P4082" s="12">
        <f>P4081+IF(AND($B4082="C",I4082&lt;&gt;""),IF($G4082="D",-I4082,+I4082),0)</f>
        <v>125.85577481221321</v>
      </c>
    </row>
    <row r="4083" spans="1:16" x14ac:dyDescent="0.2">
      <c r="A4083" s="6">
        <v>1856</v>
      </c>
      <c r="B4083" s="6" t="s">
        <v>17</v>
      </c>
      <c r="C4083" s="24" t="s">
        <v>33</v>
      </c>
      <c r="D4083" s="8">
        <v>39731</v>
      </c>
      <c r="E4083" s="8">
        <v>39730</v>
      </c>
      <c r="F4083" t="s">
        <v>284</v>
      </c>
      <c r="G4083" s="29" t="s">
        <v>23</v>
      </c>
      <c r="I4083" s="12">
        <v>278.52</v>
      </c>
      <c r="J4083" s="12">
        <f>J4082+IF(AND($B4083="B",$G4083="D"),-I4083,IF($B4083="B",+I4083,0))</f>
        <v>1737.5989658129606</v>
      </c>
      <c r="K4083" s="12">
        <f>K4082+IF(AND($B4083="B",$E4083&lt;&gt;""),IF($G4083="D",-I4083,+I4083),0)</f>
        <v>1737.5989658129606</v>
      </c>
      <c r="L4083" s="6" t="str">
        <f>IF(C4083="","",G4083&amp;" "&amp;VLOOKUP(C4083,$X$1:$Y$49,2))</f>
        <v>D 23</v>
      </c>
      <c r="M4083" s="10" t="e">
        <f>M4082+IF(AND(B4083="C",E4083&lt;&gt;""),IF(G4083="D",-#REF!,+#REF!),0)</f>
        <v>#REF!</v>
      </c>
      <c r="N4083">
        <f>IF(D4083,MONTH(D4083),"")</f>
        <v>10</v>
      </c>
      <c r="O4083">
        <f>IF(D4083,YEAR(D4083),"")</f>
        <v>2008</v>
      </c>
      <c r="P4083" s="12">
        <f>P4082+IF(AND($B4083="C",I4083&lt;&gt;""),IF($G4083="D",-I4083,+I4083),0)</f>
        <v>125.85577481221321</v>
      </c>
    </row>
    <row r="4084" spans="1:16" x14ac:dyDescent="0.2">
      <c r="A4084" s="6">
        <v>1861</v>
      </c>
      <c r="B4084" s="29" t="s">
        <v>17</v>
      </c>
      <c r="C4084" s="24" t="s">
        <v>33</v>
      </c>
      <c r="D4084" s="8">
        <v>39731</v>
      </c>
      <c r="E4084" s="8">
        <v>39730</v>
      </c>
      <c r="F4084" t="s">
        <v>284</v>
      </c>
      <c r="G4084" s="29" t="s">
        <v>23</v>
      </c>
      <c r="I4084" s="12">
        <v>316.81</v>
      </c>
      <c r="J4084" s="12">
        <f>J4083+IF(AND($B4084="B",$G4084="D"),-I4084,IF($B4084="B",+I4084,0))</f>
        <v>1420.7889658129607</v>
      </c>
      <c r="K4084" s="12">
        <f>K4083+IF(AND($B4084="B",$E4084&lt;&gt;""),IF($G4084="D",-I4084,+I4084),0)</f>
        <v>1420.7889658129607</v>
      </c>
      <c r="L4084" s="6" t="str">
        <f>IF(C4084="","",G4084&amp;" "&amp;VLOOKUP(C4084,$X$1:$Y$49,2))</f>
        <v>D 23</v>
      </c>
      <c r="M4084" s="10" t="e">
        <f>M4083+IF(AND(B4084="C",E4084&lt;&gt;""),IF(G4084="D",-#REF!,+#REF!),0)</f>
        <v>#REF!</v>
      </c>
      <c r="N4084">
        <f>IF(D4084,MONTH(D4084),"")</f>
        <v>10</v>
      </c>
      <c r="O4084">
        <f>IF(D4084,YEAR(D4084),"")</f>
        <v>2008</v>
      </c>
      <c r="P4084" s="12">
        <f>P4083+IF(AND($B4084="C",I4084&lt;&gt;""),IF($G4084="D",-I4084,+I4084),0)</f>
        <v>125.85577481221321</v>
      </c>
    </row>
    <row r="4085" spans="1:16" x14ac:dyDescent="0.2">
      <c r="A4085" s="6">
        <v>1969</v>
      </c>
      <c r="B4085" s="29" t="s">
        <v>17</v>
      </c>
      <c r="C4085" t="s">
        <v>54</v>
      </c>
      <c r="D4085" s="8">
        <v>39731</v>
      </c>
      <c r="E4085" s="8">
        <v>39737</v>
      </c>
      <c r="F4085" s="40" t="s">
        <v>284</v>
      </c>
      <c r="G4085" s="29" t="s">
        <v>19</v>
      </c>
      <c r="I4085" s="12">
        <v>1480</v>
      </c>
      <c r="J4085" s="12">
        <f>J4084+IF(AND($B4085="B",$G4085="D"),-I4085,IF($B4085="B",+I4085,0))</f>
        <v>2900.7889658129607</v>
      </c>
      <c r="K4085" s="12">
        <f>K4084+IF(AND($B4085="B",$E4085&lt;&gt;""),IF($G4085="D",-I4085,+I4085),0)</f>
        <v>2900.7889658129607</v>
      </c>
      <c r="L4085" s="6" t="str">
        <f>IF(C4085="","",G4085&amp;" "&amp;VLOOKUP(C4085,$X$1:$Y$49,2))</f>
        <v>R 6</v>
      </c>
      <c r="M4085" s="10" t="e">
        <f>M4084+IF(AND(B4085="C",E4085&lt;&gt;""),IF(G4085="D",-#REF!,+#REF!),0)</f>
        <v>#REF!</v>
      </c>
      <c r="N4085">
        <f>IF(D4085,MONTH(D4085),"")</f>
        <v>10</v>
      </c>
      <c r="O4085">
        <f>IF(D4085,YEAR(D4085),"")</f>
        <v>2008</v>
      </c>
      <c r="P4085" s="12">
        <f>P4084+IF(AND($B4085="C",I4085&lt;&gt;""),IF($G4085="D",-I4085,+I4085),0)</f>
        <v>125.85577481221321</v>
      </c>
    </row>
    <row r="4086" spans="1:16" x14ac:dyDescent="0.2">
      <c r="A4086" s="6">
        <v>1969</v>
      </c>
      <c r="B4086" s="29" t="s">
        <v>17</v>
      </c>
      <c r="C4086" t="s">
        <v>62</v>
      </c>
      <c r="D4086" s="8">
        <v>39731</v>
      </c>
      <c r="E4086" s="8">
        <v>39737</v>
      </c>
      <c r="F4086" s="40" t="s">
        <v>284</v>
      </c>
      <c r="G4086" s="29" t="s">
        <v>19</v>
      </c>
      <c r="I4086" s="12">
        <v>290.08</v>
      </c>
      <c r="J4086" s="12">
        <f>J4085+IF(AND($B4086="B",$G4086="D"),-I4086,IF($B4086="B",+I4086,0))</f>
        <v>3190.8689658129606</v>
      </c>
      <c r="K4086" s="12">
        <f>K4085+IF(AND($B4086="B",$E4086&lt;&gt;""),IF($G4086="D",-I4086,+I4086),0)</f>
        <v>3190.8689658129606</v>
      </c>
      <c r="L4086" s="6" t="str">
        <f>IF(C4086="","",G4086&amp;" "&amp;VLOOKUP(C4086,$X$1:$Y$49,2))</f>
        <v>R 5</v>
      </c>
      <c r="M4086" s="10" t="e">
        <f>M4085+IF(AND(B4086="C",E4086&lt;&gt;""),IF(G4086="D",-#REF!,+#REF!),0)</f>
        <v>#REF!</v>
      </c>
      <c r="N4086">
        <f>IF(D4086,MONTH(D4086),"")</f>
        <v>10</v>
      </c>
      <c r="O4086">
        <f>IF(D4086,YEAR(D4086),"")</f>
        <v>2008</v>
      </c>
      <c r="P4086" s="12">
        <f>P4085+IF(AND($B4086="C",I4086&lt;&gt;""),IF($G4086="D",-I4086,+I4086),0)</f>
        <v>125.85577481221321</v>
      </c>
    </row>
    <row r="4087" spans="1:16" x14ac:dyDescent="0.2">
      <c r="A4087" s="6">
        <v>1970</v>
      </c>
      <c r="B4087" s="29" t="s">
        <v>17</v>
      </c>
      <c r="C4087" t="s">
        <v>28</v>
      </c>
      <c r="D4087" s="8">
        <v>39733</v>
      </c>
      <c r="E4087" s="8">
        <v>39733</v>
      </c>
      <c r="F4087" s="40" t="s">
        <v>284</v>
      </c>
      <c r="G4087" s="29" t="s">
        <v>23</v>
      </c>
      <c r="I4087" s="12">
        <v>86.08</v>
      </c>
      <c r="J4087" s="12">
        <f>J4086+IF(AND($B4087="B",$G4087="D"),-I4087,IF($B4087="B",+I4087,0))</f>
        <v>3104.7889658129607</v>
      </c>
      <c r="K4087" s="12">
        <f>K4086+IF(AND($B4087="B",$E4087&lt;&gt;""),IF($G4087="D",-I4087,+I4087),0)</f>
        <v>3104.7889658129607</v>
      </c>
      <c r="L4087" s="6" t="str">
        <f>IF(C4087="","",G4087&amp;" "&amp;VLOOKUP(C4087,$X$1:$Y$49,2))</f>
        <v>D 25</v>
      </c>
      <c r="M4087" s="10" t="e">
        <f>M4086+IF(AND(B4087="C",E4087&lt;&gt;""),IF(G4087="D",-#REF!,+#REF!),0)</f>
        <v>#REF!</v>
      </c>
      <c r="N4087">
        <f>IF(D4087,MONTH(D4087),"")</f>
        <v>10</v>
      </c>
      <c r="O4087">
        <f>IF(D4087,YEAR(D4087),"")</f>
        <v>2008</v>
      </c>
      <c r="P4087" s="12">
        <f>P4086+IF(AND($B4087="C",I4087&lt;&gt;""),IF($G4087="D",-I4087,+I4087),0)</f>
        <v>125.85577481221321</v>
      </c>
    </row>
    <row r="4088" spans="1:16" x14ac:dyDescent="0.2">
      <c r="A4088" s="6">
        <v>1970</v>
      </c>
      <c r="B4088" s="29" t="s">
        <v>17</v>
      </c>
      <c r="C4088" t="s">
        <v>26</v>
      </c>
      <c r="D4088" s="8">
        <v>39733</v>
      </c>
      <c r="E4088" s="8">
        <v>39733</v>
      </c>
      <c r="F4088" s="40" t="s">
        <v>284</v>
      </c>
      <c r="G4088" s="29" t="s">
        <v>23</v>
      </c>
      <c r="I4088" s="12">
        <v>14.11</v>
      </c>
      <c r="J4088" s="12">
        <f>J4087+IF(AND($B4088="B",$G4088="D"),-I4088,IF($B4088="B",+I4088,0))</f>
        <v>3090.6789658129605</v>
      </c>
      <c r="K4088" s="12">
        <f>K4087+IF(AND($B4088="B",$E4088&lt;&gt;""),IF($G4088="D",-I4088,+I4088),0)</f>
        <v>3090.6789658129605</v>
      </c>
      <c r="L4088" s="6" t="str">
        <f>IF(C4088="","",G4088&amp;" "&amp;VLOOKUP(C4088,$X$1:$Y$49,2))</f>
        <v>D 6</v>
      </c>
      <c r="M4088" s="10" t="e">
        <f>M4087+IF(AND(B4088="C",E4088&lt;&gt;""),IF(G4088="D",-#REF!,+#REF!),0)</f>
        <v>#REF!</v>
      </c>
      <c r="N4088">
        <f>IF(D4088,MONTH(D4088),"")</f>
        <v>10</v>
      </c>
      <c r="O4088">
        <f>IF(D4088,YEAR(D4088),"")</f>
        <v>2008</v>
      </c>
      <c r="P4088" s="12">
        <f>P4087+IF(AND($B4088="C",I4088&lt;&gt;""),IF($G4088="D",-I4088,+I4088),0)</f>
        <v>125.85577481221321</v>
      </c>
    </row>
    <row r="4089" spans="1:16" x14ac:dyDescent="0.2">
      <c r="A4089" s="6">
        <v>1854</v>
      </c>
      <c r="B4089" s="29" t="s">
        <v>17</v>
      </c>
      <c r="C4089" s="24" t="s">
        <v>33</v>
      </c>
      <c r="D4089" s="8">
        <v>39734</v>
      </c>
      <c r="E4089" s="8">
        <v>39730</v>
      </c>
      <c r="F4089" t="s">
        <v>284</v>
      </c>
      <c r="G4089" s="29" t="s">
        <v>23</v>
      </c>
      <c r="I4089" s="12">
        <v>312.81</v>
      </c>
      <c r="J4089" s="12">
        <f>J4088+IF(AND($B4089="B",$G4089="D"),-I4089,IF($B4089="B",+I4089,0))</f>
        <v>2777.8689658129606</v>
      </c>
      <c r="K4089" s="12">
        <f>K4088+IF(AND($B4089="B",$E4089&lt;&gt;""),IF($G4089="D",-I4089,+I4089),0)</f>
        <v>2777.8689658129606</v>
      </c>
      <c r="L4089" s="6" t="str">
        <f>IF(C4089="","",G4089&amp;" "&amp;VLOOKUP(C4089,$X$1:$Y$49,2))</f>
        <v>D 23</v>
      </c>
      <c r="M4089" s="10" t="e">
        <f>M4088+IF(AND(B4089="C",E4089&lt;&gt;""),IF(G4089="D",-#REF!,+#REF!),0)</f>
        <v>#REF!</v>
      </c>
      <c r="N4089">
        <f>IF(D4089,MONTH(D4089),"")</f>
        <v>10</v>
      </c>
      <c r="O4089">
        <f>IF(D4089,YEAR(D4089),"")</f>
        <v>2008</v>
      </c>
      <c r="P4089" s="12">
        <f>P4088+IF(AND($B4089="C",I4089&lt;&gt;""),IF($G4089="D",-I4089,+I4089),0)</f>
        <v>125.85577481221321</v>
      </c>
    </row>
    <row r="4090" spans="1:16" x14ac:dyDescent="0.2">
      <c r="A4090" s="6">
        <v>1851</v>
      </c>
      <c r="B4090" s="29" t="s">
        <v>17</v>
      </c>
      <c r="C4090" s="24" t="s">
        <v>33</v>
      </c>
      <c r="D4090" s="8">
        <v>39741</v>
      </c>
      <c r="E4090" s="8">
        <v>39740</v>
      </c>
      <c r="F4090" s="40" t="s">
        <v>284</v>
      </c>
      <c r="G4090" s="29" t="s">
        <v>23</v>
      </c>
      <c r="I4090" s="12">
        <v>172</v>
      </c>
      <c r="J4090" s="12">
        <f>J4089+IF(AND($B4090="B",$G4090="D"),-I4090,IF($B4090="B",+I4090,0))</f>
        <v>2605.8689658129606</v>
      </c>
      <c r="K4090" s="12">
        <f>K4089+IF(AND($B4090="B",$E4090&lt;&gt;""),IF($G4090="D",-I4090,+I4090),0)</f>
        <v>2605.8689658129606</v>
      </c>
      <c r="L4090" s="6" t="str">
        <f>IF(C4090="","",G4090&amp;" "&amp;VLOOKUP(C4090,$X$1:$Y$49,2))</f>
        <v>D 23</v>
      </c>
      <c r="M4090" s="10" t="e">
        <f>M4089+IF(AND(B4090="C",E4090&lt;&gt;""),IF(G4090="D",-#REF!,+#REF!),0)</f>
        <v>#REF!</v>
      </c>
      <c r="N4090">
        <f>IF(D4090,MONTH(D4090),"")</f>
        <v>10</v>
      </c>
      <c r="O4090">
        <f>IF(D4090,YEAR(D4090),"")</f>
        <v>2008</v>
      </c>
      <c r="P4090" s="12">
        <f>P4089+IF(AND($B4090="C",I4090&lt;&gt;""),IF($G4090="D",-I4090,+I4090),0)</f>
        <v>125.85577481221321</v>
      </c>
    </row>
    <row r="4091" spans="1:16" x14ac:dyDescent="0.2">
      <c r="A4091" s="6">
        <v>1939</v>
      </c>
      <c r="B4091" s="29" t="s">
        <v>17</v>
      </c>
      <c r="C4091" s="24" t="s">
        <v>49</v>
      </c>
      <c r="D4091" s="8">
        <v>39741</v>
      </c>
      <c r="E4091" s="8">
        <v>39740</v>
      </c>
      <c r="F4091" s="40" t="s">
        <v>284</v>
      </c>
      <c r="G4091" s="29" t="s">
        <v>23</v>
      </c>
      <c r="I4091" s="12">
        <v>292.64</v>
      </c>
      <c r="J4091" s="12">
        <f>J4090+IF(AND($B4091="B",$G4091="D"),-I4091,IF($B4091="B",+I4091,0))</f>
        <v>2313.2289658129607</v>
      </c>
      <c r="K4091" s="12">
        <f>K4090+IF(AND($B4091="B",$E4091&lt;&gt;""),IF($G4091="D",-I4091,+I4091),0)</f>
        <v>2313.2289658129607</v>
      </c>
      <c r="L4091" s="6" t="str">
        <f>IF(C4091="","",G4091&amp;" "&amp;VLOOKUP(C4091,$X$1:$Y$49,2))</f>
        <v>D 24</v>
      </c>
      <c r="M4091" s="10" t="e">
        <f>M4090+IF(AND(B4091="C",E4091&lt;&gt;""),IF(G4091="D",-#REF!,+#REF!),0)</f>
        <v>#REF!</v>
      </c>
      <c r="N4091">
        <f>IF(D4091,MONTH(D4091),"")</f>
        <v>10</v>
      </c>
      <c r="O4091">
        <f>IF(D4091,YEAR(D4091),"")</f>
        <v>2008</v>
      </c>
      <c r="P4091" s="12">
        <f>P4090+IF(AND($B4091="C",I4091&lt;&gt;""),IF($G4091="D",-I4091,+I4091),0)</f>
        <v>125.85577481221321</v>
      </c>
    </row>
    <row r="4092" spans="1:16" x14ac:dyDescent="0.2">
      <c r="A4092" s="6">
        <v>1939</v>
      </c>
      <c r="B4092" s="29" t="s">
        <v>17</v>
      </c>
      <c r="C4092" t="s">
        <v>26</v>
      </c>
      <c r="D4092" s="8">
        <v>39741</v>
      </c>
      <c r="E4092" s="8">
        <v>39740</v>
      </c>
      <c r="F4092" s="40" t="s">
        <v>284</v>
      </c>
      <c r="G4092" s="29" t="s">
        <v>23</v>
      </c>
      <c r="I4092" s="12">
        <v>57.360000000000014</v>
      </c>
      <c r="J4092" s="12">
        <f>J4091+IF(AND($B4092="B",$G4092="D"),-I4092,IF($B4092="B",+I4092,0))</f>
        <v>2255.8689658129606</v>
      </c>
      <c r="K4092" s="12">
        <f>K4091+IF(AND($B4092="B",$E4092&lt;&gt;""),IF($G4092="D",-I4092,+I4092),0)</f>
        <v>2255.8689658129606</v>
      </c>
      <c r="L4092" s="6" t="str">
        <f>IF(C4092="","",G4092&amp;" "&amp;VLOOKUP(C4092,$X$1:$Y$49,2))</f>
        <v>D 6</v>
      </c>
      <c r="M4092" s="10" t="e">
        <f>M4091+IF(AND(B4092="C",E4092&lt;&gt;""),IF(G4092="D",-#REF!,+#REF!),0)</f>
        <v>#REF!</v>
      </c>
      <c r="N4092">
        <f>IF(D4092,MONTH(D4092),"")</f>
        <v>10</v>
      </c>
      <c r="O4092">
        <f>IF(D4092,YEAR(D4092),"")</f>
        <v>2008</v>
      </c>
      <c r="P4092" s="12">
        <f>P4091+IF(AND($B4092="C",I4092&lt;&gt;""),IF($G4092="D",-I4092,+I4092),0)</f>
        <v>125.85577481221321</v>
      </c>
    </row>
    <row r="4093" spans="1:16" x14ac:dyDescent="0.2">
      <c r="A4093" s="6">
        <v>1528</v>
      </c>
      <c r="B4093" s="6" t="s">
        <v>17</v>
      </c>
      <c r="C4093" t="s">
        <v>57</v>
      </c>
      <c r="D4093" s="8">
        <v>39742</v>
      </c>
      <c r="E4093" s="8">
        <v>39741</v>
      </c>
      <c r="F4093" t="s">
        <v>284</v>
      </c>
      <c r="G4093" s="6" t="s">
        <v>23</v>
      </c>
      <c r="I4093" s="12">
        <v>278.97000000000003</v>
      </c>
      <c r="J4093" s="12">
        <f>J4092+IF(AND($B4093="B",$G4093="D"),-I4093,IF($B4093="B",+I4093,0))</f>
        <v>1976.8989658129606</v>
      </c>
      <c r="K4093" s="12">
        <f>K4092+IF(AND($B4093="B",$E4093&lt;&gt;""),IF($G4093="D",-I4093,+I4093),0)</f>
        <v>1976.8989658129606</v>
      </c>
      <c r="L4093" s="6" t="str">
        <f>IF(C4093="","",G4093&amp;" "&amp;VLOOKUP(C4093,$X$1:$Y$49,2))</f>
        <v>D 13</v>
      </c>
      <c r="M4093" s="10" t="e">
        <f>M4092+IF(AND(B4093="C",E4093&lt;&gt;""),IF(G4093="D",-#REF!,+#REF!),0)</f>
        <v>#REF!</v>
      </c>
      <c r="N4093">
        <f>IF(D4093,MONTH(D4093),"")</f>
        <v>10</v>
      </c>
      <c r="O4093">
        <f>IF(D4093,YEAR(D4093),"")</f>
        <v>2008</v>
      </c>
      <c r="P4093" s="12">
        <f>P4092+IF(AND($B4093="C",I4093&lt;&gt;""),IF($G4093="D",-I4093,+I4093),0)</f>
        <v>125.85577481221321</v>
      </c>
    </row>
    <row r="4094" spans="1:16" x14ac:dyDescent="0.2">
      <c r="A4094" s="6">
        <v>1528</v>
      </c>
      <c r="B4094" s="6" t="s">
        <v>17</v>
      </c>
      <c r="C4094" s="7" t="s">
        <v>26</v>
      </c>
      <c r="D4094" s="8">
        <v>39742</v>
      </c>
      <c r="E4094" s="8">
        <v>39741</v>
      </c>
      <c r="F4094" t="s">
        <v>284</v>
      </c>
      <c r="G4094" s="6" t="s">
        <v>23</v>
      </c>
      <c r="I4094" s="12">
        <v>54.68</v>
      </c>
      <c r="J4094" s="12">
        <f>J4093+IF(AND($B4094="B",$G4094="D"),-I4094,IF($B4094="B",+I4094,0))</f>
        <v>1922.2189658129605</v>
      </c>
      <c r="K4094" s="12">
        <f>K4093+IF(AND($B4094="B",$E4094&lt;&gt;""),IF($G4094="D",-I4094,+I4094),0)</f>
        <v>1922.2189658129605</v>
      </c>
      <c r="L4094" s="6" t="str">
        <f>IF(C4094="","",G4094&amp;" "&amp;VLOOKUP(C4094,$X$1:$Y$49,2))</f>
        <v>D 6</v>
      </c>
      <c r="M4094" s="10" t="e">
        <f>M4093+IF(AND(B4094="C",E4094&lt;&gt;""),IF(G4094="D",-#REF!,+#REF!),0)</f>
        <v>#REF!</v>
      </c>
      <c r="N4094">
        <f>IF(D4094,MONTH(D4094),"")</f>
        <v>10</v>
      </c>
      <c r="O4094">
        <f>IF(D4094,YEAR(D4094),"")</f>
        <v>2008</v>
      </c>
      <c r="P4094" s="12">
        <f>P4093+IF(AND($B4094="C",I4094&lt;&gt;""),IF($G4094="D",-I4094,+I4094),0)</f>
        <v>125.85577481221321</v>
      </c>
    </row>
    <row r="4095" spans="1:16" x14ac:dyDescent="0.2">
      <c r="A4095" s="6">
        <v>1528</v>
      </c>
      <c r="B4095" s="6" t="s">
        <v>17</v>
      </c>
      <c r="C4095" t="s">
        <v>64</v>
      </c>
      <c r="D4095" s="8">
        <v>39742</v>
      </c>
      <c r="E4095" s="8">
        <v>39741</v>
      </c>
      <c r="F4095" t="s">
        <v>284</v>
      </c>
      <c r="G4095" s="6" t="s">
        <v>23</v>
      </c>
      <c r="I4095" s="12">
        <v>6.11</v>
      </c>
      <c r="J4095" s="12">
        <f>J4094+IF(AND($B4095="B",$G4095="D"),-I4095,IF($B4095="B",+I4095,0))</f>
        <v>1916.1089658129606</v>
      </c>
      <c r="K4095" s="12">
        <f>K4094+IF(AND($B4095="B",$E4095&lt;&gt;""),IF($G4095="D",-I4095,+I4095),0)</f>
        <v>1916.1089658129606</v>
      </c>
      <c r="L4095" s="6" t="str">
        <f>IF(C4095="","",G4095&amp;" "&amp;VLOOKUP(C4095,$X$1:$Y$49,2))</f>
        <v>D 20</v>
      </c>
      <c r="M4095" s="10" t="e">
        <f>M4094+IF(AND(B4095="C",E4095&lt;&gt;""),IF(G4095="D",-#REF!,+#REF!),0)</f>
        <v>#REF!</v>
      </c>
      <c r="N4095">
        <f>IF(D4095,MONTH(D4095),"")</f>
        <v>10</v>
      </c>
      <c r="O4095">
        <f>IF(D4095,YEAR(D4095),"")</f>
        <v>2008</v>
      </c>
      <c r="P4095" s="12">
        <f>P4094+IF(AND($B4095="C",I4095&lt;&gt;""),IF($G4095="D",-I4095,+I4095),0)</f>
        <v>125.85577481221321</v>
      </c>
    </row>
    <row r="4096" spans="1:16" x14ac:dyDescent="0.2">
      <c r="A4096" s="6">
        <v>1868</v>
      </c>
      <c r="B4096" s="29" t="s">
        <v>17</v>
      </c>
      <c r="C4096" s="24" t="s">
        <v>33</v>
      </c>
      <c r="D4096" s="8">
        <v>39742</v>
      </c>
      <c r="E4096" s="8">
        <v>39740</v>
      </c>
      <c r="F4096" t="s">
        <v>284</v>
      </c>
      <c r="G4096" s="29" t="s">
        <v>23</v>
      </c>
      <c r="I4096" s="12">
        <v>476</v>
      </c>
      <c r="J4096" s="12">
        <f>J4095+IF(AND($B4096="B",$G4096="D"),-I4096,IF($B4096="B",+I4096,0))</f>
        <v>1440.1089658129606</v>
      </c>
      <c r="K4096" s="12">
        <f>K4095+IF(AND($B4096="B",$E4096&lt;&gt;""),IF($G4096="D",-I4096,+I4096),0)</f>
        <v>1440.1089658129606</v>
      </c>
      <c r="L4096" s="6" t="str">
        <f>IF(C4096="","",G4096&amp;" "&amp;VLOOKUP(C4096,$X$1:$Y$49,2))</f>
        <v>D 23</v>
      </c>
      <c r="M4096" s="10" t="e">
        <f>M4095+IF(AND(B4096="C",E4096&lt;&gt;""),IF(G4096="D",-#REF!,+#REF!),0)</f>
        <v>#REF!</v>
      </c>
      <c r="N4096">
        <f>IF(D4096,MONTH(D4096),"")</f>
        <v>10</v>
      </c>
      <c r="O4096">
        <f>IF(D4096,YEAR(D4096),"")</f>
        <v>2008</v>
      </c>
      <c r="P4096" s="12">
        <f>P4095+IF(AND($B4096="C",I4096&lt;&gt;""),IF($G4096="D",-I4096,+I4096),0)</f>
        <v>125.85577481221321</v>
      </c>
    </row>
    <row r="4097" spans="1:16" x14ac:dyDescent="0.2">
      <c r="A4097" s="6">
        <v>1975</v>
      </c>
      <c r="B4097" s="29" t="s">
        <v>17</v>
      </c>
      <c r="C4097" t="s">
        <v>28</v>
      </c>
      <c r="D4097" s="8">
        <v>39751</v>
      </c>
      <c r="E4097" s="8">
        <v>39751</v>
      </c>
      <c r="F4097" s="40" t="s">
        <v>284</v>
      </c>
      <c r="G4097" s="29" t="s">
        <v>23</v>
      </c>
      <c r="I4097" s="12">
        <v>35.518394648829428</v>
      </c>
      <c r="J4097" s="12">
        <f>J4096+IF(AND($B4097="B",$G4097="D"),-I4097,IF($B4097="B",+I4097,0))</f>
        <v>1404.5905711641312</v>
      </c>
      <c r="K4097" s="12">
        <f>K4096+IF(AND($B4097="B",$E4097&lt;&gt;""),IF($G4097="D",-I4097,+I4097),0)</f>
        <v>1404.5905711641312</v>
      </c>
      <c r="L4097" s="6" t="str">
        <f>IF(C4097="","",G4097&amp;" "&amp;VLOOKUP(C4097,$X$1:$Y$49,2))</f>
        <v>D 25</v>
      </c>
      <c r="M4097" s="10" t="e">
        <f>M4096+IF(AND(B4097="C",E4097&lt;&gt;""),IF(G4097="D",-#REF!,+#REF!),0)</f>
        <v>#REF!</v>
      </c>
      <c r="N4097">
        <f>IF(D4097,MONTH(D4097),"")</f>
        <v>10</v>
      </c>
      <c r="O4097">
        <f>IF(D4097,YEAR(D4097),"")</f>
        <v>2008</v>
      </c>
      <c r="P4097" s="12">
        <f>P4096+IF(AND($B4097="C",I4097&lt;&gt;""),IF($G4097="D",-I4097,+I4097),0)</f>
        <v>125.85577481221321</v>
      </c>
    </row>
    <row r="4098" spans="1:16" x14ac:dyDescent="0.2">
      <c r="A4098" s="6">
        <v>1975</v>
      </c>
      <c r="B4098" s="29" t="s">
        <v>17</v>
      </c>
      <c r="C4098" t="s">
        <v>26</v>
      </c>
      <c r="D4098" s="8">
        <v>39751</v>
      </c>
      <c r="E4098" s="8">
        <v>39751</v>
      </c>
      <c r="F4098" s="40" t="s">
        <v>284</v>
      </c>
      <c r="G4098" s="29" t="s">
        <v>23</v>
      </c>
      <c r="I4098" s="12">
        <v>6.96</v>
      </c>
      <c r="J4098" s="12">
        <f>J4097+IF(AND($B4098="B",$G4098="D"),-I4098,IF($B4098="B",+I4098,0))</f>
        <v>1397.6305711641312</v>
      </c>
      <c r="K4098" s="12">
        <f>K4097+IF(AND($B4098="B",$E4098&lt;&gt;""),IF($G4098="D",-I4098,+I4098),0)</f>
        <v>1397.6305711641312</v>
      </c>
      <c r="L4098" s="6" t="str">
        <f>IF(C4098="","",G4098&amp;" "&amp;VLOOKUP(C4098,$X$1:$Y$49,2))</f>
        <v>D 6</v>
      </c>
      <c r="M4098" s="10" t="e">
        <f>M4097+IF(AND(B4098="C",E4098&lt;&gt;""),IF(G4098="D",-#REF!,+#REF!),0)</f>
        <v>#REF!</v>
      </c>
      <c r="N4098">
        <f>IF(D4098,MONTH(D4098),"")</f>
        <v>10</v>
      </c>
      <c r="O4098">
        <f>IF(D4098,YEAR(D4098),"")</f>
        <v>2008</v>
      </c>
      <c r="P4098" s="12">
        <f>P4097+IF(AND($B4098="C",I4098&lt;&gt;""),IF($G4098="D",-I4098,+I4098),0)</f>
        <v>125.85577481221321</v>
      </c>
    </row>
    <row r="4099" spans="1:16" x14ac:dyDescent="0.2">
      <c r="A4099" s="6">
        <v>1978</v>
      </c>
      <c r="B4099" s="29" t="s">
        <v>17</v>
      </c>
      <c r="C4099" t="s">
        <v>28</v>
      </c>
      <c r="D4099" s="8">
        <v>39751</v>
      </c>
      <c r="E4099" s="8">
        <v>39751</v>
      </c>
      <c r="F4099" s="40" t="s">
        <v>284</v>
      </c>
      <c r="G4099" s="29" t="s">
        <v>23</v>
      </c>
      <c r="I4099" s="12">
        <v>40.130000000000003</v>
      </c>
      <c r="J4099" s="12">
        <f>J4098+IF(AND($B4099="B",$G4099="D"),-I4099,IF($B4099="B",+I4099,0))</f>
        <v>1357.5005711641311</v>
      </c>
      <c r="K4099" s="12">
        <f>K4098+IF(AND($B4099="B",$E4099&lt;&gt;""),IF($G4099="D",-I4099,+I4099),0)</f>
        <v>1357.5005711641311</v>
      </c>
      <c r="L4099" s="6" t="str">
        <f>IF(C4099="","",G4099&amp;" "&amp;VLOOKUP(C4099,$X$1:$Y$49,2))</f>
        <v>D 25</v>
      </c>
      <c r="M4099" s="10" t="e">
        <f>M4098+IF(AND(B4099="C",E4099&lt;&gt;""),IF(G4099="D",-#REF!,+#REF!),0)</f>
        <v>#REF!</v>
      </c>
      <c r="N4099">
        <f>IF(D4099,MONTH(D4099),"")</f>
        <v>10</v>
      </c>
      <c r="O4099">
        <f>IF(D4099,YEAR(D4099),"")</f>
        <v>2008</v>
      </c>
      <c r="P4099" s="12">
        <f>P4098+IF(AND($B4099="C",I4099&lt;&gt;""),IF($G4099="D",-I4099,+I4099),0)</f>
        <v>125.85577481221321</v>
      </c>
    </row>
    <row r="4100" spans="1:16" x14ac:dyDescent="0.2">
      <c r="A4100" s="6">
        <v>1978</v>
      </c>
      <c r="B4100" s="29" t="s">
        <v>17</v>
      </c>
      <c r="C4100" t="s">
        <v>26</v>
      </c>
      <c r="D4100" s="8">
        <v>39751</v>
      </c>
      <c r="E4100" s="8">
        <v>39751</v>
      </c>
      <c r="F4100" s="40" t="s">
        <v>284</v>
      </c>
      <c r="G4100" s="29" t="s">
        <v>23</v>
      </c>
      <c r="I4100" s="12">
        <v>7.87</v>
      </c>
      <c r="J4100" s="12">
        <f>J4099+IF(AND($B4100="B",$G4100="D"),-I4100,IF($B4100="B",+I4100,0))</f>
        <v>1349.6305711641312</v>
      </c>
      <c r="K4100" s="12">
        <f>K4099+IF(AND($B4100="B",$E4100&lt;&gt;""),IF($G4100="D",-I4100,+I4100),0)</f>
        <v>1349.6305711641312</v>
      </c>
      <c r="L4100" s="6" t="str">
        <f>IF(C4100="","",G4100&amp;" "&amp;VLOOKUP(C4100,$X$1:$Y$49,2))</f>
        <v>D 6</v>
      </c>
      <c r="M4100" s="10" t="e">
        <f>M4099+IF(AND(B4100="C",E4100&lt;&gt;""),IF(G4100="D",-#REF!,+#REF!),0)</f>
        <v>#REF!</v>
      </c>
      <c r="N4100">
        <f>IF(D4100,MONTH(D4100),"")</f>
        <v>10</v>
      </c>
      <c r="O4100">
        <f>IF(D4100,YEAR(D4100),"")</f>
        <v>2008</v>
      </c>
      <c r="P4100" s="12">
        <f>P4099+IF(AND($B4100="C",I4100&lt;&gt;""),IF($G4100="D",-I4100,+I4100),0)</f>
        <v>125.85577481221321</v>
      </c>
    </row>
    <row r="4101" spans="1:16" x14ac:dyDescent="0.2">
      <c r="A4101" s="6">
        <v>1977</v>
      </c>
      <c r="B4101" s="29" t="s">
        <v>17</v>
      </c>
      <c r="C4101" s="24" t="s">
        <v>58</v>
      </c>
      <c r="D4101" s="8">
        <v>39752</v>
      </c>
      <c r="E4101" s="8">
        <v>39752</v>
      </c>
      <c r="F4101" s="40" t="s">
        <v>284</v>
      </c>
      <c r="G4101" s="29" t="s">
        <v>23</v>
      </c>
      <c r="I4101" s="12">
        <v>177.53</v>
      </c>
      <c r="J4101" s="12">
        <f>J4100+IF(AND($B4101="B",$G4101="D"),-I4101,IF($B4101="B",+I4101,0))</f>
        <v>1172.1005711641312</v>
      </c>
      <c r="K4101" s="12">
        <f>K4100+IF(AND($B4101="B",$E4101&lt;&gt;""),IF($G4101="D",-I4101,+I4101),0)</f>
        <v>1172.1005711641312</v>
      </c>
      <c r="L4101" s="6" t="str">
        <f>IF(C4101="","",G4101&amp;" "&amp;VLOOKUP(C4101,$X$1:$Y$49,2))</f>
        <v>D 4</v>
      </c>
      <c r="M4101" s="10" t="e">
        <f>M4100+IF(AND(B4101="C",E4101&lt;&gt;""),IF(G4101="D",-#REF!,+#REF!),0)</f>
        <v>#REF!</v>
      </c>
      <c r="N4101">
        <f>IF(D4101,MONTH(D4101),"")</f>
        <v>10</v>
      </c>
      <c r="O4101">
        <f>IF(D4101,YEAR(D4101),"")</f>
        <v>2008</v>
      </c>
      <c r="P4101" s="12">
        <f>P4100+IF(AND($B4101="C",I4101&lt;&gt;""),IF($G4101="D",-I4101,+I4101),0)</f>
        <v>125.85577481221321</v>
      </c>
    </row>
    <row r="4102" spans="1:16" x14ac:dyDescent="0.2">
      <c r="A4102" s="6">
        <v>1977</v>
      </c>
      <c r="B4102" s="29" t="s">
        <v>17</v>
      </c>
      <c r="C4102" t="s">
        <v>31</v>
      </c>
      <c r="D4102" s="8">
        <v>39752</v>
      </c>
      <c r="E4102" s="8">
        <v>39752</v>
      </c>
      <c r="F4102" s="40" t="s">
        <v>284</v>
      </c>
      <c r="G4102" s="29" t="s">
        <v>23</v>
      </c>
      <c r="I4102" s="12">
        <v>292.64214046822741</v>
      </c>
      <c r="J4102" s="12">
        <f>J4101+IF(AND($B4102="B",$G4102="D"),-I4102,IF($B4102="B",+I4102,0))</f>
        <v>879.45843069590387</v>
      </c>
      <c r="K4102" s="12">
        <f>K4101+IF(AND($B4102="B",$E4102&lt;&gt;""),IF($G4102="D",-I4102,+I4102),0)</f>
        <v>879.45843069590387</v>
      </c>
      <c r="L4102" s="6" t="str">
        <f>IF(C4102="","",G4102&amp;" "&amp;VLOOKUP(C4102,$X$1:$Y$49,2))</f>
        <v>D 22</v>
      </c>
      <c r="M4102" s="10" t="e">
        <f>M4101+IF(AND(B4102="C",E4102&lt;&gt;""),IF(G4102="D",-#REF!,+#REF!),0)</f>
        <v>#REF!</v>
      </c>
      <c r="N4102">
        <f>IF(D4102,MONTH(D4102),"")</f>
        <v>10</v>
      </c>
      <c r="O4102">
        <f>IF(D4102,YEAR(D4102),"")</f>
        <v>2008</v>
      </c>
      <c r="P4102" s="12">
        <f>P4101+IF(AND($B4102="C",I4102&lt;&gt;""),IF($G4102="D",-I4102,+I4102),0)</f>
        <v>125.85577481221321</v>
      </c>
    </row>
    <row r="4103" spans="1:16" x14ac:dyDescent="0.2">
      <c r="A4103" s="6">
        <v>1977</v>
      </c>
      <c r="B4103" s="29" t="s">
        <v>17</v>
      </c>
      <c r="C4103" t="s">
        <v>49</v>
      </c>
      <c r="D4103" s="8">
        <v>39752</v>
      </c>
      <c r="E4103" s="8">
        <v>39752</v>
      </c>
      <c r="F4103" s="40" t="s">
        <v>284</v>
      </c>
      <c r="G4103" s="29" t="s">
        <v>23</v>
      </c>
      <c r="I4103" s="12">
        <v>105.36</v>
      </c>
      <c r="J4103" s="12">
        <f>J4102+IF(AND($B4103="B",$G4103="D"),-I4103,IF($B4103="B",+I4103,0))</f>
        <v>774.09843069590386</v>
      </c>
      <c r="K4103" s="12">
        <f>K4102+IF(AND($B4103="B",$E4103&lt;&gt;""),IF($G4103="D",-I4103,+I4103),0)</f>
        <v>774.09843069590386</v>
      </c>
      <c r="L4103" s="6" t="str">
        <f>IF(C4103="","",G4103&amp;" "&amp;VLOOKUP(C4103,$X$1:$Y$49,2))</f>
        <v>D 24</v>
      </c>
      <c r="M4103" s="10" t="e">
        <f>M4102+IF(AND(B4103="C",E4103&lt;&gt;""),IF(G4103="D",-#REF!,+#REF!),0)</f>
        <v>#REF!</v>
      </c>
      <c r="N4103">
        <f>IF(D4103,MONTH(D4103),"")</f>
        <v>10</v>
      </c>
      <c r="O4103">
        <f>IF(D4103,YEAR(D4103),"")</f>
        <v>2008</v>
      </c>
      <c r="P4103" s="12">
        <f>P4102+IF(AND($B4103="C",I4103&lt;&gt;""),IF($G4103="D",-I4103,+I4103),0)</f>
        <v>125.85577481221321</v>
      </c>
    </row>
    <row r="4104" spans="1:16" x14ac:dyDescent="0.2">
      <c r="A4104" s="6">
        <v>1977</v>
      </c>
      <c r="B4104" s="29" t="s">
        <v>17</v>
      </c>
      <c r="C4104" t="s">
        <v>26</v>
      </c>
      <c r="D4104" s="8">
        <v>39752</v>
      </c>
      <c r="E4104" s="8">
        <v>39752</v>
      </c>
      <c r="F4104" s="40" t="s">
        <v>284</v>
      </c>
      <c r="G4104" s="29" t="s">
        <v>23</v>
      </c>
      <c r="I4104" s="12">
        <v>78</v>
      </c>
      <c r="J4104" s="12">
        <f>J4103+IF(AND($B4104="B",$G4104="D"),-I4104,IF($B4104="B",+I4104,0))</f>
        <v>696.09843069590386</v>
      </c>
      <c r="K4104" s="12">
        <f>K4103+IF(AND($B4104="B",$E4104&lt;&gt;""),IF($G4104="D",-I4104,+I4104),0)</f>
        <v>696.09843069590386</v>
      </c>
      <c r="L4104" s="6" t="str">
        <f>IF(C4104="","",G4104&amp;" "&amp;VLOOKUP(C4104,$X$1:$Y$49,2))</f>
        <v>D 6</v>
      </c>
      <c r="M4104" s="10" t="e">
        <f>M4103+IF(AND(B4104="C",E4104&lt;&gt;""),IF(G4104="D",-#REF!,+#REF!),0)</f>
        <v>#REF!</v>
      </c>
      <c r="N4104">
        <f>IF(D4104,MONTH(D4104),"")</f>
        <v>10</v>
      </c>
      <c r="O4104">
        <f>IF(D4104,YEAR(D4104),"")</f>
        <v>2008</v>
      </c>
      <c r="P4104" s="12">
        <f>P4103+IF(AND($B4104="C",I4104&lt;&gt;""),IF($G4104="D",-I4104,+I4104),0)</f>
        <v>125.85577481221321</v>
      </c>
    </row>
    <row r="4105" spans="1:16" x14ac:dyDescent="0.2">
      <c r="A4105" s="6">
        <v>1971</v>
      </c>
      <c r="B4105" s="29" t="s">
        <v>17</v>
      </c>
      <c r="C4105" t="s">
        <v>54</v>
      </c>
      <c r="D4105" s="8">
        <v>39753</v>
      </c>
      <c r="E4105" s="8">
        <v>39753</v>
      </c>
      <c r="F4105" s="40" t="s">
        <v>284</v>
      </c>
      <c r="G4105" s="29" t="s">
        <v>19</v>
      </c>
      <c r="I4105" s="12">
        <v>275</v>
      </c>
      <c r="J4105" s="12">
        <f>J4104+IF(AND($B4105="B",$G4105="D"),-I4105,IF($B4105="B",+I4105,0))</f>
        <v>971.09843069590386</v>
      </c>
      <c r="K4105" s="12">
        <f>K4104+IF(AND($B4105="B",$E4105&lt;&gt;""),IF($G4105="D",-I4105,+I4105),0)</f>
        <v>971.09843069590386</v>
      </c>
      <c r="L4105" s="6" t="str">
        <f>IF(C4105="","",G4105&amp;" "&amp;VLOOKUP(C4105,$X$1:$Y$49,2))</f>
        <v>R 6</v>
      </c>
      <c r="M4105" s="10" t="e">
        <f>M4104+IF(AND(B4105="C",E4105&lt;&gt;""),IF(G4105="D",-#REF!,+#REF!),0)</f>
        <v>#REF!</v>
      </c>
      <c r="N4105">
        <f>IF(D4105,MONTH(D4105),"")</f>
        <v>11</v>
      </c>
      <c r="O4105">
        <f>IF(D4105,YEAR(D4105),"")</f>
        <v>2008</v>
      </c>
      <c r="P4105" s="12">
        <f>P4104+IF(AND($B4105="C",I4105&lt;&gt;""),IF($G4105="D",-I4105,+I4105),0)</f>
        <v>125.85577481221321</v>
      </c>
    </row>
    <row r="4106" spans="1:16" x14ac:dyDescent="0.2">
      <c r="A4106" s="6">
        <v>1971</v>
      </c>
      <c r="B4106" s="29" t="s">
        <v>17</v>
      </c>
      <c r="C4106" t="s">
        <v>62</v>
      </c>
      <c r="D4106" s="8">
        <v>39753</v>
      </c>
      <c r="E4106" s="8">
        <v>39753</v>
      </c>
      <c r="F4106" t="s">
        <v>284</v>
      </c>
      <c r="G4106" s="29" t="s">
        <v>19</v>
      </c>
      <c r="I4106" s="12">
        <v>53.9</v>
      </c>
      <c r="J4106" s="12">
        <f>J4105+IF(AND($B4106="B",$G4106="D"),-I4106,IF($B4106="B",+I4106,0))</f>
        <v>1024.9984306959038</v>
      </c>
      <c r="K4106" s="12">
        <f>K4105+IF(AND($B4106="B",$E4106&lt;&gt;""),IF($G4106="D",-I4106,+I4106),0)</f>
        <v>1024.9984306959038</v>
      </c>
      <c r="L4106" s="6" t="str">
        <f>IF(C4106="","",G4106&amp;" "&amp;VLOOKUP(C4106,$X$1:$Y$49,2))</f>
        <v>R 5</v>
      </c>
      <c r="M4106" s="10" t="e">
        <f>M4105+IF(AND(B4106="C",E4106&lt;&gt;""),IF(G4106="D",-#REF!,+#REF!),0)</f>
        <v>#REF!</v>
      </c>
      <c r="N4106">
        <f>IF(D4106,MONTH(D4106),"")</f>
        <v>11</v>
      </c>
      <c r="O4106">
        <f>IF(D4106,YEAR(D4106),"")</f>
        <v>2008</v>
      </c>
      <c r="P4106" s="12">
        <f>P4105+IF(AND($B4106="C",I4106&lt;&gt;""),IF($G4106="D",-I4106,+I4106),0)</f>
        <v>125.85577481221321</v>
      </c>
    </row>
    <row r="4107" spans="1:16" x14ac:dyDescent="0.2">
      <c r="A4107" s="6">
        <v>1979</v>
      </c>
      <c r="B4107" s="6" t="s">
        <v>17</v>
      </c>
      <c r="C4107" t="s">
        <v>53</v>
      </c>
      <c r="D4107" s="8">
        <v>39755</v>
      </c>
      <c r="E4107" s="8">
        <v>39755</v>
      </c>
      <c r="F4107" t="s">
        <v>284</v>
      </c>
      <c r="G4107" s="6" t="s">
        <v>23</v>
      </c>
      <c r="I4107" s="12">
        <v>34</v>
      </c>
      <c r="J4107" s="12">
        <f>J4106+IF(AND($B4107="B",$G4107="D"),-I4107,IF($B4107="B",+I4107,0))</f>
        <v>990.99843069590383</v>
      </c>
      <c r="K4107" s="12">
        <f>K4106+IF(AND($B4107="B",$E4107&lt;&gt;""),IF($G4107="D",-I4107,+I4107),0)</f>
        <v>990.99843069590383</v>
      </c>
      <c r="L4107" s="6" t="str">
        <f>IF(C4107="","",G4107&amp;" "&amp;VLOOKUP(C4107,$X$1:$Y$49,2))</f>
        <v>D 29</v>
      </c>
      <c r="M4107" s="10" t="e">
        <f>M4106+IF(AND(B4107="C",E4107&lt;&gt;""),IF(G4107="D",-#REF!,+#REF!),0)</f>
        <v>#REF!</v>
      </c>
      <c r="N4107">
        <f>IF(D4107,MONTH(D4107),"")</f>
        <v>11</v>
      </c>
      <c r="O4107">
        <f>IF(D4107,YEAR(D4107),"")</f>
        <v>2008</v>
      </c>
      <c r="P4107" s="12">
        <f>P4106+IF(AND($B4107="C",I4107&lt;&gt;""),IF($G4107="D",-I4107,+I4107),0)</f>
        <v>125.85577481221321</v>
      </c>
    </row>
    <row r="4108" spans="1:16" x14ac:dyDescent="0.2">
      <c r="A4108" s="6">
        <v>1979</v>
      </c>
      <c r="B4108" s="6" t="s">
        <v>17</v>
      </c>
      <c r="C4108" t="s">
        <v>53</v>
      </c>
      <c r="D4108" s="8">
        <v>39755</v>
      </c>
      <c r="E4108" s="8">
        <v>39755</v>
      </c>
      <c r="F4108" t="s">
        <v>284</v>
      </c>
      <c r="G4108" s="6" t="s">
        <v>23</v>
      </c>
      <c r="I4108" s="12">
        <v>8.36</v>
      </c>
      <c r="J4108" s="12">
        <f>J4107+IF(AND($B4108="B",$G4108="D"),-I4108,IF($B4108="B",+I4108,0))</f>
        <v>982.63843069590382</v>
      </c>
      <c r="K4108" s="12">
        <f>K4107+IF(AND($B4108="B",$E4108&lt;&gt;""),IF($G4108="D",-I4108,+I4108),0)</f>
        <v>982.63843069590382</v>
      </c>
      <c r="L4108" s="6" t="str">
        <f>IF(C4108="","",G4108&amp;" "&amp;VLOOKUP(C4108,$X$1:$Y$49,2))</f>
        <v>D 29</v>
      </c>
      <c r="M4108" s="10" t="e">
        <f>M4107+IF(AND(B4108="C",E4108&lt;&gt;""),IF(G4108="D",-#REF!,+#REF!),0)</f>
        <v>#REF!</v>
      </c>
      <c r="N4108">
        <f>IF(D4108,MONTH(D4108),"")</f>
        <v>11</v>
      </c>
      <c r="O4108">
        <f>IF(D4108,YEAR(D4108),"")</f>
        <v>2008</v>
      </c>
      <c r="P4108" s="12">
        <f>P4107+IF(AND($B4108="C",I4108&lt;&gt;""),IF($G4108="D",-I4108,+I4108),0)</f>
        <v>125.85577481221321</v>
      </c>
    </row>
    <row r="4109" spans="1:16" x14ac:dyDescent="0.2">
      <c r="A4109" s="6">
        <v>999</v>
      </c>
      <c r="B4109" s="6" t="s">
        <v>17</v>
      </c>
      <c r="C4109" t="s">
        <v>33</v>
      </c>
      <c r="D4109" s="8">
        <v>39756</v>
      </c>
      <c r="E4109" s="8">
        <v>39756</v>
      </c>
      <c r="F4109" t="s">
        <v>284</v>
      </c>
      <c r="G4109" s="6" t="s">
        <v>23</v>
      </c>
      <c r="I4109" s="12">
        <v>136.84</v>
      </c>
      <c r="J4109" s="12">
        <f>J4108+IF(AND($B4109="B",$G4109="D"),-I4109,IF($B4109="B",+I4109,0))</f>
        <v>845.79843069590379</v>
      </c>
      <c r="K4109" s="12">
        <f>K4108+IF(AND($B4109="B",$E4109&lt;&gt;""),IF($G4109="D",-I4109,+I4109),0)</f>
        <v>845.79843069590379</v>
      </c>
      <c r="L4109" s="6" t="str">
        <f>IF(C4109="","",G4109&amp;" "&amp;VLOOKUP(C4109,$X$1:$Y$49,2))</f>
        <v>D 23</v>
      </c>
      <c r="M4109" s="10" t="e">
        <f>M4108+IF(AND(B4109="C",E4109&lt;&gt;""),IF(G4109="D",-#REF!,+#REF!),0)</f>
        <v>#REF!</v>
      </c>
      <c r="N4109">
        <f>IF(D4109,MONTH(D4109),"")</f>
        <v>11</v>
      </c>
      <c r="O4109">
        <f>IF(D4109,YEAR(D4109),"")</f>
        <v>2008</v>
      </c>
      <c r="P4109" s="12">
        <f>P4108+IF(AND($B4109="C",I4109&lt;&gt;""),IF($G4109="D",-I4109,+I4109),0)</f>
        <v>125.85577481221321</v>
      </c>
    </row>
    <row r="4110" spans="1:16" x14ac:dyDescent="0.2">
      <c r="A4110" s="6">
        <v>1973</v>
      </c>
      <c r="B4110" s="29" t="s">
        <v>17</v>
      </c>
      <c r="C4110" t="s">
        <v>54</v>
      </c>
      <c r="D4110" s="8">
        <v>39756</v>
      </c>
      <c r="E4110" s="8">
        <v>39756</v>
      </c>
      <c r="F4110" s="40" t="s">
        <v>284</v>
      </c>
      <c r="G4110" s="29" t="s">
        <v>19</v>
      </c>
      <c r="I4110" s="12">
        <v>960</v>
      </c>
      <c r="J4110" s="12">
        <f>J4109+IF(AND($B4110="B",$G4110="D"),-I4110,IF($B4110="B",+I4110,0))</f>
        <v>1805.7984306959038</v>
      </c>
      <c r="K4110" s="12">
        <f>K4109+IF(AND($B4110="B",$E4110&lt;&gt;""),IF($G4110="D",-I4110,+I4110),0)</f>
        <v>1805.7984306959038</v>
      </c>
      <c r="L4110" s="6" t="str">
        <f>IF(C4110="","",G4110&amp;" "&amp;VLOOKUP(C4110,$X$1:$Y$49,2))</f>
        <v>R 6</v>
      </c>
      <c r="M4110" s="10" t="e">
        <f>M4109+IF(AND(B4110="C",E4110&lt;&gt;""),IF(G4110="D",-#REF!,+#REF!),0)</f>
        <v>#REF!</v>
      </c>
      <c r="N4110">
        <f>IF(D4110,MONTH(D4110),"")</f>
        <v>11</v>
      </c>
      <c r="O4110">
        <f>IF(D4110,YEAR(D4110),"")</f>
        <v>2008</v>
      </c>
      <c r="P4110" s="12">
        <f>P4109+IF(AND($B4110="C",I4110&lt;&gt;""),IF($G4110="D",-I4110,+I4110),0)</f>
        <v>125.85577481221321</v>
      </c>
    </row>
    <row r="4111" spans="1:16" x14ac:dyDescent="0.2">
      <c r="A4111" s="6">
        <v>1973</v>
      </c>
      <c r="B4111" s="29" t="s">
        <v>17</v>
      </c>
      <c r="C4111" t="s">
        <v>62</v>
      </c>
      <c r="D4111" s="8">
        <v>39756</v>
      </c>
      <c r="E4111" s="8">
        <v>39756</v>
      </c>
      <c r="F4111" t="s">
        <v>284</v>
      </c>
      <c r="G4111" s="29" t="s">
        <v>19</v>
      </c>
      <c r="I4111" s="12">
        <v>188.16</v>
      </c>
      <c r="J4111" s="12">
        <f>J4110+IF(AND($B4111="B",$G4111="D"),-I4111,IF($B4111="B",+I4111,0))</f>
        <v>1993.9584306959039</v>
      </c>
      <c r="K4111" s="12">
        <f>K4110+IF(AND($B4111="B",$E4111&lt;&gt;""),IF($G4111="D",-I4111,+I4111),0)</f>
        <v>1993.9584306959039</v>
      </c>
      <c r="L4111" s="6" t="str">
        <f>IF(C4111="","",G4111&amp;" "&amp;VLOOKUP(C4111,$X$1:$Y$49,2))</f>
        <v>R 5</v>
      </c>
      <c r="M4111" s="10" t="e">
        <f>M4110+IF(AND(B4111="C",E4111&lt;&gt;""),IF(G4111="D",-#REF!,+#REF!),0)</f>
        <v>#REF!</v>
      </c>
      <c r="N4111">
        <f>IF(D4111,MONTH(D4111),"")</f>
        <v>11</v>
      </c>
      <c r="O4111">
        <f>IF(D4111,YEAR(D4111),"")</f>
        <v>2008</v>
      </c>
      <c r="P4111" s="12">
        <f>P4110+IF(AND($B4111="C",I4111&lt;&gt;""),IF($G4111="D",-I4111,+I4111),0)</f>
        <v>125.85577481221321</v>
      </c>
    </row>
    <row r="4112" spans="1:16" x14ac:dyDescent="0.2">
      <c r="A4112" s="6">
        <v>1976</v>
      </c>
      <c r="B4112" s="29" t="s">
        <v>17</v>
      </c>
      <c r="C4112" t="s">
        <v>28</v>
      </c>
      <c r="D4112" s="8">
        <v>39756</v>
      </c>
      <c r="E4112" s="8">
        <v>39765</v>
      </c>
      <c r="F4112" s="40" t="s">
        <v>284</v>
      </c>
      <c r="G4112" s="29" t="s">
        <v>23</v>
      </c>
      <c r="I4112" s="12">
        <v>74.180000000000007</v>
      </c>
      <c r="J4112" s="12">
        <f>J4111+IF(AND($B4112="B",$G4112="D"),-I4112,IF($B4112="B",+I4112,0))</f>
        <v>1919.7784306959038</v>
      </c>
      <c r="K4112" s="12">
        <f>K4111+IF(AND($B4112="B",$E4112&lt;&gt;""),IF($G4112="D",-I4112,+I4112),0)</f>
        <v>1919.7784306959038</v>
      </c>
      <c r="L4112" s="6" t="str">
        <f>IF(C4112="","",G4112&amp;" "&amp;VLOOKUP(C4112,$X$1:$Y$49,2))</f>
        <v>D 25</v>
      </c>
      <c r="M4112" s="10" t="e">
        <f>M4111+IF(AND(B4112="C",E4112&lt;&gt;""),IF(G4112="D",-#REF!,+#REF!),0)</f>
        <v>#REF!</v>
      </c>
      <c r="N4112">
        <f>IF(D4112,MONTH(D4112),"")</f>
        <v>11</v>
      </c>
      <c r="O4112">
        <f>IF(D4112,YEAR(D4112),"")</f>
        <v>2008</v>
      </c>
      <c r="P4112" s="12">
        <f>P4111+IF(AND($B4112="C",I4112&lt;&gt;""),IF($G4112="D",-I4112,+I4112),0)</f>
        <v>125.85577481221321</v>
      </c>
    </row>
    <row r="4113" spans="1:16" x14ac:dyDescent="0.2">
      <c r="A4113" s="6">
        <v>1976</v>
      </c>
      <c r="B4113" s="29" t="s">
        <v>17</v>
      </c>
      <c r="C4113" t="s">
        <v>26</v>
      </c>
      <c r="D4113" s="8">
        <v>39756</v>
      </c>
      <c r="E4113" s="8">
        <v>39765</v>
      </c>
      <c r="F4113" s="40" t="s">
        <v>284</v>
      </c>
      <c r="G4113" s="29" t="s">
        <v>23</v>
      </c>
      <c r="I4113" s="12">
        <v>11.78</v>
      </c>
      <c r="J4113" s="12">
        <f>J4112+IF(AND($B4113="B",$G4113="D"),-I4113,IF($B4113="B",+I4113,0))</f>
        <v>1907.9984306959038</v>
      </c>
      <c r="K4113" s="12">
        <f>K4112+IF(AND($B4113="B",$E4113&lt;&gt;""),IF($G4113="D",-I4113,+I4113),0)</f>
        <v>1907.9984306959038</v>
      </c>
      <c r="L4113" s="6" t="str">
        <f>IF(C4113="","",G4113&amp;" "&amp;VLOOKUP(C4113,$X$1:$Y$49,2))</f>
        <v>D 6</v>
      </c>
      <c r="M4113" s="10" t="e">
        <f>M4112+IF(AND(B4113="C",E4113&lt;&gt;""),IF(G4113="D",-#REF!,+#REF!),0)</f>
        <v>#REF!</v>
      </c>
      <c r="N4113">
        <f>IF(D4113,MONTH(D4113),"")</f>
        <v>11</v>
      </c>
      <c r="O4113">
        <f>IF(D4113,YEAR(D4113),"")</f>
        <v>2008</v>
      </c>
      <c r="P4113" s="12">
        <f>P4112+IF(AND($B4113="C",I4113&lt;&gt;""),IF($G4113="D",-I4113,+I4113),0)</f>
        <v>125.85577481221321</v>
      </c>
    </row>
    <row r="4114" spans="1:16" x14ac:dyDescent="0.2">
      <c r="A4114" s="6">
        <v>1544</v>
      </c>
      <c r="B4114" s="6" t="s">
        <v>17</v>
      </c>
      <c r="C4114" t="s">
        <v>58</v>
      </c>
      <c r="D4114" s="8">
        <v>39757</v>
      </c>
      <c r="E4114" s="8">
        <v>39771</v>
      </c>
      <c r="F4114" t="s">
        <v>284</v>
      </c>
      <c r="G4114" s="6" t="s">
        <v>23</v>
      </c>
      <c r="I4114" s="12">
        <v>164.43</v>
      </c>
      <c r="J4114" s="12">
        <f>J4113+IF(AND($B4114="B",$G4114="D"),-I4114,IF($B4114="B",+I4114,0))</f>
        <v>1743.5684306959038</v>
      </c>
      <c r="K4114" s="12">
        <f>K4113+IF(AND($B4114="B",$E4114&lt;&gt;""),IF($G4114="D",-I4114,+I4114),0)</f>
        <v>1743.5684306959038</v>
      </c>
      <c r="L4114" s="6" t="str">
        <f>IF(C4114="","",G4114&amp;" "&amp;VLOOKUP(C4114,$X$1:$Y$49,2))</f>
        <v>D 4</v>
      </c>
      <c r="M4114" s="10" t="e">
        <f>M4113+IF(AND(B4114="C",E4114&lt;&gt;""),IF(G4114="D",-#REF!,+#REF!),0)</f>
        <v>#REF!</v>
      </c>
      <c r="N4114">
        <f>IF(D4114,MONTH(D4114),"")</f>
        <v>11</v>
      </c>
      <c r="O4114">
        <f>IF(D4114,YEAR(D4114),"")</f>
        <v>2008</v>
      </c>
      <c r="P4114" s="12">
        <f>P4113+IF(AND($B4114="C",I4114&lt;&gt;""),IF($G4114="D",-I4114,+I4114),0)</f>
        <v>125.85577481221321</v>
      </c>
    </row>
    <row r="4115" spans="1:16" x14ac:dyDescent="0.2">
      <c r="A4115" s="6">
        <v>1972</v>
      </c>
      <c r="B4115" s="29" t="s">
        <v>17</v>
      </c>
      <c r="C4115" t="s">
        <v>54</v>
      </c>
      <c r="D4115" s="8">
        <v>39757</v>
      </c>
      <c r="E4115" s="8">
        <v>39757</v>
      </c>
      <c r="F4115" s="40" t="s">
        <v>284</v>
      </c>
      <c r="G4115" s="29" t="s">
        <v>19</v>
      </c>
      <c r="I4115" s="12">
        <v>350</v>
      </c>
      <c r="J4115" s="12">
        <f>J4114+IF(AND($B4115="B",$G4115="D"),-I4115,IF($B4115="B",+I4115,0))</f>
        <v>2093.5684306959038</v>
      </c>
      <c r="K4115" s="12">
        <f>K4114+IF(AND($B4115="B",$E4115&lt;&gt;""),IF($G4115="D",-I4115,+I4115),0)</f>
        <v>2093.5684306959038</v>
      </c>
      <c r="L4115" s="6" t="str">
        <f>IF(C4115="","",G4115&amp;" "&amp;VLOOKUP(C4115,$X$1:$Y$49,2))</f>
        <v>R 6</v>
      </c>
      <c r="M4115" s="10" t="e">
        <f>M4114+IF(AND(B4115="C",E4115&lt;&gt;""),IF(G4115="D",-#REF!,+#REF!),0)</f>
        <v>#REF!</v>
      </c>
      <c r="N4115">
        <f>IF(D4115,MONTH(D4115),"")</f>
        <v>11</v>
      </c>
      <c r="O4115">
        <f>IF(D4115,YEAR(D4115),"")</f>
        <v>2008</v>
      </c>
      <c r="P4115" s="12">
        <f>P4114+IF(AND($B4115="C",I4115&lt;&gt;""),IF($G4115="D",-I4115,+I4115),0)</f>
        <v>125.85577481221321</v>
      </c>
    </row>
    <row r="4116" spans="1:16" x14ac:dyDescent="0.2">
      <c r="A4116" s="6">
        <v>1972</v>
      </c>
      <c r="B4116" s="29" t="s">
        <v>17</v>
      </c>
      <c r="C4116" t="s">
        <v>62</v>
      </c>
      <c r="D4116" s="8">
        <v>39757</v>
      </c>
      <c r="E4116" s="8">
        <v>39757</v>
      </c>
      <c r="F4116" s="40" t="s">
        <v>284</v>
      </c>
      <c r="G4116" s="29" t="s">
        <v>19</v>
      </c>
      <c r="I4116" s="12">
        <v>68.599999999999994</v>
      </c>
      <c r="J4116" s="12">
        <f>J4115+IF(AND($B4116="B",$G4116="D"),-I4116,IF($B4116="B",+I4116,0))</f>
        <v>2162.1684306959037</v>
      </c>
      <c r="K4116" s="12">
        <f>K4115+IF(AND($B4116="B",$E4116&lt;&gt;""),IF($G4116="D",-I4116,+I4116),0)</f>
        <v>2162.1684306959037</v>
      </c>
      <c r="L4116" s="6" t="str">
        <f>IF(C4116="","",G4116&amp;" "&amp;VLOOKUP(C4116,$X$1:$Y$49,2))</f>
        <v>R 5</v>
      </c>
      <c r="M4116" s="10" t="e">
        <f>M4115+IF(AND(B4116="C",E4116&lt;&gt;""),IF(G4116="D",-#REF!,+#REF!),0)</f>
        <v>#REF!</v>
      </c>
      <c r="N4116">
        <f>IF(D4116,MONTH(D4116),"")</f>
        <v>11</v>
      </c>
      <c r="O4116">
        <f>IF(D4116,YEAR(D4116),"")</f>
        <v>2008</v>
      </c>
      <c r="P4116" s="12">
        <f>P4115+IF(AND($B4116="C",I4116&lt;&gt;""),IF($G4116="D",-I4116,+I4116),0)</f>
        <v>125.85577481221321</v>
      </c>
    </row>
    <row r="4117" spans="1:16" x14ac:dyDescent="0.2">
      <c r="A4117" s="6">
        <v>1974</v>
      </c>
      <c r="B4117" s="29" t="s">
        <v>17</v>
      </c>
      <c r="C4117" t="s">
        <v>54</v>
      </c>
      <c r="D4117" s="8">
        <v>39759</v>
      </c>
      <c r="E4117" s="8">
        <v>39759</v>
      </c>
      <c r="F4117" s="40" t="s">
        <v>284</v>
      </c>
      <c r="G4117" s="29" t="s">
        <v>19</v>
      </c>
      <c r="I4117" s="12">
        <v>900</v>
      </c>
      <c r="J4117" s="12">
        <f>J4116+IF(AND($B4117="B",$G4117="D"),-I4117,IF($B4117="B",+I4117,0))</f>
        <v>3062.1684306959037</v>
      </c>
      <c r="K4117" s="12">
        <f>K4116+IF(AND($B4117="B",$E4117&lt;&gt;""),IF($G4117="D",-I4117,+I4117),0)</f>
        <v>3062.1684306959037</v>
      </c>
      <c r="L4117" s="6" t="str">
        <f>IF(C4117="","",G4117&amp;" "&amp;VLOOKUP(C4117,$X$1:$Y$49,2))</f>
        <v>R 6</v>
      </c>
      <c r="M4117" s="10" t="e">
        <f>M4116+IF(AND(B4117="C",E4117&lt;&gt;""),IF(G4117="D",-#REF!,+#REF!),0)</f>
        <v>#REF!</v>
      </c>
      <c r="N4117">
        <f>IF(D4117,MONTH(D4117),"")</f>
        <v>11</v>
      </c>
      <c r="O4117">
        <f>IF(D4117,YEAR(D4117),"")</f>
        <v>2008</v>
      </c>
      <c r="P4117" s="12">
        <f>P4116+IF(AND($B4117="C",I4117&lt;&gt;""),IF($G4117="D",-I4117,+I4117),0)</f>
        <v>125.85577481221321</v>
      </c>
    </row>
    <row r="4118" spans="1:16" x14ac:dyDescent="0.2">
      <c r="A4118" s="6">
        <v>1974</v>
      </c>
      <c r="B4118" s="29" t="s">
        <v>17</v>
      </c>
      <c r="C4118" t="s">
        <v>62</v>
      </c>
      <c r="D4118" s="8">
        <v>39759</v>
      </c>
      <c r="E4118" s="8">
        <v>39759</v>
      </c>
      <c r="F4118" s="40" t="s">
        <v>284</v>
      </c>
      <c r="G4118" s="29" t="s">
        <v>19</v>
      </c>
      <c r="I4118" s="12">
        <v>176.4</v>
      </c>
      <c r="J4118" s="12">
        <f>J4117+IF(AND($B4118="B",$G4118="D"),-I4118,IF($B4118="B",+I4118,0))</f>
        <v>3238.5684306959038</v>
      </c>
      <c r="K4118" s="12">
        <f>K4117+IF(AND($B4118="B",$E4118&lt;&gt;""),IF($G4118="D",-I4118,+I4118),0)</f>
        <v>3238.5684306959038</v>
      </c>
      <c r="L4118" s="6" t="str">
        <f>IF(C4118="","",G4118&amp;" "&amp;VLOOKUP(C4118,$X$1:$Y$49,2))</f>
        <v>R 5</v>
      </c>
      <c r="M4118" s="10" t="e">
        <f>M4117+IF(AND(B4118="C",E4118&lt;&gt;""),IF(G4118="D",-#REF!,+#REF!),0)</f>
        <v>#REF!</v>
      </c>
      <c r="N4118">
        <f>IF(D4118,MONTH(D4118),"")</f>
        <v>11</v>
      </c>
      <c r="O4118">
        <f>IF(D4118,YEAR(D4118),"")</f>
        <v>2008</v>
      </c>
      <c r="P4118" s="12">
        <f>P4117+IF(AND($B4118="C",I4118&lt;&gt;""),IF($G4118="D",-I4118,+I4118),0)</f>
        <v>125.85577481221321</v>
      </c>
    </row>
    <row r="4119" spans="1:16" x14ac:dyDescent="0.2">
      <c r="A4119" s="6">
        <v>1538</v>
      </c>
      <c r="B4119" s="6" t="s">
        <v>17</v>
      </c>
      <c r="C4119" t="s">
        <v>64</v>
      </c>
      <c r="D4119" s="8">
        <v>39760</v>
      </c>
      <c r="E4119" s="8">
        <v>39761</v>
      </c>
      <c r="F4119" t="s">
        <v>284</v>
      </c>
      <c r="G4119" s="6" t="s">
        <v>23</v>
      </c>
      <c r="I4119" s="12">
        <v>4</v>
      </c>
      <c r="J4119" s="12">
        <f>J4118+IF(AND($B4119="B",$G4119="D"),-I4119,IF($B4119="B",+I4119,0))</f>
        <v>3234.5684306959038</v>
      </c>
      <c r="K4119" s="12">
        <f>K4118+IF(AND($B4119="B",$E4119&lt;&gt;""),IF($G4119="D",-I4119,+I4119),0)</f>
        <v>3234.5684306959038</v>
      </c>
      <c r="L4119" s="6" t="str">
        <f>IF(C4119="","",G4119&amp;" "&amp;VLOOKUP(C4119,$X$1:$Y$49,2))</f>
        <v>D 20</v>
      </c>
      <c r="M4119" s="10" t="e">
        <f>M4118+IF(AND(B4119="C",E4119&lt;&gt;""),IF(G4119="D",-#REF!,+#REF!),0)</f>
        <v>#REF!</v>
      </c>
      <c r="N4119">
        <f>IF(D4119,MONTH(D4119),"")</f>
        <v>11</v>
      </c>
      <c r="O4119">
        <f>IF(D4119,YEAR(D4119),"")</f>
        <v>2008</v>
      </c>
      <c r="P4119" s="12">
        <f>P4118+IF(AND($B4119="C",I4119&lt;&gt;""),IF($G4119="D",-I4119,+I4119),0)</f>
        <v>125.85577481221321</v>
      </c>
    </row>
    <row r="4120" spans="1:16" x14ac:dyDescent="0.2">
      <c r="A4120" s="6">
        <v>1981</v>
      </c>
      <c r="B4120" s="29" t="s">
        <v>40</v>
      </c>
      <c r="C4120" s="24" t="s">
        <v>18</v>
      </c>
      <c r="D4120" s="8">
        <v>39760</v>
      </c>
      <c r="E4120" s="8">
        <v>39760</v>
      </c>
      <c r="F4120" s="40" t="s">
        <v>284</v>
      </c>
      <c r="G4120" s="29" t="s">
        <v>19</v>
      </c>
      <c r="I4120" s="12">
        <v>300</v>
      </c>
      <c r="J4120" s="12">
        <f>J4119+IF(AND($B4120="B",$G4120="D"),-I4120,IF($B4120="B",+I4120,0))</f>
        <v>3234.5684306959038</v>
      </c>
      <c r="K4120" s="12">
        <f>K4119+IF(AND($B4120="B",$E4120&lt;&gt;""),IF($G4120="D",-I4120,+I4120),0)</f>
        <v>3234.5684306959038</v>
      </c>
      <c r="L4120" s="6" t="str">
        <f>IF(C4120="","",G4120&amp;" "&amp;VLOOKUP(C4120,$X$1:$Y$49,2))</f>
        <v>R 8</v>
      </c>
      <c r="M4120" s="10" t="e">
        <f>M4119+IF(AND(B4120="C",E4120&lt;&gt;""),IF(G4120="D",-#REF!,+#REF!),0)</f>
        <v>#REF!</v>
      </c>
      <c r="N4120">
        <f>IF(D4120,MONTH(D4120),"")</f>
        <v>11</v>
      </c>
      <c r="O4120">
        <f>IF(D4120,YEAR(D4120),"")</f>
        <v>2008</v>
      </c>
      <c r="P4120" s="12">
        <f>P4119+IF(AND($B4120="C",I4120&lt;&gt;""),IF($G4120="D",-I4120,+I4120),0)</f>
        <v>425.85577481221321</v>
      </c>
    </row>
    <row r="4121" spans="1:16" x14ac:dyDescent="0.2">
      <c r="A4121" s="6">
        <v>1981</v>
      </c>
      <c r="B4121" s="29" t="s">
        <v>40</v>
      </c>
      <c r="C4121" t="s">
        <v>31</v>
      </c>
      <c r="D4121" s="8">
        <v>39760</v>
      </c>
      <c r="E4121" s="8">
        <v>39760</v>
      </c>
      <c r="F4121" s="40" t="s">
        <v>284</v>
      </c>
      <c r="G4121" s="29" t="s">
        <v>23</v>
      </c>
      <c r="I4121" s="12">
        <v>240.54</v>
      </c>
      <c r="J4121" s="12">
        <f>J4120+IF(AND($B4121="B",$G4121="D"),-I4121,IF($B4121="B",+I4121,0))</f>
        <v>3234.5684306959038</v>
      </c>
      <c r="K4121" s="12">
        <f>K4120+IF(AND($B4121="B",$E4121&lt;&gt;""),IF($G4121="D",-I4121,+I4121),0)</f>
        <v>3234.5684306959038</v>
      </c>
      <c r="L4121" s="6" t="str">
        <f>IF(C4121="","",G4121&amp;" "&amp;VLOOKUP(C4121,$X$1:$Y$49,2))</f>
        <v>D 22</v>
      </c>
      <c r="M4121" s="10" t="e">
        <f>M4120+IF(AND(B4121="C",E4121&lt;&gt;""),IF(G4121="D",-#REF!,+#REF!),0)</f>
        <v>#REF!</v>
      </c>
      <c r="N4121">
        <f>IF(D4121,MONTH(D4121),"")</f>
        <v>11</v>
      </c>
      <c r="O4121">
        <f>IF(D4121,YEAR(D4121),"")</f>
        <v>2008</v>
      </c>
      <c r="P4121" s="12">
        <f>P4120+IF(AND($B4121="C",I4121&lt;&gt;""),IF($G4121="D",-I4121,+I4121),0)</f>
        <v>185.31577481221322</v>
      </c>
    </row>
    <row r="4122" spans="1:16" x14ac:dyDescent="0.2">
      <c r="A4122" s="6">
        <v>1981</v>
      </c>
      <c r="B4122" s="29" t="s">
        <v>40</v>
      </c>
      <c r="C4122" t="s">
        <v>26</v>
      </c>
      <c r="D4122" s="8">
        <v>39760</v>
      </c>
      <c r="E4122" s="8">
        <v>39760</v>
      </c>
      <c r="F4122" s="40" t="s">
        <v>284</v>
      </c>
      <c r="G4122" s="29" t="s">
        <v>23</v>
      </c>
      <c r="I4122" s="12">
        <v>24.59</v>
      </c>
      <c r="J4122" s="12">
        <f>J4121+IF(AND($B4122="B",$G4122="D"),-I4122,IF($B4122="B",+I4122,0))</f>
        <v>3234.5684306959038</v>
      </c>
      <c r="K4122" s="12">
        <f>K4121+IF(AND($B4122="B",$E4122&lt;&gt;""),IF($G4122="D",-I4122,+I4122),0)</f>
        <v>3234.5684306959038</v>
      </c>
      <c r="L4122" s="6" t="str">
        <f>IF(C4122="","",G4122&amp;" "&amp;VLOOKUP(C4122,$X$1:$Y$49,2))</f>
        <v>D 6</v>
      </c>
      <c r="M4122" s="10" t="e">
        <f>M4121+IF(AND(B4122="C",E4122&lt;&gt;""),IF(G4122="D",-#REF!,+#REF!),0)</f>
        <v>#REF!</v>
      </c>
      <c r="N4122">
        <f>IF(D4122,MONTH(D4122),"")</f>
        <v>11</v>
      </c>
      <c r="O4122">
        <f>IF(D4122,YEAR(D4122),"")</f>
        <v>2008</v>
      </c>
      <c r="P4122" s="12">
        <f>P4121+IF(AND($B4122="C",I4122&lt;&gt;""),IF($G4122="D",-I4122,+I4122),0)</f>
        <v>160.72577481221322</v>
      </c>
    </row>
    <row r="4123" spans="1:16" x14ac:dyDescent="0.2">
      <c r="A4123" s="6">
        <v>1981</v>
      </c>
      <c r="B4123" s="29" t="s">
        <v>40</v>
      </c>
      <c r="C4123" t="s">
        <v>31</v>
      </c>
      <c r="D4123" s="8">
        <v>39760</v>
      </c>
      <c r="E4123" s="8">
        <v>39760</v>
      </c>
      <c r="F4123" s="40" t="s">
        <v>284</v>
      </c>
      <c r="G4123" s="29" t="s">
        <v>23</v>
      </c>
      <c r="I4123" s="12">
        <v>113.06</v>
      </c>
      <c r="J4123" s="12">
        <f>J4122+IF(AND($B4123="B",$G4123="D"),-I4123,IF($B4123="B",+I4123,0))</f>
        <v>3234.5684306959038</v>
      </c>
      <c r="K4123" s="12">
        <f>K4122+IF(AND($B4123="B",$E4123&lt;&gt;""),IF($G4123="D",-I4123,+I4123),0)</f>
        <v>3234.5684306959038</v>
      </c>
      <c r="L4123" s="6" t="str">
        <f>IF(C4123="","",G4123&amp;" "&amp;VLOOKUP(C4123,$X$1:$Y$49,2))</f>
        <v>D 22</v>
      </c>
      <c r="M4123" s="10" t="e">
        <f>M4122+IF(AND(B4123="C",E4123&lt;&gt;""),IF(G4123="D",-#REF!,+#REF!),0)</f>
        <v>#REF!</v>
      </c>
      <c r="N4123">
        <f>IF(D4123,MONTH(D4123),"")</f>
        <v>11</v>
      </c>
      <c r="O4123">
        <f>IF(D4123,YEAR(D4123),"")</f>
        <v>2008</v>
      </c>
      <c r="P4123" s="12">
        <f>P4122+IF(AND($B4123="C",I4123&lt;&gt;""),IF($G4123="D",-I4123,+I4123),0)</f>
        <v>47.665774812213215</v>
      </c>
    </row>
    <row r="4124" spans="1:16" x14ac:dyDescent="0.2">
      <c r="A4124" s="6">
        <v>1982</v>
      </c>
      <c r="B4124" s="29" t="s">
        <v>17</v>
      </c>
      <c r="C4124" t="s">
        <v>57</v>
      </c>
      <c r="D4124" s="8">
        <v>39760</v>
      </c>
      <c r="E4124" s="8">
        <v>39763</v>
      </c>
      <c r="F4124" s="40" t="s">
        <v>284</v>
      </c>
      <c r="G4124" s="29" t="s">
        <v>23</v>
      </c>
      <c r="I4124" s="12">
        <v>220</v>
      </c>
      <c r="J4124" s="12">
        <f>J4123+IF(AND($B4124="B",$G4124="D"),-I4124,IF($B4124="B",+I4124,0))</f>
        <v>3014.5684306959038</v>
      </c>
      <c r="K4124" s="12">
        <f>K4123+IF(AND($B4124="B",$E4124&lt;&gt;""),IF($G4124="D",-I4124,+I4124),0)</f>
        <v>3014.5684306959038</v>
      </c>
      <c r="L4124" s="6" t="str">
        <f>IF(C4124="","",G4124&amp;" "&amp;VLOOKUP(C4124,$X$1:$Y$49,2))</f>
        <v>D 13</v>
      </c>
      <c r="M4124" s="10" t="e">
        <f>M4123+IF(AND(B4124="C",E4124&lt;&gt;""),IF(G4124="D",-#REF!,+#REF!),0)</f>
        <v>#REF!</v>
      </c>
      <c r="N4124">
        <f>IF(D4124,MONTH(D4124),"")</f>
        <v>11</v>
      </c>
      <c r="O4124">
        <f>IF(D4124,YEAR(D4124),"")</f>
        <v>2008</v>
      </c>
      <c r="P4124" s="12">
        <f>P4123+IF(AND($B4124="C",I4124&lt;&gt;""),IF($G4124="D",-I4124,+I4124),0)</f>
        <v>47.665774812213215</v>
      </c>
    </row>
    <row r="4125" spans="1:16" x14ac:dyDescent="0.2">
      <c r="A4125" s="6">
        <v>1983</v>
      </c>
      <c r="B4125" s="29" t="s">
        <v>17</v>
      </c>
      <c r="C4125" s="24" t="s">
        <v>58</v>
      </c>
      <c r="D4125" s="8">
        <v>39760</v>
      </c>
      <c r="E4125" s="8">
        <v>39760</v>
      </c>
      <c r="F4125" s="40" t="s">
        <v>284</v>
      </c>
      <c r="G4125" s="29" t="s">
        <v>23</v>
      </c>
      <c r="I4125" s="12">
        <v>450</v>
      </c>
      <c r="J4125" s="12">
        <f>J4124+IF(AND($B4125="B",$G4125="D"),-I4125,IF($B4125="B",+I4125,0))</f>
        <v>2564.5684306959038</v>
      </c>
      <c r="K4125" s="12">
        <f>K4124+IF(AND($B4125="B",$E4125&lt;&gt;""),IF($G4125="D",-I4125,+I4125),0)</f>
        <v>2564.5684306959038</v>
      </c>
      <c r="L4125" s="6" t="str">
        <f>IF(C4125="","",G4125&amp;" "&amp;VLOOKUP(C4125,$X$1:$Y$49,2))</f>
        <v>D 4</v>
      </c>
      <c r="M4125" s="10" t="e">
        <f>M4124+IF(AND(B4125="C",E4125&lt;&gt;""),IF(G4125="D",-#REF!,+#REF!),0)</f>
        <v>#REF!</v>
      </c>
      <c r="N4125">
        <f>IF(D4125,MONTH(D4125),"")</f>
        <v>11</v>
      </c>
      <c r="O4125">
        <f>IF(D4125,YEAR(D4125),"")</f>
        <v>2008</v>
      </c>
      <c r="P4125" s="12">
        <f>P4124+IF(AND($B4125="C",I4125&lt;&gt;""),IF($G4125="D",-I4125,+I4125),0)</f>
        <v>47.665774812213215</v>
      </c>
    </row>
    <row r="4126" spans="1:16" x14ac:dyDescent="0.2">
      <c r="A4126" s="6">
        <v>1980</v>
      </c>
      <c r="B4126" s="29" t="s">
        <v>17</v>
      </c>
      <c r="C4126" s="24" t="s">
        <v>67</v>
      </c>
      <c r="D4126" s="8">
        <v>39764</v>
      </c>
      <c r="E4126" s="8">
        <v>39767</v>
      </c>
      <c r="F4126" s="40" t="s">
        <v>284</v>
      </c>
      <c r="G4126" s="29" t="s">
        <v>23</v>
      </c>
      <c r="I4126" s="12">
        <v>691</v>
      </c>
      <c r="J4126" s="12">
        <f>J4125+IF(AND($B4126="B",$G4126="D"),-I4126,IF($B4126="B",+I4126,0))</f>
        <v>1873.5684306959038</v>
      </c>
      <c r="K4126" s="12">
        <f>K4125+IF(AND($B4126="B",$E4126&lt;&gt;""),IF($G4126="D",-I4126,+I4126),0)</f>
        <v>1873.5684306959038</v>
      </c>
      <c r="L4126" s="6" t="str">
        <f>IF(C4126="","",G4126&amp;" "&amp;VLOOKUP(C4126,$X$1:$Y$49,2))</f>
        <v>D 11</v>
      </c>
      <c r="M4126" s="10" t="e">
        <f>M4125+IF(AND(B4126="C",E4126&lt;&gt;""),IF(G4126="D",-#REF!,+#REF!),0)</f>
        <v>#REF!</v>
      </c>
      <c r="N4126">
        <f>IF(D4126,MONTH(D4126),"")</f>
        <v>11</v>
      </c>
      <c r="O4126">
        <f>IF(D4126,YEAR(D4126),"")</f>
        <v>2008</v>
      </c>
      <c r="P4126" s="12">
        <f>P4125+IF(AND($B4126="C",I4126&lt;&gt;""),IF($G4126="D",-I4126,+I4126),0)</f>
        <v>47.665774812213215</v>
      </c>
    </row>
    <row r="4127" spans="1:16" x14ac:dyDescent="0.2">
      <c r="A4127" s="6">
        <v>1939</v>
      </c>
      <c r="B4127" s="29" t="s">
        <v>17</v>
      </c>
      <c r="C4127" s="24" t="s">
        <v>49</v>
      </c>
      <c r="D4127" s="8">
        <v>39772</v>
      </c>
      <c r="E4127" s="8">
        <v>39771</v>
      </c>
      <c r="F4127" s="40" t="s">
        <v>284</v>
      </c>
      <c r="G4127" s="29" t="s">
        <v>23</v>
      </c>
      <c r="I4127" s="12">
        <v>303.38</v>
      </c>
      <c r="J4127" s="12">
        <f>J4126+IF(AND($B4127="B",$G4127="D"),-I4127,IF($B4127="B",+I4127,0))</f>
        <v>1570.1884306959037</v>
      </c>
      <c r="K4127" s="12">
        <f>K4126+IF(AND($B4127="B",$E4127&lt;&gt;""),IF($G4127="D",-I4127,+I4127),0)</f>
        <v>1570.1884306959037</v>
      </c>
      <c r="L4127" s="6" t="str">
        <f>IF(C4127="","",G4127&amp;" "&amp;VLOOKUP(C4127,$X$1:$Y$49,2))</f>
        <v>D 24</v>
      </c>
      <c r="M4127" s="10" t="e">
        <f>M4126+IF(AND(B4127="C",E4127&lt;&gt;""),IF(G4127="D",-#REF!,+#REF!),0)</f>
        <v>#REF!</v>
      </c>
      <c r="N4127">
        <f>IF(D4127,MONTH(D4127),"")</f>
        <v>11</v>
      </c>
      <c r="O4127">
        <f>IF(D4127,YEAR(D4127),"")</f>
        <v>2008</v>
      </c>
      <c r="P4127" s="12">
        <f>P4126+IF(AND($B4127="C",I4127&lt;&gt;""),IF($G4127="D",-I4127,+I4127),0)</f>
        <v>47.665774812213215</v>
      </c>
    </row>
    <row r="4128" spans="1:16" x14ac:dyDescent="0.2">
      <c r="A4128" s="6">
        <v>1939</v>
      </c>
      <c r="B4128" s="29" t="s">
        <v>17</v>
      </c>
      <c r="C4128" t="s">
        <v>26</v>
      </c>
      <c r="D4128" s="8">
        <v>39772</v>
      </c>
      <c r="E4128" s="8">
        <v>39771</v>
      </c>
      <c r="F4128" s="40" t="s">
        <v>284</v>
      </c>
      <c r="G4128" s="29" t="s">
        <v>23</v>
      </c>
      <c r="I4128" s="12">
        <v>59.45999999999998</v>
      </c>
      <c r="J4128" s="12">
        <f>J4127+IF(AND($B4128="B",$G4128="D"),-I4128,IF($B4128="B",+I4128,0))</f>
        <v>1510.7284306959036</v>
      </c>
      <c r="K4128" s="12">
        <f>K4127+IF(AND($B4128="B",$E4128&lt;&gt;""),IF($G4128="D",-I4128,+I4128),0)</f>
        <v>1510.7284306959036</v>
      </c>
      <c r="L4128" s="6" t="str">
        <f>IF(C4128="","",G4128&amp;" "&amp;VLOOKUP(C4128,$X$1:$Y$49,2))</f>
        <v>D 6</v>
      </c>
      <c r="M4128" s="10" t="e">
        <f>M4127+IF(AND(B4128="C",E4128&lt;&gt;""),IF(G4128="D",-#REF!,+#REF!),0)</f>
        <v>#REF!</v>
      </c>
      <c r="N4128">
        <f>IF(D4128,MONTH(D4128),"")</f>
        <v>11</v>
      </c>
      <c r="O4128">
        <f>IF(D4128,YEAR(D4128),"")</f>
        <v>2008</v>
      </c>
      <c r="P4128" s="12">
        <f>P4127+IF(AND($B4128="C",I4128&lt;&gt;""),IF($G4128="D",-I4128,+I4128),0)</f>
        <v>47.665774812213215</v>
      </c>
    </row>
    <row r="4129" spans="1:16" x14ac:dyDescent="0.2">
      <c r="A4129" s="6">
        <v>1528</v>
      </c>
      <c r="B4129" s="6" t="s">
        <v>17</v>
      </c>
      <c r="C4129" t="s">
        <v>57</v>
      </c>
      <c r="D4129" s="8">
        <v>39773</v>
      </c>
      <c r="E4129" s="8">
        <v>39772</v>
      </c>
      <c r="F4129" t="s">
        <v>284</v>
      </c>
      <c r="G4129" s="6" t="s">
        <v>23</v>
      </c>
      <c r="I4129" s="12">
        <v>278.97000000000003</v>
      </c>
      <c r="J4129" s="12">
        <f>J4128+IF(AND($B4129="B",$G4129="D"),-I4129,IF($B4129="B",+I4129,0))</f>
        <v>1231.7584306959036</v>
      </c>
      <c r="K4129" s="12">
        <f>K4128+IF(AND($B4129="B",$E4129&lt;&gt;""),IF($G4129="D",-I4129,+I4129),0)</f>
        <v>1231.7584306959036</v>
      </c>
      <c r="L4129" s="6" t="str">
        <f>IF(C4129="","",G4129&amp;" "&amp;VLOOKUP(C4129,$X$1:$Y$49,2))</f>
        <v>D 13</v>
      </c>
      <c r="M4129" s="10" t="e">
        <f>M4128+IF(AND(B4129="C",E4129&lt;&gt;""),IF(G4129="D",-#REF!,+#REF!),0)</f>
        <v>#REF!</v>
      </c>
      <c r="N4129">
        <f>IF(D4129,MONTH(D4129),"")</f>
        <v>11</v>
      </c>
      <c r="O4129">
        <f>IF(D4129,YEAR(D4129),"")</f>
        <v>2008</v>
      </c>
      <c r="P4129" s="12">
        <f>P4128+IF(AND($B4129="C",I4129&lt;&gt;""),IF($G4129="D",-I4129,+I4129),0)</f>
        <v>47.665774812213215</v>
      </c>
    </row>
    <row r="4130" spans="1:16" x14ac:dyDescent="0.2">
      <c r="A4130" s="6">
        <v>1528</v>
      </c>
      <c r="B4130" s="6" t="s">
        <v>17</v>
      </c>
      <c r="C4130" s="7" t="s">
        <v>26</v>
      </c>
      <c r="D4130" s="8">
        <v>39773</v>
      </c>
      <c r="E4130" s="8">
        <v>39772</v>
      </c>
      <c r="F4130" t="s">
        <v>284</v>
      </c>
      <c r="G4130" s="6" t="s">
        <v>23</v>
      </c>
      <c r="I4130" s="12">
        <v>54.68</v>
      </c>
      <c r="J4130" s="12">
        <f>J4129+IF(AND($B4130="B",$G4130="D"),-I4130,IF($B4130="B",+I4130,0))</f>
        <v>1177.0784306959035</v>
      </c>
      <c r="K4130" s="12">
        <f>K4129+IF(AND($B4130="B",$E4130&lt;&gt;""),IF($G4130="D",-I4130,+I4130),0)</f>
        <v>1177.0784306959035</v>
      </c>
      <c r="L4130" s="6" t="str">
        <f>IF(C4130="","",G4130&amp;" "&amp;VLOOKUP(C4130,$X$1:$Y$49,2))</f>
        <v>D 6</v>
      </c>
      <c r="M4130" s="10" t="e">
        <f>M4129+IF(AND(B4130="C",E4130&lt;&gt;""),IF(G4130="D",-#REF!,+#REF!),0)</f>
        <v>#REF!</v>
      </c>
      <c r="N4130">
        <f>IF(D4130,MONTH(D4130),"")</f>
        <v>11</v>
      </c>
      <c r="O4130">
        <f>IF(D4130,YEAR(D4130),"")</f>
        <v>2008</v>
      </c>
      <c r="P4130" s="12">
        <f>P4129+IF(AND($B4130="C",I4130&lt;&gt;""),IF($G4130="D",-I4130,+I4130),0)</f>
        <v>47.665774812213215</v>
      </c>
    </row>
    <row r="4131" spans="1:16" x14ac:dyDescent="0.2">
      <c r="A4131" s="6">
        <v>1528</v>
      </c>
      <c r="B4131" s="6" t="s">
        <v>17</v>
      </c>
      <c r="C4131" t="s">
        <v>64</v>
      </c>
      <c r="D4131" s="8">
        <v>39773</v>
      </c>
      <c r="E4131" s="8">
        <v>39772</v>
      </c>
      <c r="F4131" t="s">
        <v>284</v>
      </c>
      <c r="G4131" s="6" t="s">
        <v>23</v>
      </c>
      <c r="I4131" s="12">
        <v>6.11</v>
      </c>
      <c r="J4131" s="12">
        <f>J4130+IF(AND($B4131="B",$G4131="D"),-I4131,IF($B4131="B",+I4131,0))</f>
        <v>1170.9684306959036</v>
      </c>
      <c r="K4131" s="12">
        <f>K4130+IF(AND($B4131="B",$E4131&lt;&gt;""),IF($G4131="D",-I4131,+I4131),0)</f>
        <v>1170.9684306959036</v>
      </c>
      <c r="L4131" s="6" t="str">
        <f>IF(C4131="","",G4131&amp;" "&amp;VLOOKUP(C4131,$X$1:$Y$49,2))</f>
        <v>D 20</v>
      </c>
      <c r="M4131" s="10" t="e">
        <f>M4130+IF(AND(B4131="C",E4131&lt;&gt;""),IF(G4131="D",-#REF!,+#REF!),0)</f>
        <v>#REF!</v>
      </c>
      <c r="N4131">
        <f>IF(D4131,MONTH(D4131),"")</f>
        <v>11</v>
      </c>
      <c r="O4131">
        <f>IF(D4131,YEAR(D4131),"")</f>
        <v>2008</v>
      </c>
      <c r="P4131" s="12">
        <f>P4130+IF(AND($B4131="C",I4131&lt;&gt;""),IF($G4131="D",-I4131,+I4131),0)</f>
        <v>47.665774812213215</v>
      </c>
    </row>
    <row r="4132" spans="1:16" x14ac:dyDescent="0.2">
      <c r="A4132" s="6">
        <v>1984</v>
      </c>
      <c r="B4132" s="29" t="s">
        <v>17</v>
      </c>
      <c r="C4132" t="s">
        <v>54</v>
      </c>
      <c r="D4132" s="8">
        <v>39773</v>
      </c>
      <c r="E4132" s="8">
        <v>39773</v>
      </c>
      <c r="F4132" s="40" t="s">
        <v>284</v>
      </c>
      <c r="G4132" s="29" t="s">
        <v>19</v>
      </c>
      <c r="I4132" s="12">
        <v>2060</v>
      </c>
      <c r="J4132" s="12">
        <f>J4131+IF(AND($B4132="B",$G4132="D"),-I4132,IF($B4132="B",+I4132,0))</f>
        <v>3230.9684306959034</v>
      </c>
      <c r="K4132" s="12">
        <f>K4131+IF(AND($B4132="B",$E4132&lt;&gt;""),IF($G4132="D",-I4132,+I4132),0)</f>
        <v>3230.9684306959034</v>
      </c>
      <c r="L4132" s="6" t="str">
        <f>IF(C4132="","",G4132&amp;" "&amp;VLOOKUP(C4132,$X$1:$Y$49,2))</f>
        <v>R 6</v>
      </c>
      <c r="M4132" s="10" t="e">
        <f>M4131+IF(AND(B4132="C",E4132&lt;&gt;""),IF(G4132="D",-#REF!,+#REF!),0)</f>
        <v>#REF!</v>
      </c>
      <c r="N4132">
        <f>IF(D4132,MONTH(D4132),"")</f>
        <v>11</v>
      </c>
      <c r="O4132">
        <f>IF(D4132,YEAR(D4132),"")</f>
        <v>2008</v>
      </c>
      <c r="P4132" s="12">
        <f>P4131+IF(AND($B4132="C",I4132&lt;&gt;""),IF($G4132="D",-I4132,+I4132),0)</f>
        <v>47.665774812213215</v>
      </c>
    </row>
    <row r="4133" spans="1:16" x14ac:dyDescent="0.2">
      <c r="A4133" s="6">
        <v>1984</v>
      </c>
      <c r="B4133" s="29" t="s">
        <v>17</v>
      </c>
      <c r="C4133" t="s">
        <v>62</v>
      </c>
      <c r="D4133" s="8">
        <v>39773</v>
      </c>
      <c r="E4133" s="8">
        <v>39773</v>
      </c>
      <c r="F4133" t="s">
        <v>284</v>
      </c>
      <c r="G4133" s="29" t="s">
        <v>19</v>
      </c>
      <c r="I4133" s="12">
        <v>403.76</v>
      </c>
      <c r="J4133" s="12">
        <f>J4132+IF(AND($B4133="B",$G4133="D"),-I4133,IF($B4133="B",+I4133,0))</f>
        <v>3634.7284306959036</v>
      </c>
      <c r="K4133" s="12">
        <f>K4132+IF(AND($B4133="B",$E4133&lt;&gt;""),IF($G4133="D",-I4133,+I4133),0)</f>
        <v>3634.7284306959036</v>
      </c>
      <c r="L4133" s="6" t="str">
        <f>IF(C4133="","",G4133&amp;" "&amp;VLOOKUP(C4133,$X$1:$Y$49,2))</f>
        <v>R 5</v>
      </c>
      <c r="M4133" s="10" t="e">
        <f>M4132+IF(AND(B4133="C",E4133&lt;&gt;""),IF(G4133="D",-#REF!,+#REF!),0)</f>
        <v>#REF!</v>
      </c>
      <c r="N4133">
        <f>IF(D4133,MONTH(D4133),"")</f>
        <v>11</v>
      </c>
      <c r="O4133">
        <f>IF(D4133,YEAR(D4133),"")</f>
        <v>2008</v>
      </c>
      <c r="P4133" s="12">
        <f>P4132+IF(AND($B4133="C",I4133&lt;&gt;""),IF($G4133="D",-I4133,+I4133),0)</f>
        <v>47.665774812213215</v>
      </c>
    </row>
    <row r="4134" spans="1:16" x14ac:dyDescent="0.2">
      <c r="A4134" s="6">
        <v>1985</v>
      </c>
      <c r="B4134" s="29" t="s">
        <v>17</v>
      </c>
      <c r="C4134" t="s">
        <v>54</v>
      </c>
      <c r="D4134" s="8">
        <v>39780</v>
      </c>
      <c r="E4134" s="8">
        <v>39780</v>
      </c>
      <c r="F4134" s="40" t="s">
        <v>284</v>
      </c>
      <c r="G4134" s="29" t="s">
        <v>19</v>
      </c>
      <c r="I4134" s="12">
        <v>550</v>
      </c>
      <c r="J4134" s="12">
        <f>J4133+IF(AND($B4134="B",$G4134="D"),-I4134,IF($B4134="B",+I4134,0))</f>
        <v>4184.7284306959036</v>
      </c>
      <c r="K4134" s="12">
        <f>K4133+IF(AND($B4134="B",$E4134&lt;&gt;""),IF($G4134="D",-I4134,+I4134),0)</f>
        <v>4184.7284306959036</v>
      </c>
      <c r="L4134" s="6" t="str">
        <f>IF(C4134="","",G4134&amp;" "&amp;VLOOKUP(C4134,$X$1:$Y$49,2))</f>
        <v>R 6</v>
      </c>
      <c r="M4134" s="10" t="e">
        <f>M4133+IF(AND(B4134="C",E4134&lt;&gt;""),IF(G4134="D",-#REF!,+#REF!),0)</f>
        <v>#REF!</v>
      </c>
      <c r="N4134">
        <f>IF(D4134,MONTH(D4134),"")</f>
        <v>11</v>
      </c>
      <c r="O4134">
        <f>IF(D4134,YEAR(D4134),"")</f>
        <v>2008</v>
      </c>
      <c r="P4134" s="12">
        <f>P4133+IF(AND($B4134="C",I4134&lt;&gt;""),IF($G4134="D",-I4134,+I4134),0)</f>
        <v>47.665774812213215</v>
      </c>
    </row>
    <row r="4135" spans="1:16" x14ac:dyDescent="0.2">
      <c r="A4135" s="6">
        <v>1985</v>
      </c>
      <c r="B4135" s="29" t="s">
        <v>17</v>
      </c>
      <c r="C4135" t="s">
        <v>62</v>
      </c>
      <c r="D4135" s="8">
        <v>39780</v>
      </c>
      <c r="E4135" s="8">
        <v>39780</v>
      </c>
      <c r="F4135" t="s">
        <v>284</v>
      </c>
      <c r="G4135" s="29" t="s">
        <v>19</v>
      </c>
      <c r="I4135" s="12">
        <v>107.8</v>
      </c>
      <c r="J4135" s="12">
        <f>J4134+IF(AND($B4135="B",$G4135="D"),-I4135,IF($B4135="B",+I4135,0))</f>
        <v>4292.5284306959038</v>
      </c>
      <c r="K4135" s="12">
        <f>K4134+IF(AND($B4135="B",$E4135&lt;&gt;""),IF($G4135="D",-I4135,+I4135),0)</f>
        <v>4292.5284306959038</v>
      </c>
      <c r="L4135" s="6" t="str">
        <f>IF(C4135="","",G4135&amp;" "&amp;VLOOKUP(C4135,$X$1:$Y$49,2))</f>
        <v>R 5</v>
      </c>
      <c r="M4135" s="10" t="e">
        <f>M4134+IF(AND(B4135="C",E4135&lt;&gt;""),IF(G4135="D",-#REF!,+#REF!),0)</f>
        <v>#REF!</v>
      </c>
      <c r="N4135">
        <f>IF(D4135,MONTH(D4135),"")</f>
        <v>11</v>
      </c>
      <c r="O4135">
        <f>IF(D4135,YEAR(D4135),"")</f>
        <v>2008</v>
      </c>
      <c r="P4135" s="12">
        <f>P4134+IF(AND($B4135="C",I4135&lt;&gt;""),IF($G4135="D",-I4135,+I4135),0)</f>
        <v>47.665774812213215</v>
      </c>
    </row>
    <row r="4136" spans="1:16" x14ac:dyDescent="0.2">
      <c r="A4136" s="6">
        <v>1986</v>
      </c>
      <c r="B4136" s="29" t="s">
        <v>17</v>
      </c>
      <c r="C4136" t="s">
        <v>31</v>
      </c>
      <c r="D4136" s="8">
        <v>39780</v>
      </c>
      <c r="E4136" s="8">
        <v>39780</v>
      </c>
      <c r="F4136" s="40" t="s">
        <v>284</v>
      </c>
      <c r="G4136" s="29" t="s">
        <v>23</v>
      </c>
      <c r="I4136" s="12">
        <v>185.63</v>
      </c>
      <c r="J4136" s="12">
        <f>J4135+IF(AND($B4136="B",$G4136="D"),-I4136,IF($B4136="B",+I4136,0))</f>
        <v>4106.8984306959037</v>
      </c>
      <c r="K4136" s="12">
        <f>K4135+IF(AND($B4136="B",$E4136&lt;&gt;""),IF($G4136="D",-I4136,+I4136),0)</f>
        <v>4106.8984306959037</v>
      </c>
      <c r="L4136" s="6" t="str">
        <f>IF(C4136="","",G4136&amp;" "&amp;VLOOKUP(C4136,$X$1:$Y$49,2))</f>
        <v>D 22</v>
      </c>
      <c r="M4136" s="10" t="e">
        <f>M4135+IF(AND(B4136="C",E4136&lt;&gt;""),IF(G4136="D",-#REF!,+#REF!),0)</f>
        <v>#REF!</v>
      </c>
      <c r="N4136">
        <f>IF(D4136,MONTH(D4136),"")</f>
        <v>11</v>
      </c>
      <c r="O4136">
        <f>IF(D4136,YEAR(D4136),"")</f>
        <v>2008</v>
      </c>
      <c r="P4136" s="12">
        <f>P4135+IF(AND($B4136="C",I4136&lt;&gt;""),IF($G4136="D",-I4136,+I4136),0)</f>
        <v>47.665774812213215</v>
      </c>
    </row>
    <row r="4137" spans="1:16" x14ac:dyDescent="0.2">
      <c r="A4137" s="6">
        <v>1986</v>
      </c>
      <c r="B4137" s="29" t="s">
        <v>17</v>
      </c>
      <c r="C4137" t="s">
        <v>26</v>
      </c>
      <c r="D4137" s="8">
        <v>39780</v>
      </c>
      <c r="E4137" s="8">
        <v>39780</v>
      </c>
      <c r="F4137" s="40" t="s">
        <v>284</v>
      </c>
      <c r="G4137" s="29" t="s">
        <v>23</v>
      </c>
      <c r="I4137" s="12">
        <v>35.04</v>
      </c>
      <c r="J4137" s="12">
        <f>J4136+IF(AND($B4137="B",$G4137="D"),-I4137,IF($B4137="B",+I4137,0))</f>
        <v>4071.8584306959037</v>
      </c>
      <c r="K4137" s="12">
        <f>K4136+IF(AND($B4137="B",$E4137&lt;&gt;""),IF($G4137="D",-I4137,+I4137),0)</f>
        <v>4071.8584306959037</v>
      </c>
      <c r="L4137" s="6" t="str">
        <f>IF(C4137="","",G4137&amp;" "&amp;VLOOKUP(C4137,$X$1:$Y$49,2))</f>
        <v>D 6</v>
      </c>
      <c r="M4137" s="10" t="e">
        <f>M4136+IF(AND(B4137="C",E4137&lt;&gt;""),IF(G4137="D",-#REF!,+#REF!),0)</f>
        <v>#REF!</v>
      </c>
      <c r="N4137">
        <f>IF(D4137,MONTH(D4137),"")</f>
        <v>11</v>
      </c>
      <c r="O4137">
        <f>IF(D4137,YEAR(D4137),"")</f>
        <v>2008</v>
      </c>
      <c r="P4137" s="12">
        <f>P4136+IF(AND($B4137="C",I4137&lt;&gt;""),IF($G4137="D",-I4137,+I4137),0)</f>
        <v>47.665774812213215</v>
      </c>
    </row>
    <row r="4138" spans="1:16" x14ac:dyDescent="0.2">
      <c r="A4138" s="6">
        <v>1986</v>
      </c>
      <c r="B4138" s="29" t="s">
        <v>17</v>
      </c>
      <c r="C4138" t="s">
        <v>28</v>
      </c>
      <c r="D4138" s="8">
        <v>39780</v>
      </c>
      <c r="E4138" s="8">
        <v>39780</v>
      </c>
      <c r="F4138" s="40" t="s">
        <v>284</v>
      </c>
      <c r="G4138" s="29" t="s">
        <v>23</v>
      </c>
      <c r="I4138" s="12">
        <v>43.04</v>
      </c>
      <c r="J4138" s="12">
        <f>J4137+IF(AND($B4138="B",$G4138="D"),-I4138,IF($B4138="B",+I4138,0))</f>
        <v>4028.8184306959038</v>
      </c>
      <c r="K4138" s="12">
        <f>K4137+IF(AND($B4138="B",$E4138&lt;&gt;""),IF($G4138="D",-I4138,+I4138),0)</f>
        <v>4028.8184306959038</v>
      </c>
      <c r="L4138" s="6" t="str">
        <f>IF(C4138="","",G4138&amp;" "&amp;VLOOKUP(C4138,$X$1:$Y$49,2))</f>
        <v>D 25</v>
      </c>
      <c r="M4138" s="10" t="e">
        <f>M4137+IF(AND(B4138="C",E4138&lt;&gt;""),IF(G4138="D",-#REF!,+#REF!),0)</f>
        <v>#REF!</v>
      </c>
      <c r="N4138">
        <f>IF(D4138,MONTH(D4138),"")</f>
        <v>11</v>
      </c>
      <c r="O4138">
        <f>IF(D4138,YEAR(D4138),"")</f>
        <v>2008</v>
      </c>
      <c r="P4138" s="12">
        <f>P4137+IF(AND($B4138="C",I4138&lt;&gt;""),IF($G4138="D",-I4138,+I4138),0)</f>
        <v>47.665774812213215</v>
      </c>
    </row>
    <row r="4139" spans="1:16" x14ac:dyDescent="0.2">
      <c r="A4139" s="6">
        <v>1989</v>
      </c>
      <c r="B4139" s="29" t="s">
        <v>17</v>
      </c>
      <c r="C4139" t="s">
        <v>28</v>
      </c>
      <c r="D4139" s="8">
        <v>39781</v>
      </c>
      <c r="E4139" s="8">
        <v>39781</v>
      </c>
      <c r="F4139" s="40" t="s">
        <v>284</v>
      </c>
      <c r="G4139" s="29" t="s">
        <v>23</v>
      </c>
      <c r="I4139" s="12">
        <v>142.80000000000001</v>
      </c>
      <c r="J4139" s="12">
        <f>J4138+IF(AND($B4139="B",$G4139="D"),-I4139,IF($B4139="B",+I4139,0))</f>
        <v>3886.0184306959036</v>
      </c>
      <c r="K4139" s="12">
        <f>K4138+IF(AND($B4139="B",$E4139&lt;&gt;""),IF($G4139="D",-I4139,+I4139),0)</f>
        <v>3886.0184306959036</v>
      </c>
      <c r="L4139" s="6" t="str">
        <f>IF(C4139="","",G4139&amp;" "&amp;VLOOKUP(C4139,$X$1:$Y$49,2))</f>
        <v>D 25</v>
      </c>
      <c r="M4139" s="10" t="e">
        <f>M4138+IF(AND(B4139="C",E4139&lt;&gt;""),IF(G4139="D",-#REF!,+#REF!),0)</f>
        <v>#REF!</v>
      </c>
      <c r="N4139">
        <f>IF(D4139,MONTH(D4139),"")</f>
        <v>11</v>
      </c>
      <c r="O4139">
        <f>IF(D4139,YEAR(D4139),"")</f>
        <v>2008</v>
      </c>
      <c r="P4139" s="12">
        <f>P4138+IF(AND($B4139="C",I4139&lt;&gt;""),IF($G4139="D",-I4139,+I4139),0)</f>
        <v>47.665774812213215</v>
      </c>
    </row>
    <row r="4140" spans="1:16" x14ac:dyDescent="0.2">
      <c r="A4140" s="6">
        <v>1989</v>
      </c>
      <c r="B4140" s="29" t="s">
        <v>17</v>
      </c>
      <c r="C4140" t="s">
        <v>26</v>
      </c>
      <c r="D4140" s="8">
        <v>39781</v>
      </c>
      <c r="E4140" s="8">
        <v>39781</v>
      </c>
      <c r="F4140" s="40" t="s">
        <v>284</v>
      </c>
      <c r="G4140" s="29" t="s">
        <v>23</v>
      </c>
      <c r="I4140" s="12">
        <v>7.85</v>
      </c>
      <c r="J4140" s="12">
        <f>J4139+IF(AND($B4140="B",$G4140="D"),-I4140,IF($B4140="B",+I4140,0))</f>
        <v>3878.1684306959037</v>
      </c>
      <c r="K4140" s="12">
        <f>K4139+IF(AND($B4140="B",$E4140&lt;&gt;""),IF($G4140="D",-I4140,+I4140),0)</f>
        <v>3878.1684306959037</v>
      </c>
      <c r="L4140" s="6" t="str">
        <f>IF(C4140="","",G4140&amp;" "&amp;VLOOKUP(C4140,$X$1:$Y$49,2))</f>
        <v>D 6</v>
      </c>
      <c r="M4140" s="10" t="e">
        <f>M4139+IF(AND(B4140="C",E4140&lt;&gt;""),IF(G4140="D",-#REF!,+#REF!),0)</f>
        <v>#REF!</v>
      </c>
      <c r="N4140">
        <f>IF(D4140,MONTH(D4140),"")</f>
        <v>11</v>
      </c>
      <c r="O4140">
        <f>IF(D4140,YEAR(D4140),"")</f>
        <v>2008</v>
      </c>
      <c r="P4140" s="12">
        <f>P4139+IF(AND($B4140="C",I4140&lt;&gt;""),IF($G4140="D",-I4140,+I4140),0)</f>
        <v>47.665774812213215</v>
      </c>
    </row>
    <row r="4141" spans="1:16" x14ac:dyDescent="0.2">
      <c r="A4141" s="6">
        <v>1988</v>
      </c>
      <c r="B4141" s="29" t="s">
        <v>17</v>
      </c>
      <c r="C4141" t="s">
        <v>28</v>
      </c>
      <c r="D4141" s="8">
        <v>39782</v>
      </c>
      <c r="E4141" s="8">
        <v>39782</v>
      </c>
      <c r="F4141" s="40" t="s">
        <v>284</v>
      </c>
      <c r="G4141" s="29" t="s">
        <v>23</v>
      </c>
      <c r="I4141" s="12">
        <v>153.53</v>
      </c>
      <c r="J4141" s="12">
        <f>J4140+IF(AND($B4141="B",$G4141="D"),-I4141,IF($B4141="B",+I4141,0))</f>
        <v>3724.6384306959035</v>
      </c>
      <c r="K4141" s="12">
        <f>K4140+IF(AND($B4141="B",$E4141&lt;&gt;""),IF($G4141="D",-I4141,+I4141),0)</f>
        <v>3724.6384306959035</v>
      </c>
      <c r="L4141" s="6" t="str">
        <f>IF(C4141="","",G4141&amp;" "&amp;VLOOKUP(C4141,$X$1:$Y$49,2))</f>
        <v>D 25</v>
      </c>
      <c r="M4141" s="10" t="e">
        <f>M4140+IF(AND(B4141="C",E4141&lt;&gt;""),IF(G4141="D",-#REF!,+#REF!),0)</f>
        <v>#REF!</v>
      </c>
      <c r="N4141">
        <f>IF(D4141,MONTH(D4141),"")</f>
        <v>11</v>
      </c>
      <c r="O4141">
        <f>IF(D4141,YEAR(D4141),"")</f>
        <v>2008</v>
      </c>
      <c r="P4141" s="12">
        <f>P4140+IF(AND($B4141="C",I4141&lt;&gt;""),IF($G4141="D",-I4141,+I4141),0)</f>
        <v>47.665774812213215</v>
      </c>
    </row>
    <row r="4142" spans="1:16" x14ac:dyDescent="0.2">
      <c r="A4142" s="6">
        <v>1988</v>
      </c>
      <c r="B4142" s="29" t="s">
        <v>17</v>
      </c>
      <c r="C4142" t="s">
        <v>26</v>
      </c>
      <c r="D4142" s="8">
        <v>39782</v>
      </c>
      <c r="E4142" s="8">
        <v>39782</v>
      </c>
      <c r="F4142" s="40" t="s">
        <v>284</v>
      </c>
      <c r="G4142" s="29" t="s">
        <v>23</v>
      </c>
      <c r="I4142" s="12">
        <v>30.1</v>
      </c>
      <c r="J4142" s="12">
        <f>J4141+IF(AND($B4142="B",$G4142="D"),-I4142,IF($B4142="B",+I4142,0))</f>
        <v>3694.5384306959036</v>
      </c>
      <c r="K4142" s="12">
        <f>K4141+IF(AND($B4142="B",$E4142&lt;&gt;""),IF($G4142="D",-I4142,+I4142),0)</f>
        <v>3694.5384306959036</v>
      </c>
      <c r="L4142" s="6" t="str">
        <f>IF(C4142="","",G4142&amp;" "&amp;VLOOKUP(C4142,$X$1:$Y$49,2))</f>
        <v>D 6</v>
      </c>
      <c r="M4142" s="10" t="e">
        <f>M4141+IF(AND(B4142="C",E4142&lt;&gt;""),IF(G4142="D",-#REF!,+#REF!),0)</f>
        <v>#REF!</v>
      </c>
      <c r="N4142">
        <f>IF(D4142,MONTH(D4142),"")</f>
        <v>11</v>
      </c>
      <c r="O4142">
        <f>IF(D4142,YEAR(D4142),"")</f>
        <v>2008</v>
      </c>
      <c r="P4142" s="12">
        <f>P4141+IF(AND($B4142="C",I4142&lt;&gt;""),IF($G4142="D",-I4142,+I4142),0)</f>
        <v>47.665774812213215</v>
      </c>
    </row>
    <row r="4143" spans="1:16" x14ac:dyDescent="0.2">
      <c r="A4143" s="6">
        <v>1995</v>
      </c>
      <c r="B4143" s="29" t="s">
        <v>17</v>
      </c>
      <c r="C4143" t="s">
        <v>28</v>
      </c>
      <c r="D4143" s="8">
        <v>39782</v>
      </c>
      <c r="E4143" s="8">
        <v>39782</v>
      </c>
      <c r="F4143" s="40" t="s">
        <v>284</v>
      </c>
      <c r="G4143" s="29" t="s">
        <v>23</v>
      </c>
      <c r="I4143" s="12">
        <v>38.090000000000003</v>
      </c>
      <c r="J4143" s="12">
        <f>J4142+IF(AND($B4143="B",$G4143="D"),-I4143,IF($B4143="B",+I4143,0))</f>
        <v>3656.4484306959034</v>
      </c>
      <c r="K4143" s="12">
        <f>K4142+IF(AND($B4143="B",$E4143&lt;&gt;""),IF($G4143="D",-I4143,+I4143),0)</f>
        <v>3656.4484306959034</v>
      </c>
      <c r="L4143" s="6" t="str">
        <f>IF(C4143="","",G4143&amp;" "&amp;VLOOKUP(C4143,$X$1:$Y$49,2))</f>
        <v>D 25</v>
      </c>
      <c r="M4143" s="10" t="e">
        <f>M4142+IF(AND(B4143="C",E4143&lt;&gt;""),IF(G4143="D",-#REF!,+#REF!),0)</f>
        <v>#REF!</v>
      </c>
      <c r="N4143">
        <f>IF(D4143,MONTH(D4143),"")</f>
        <v>11</v>
      </c>
      <c r="O4143">
        <f>IF(D4143,YEAR(D4143),"")</f>
        <v>2008</v>
      </c>
      <c r="P4143" s="12">
        <f>P4142+IF(AND($B4143="C",I4143&lt;&gt;""),IF($G4143="D",-I4143,+I4143),0)</f>
        <v>47.665774812213215</v>
      </c>
    </row>
    <row r="4144" spans="1:16" x14ac:dyDescent="0.2">
      <c r="A4144" s="6">
        <v>1995</v>
      </c>
      <c r="B4144" s="29" t="s">
        <v>17</v>
      </c>
      <c r="C4144" t="s">
        <v>26</v>
      </c>
      <c r="D4144" s="8">
        <v>39782</v>
      </c>
      <c r="E4144" s="8">
        <v>39782</v>
      </c>
      <c r="F4144" s="40" t="s">
        <v>284</v>
      </c>
      <c r="G4144" s="29" t="s">
        <v>23</v>
      </c>
      <c r="I4144" s="12">
        <v>7.47</v>
      </c>
      <c r="J4144" s="12">
        <f>J4143+IF(AND($B4144="B",$G4144="D"),-I4144,IF($B4144="B",+I4144,0))</f>
        <v>3648.9784306959036</v>
      </c>
      <c r="K4144" s="12">
        <f>K4143+IF(AND($B4144="B",$E4144&lt;&gt;""),IF($G4144="D",-I4144,+I4144),0)</f>
        <v>3648.9784306959036</v>
      </c>
      <c r="L4144" s="6" t="str">
        <f>IF(C4144="","",G4144&amp;" "&amp;VLOOKUP(C4144,$X$1:$Y$49,2))</f>
        <v>D 6</v>
      </c>
      <c r="M4144" s="10" t="e">
        <f>M4143+IF(AND(B4144="C",E4144&lt;&gt;""),IF(G4144="D",-#REF!,+#REF!),0)</f>
        <v>#REF!</v>
      </c>
      <c r="N4144">
        <f>IF(D4144,MONTH(D4144),"")</f>
        <v>11</v>
      </c>
      <c r="O4144">
        <f>IF(D4144,YEAR(D4144),"")</f>
        <v>2008</v>
      </c>
      <c r="P4144" s="12">
        <f>P4143+IF(AND($B4144="C",I4144&lt;&gt;""),IF($G4144="D",-I4144,+I4144),0)</f>
        <v>47.665774812213215</v>
      </c>
    </row>
    <row r="4145" spans="1:16" x14ac:dyDescent="0.2">
      <c r="A4145" s="6">
        <v>1987</v>
      </c>
      <c r="B4145" s="29" t="s">
        <v>17</v>
      </c>
      <c r="C4145" t="s">
        <v>65</v>
      </c>
      <c r="D4145" s="8">
        <v>39783</v>
      </c>
      <c r="E4145" s="8">
        <v>39785</v>
      </c>
      <c r="F4145" s="40" t="s">
        <v>284</v>
      </c>
      <c r="G4145" s="29" t="s">
        <v>23</v>
      </c>
      <c r="I4145" s="12">
        <v>897</v>
      </c>
      <c r="J4145" s="12">
        <f>J4144+IF(AND($B4145="B",$G4145="D"),-I4145,IF($B4145="B",+I4145,0))</f>
        <v>2751.9784306959036</v>
      </c>
      <c r="K4145" s="12">
        <f>K4144+IF(AND($B4145="B",$E4145&lt;&gt;""),IF($G4145="D",-I4145,+I4145),0)</f>
        <v>2751.9784306959036</v>
      </c>
      <c r="L4145" s="6" t="str">
        <f>IF(C4145="","",G4145&amp;" "&amp;VLOOKUP(C4145,$X$1:$Y$49,2))</f>
        <v>D 12</v>
      </c>
      <c r="M4145" s="10" t="e">
        <f>M4144+IF(AND(B4145="C",E4145&lt;&gt;""),IF(G4145="D",-#REF!,+#REF!),0)</f>
        <v>#REF!</v>
      </c>
      <c r="N4145">
        <f>IF(D4145,MONTH(D4145),"")</f>
        <v>12</v>
      </c>
      <c r="O4145">
        <f>IF(D4145,YEAR(D4145),"")</f>
        <v>2008</v>
      </c>
      <c r="P4145" s="12">
        <f>P4144+IF(AND($B4145="C",I4145&lt;&gt;""),IF($G4145="D",-I4145,+I4145),0)</f>
        <v>47.665774812213215</v>
      </c>
    </row>
    <row r="4146" spans="1:16" x14ac:dyDescent="0.2">
      <c r="A4146" s="6">
        <v>1992</v>
      </c>
      <c r="B4146" s="6" t="s">
        <v>17</v>
      </c>
      <c r="C4146" t="s">
        <v>53</v>
      </c>
      <c r="D4146" s="8">
        <v>39783</v>
      </c>
      <c r="E4146" s="8">
        <v>39783</v>
      </c>
      <c r="F4146" t="s">
        <v>284</v>
      </c>
      <c r="G4146" s="6" t="s">
        <v>23</v>
      </c>
      <c r="I4146" s="12">
        <v>34</v>
      </c>
      <c r="J4146" s="12">
        <f>J4145+IF(AND($B4146="B",$G4146="D"),-I4146,IF($B4146="B",+I4146,0))</f>
        <v>2717.9784306959036</v>
      </c>
      <c r="K4146" s="12">
        <f>K4145+IF(AND($B4146="B",$E4146&lt;&gt;""),IF($G4146="D",-I4146,+I4146),0)</f>
        <v>2717.9784306959036</v>
      </c>
      <c r="L4146" s="6" t="str">
        <f>IF(C4146="","",G4146&amp;" "&amp;VLOOKUP(C4146,$X$1:$Y$49,2))</f>
        <v>D 29</v>
      </c>
      <c r="M4146" s="10" t="e">
        <f>M4145+IF(AND(B4146="C",E4146&lt;&gt;""),IF(G4146="D",-#REF!,+#REF!),0)</f>
        <v>#REF!</v>
      </c>
      <c r="N4146">
        <f>IF(D4146,MONTH(D4146),"")</f>
        <v>12</v>
      </c>
      <c r="O4146">
        <f>IF(D4146,YEAR(D4146),"")</f>
        <v>2008</v>
      </c>
      <c r="P4146" s="12">
        <f>P4145+IF(AND($B4146="C",I4146&lt;&gt;""),IF($G4146="D",-I4146,+I4146),0)</f>
        <v>47.665774812213215</v>
      </c>
    </row>
    <row r="4147" spans="1:16" x14ac:dyDescent="0.2">
      <c r="A4147" s="6">
        <v>1992</v>
      </c>
      <c r="B4147" s="6" t="s">
        <v>17</v>
      </c>
      <c r="C4147" t="s">
        <v>53</v>
      </c>
      <c r="D4147" s="8">
        <v>39783</v>
      </c>
      <c r="E4147" s="8">
        <v>39783</v>
      </c>
      <c r="F4147" t="s">
        <v>284</v>
      </c>
      <c r="G4147" s="6" t="s">
        <v>23</v>
      </c>
      <c r="I4147" s="12">
        <v>8.36</v>
      </c>
      <c r="J4147" s="12">
        <f>J4146+IF(AND($B4147="B",$G4147="D"),-I4147,IF($B4147="B",+I4147,0))</f>
        <v>2709.6184306959035</v>
      </c>
      <c r="K4147" s="12">
        <f>K4146+IF(AND($B4147="B",$E4147&lt;&gt;""),IF($G4147="D",-I4147,+I4147),0)</f>
        <v>2709.6184306959035</v>
      </c>
      <c r="L4147" s="6" t="str">
        <f>IF(C4147="","",G4147&amp;" "&amp;VLOOKUP(C4147,$X$1:$Y$49,2))</f>
        <v>D 29</v>
      </c>
      <c r="M4147" s="10" t="e">
        <f>M4146+IF(AND(B4147="C",E4147&lt;&gt;""),IF(G4147="D",-#REF!,+#REF!),0)</f>
        <v>#REF!</v>
      </c>
      <c r="N4147">
        <f>IF(D4147,MONTH(D4147),"")</f>
        <v>12</v>
      </c>
      <c r="O4147">
        <f>IF(D4147,YEAR(D4147),"")</f>
        <v>2008</v>
      </c>
      <c r="P4147" s="12">
        <f>P4146+IF(AND($B4147="C",I4147&lt;&gt;""),IF($G4147="D",-I4147,+I4147),0)</f>
        <v>47.665774812213215</v>
      </c>
    </row>
    <row r="4148" spans="1:16" x14ac:dyDescent="0.2">
      <c r="A4148" s="6">
        <v>1991</v>
      </c>
      <c r="B4148" s="29" t="s">
        <v>17</v>
      </c>
      <c r="C4148" s="24" t="s">
        <v>58</v>
      </c>
      <c r="D4148" s="8">
        <v>39785</v>
      </c>
      <c r="E4148" s="8">
        <v>39785</v>
      </c>
      <c r="F4148" s="40" t="s">
        <v>284</v>
      </c>
      <c r="G4148" s="29" t="s">
        <v>23</v>
      </c>
      <c r="I4148" s="12">
        <v>400</v>
      </c>
      <c r="J4148" s="12">
        <f>J4147+IF(AND($B4148="B",$G4148="D"),-I4148,IF($B4148="B",+I4148,0))</f>
        <v>2309.6184306959035</v>
      </c>
      <c r="K4148" s="12">
        <f>K4147+IF(AND($B4148="B",$E4148&lt;&gt;""),IF($G4148="D",-I4148,+I4148),0)</f>
        <v>2309.6184306959035</v>
      </c>
      <c r="L4148" s="6" t="str">
        <f>IF(C4148="","",G4148&amp;" "&amp;VLOOKUP(C4148,$X$1:$Y$49,2))</f>
        <v>D 4</v>
      </c>
      <c r="M4148" s="10" t="e">
        <f>M4147+IF(AND(B4148="C",E4148&lt;&gt;""),IF(G4148="D",-#REF!,+#REF!),0)</f>
        <v>#REF!</v>
      </c>
      <c r="N4148">
        <f>IF(D4148,MONTH(D4148),"")</f>
        <v>12</v>
      </c>
      <c r="O4148">
        <f>IF(D4148,YEAR(D4148),"")</f>
        <v>2008</v>
      </c>
      <c r="P4148" s="12">
        <f>P4147+IF(AND($B4148="C",I4148&lt;&gt;""),IF($G4148="D",-I4148,+I4148),0)</f>
        <v>47.665774812213215</v>
      </c>
    </row>
    <row r="4149" spans="1:16" x14ac:dyDescent="0.2">
      <c r="A4149" s="6">
        <v>1993</v>
      </c>
      <c r="B4149" s="29" t="s">
        <v>17</v>
      </c>
      <c r="C4149" t="s">
        <v>54</v>
      </c>
      <c r="D4149" s="8">
        <v>39785</v>
      </c>
      <c r="E4149" s="8">
        <v>39785</v>
      </c>
      <c r="F4149" s="40" t="s">
        <v>284</v>
      </c>
      <c r="G4149" s="29" t="s">
        <v>19</v>
      </c>
      <c r="I4149" s="12">
        <v>1925</v>
      </c>
      <c r="J4149" s="12">
        <f>J4148+IF(AND($B4149="B",$G4149="D"),-I4149,IF($B4149="B",+I4149,0))</f>
        <v>4234.618430695904</v>
      </c>
      <c r="K4149" s="12">
        <f>K4148+IF(AND($B4149="B",$E4149&lt;&gt;""),IF($G4149="D",-I4149,+I4149),0)</f>
        <v>4234.618430695904</v>
      </c>
      <c r="L4149" s="6" t="str">
        <f>IF(C4149="","",G4149&amp;" "&amp;VLOOKUP(C4149,$X$1:$Y$49,2))</f>
        <v>R 6</v>
      </c>
      <c r="M4149" s="10" t="e">
        <f>M4148+IF(AND(B4149="C",E4149&lt;&gt;""),IF(G4149="D",-#REF!,+#REF!),0)</f>
        <v>#REF!</v>
      </c>
      <c r="N4149">
        <f>IF(D4149,MONTH(D4149),"")</f>
        <v>12</v>
      </c>
      <c r="O4149">
        <f>IF(D4149,YEAR(D4149),"")</f>
        <v>2008</v>
      </c>
      <c r="P4149" s="12">
        <f>P4148+IF(AND($B4149="C",I4149&lt;&gt;""),IF($G4149="D",-I4149,+I4149),0)</f>
        <v>47.665774812213215</v>
      </c>
    </row>
    <row r="4150" spans="1:16" x14ac:dyDescent="0.2">
      <c r="A4150" s="6">
        <v>1993</v>
      </c>
      <c r="B4150" s="29" t="s">
        <v>17</v>
      </c>
      <c r="C4150" t="s">
        <v>62</v>
      </c>
      <c r="D4150" s="8">
        <v>39785</v>
      </c>
      <c r="E4150" s="8">
        <v>39785</v>
      </c>
      <c r="F4150" t="s">
        <v>284</v>
      </c>
      <c r="G4150" s="29" t="s">
        <v>19</v>
      </c>
      <c r="I4150" s="12">
        <v>377.3</v>
      </c>
      <c r="J4150" s="12">
        <f>J4149+IF(AND($B4150="B",$G4150="D"),-I4150,IF($B4150="B",+I4150,0))</f>
        <v>4611.9184306959041</v>
      </c>
      <c r="K4150" s="12">
        <f>K4149+IF(AND($B4150="B",$E4150&lt;&gt;""),IF($G4150="D",-I4150,+I4150),0)</f>
        <v>4611.9184306959041</v>
      </c>
      <c r="L4150" s="6" t="str">
        <f>IF(C4150="","",G4150&amp;" "&amp;VLOOKUP(C4150,$X$1:$Y$49,2))</f>
        <v>R 5</v>
      </c>
      <c r="M4150" s="10" t="e">
        <f>M4149+IF(AND(B4150="C",E4150&lt;&gt;""),IF(G4150="D",-#REF!,+#REF!),0)</f>
        <v>#REF!</v>
      </c>
      <c r="N4150">
        <f>IF(D4150,MONTH(D4150),"")</f>
        <v>12</v>
      </c>
      <c r="O4150">
        <f>IF(D4150,YEAR(D4150),"")</f>
        <v>2008</v>
      </c>
      <c r="P4150" s="12">
        <f>P4149+IF(AND($B4150="C",I4150&lt;&gt;""),IF($G4150="D",-I4150,+I4150),0)</f>
        <v>47.665774812213215</v>
      </c>
    </row>
    <row r="4151" spans="1:16" x14ac:dyDescent="0.2">
      <c r="A4151" s="6">
        <v>999</v>
      </c>
      <c r="B4151" s="6" t="s">
        <v>17</v>
      </c>
      <c r="C4151" t="s">
        <v>33</v>
      </c>
      <c r="D4151" s="8">
        <v>39786</v>
      </c>
      <c r="E4151" s="8">
        <v>39786</v>
      </c>
      <c r="F4151" t="s">
        <v>284</v>
      </c>
      <c r="G4151" s="6" t="s">
        <v>23</v>
      </c>
      <c r="I4151" s="12">
        <v>136.84</v>
      </c>
      <c r="J4151" s="12">
        <f>J4150+IF(AND($B4151="B",$G4151="D"),-I4151,IF($B4151="B",+I4151,0))</f>
        <v>4475.078430695904</v>
      </c>
      <c r="K4151" s="12">
        <f>K4150+IF(AND($B4151="B",$E4151&lt;&gt;""),IF($G4151="D",-I4151,+I4151),0)</f>
        <v>4475.078430695904</v>
      </c>
      <c r="L4151" s="6" t="str">
        <f>IF(C4151="","",G4151&amp;" "&amp;VLOOKUP(C4151,$X$1:$Y$49,2))</f>
        <v>D 23</v>
      </c>
      <c r="M4151" s="10" t="e">
        <f>M4150+IF(AND(B4151="C",E4151&lt;&gt;""),IF(G4151="D",-#REF!,+#REF!),0)</f>
        <v>#REF!</v>
      </c>
      <c r="N4151">
        <f>IF(D4151,MONTH(D4151),"")</f>
        <v>12</v>
      </c>
      <c r="O4151">
        <f>IF(D4151,YEAR(D4151),"")</f>
        <v>2008</v>
      </c>
      <c r="P4151" s="12">
        <f>P4150+IF(AND($B4151="C",I4151&lt;&gt;""),IF($G4151="D",-I4151,+I4151),0)</f>
        <v>47.665774812213215</v>
      </c>
    </row>
    <row r="4152" spans="1:16" x14ac:dyDescent="0.2">
      <c r="A4152" s="6">
        <v>1544</v>
      </c>
      <c r="B4152" s="6" t="s">
        <v>17</v>
      </c>
      <c r="C4152" t="s">
        <v>58</v>
      </c>
      <c r="D4152" s="8">
        <v>39787</v>
      </c>
      <c r="E4152" s="8">
        <v>39800</v>
      </c>
      <c r="F4152" t="s">
        <v>284</v>
      </c>
      <c r="G4152" s="6" t="s">
        <v>23</v>
      </c>
      <c r="I4152" s="12">
        <v>164.43</v>
      </c>
      <c r="J4152" s="12">
        <f>J4151+IF(AND($B4152="B",$G4152="D"),-I4152,IF($B4152="B",+I4152,0))</f>
        <v>4310.6484306959037</v>
      </c>
      <c r="K4152" s="12">
        <f>K4151+IF(AND($B4152="B",$E4152&lt;&gt;""),IF($G4152="D",-I4152,+I4152),0)</f>
        <v>4310.6484306959037</v>
      </c>
      <c r="L4152" s="6" t="str">
        <f>IF(C4152="","",G4152&amp;" "&amp;VLOOKUP(C4152,$X$1:$Y$49,2))</f>
        <v>D 4</v>
      </c>
      <c r="M4152" s="10" t="e">
        <f>M4151+IF(AND(B4152="C",E4152&lt;&gt;""),IF(G4152="D",-#REF!,+#REF!),0)</f>
        <v>#REF!</v>
      </c>
      <c r="N4152">
        <f>IF(D4152,MONTH(D4152),"")</f>
        <v>12</v>
      </c>
      <c r="O4152">
        <f>IF(D4152,YEAR(D4152),"")</f>
        <v>2008</v>
      </c>
      <c r="P4152" s="12">
        <f>P4151+IF(AND($B4152="C",I4152&lt;&gt;""),IF($G4152="D",-I4152,+I4152),0)</f>
        <v>47.665774812213215</v>
      </c>
    </row>
    <row r="4153" spans="1:16" x14ac:dyDescent="0.2">
      <c r="A4153" s="6">
        <v>1996</v>
      </c>
      <c r="B4153" s="29" t="s">
        <v>17</v>
      </c>
      <c r="C4153" t="s">
        <v>21</v>
      </c>
      <c r="D4153" s="8">
        <v>39789</v>
      </c>
      <c r="E4153" s="8">
        <v>39789</v>
      </c>
      <c r="F4153" s="40" t="s">
        <v>284</v>
      </c>
      <c r="G4153" s="29" t="s">
        <v>23</v>
      </c>
      <c r="I4153" s="12">
        <v>70</v>
      </c>
      <c r="J4153" s="12">
        <f>J4152+IF(AND($B4153="B",$G4153="D"),-I4153,IF($B4153="B",+I4153,0))</f>
        <v>4240.6484306959037</v>
      </c>
      <c r="K4153" s="12">
        <f>K4152+IF(AND($B4153="B",$E4153&lt;&gt;""),IF($G4153="D",-I4153,+I4153),0)</f>
        <v>4240.6484306959037</v>
      </c>
      <c r="L4153" s="6" t="str">
        <f>IF(C4153="","",G4153&amp;" "&amp;VLOOKUP(C4153,$X$1:$Y$49,2))</f>
        <v>D 28</v>
      </c>
      <c r="M4153" s="10" t="e">
        <f>M4152+IF(AND(B4153="C",E4153&lt;&gt;""),IF(G4153="D",-#REF!,+#REF!),0)</f>
        <v>#REF!</v>
      </c>
      <c r="N4153">
        <f>IF(D4153,MONTH(D4153),"")</f>
        <v>12</v>
      </c>
      <c r="O4153">
        <f>IF(D4153,YEAR(D4153),"")</f>
        <v>2008</v>
      </c>
      <c r="P4153" s="12">
        <f>P4152+IF(AND($B4153="C",I4153&lt;&gt;""),IF($G4153="D",-I4153,+I4153),0)</f>
        <v>47.665774812213215</v>
      </c>
    </row>
    <row r="4154" spans="1:16" x14ac:dyDescent="0.2">
      <c r="A4154" s="6">
        <v>1538</v>
      </c>
      <c r="B4154" s="6" t="s">
        <v>17</v>
      </c>
      <c r="C4154" t="s">
        <v>64</v>
      </c>
      <c r="D4154" s="8">
        <v>39790</v>
      </c>
      <c r="E4154" s="8">
        <v>39791</v>
      </c>
      <c r="F4154" t="s">
        <v>284</v>
      </c>
      <c r="G4154" s="6" t="s">
        <v>23</v>
      </c>
      <c r="I4154" s="12">
        <v>4</v>
      </c>
      <c r="J4154" s="12">
        <f>J4153+IF(AND($B4154="B",$G4154="D"),-I4154,IF($B4154="B",+I4154,0))</f>
        <v>4236.6484306959037</v>
      </c>
      <c r="K4154" s="12">
        <f>K4153+IF(AND($B4154="B",$E4154&lt;&gt;""),IF($G4154="D",-I4154,+I4154),0)</f>
        <v>4236.6484306959037</v>
      </c>
      <c r="L4154" s="6" t="str">
        <f>IF(C4154="","",G4154&amp;" "&amp;VLOOKUP(C4154,$X$1:$Y$49,2))</f>
        <v>D 20</v>
      </c>
      <c r="M4154" s="10" t="e">
        <f>M4153+IF(AND(B4154="C",E4154&lt;&gt;""),IF(G4154="D",-#REF!,+#REF!),0)</f>
        <v>#REF!</v>
      </c>
      <c r="N4154">
        <f>IF(D4154,MONTH(D4154),"")</f>
        <v>12</v>
      </c>
      <c r="O4154">
        <f>IF(D4154,YEAR(D4154),"")</f>
        <v>2008</v>
      </c>
      <c r="P4154" s="12">
        <f>P4153+IF(AND($B4154="C",I4154&lt;&gt;""),IF($G4154="D",-I4154,+I4154),0)</f>
        <v>47.665774812213215</v>
      </c>
    </row>
    <row r="4155" spans="1:16" x14ac:dyDescent="0.2">
      <c r="A4155" s="6">
        <v>1991</v>
      </c>
      <c r="B4155" s="29" t="s">
        <v>17</v>
      </c>
      <c r="C4155" s="24" t="s">
        <v>58</v>
      </c>
      <c r="D4155" s="8">
        <v>39790</v>
      </c>
      <c r="E4155" s="8">
        <v>39790</v>
      </c>
      <c r="F4155" s="40" t="s">
        <v>284</v>
      </c>
      <c r="G4155" s="29" t="s">
        <v>23</v>
      </c>
      <c r="I4155" s="12">
        <v>1000</v>
      </c>
      <c r="J4155" s="12">
        <f>J4154+IF(AND($B4155="B",$G4155="D"),-I4155,IF($B4155="B",+I4155,0))</f>
        <v>3236.6484306959037</v>
      </c>
      <c r="K4155" s="12">
        <f>K4154+IF(AND($B4155="B",$E4155&lt;&gt;""),IF($G4155="D",-I4155,+I4155),0)</f>
        <v>3236.6484306959037</v>
      </c>
      <c r="L4155" s="6" t="str">
        <f>IF(C4155="","",G4155&amp;" "&amp;VLOOKUP(C4155,$X$1:$Y$49,2))</f>
        <v>D 4</v>
      </c>
      <c r="M4155" s="10" t="e">
        <f>M4154+IF(AND(B4155="C",E4155&lt;&gt;""),IF(G4155="D",-#REF!,+#REF!),0)</f>
        <v>#REF!</v>
      </c>
      <c r="N4155">
        <f>IF(D4155,MONTH(D4155),"")</f>
        <v>12</v>
      </c>
      <c r="O4155">
        <f>IF(D4155,YEAR(D4155),"")</f>
        <v>2008</v>
      </c>
      <c r="P4155" s="12">
        <f>P4154+IF(AND($B4155="C",I4155&lt;&gt;""),IF($G4155="D",-I4155,+I4155),0)</f>
        <v>47.665774812213215</v>
      </c>
    </row>
    <row r="4156" spans="1:16" x14ac:dyDescent="0.2">
      <c r="A4156" s="6">
        <v>1994</v>
      </c>
      <c r="B4156" s="29" t="s">
        <v>17</v>
      </c>
      <c r="C4156" t="s">
        <v>54</v>
      </c>
      <c r="D4156" s="8">
        <v>39790</v>
      </c>
      <c r="E4156" s="8">
        <v>39790</v>
      </c>
      <c r="F4156" s="40" t="s">
        <v>284</v>
      </c>
      <c r="G4156" s="29" t="s">
        <v>19</v>
      </c>
      <c r="I4156" s="12">
        <v>1620</v>
      </c>
      <c r="J4156" s="12">
        <f>J4155+IF(AND($B4156="B",$G4156="D"),-I4156,IF($B4156="B",+I4156,0))</f>
        <v>4856.6484306959037</v>
      </c>
      <c r="K4156" s="12">
        <f>K4155+IF(AND($B4156="B",$E4156&lt;&gt;""),IF($G4156="D",-I4156,+I4156),0)</f>
        <v>4856.6484306959037</v>
      </c>
      <c r="L4156" s="6" t="str">
        <f>IF(C4156="","",G4156&amp;" "&amp;VLOOKUP(C4156,$X$1:$Y$49,2))</f>
        <v>R 6</v>
      </c>
      <c r="M4156" s="10" t="e">
        <f>M4155+IF(AND(B4156="C",E4156&lt;&gt;""),IF(G4156="D",-#REF!,+#REF!),0)</f>
        <v>#REF!</v>
      </c>
      <c r="N4156">
        <f>IF(D4156,MONTH(D4156),"")</f>
        <v>12</v>
      </c>
      <c r="O4156">
        <f>IF(D4156,YEAR(D4156),"")</f>
        <v>2008</v>
      </c>
      <c r="P4156" s="12">
        <f>P4155+IF(AND($B4156="C",I4156&lt;&gt;""),IF($G4156="D",-I4156,+I4156),0)</f>
        <v>47.665774812213215</v>
      </c>
    </row>
    <row r="4157" spans="1:16" x14ac:dyDescent="0.2">
      <c r="A4157" s="6">
        <v>1994</v>
      </c>
      <c r="B4157" s="29" t="s">
        <v>17</v>
      </c>
      <c r="C4157" t="s">
        <v>62</v>
      </c>
      <c r="D4157" s="8">
        <v>39790</v>
      </c>
      <c r="E4157" s="8">
        <v>39790</v>
      </c>
      <c r="F4157" s="40" t="s">
        <v>284</v>
      </c>
      <c r="G4157" s="29" t="s">
        <v>19</v>
      </c>
      <c r="I4157" s="12">
        <v>317.52</v>
      </c>
      <c r="J4157" s="12">
        <f>J4156+IF(AND($B4157="B",$G4157="D"),-I4157,IF($B4157="B",+I4157,0))</f>
        <v>5174.1684306959032</v>
      </c>
      <c r="K4157" s="12">
        <f>K4156+IF(AND($B4157="B",$E4157&lt;&gt;""),IF($G4157="D",-I4157,+I4157),0)</f>
        <v>5174.1684306959032</v>
      </c>
      <c r="L4157" s="6" t="str">
        <f>IF(C4157="","",G4157&amp;" "&amp;VLOOKUP(C4157,$X$1:$Y$49,2))</f>
        <v>R 5</v>
      </c>
      <c r="M4157" s="10" t="e">
        <f>M4156+IF(AND(B4157="C",E4157&lt;&gt;""),IF(G4157="D",-#REF!,+#REF!),0)</f>
        <v>#REF!</v>
      </c>
      <c r="N4157">
        <f>IF(D4157,MONTH(D4157),"")</f>
        <v>12</v>
      </c>
      <c r="O4157">
        <f>IF(D4157,YEAR(D4157),"")</f>
        <v>2008</v>
      </c>
      <c r="P4157" s="12">
        <f>P4156+IF(AND($B4157="C",I4157&lt;&gt;""),IF($G4157="D",-I4157,+I4157),0)</f>
        <v>47.665774812213215</v>
      </c>
    </row>
    <row r="4158" spans="1:16" x14ac:dyDescent="0.2">
      <c r="A4158" s="6">
        <v>2000</v>
      </c>
      <c r="B4158" s="29" t="s">
        <v>17</v>
      </c>
      <c r="C4158" s="24" t="s">
        <v>58</v>
      </c>
      <c r="D4158" s="8">
        <v>39790</v>
      </c>
      <c r="E4158" s="8">
        <v>39790</v>
      </c>
      <c r="F4158" s="40" t="s">
        <v>284</v>
      </c>
      <c r="G4158" s="29" t="s">
        <v>23</v>
      </c>
      <c r="I4158" s="12">
        <v>2000</v>
      </c>
      <c r="J4158" s="12">
        <f>J4157+IF(AND($B4158="B",$G4158="D"),-I4158,IF($B4158="B",+I4158,0))</f>
        <v>3174.1684306959032</v>
      </c>
      <c r="K4158" s="12">
        <f>K4157+IF(AND($B4158="B",$E4158&lt;&gt;""),IF($G4158="D",-I4158,+I4158),0)</f>
        <v>3174.1684306959032</v>
      </c>
      <c r="L4158" s="6" t="str">
        <f>IF(C4158="","",G4158&amp;" "&amp;VLOOKUP(C4158,$X$1:$Y$49,2))</f>
        <v>D 4</v>
      </c>
      <c r="M4158" s="10" t="e">
        <f>M4157+IF(AND(B4158="C",E4158&lt;&gt;""),IF(G4158="D",-#REF!,+#REF!),0)</f>
        <v>#REF!</v>
      </c>
      <c r="N4158">
        <f>IF(D4158,MONTH(D4158),"")</f>
        <v>12</v>
      </c>
      <c r="O4158">
        <f>IF(D4158,YEAR(D4158),"")</f>
        <v>2008</v>
      </c>
      <c r="P4158" s="12">
        <f>P4157+IF(AND($B4158="C",I4158&lt;&gt;""),IF($G4158="D",-I4158,+I4158),0)</f>
        <v>47.665774812213215</v>
      </c>
    </row>
    <row r="4159" spans="1:16" x14ac:dyDescent="0.2">
      <c r="A4159" s="6">
        <v>1990</v>
      </c>
      <c r="B4159" s="29" t="s">
        <v>40</v>
      </c>
      <c r="C4159" t="s">
        <v>28</v>
      </c>
      <c r="D4159" s="8">
        <v>39792</v>
      </c>
      <c r="E4159" s="8">
        <v>39792</v>
      </c>
      <c r="F4159" s="40" t="s">
        <v>284</v>
      </c>
      <c r="G4159" s="29" t="s">
        <v>23</v>
      </c>
      <c r="I4159" s="12">
        <v>47.67</v>
      </c>
      <c r="J4159" s="12">
        <f>J4158+IF(AND($B4159="B",$G4159="D"),-I4159,IF($B4159="B",+I4159,0))</f>
        <v>3174.1684306959032</v>
      </c>
      <c r="K4159" s="12">
        <f>K4158+IF(AND($B4159="B",$E4159&lt;&gt;""),IF($G4159="D",-I4159,+I4159),0)</f>
        <v>3174.1684306959032</v>
      </c>
      <c r="L4159" s="6" t="str">
        <f>IF(C4159="","",G4159&amp;" "&amp;VLOOKUP(C4159,$X$1:$Y$49,2))</f>
        <v>D 25</v>
      </c>
      <c r="M4159" s="10" t="e">
        <f>M4158+IF(AND(B4159="C",E4159&lt;&gt;""),IF(G4159="D",-#REF!,+#REF!),0)</f>
        <v>#REF!</v>
      </c>
      <c r="N4159">
        <f>IF(D4159,MONTH(D4159),"")</f>
        <v>12</v>
      </c>
      <c r="O4159">
        <f>IF(D4159,YEAR(D4159),"")</f>
        <v>2008</v>
      </c>
      <c r="P4159" s="12">
        <f>P4158+IF(AND($B4159="C",I4159&lt;&gt;""),IF($G4159="D",-I4159,+I4159),0)</f>
        <v>-4.2251877867869325E-3</v>
      </c>
    </row>
    <row r="4160" spans="1:16" x14ac:dyDescent="0.2">
      <c r="A4160" s="6">
        <v>1997</v>
      </c>
      <c r="B4160" s="29" t="s">
        <v>17</v>
      </c>
      <c r="C4160" t="s">
        <v>54</v>
      </c>
      <c r="D4160" s="8">
        <v>39792</v>
      </c>
      <c r="E4160" s="8">
        <v>39793</v>
      </c>
      <c r="F4160" s="40" t="s">
        <v>284</v>
      </c>
      <c r="G4160" s="29" t="s">
        <v>19</v>
      </c>
      <c r="I4160" s="12">
        <v>550</v>
      </c>
      <c r="J4160" s="12">
        <f>J4159+IF(AND($B4160="B",$G4160="D"),-I4160,IF($B4160="B",+I4160,0))</f>
        <v>3724.1684306959032</v>
      </c>
      <c r="K4160" s="12">
        <f>K4159+IF(AND($B4160="B",$E4160&lt;&gt;""),IF($G4160="D",-I4160,+I4160),0)</f>
        <v>3724.1684306959032</v>
      </c>
      <c r="L4160" s="6" t="str">
        <f>IF(C4160="","",G4160&amp;" "&amp;VLOOKUP(C4160,$X$1:$Y$49,2))</f>
        <v>R 6</v>
      </c>
      <c r="M4160" s="10" t="e">
        <f>M4159+IF(AND(B4160="C",E4160&lt;&gt;""),IF(G4160="D",-#REF!,+#REF!),0)</f>
        <v>#REF!</v>
      </c>
      <c r="N4160">
        <f>IF(D4160,MONTH(D4160),"")</f>
        <v>12</v>
      </c>
      <c r="O4160">
        <f>IF(D4160,YEAR(D4160),"")</f>
        <v>2008</v>
      </c>
      <c r="P4160" s="12">
        <f>P4159+IF(AND($B4160="C",I4160&lt;&gt;""),IF($G4160="D",-I4160,+I4160),0)</f>
        <v>-4.2251877867869325E-3</v>
      </c>
    </row>
    <row r="4161" spans="1:16" x14ac:dyDescent="0.2">
      <c r="A4161" s="6">
        <v>1997</v>
      </c>
      <c r="B4161" s="29" t="s">
        <v>17</v>
      </c>
      <c r="C4161" t="s">
        <v>62</v>
      </c>
      <c r="D4161" s="8">
        <v>39792</v>
      </c>
      <c r="E4161" s="8">
        <v>39793</v>
      </c>
      <c r="F4161" t="s">
        <v>284</v>
      </c>
      <c r="G4161" s="29" t="s">
        <v>19</v>
      </c>
      <c r="I4161" s="12">
        <v>107.8</v>
      </c>
      <c r="J4161" s="12">
        <f>J4160+IF(AND($B4161="B",$G4161="D"),-I4161,IF($B4161="B",+I4161,0))</f>
        <v>3831.9684306959034</v>
      </c>
      <c r="K4161" s="12">
        <f>K4160+IF(AND($B4161="B",$E4161&lt;&gt;""),IF($G4161="D",-I4161,+I4161),0)</f>
        <v>3831.9684306959034</v>
      </c>
      <c r="L4161" s="6" t="str">
        <f>IF(C4161="","",G4161&amp;" "&amp;VLOOKUP(C4161,$X$1:$Y$49,2))</f>
        <v>R 5</v>
      </c>
      <c r="M4161" s="10" t="e">
        <f>M4160+IF(AND(B4161="C",E4161&lt;&gt;""),IF(G4161="D",-#REF!,+#REF!),0)</f>
        <v>#REF!</v>
      </c>
      <c r="N4161">
        <f>IF(D4161,MONTH(D4161),"")</f>
        <v>12</v>
      </c>
      <c r="O4161">
        <f>IF(D4161,YEAR(D4161),"")</f>
        <v>2008</v>
      </c>
      <c r="P4161" s="12">
        <f>P4160+IF(AND($B4161="C",I4161&lt;&gt;""),IF($G4161="D",-I4161,+I4161),0)</f>
        <v>-4.2251877867869325E-3</v>
      </c>
    </row>
    <row r="4162" spans="1:16" x14ac:dyDescent="0.2">
      <c r="A4162" s="6">
        <v>1998</v>
      </c>
      <c r="B4162" s="29" t="s">
        <v>17</v>
      </c>
      <c r="C4162" t="s">
        <v>54</v>
      </c>
      <c r="D4162" s="8">
        <v>39792</v>
      </c>
      <c r="E4162" s="8">
        <v>39794</v>
      </c>
      <c r="F4162" s="40" t="s">
        <v>284</v>
      </c>
      <c r="G4162" s="29" t="s">
        <v>19</v>
      </c>
      <c r="I4162" s="12">
        <v>700</v>
      </c>
      <c r="J4162" s="12">
        <f>J4161+IF(AND($B4162="B",$G4162="D"),-I4162,IF($B4162="B",+I4162,0))</f>
        <v>4531.9684306959034</v>
      </c>
      <c r="K4162" s="12">
        <f>K4161+IF(AND($B4162="B",$E4162&lt;&gt;""),IF($G4162="D",-I4162,+I4162),0)</f>
        <v>4531.9684306959034</v>
      </c>
      <c r="L4162" s="6" t="str">
        <f>IF(C4162="","",G4162&amp;" "&amp;VLOOKUP(C4162,$X$1:$Y$49,2))</f>
        <v>R 6</v>
      </c>
      <c r="M4162" s="10" t="e">
        <f>M4161+IF(AND(B4162="C",E4162&lt;&gt;""),IF(G4162="D",-#REF!,+#REF!),0)</f>
        <v>#REF!</v>
      </c>
      <c r="N4162">
        <f>IF(D4162,MONTH(D4162),"")</f>
        <v>12</v>
      </c>
      <c r="O4162">
        <f>IF(D4162,YEAR(D4162),"")</f>
        <v>2008</v>
      </c>
      <c r="P4162" s="12">
        <f>P4161+IF(AND($B4162="C",I4162&lt;&gt;""),IF($G4162="D",-I4162,+I4162),0)</f>
        <v>-4.2251877867869325E-3</v>
      </c>
    </row>
    <row r="4163" spans="1:16" x14ac:dyDescent="0.2">
      <c r="A4163" s="6">
        <v>1998</v>
      </c>
      <c r="B4163" s="29" t="s">
        <v>17</v>
      </c>
      <c r="C4163" t="s">
        <v>62</v>
      </c>
      <c r="D4163" s="8">
        <v>39792</v>
      </c>
      <c r="E4163" s="8">
        <v>39794</v>
      </c>
      <c r="F4163" t="s">
        <v>284</v>
      </c>
      <c r="G4163" s="29" t="s">
        <v>19</v>
      </c>
      <c r="I4163" s="12">
        <v>137.19999999999999</v>
      </c>
      <c r="J4163" s="12">
        <f>J4162+IF(AND($B4163="B",$G4163="D"),-I4163,IF($B4163="B",+I4163,0))</f>
        <v>4669.1684306959032</v>
      </c>
      <c r="K4163" s="12">
        <f>K4162+IF(AND($B4163="B",$E4163&lt;&gt;""),IF($G4163="D",-I4163,+I4163),0)</f>
        <v>4669.1684306959032</v>
      </c>
      <c r="L4163" s="6" t="str">
        <f>IF(C4163="","",G4163&amp;" "&amp;VLOOKUP(C4163,$X$1:$Y$49,2))</f>
        <v>R 5</v>
      </c>
      <c r="M4163" s="10" t="e">
        <f>M4162+IF(AND(B4163="C",E4163&lt;&gt;""),IF(G4163="D",-#REF!,+#REF!),0)</f>
        <v>#REF!</v>
      </c>
      <c r="N4163">
        <f>IF(D4163,MONTH(D4163),"")</f>
        <v>12</v>
      </c>
      <c r="O4163">
        <f>IF(D4163,YEAR(D4163),"")</f>
        <v>2008</v>
      </c>
      <c r="P4163" s="12">
        <f>P4162+IF(AND($B4163="C",I4163&lt;&gt;""),IF($G4163="D",-I4163,+I4163),0)</f>
        <v>-4.2251877867869325E-3</v>
      </c>
    </row>
    <row r="4164" spans="1:16" x14ac:dyDescent="0.2">
      <c r="A4164" s="6">
        <v>1999</v>
      </c>
      <c r="B4164" s="29" t="s">
        <v>17</v>
      </c>
      <c r="C4164" s="24" t="s">
        <v>67</v>
      </c>
      <c r="D4164" s="8">
        <v>39793</v>
      </c>
      <c r="E4164" s="8">
        <v>39796</v>
      </c>
      <c r="F4164" s="40" t="s">
        <v>284</v>
      </c>
      <c r="G4164" s="29" t="s">
        <v>23</v>
      </c>
      <c r="I4164" s="12">
        <v>768</v>
      </c>
      <c r="J4164" s="12">
        <f>J4163+IF(AND($B4164="B",$G4164="D"),-I4164,IF($B4164="B",+I4164,0))</f>
        <v>3901.1684306959032</v>
      </c>
      <c r="K4164" s="12">
        <f>K4163+IF(AND($B4164="B",$E4164&lt;&gt;""),IF($G4164="D",-I4164,+I4164),0)</f>
        <v>3901.1684306959032</v>
      </c>
      <c r="L4164" s="6" t="str">
        <f>IF(C4164="","",G4164&amp;" "&amp;VLOOKUP(C4164,$X$1:$Y$49,2))</f>
        <v>D 11</v>
      </c>
      <c r="M4164" s="10" t="e">
        <f>M4163+IF(AND(B4164="C",E4164&lt;&gt;""),IF(G4164="D",-#REF!,+#REF!),0)</f>
        <v>#REF!</v>
      </c>
      <c r="N4164">
        <f>IF(D4164,MONTH(D4164),"")</f>
        <v>12</v>
      </c>
      <c r="O4164">
        <f>IF(D4164,YEAR(D4164),"")</f>
        <v>2008</v>
      </c>
      <c r="P4164" s="12">
        <f>P4163+IF(AND($B4164="C",I4164&lt;&gt;""),IF($G4164="D",-I4164,+I4164),0)</f>
        <v>-4.2251877867869325E-3</v>
      </c>
    </row>
    <row r="4165" spans="1:16" x14ac:dyDescent="0.2">
      <c r="A4165" s="6">
        <v>2002</v>
      </c>
      <c r="B4165" s="29" t="s">
        <v>17</v>
      </c>
      <c r="C4165" t="s">
        <v>28</v>
      </c>
      <c r="D4165" s="8">
        <v>39796</v>
      </c>
      <c r="E4165" s="8">
        <v>39796</v>
      </c>
      <c r="F4165" s="40" t="s">
        <v>284</v>
      </c>
      <c r="G4165" s="29" t="s">
        <v>23</v>
      </c>
      <c r="I4165" s="12">
        <v>75.010000000000005</v>
      </c>
      <c r="J4165" s="12">
        <f>J4164+IF(AND($B4165="B",$G4165="D"),-I4165,IF($B4165="B",+I4165,0))</f>
        <v>3826.158430695903</v>
      </c>
      <c r="K4165" s="12">
        <f>K4164+IF(AND($B4165="B",$E4165&lt;&gt;""),IF($G4165="D",-I4165,+I4165),0)</f>
        <v>3826.158430695903</v>
      </c>
      <c r="L4165" s="6" t="str">
        <f>IF(C4165="","",G4165&amp;" "&amp;VLOOKUP(C4165,$X$1:$Y$49,2))</f>
        <v>D 25</v>
      </c>
      <c r="M4165" s="10" t="e">
        <f>M4164+IF(AND(B4165="C",E4165&lt;&gt;""),IF(G4165="D",-#REF!,+#REF!),0)</f>
        <v>#REF!</v>
      </c>
      <c r="N4165">
        <f>IF(D4165,MONTH(D4165),"")</f>
        <v>12</v>
      </c>
      <c r="O4165">
        <f>IF(D4165,YEAR(D4165),"")</f>
        <v>2008</v>
      </c>
      <c r="P4165" s="12">
        <f>P4164+IF(AND($B4165="C",I4165&lt;&gt;""),IF($G4165="D",-I4165,+I4165),0)</f>
        <v>-4.2251877867869325E-3</v>
      </c>
    </row>
    <row r="4166" spans="1:16" x14ac:dyDescent="0.2">
      <c r="A4166" s="6">
        <v>2002</v>
      </c>
      <c r="B4166" s="29" t="s">
        <v>17</v>
      </c>
      <c r="C4166" t="s">
        <v>26</v>
      </c>
      <c r="D4166" s="8">
        <v>39796</v>
      </c>
      <c r="E4166" s="8">
        <v>39796</v>
      </c>
      <c r="F4166" s="40" t="s">
        <v>284</v>
      </c>
      <c r="G4166" s="29" t="s">
        <v>23</v>
      </c>
      <c r="I4166" s="12">
        <v>11.94</v>
      </c>
      <c r="J4166" s="12">
        <f>J4165+IF(AND($B4166="B",$G4166="D"),-I4166,IF($B4166="B",+I4166,0))</f>
        <v>3814.218430695903</v>
      </c>
      <c r="K4166" s="12">
        <f>K4165+IF(AND($B4166="B",$E4166&lt;&gt;""),IF($G4166="D",-I4166,+I4166),0)</f>
        <v>3814.218430695903</v>
      </c>
      <c r="L4166" s="6" t="str">
        <f>IF(C4166="","",G4166&amp;" "&amp;VLOOKUP(C4166,$X$1:$Y$49,2))</f>
        <v>D 6</v>
      </c>
      <c r="M4166" s="10" t="e">
        <f>M4165+IF(AND(B4166="C",E4166&lt;&gt;""),IF(G4166="D",-#REF!,+#REF!),0)</f>
        <v>#REF!</v>
      </c>
      <c r="N4166">
        <f>IF(D4166,MONTH(D4166),"")</f>
        <v>12</v>
      </c>
      <c r="O4166">
        <f>IF(D4166,YEAR(D4166),"")</f>
        <v>2008</v>
      </c>
      <c r="P4166" s="12">
        <f>P4165+IF(AND($B4166="C",I4166&lt;&gt;""),IF($G4166="D",-I4166,+I4166),0)</f>
        <v>-4.2251877867869325E-3</v>
      </c>
    </row>
    <row r="4167" spans="1:16" x14ac:dyDescent="0.2">
      <c r="A4167" s="6">
        <v>2003</v>
      </c>
      <c r="B4167" s="29" t="s">
        <v>17</v>
      </c>
      <c r="C4167" t="s">
        <v>54</v>
      </c>
      <c r="D4167" s="8">
        <v>39798</v>
      </c>
      <c r="E4167" s="8">
        <v>39798</v>
      </c>
      <c r="F4167" s="40" t="s">
        <v>284</v>
      </c>
      <c r="G4167" s="29" t="s">
        <v>19</v>
      </c>
      <c r="I4167" s="12">
        <v>640</v>
      </c>
      <c r="J4167" s="12">
        <f>J4166+IF(AND($B4167="B",$G4167="D"),-I4167,IF($B4167="B",+I4167,0))</f>
        <v>4454.2184306959025</v>
      </c>
      <c r="K4167" s="12">
        <f>K4166+IF(AND($B4167="B",$E4167&lt;&gt;""),IF($G4167="D",-I4167,+I4167),0)</f>
        <v>4454.2184306959025</v>
      </c>
      <c r="L4167" s="6" t="str">
        <f>IF(C4167="","",G4167&amp;" "&amp;VLOOKUP(C4167,$X$1:$Y$49,2))</f>
        <v>R 6</v>
      </c>
      <c r="M4167" s="10" t="e">
        <f>M4166+IF(AND(B4167="C",E4167&lt;&gt;""),IF(G4167="D",-#REF!,+#REF!),0)</f>
        <v>#REF!</v>
      </c>
      <c r="N4167">
        <f>IF(D4167,MONTH(D4167),"")</f>
        <v>12</v>
      </c>
      <c r="O4167">
        <f>IF(D4167,YEAR(D4167),"")</f>
        <v>2008</v>
      </c>
      <c r="P4167" s="12">
        <f>P4166+IF(AND($B4167="C",I4167&lt;&gt;""),IF($G4167="D",-I4167,+I4167),0)</f>
        <v>-4.2251877867869325E-3</v>
      </c>
    </row>
    <row r="4168" spans="1:16" x14ac:dyDescent="0.2">
      <c r="A4168" s="6">
        <v>2003</v>
      </c>
      <c r="B4168" s="29" t="s">
        <v>17</v>
      </c>
      <c r="C4168" t="s">
        <v>62</v>
      </c>
      <c r="D4168" s="8">
        <v>39798</v>
      </c>
      <c r="E4168" s="8">
        <v>39798</v>
      </c>
      <c r="F4168" t="s">
        <v>284</v>
      </c>
      <c r="G4168" s="29" t="s">
        <v>19</v>
      </c>
      <c r="I4168" s="12">
        <v>125.44</v>
      </c>
      <c r="J4168" s="12">
        <f>J4167+IF(AND($B4168="B",$G4168="D"),-I4168,IF($B4168="B",+I4168,0))</f>
        <v>4579.6584306959021</v>
      </c>
      <c r="K4168" s="12">
        <f>K4167+IF(AND($B4168="B",$E4168&lt;&gt;""),IF($G4168="D",-I4168,+I4168),0)</f>
        <v>4579.6584306959021</v>
      </c>
      <c r="L4168" s="6" t="str">
        <f>IF(C4168="","",G4168&amp;" "&amp;VLOOKUP(C4168,$X$1:$Y$49,2))</f>
        <v>R 5</v>
      </c>
      <c r="M4168" s="10" t="e">
        <f>M4167+IF(AND(B4168="C",E4168&lt;&gt;""),IF(G4168="D",-#REF!,+#REF!),0)</f>
        <v>#REF!</v>
      </c>
      <c r="N4168">
        <f>IF(D4168,MONTH(D4168),"")</f>
        <v>12</v>
      </c>
      <c r="O4168">
        <f>IF(D4168,YEAR(D4168),"")</f>
        <v>2008</v>
      </c>
      <c r="P4168" s="12">
        <f>P4167+IF(AND($B4168="C",I4168&lt;&gt;""),IF($G4168="D",-I4168,+I4168),0)</f>
        <v>-4.2251877867869325E-3</v>
      </c>
    </row>
    <row r="4169" spans="1:16" x14ac:dyDescent="0.2">
      <c r="A4169" s="6">
        <v>2001</v>
      </c>
      <c r="B4169" s="29" t="s">
        <v>17</v>
      </c>
      <c r="C4169" t="s">
        <v>54</v>
      </c>
      <c r="D4169" s="8">
        <v>39800</v>
      </c>
      <c r="E4169" s="8">
        <v>39800</v>
      </c>
      <c r="F4169" s="40" t="s">
        <v>284</v>
      </c>
      <c r="G4169" s="29" t="s">
        <v>19</v>
      </c>
      <c r="I4169" s="12">
        <v>450</v>
      </c>
      <c r="J4169" s="12">
        <f>J4168+IF(AND($B4169="B",$G4169="D"),-I4169,IF($B4169="B",+I4169,0))</f>
        <v>5029.6584306959021</v>
      </c>
      <c r="K4169" s="12">
        <f>K4168+IF(AND($B4169="B",$E4169&lt;&gt;""),IF($G4169="D",-I4169,+I4169),0)</f>
        <v>5029.6584306959021</v>
      </c>
      <c r="L4169" s="6" t="str">
        <f>IF(C4169="","",G4169&amp;" "&amp;VLOOKUP(C4169,$X$1:$Y$49,2))</f>
        <v>R 6</v>
      </c>
      <c r="M4169" s="10" t="e">
        <f>M4168+IF(AND(B4169="C",E4169&lt;&gt;""),IF(G4169="D",-#REF!,+#REF!),0)</f>
        <v>#REF!</v>
      </c>
      <c r="N4169">
        <f>IF(D4169,MONTH(D4169),"")</f>
        <v>12</v>
      </c>
      <c r="O4169">
        <f>IF(D4169,YEAR(D4169),"")</f>
        <v>2008</v>
      </c>
      <c r="P4169" s="12">
        <f>P4168+IF(AND($B4169="C",I4169&lt;&gt;""),IF($G4169="D",-I4169,+I4169),0)</f>
        <v>-4.2251877867869325E-3</v>
      </c>
    </row>
    <row r="4170" spans="1:16" x14ac:dyDescent="0.2">
      <c r="A4170" s="6">
        <v>2001</v>
      </c>
      <c r="B4170" s="29" t="s">
        <v>17</v>
      </c>
      <c r="C4170" t="s">
        <v>62</v>
      </c>
      <c r="D4170" s="8">
        <v>39800</v>
      </c>
      <c r="E4170" s="8">
        <v>39800</v>
      </c>
      <c r="F4170" t="s">
        <v>284</v>
      </c>
      <c r="G4170" s="29" t="s">
        <v>19</v>
      </c>
      <c r="I4170" s="12">
        <v>88.2</v>
      </c>
      <c r="J4170" s="12">
        <f>J4169+IF(AND($B4170="B",$G4170="D"),-I4170,IF($B4170="B",+I4170,0))</f>
        <v>5117.8584306959019</v>
      </c>
      <c r="K4170" s="12">
        <f>K4169+IF(AND($B4170="B",$E4170&lt;&gt;""),IF($G4170="D",-I4170,+I4170),0)</f>
        <v>5117.8584306959019</v>
      </c>
      <c r="L4170" s="6" t="str">
        <f>IF(C4170="","",G4170&amp;" "&amp;VLOOKUP(C4170,$X$1:$Y$49,2))</f>
        <v>R 5</v>
      </c>
      <c r="M4170" s="10" t="e">
        <f>M4169+IF(AND(B4170="C",E4170&lt;&gt;""),IF(G4170="D",-#REF!,+#REF!),0)</f>
        <v>#REF!</v>
      </c>
      <c r="N4170">
        <f>IF(D4170,MONTH(D4170),"")</f>
        <v>12</v>
      </c>
      <c r="O4170">
        <f>IF(D4170,YEAR(D4170),"")</f>
        <v>2008</v>
      </c>
      <c r="P4170" s="12">
        <f>P4169+IF(AND($B4170="C",I4170&lt;&gt;""),IF($G4170="D",-I4170,+I4170),0)</f>
        <v>-4.2251877867869325E-3</v>
      </c>
    </row>
    <row r="4171" spans="1:16" x14ac:dyDescent="0.2">
      <c r="A4171" s="6">
        <v>2004</v>
      </c>
      <c r="B4171" s="29" t="s">
        <v>17</v>
      </c>
      <c r="C4171" t="s">
        <v>54</v>
      </c>
      <c r="D4171" s="8">
        <v>39801</v>
      </c>
      <c r="E4171" s="8">
        <v>39801</v>
      </c>
      <c r="F4171" s="40" t="s">
        <v>284</v>
      </c>
      <c r="G4171" s="29" t="s">
        <v>19</v>
      </c>
      <c r="I4171" s="12">
        <v>1130</v>
      </c>
      <c r="J4171" s="12">
        <f>J4170+IF(AND($B4171="B",$G4171="D"),-I4171,IF($B4171="B",+I4171,0))</f>
        <v>6247.8584306959019</v>
      </c>
      <c r="K4171" s="12">
        <f>K4170+IF(AND($B4171="B",$E4171&lt;&gt;""),IF($G4171="D",-I4171,+I4171),0)</f>
        <v>6247.8584306959019</v>
      </c>
      <c r="L4171" s="6" t="str">
        <f>IF(C4171="","",G4171&amp;" "&amp;VLOOKUP(C4171,$X$1:$Y$49,2))</f>
        <v>R 6</v>
      </c>
      <c r="M4171" s="10" t="e">
        <f>M4170+IF(AND(B4171="C",E4171&lt;&gt;""),IF(G4171="D",-#REF!,+#REF!),0)</f>
        <v>#REF!</v>
      </c>
      <c r="N4171">
        <f>IF(D4171,MONTH(D4171),"")</f>
        <v>12</v>
      </c>
      <c r="O4171">
        <f>IF(D4171,YEAR(D4171),"")</f>
        <v>2008</v>
      </c>
      <c r="P4171" s="12">
        <f>P4170+IF(AND($B4171="C",I4171&lt;&gt;""),IF($G4171="D",-I4171,+I4171),0)</f>
        <v>-4.2251877867869325E-3</v>
      </c>
    </row>
    <row r="4172" spans="1:16" x14ac:dyDescent="0.2">
      <c r="A4172" s="6">
        <v>2004</v>
      </c>
      <c r="B4172" s="29" t="s">
        <v>17</v>
      </c>
      <c r="C4172" t="s">
        <v>62</v>
      </c>
      <c r="D4172" s="8">
        <v>39801</v>
      </c>
      <c r="E4172" s="8">
        <v>39801</v>
      </c>
      <c r="F4172" s="40" t="s">
        <v>284</v>
      </c>
      <c r="G4172" s="29" t="s">
        <v>19</v>
      </c>
      <c r="I4172" s="28">
        <v>221.48</v>
      </c>
      <c r="J4172" s="12">
        <f>J4171+IF(AND($B4172="B",$G4172="D"),-I4172,IF($B4172="B",+I4172,0))</f>
        <v>6469.3384306959015</v>
      </c>
      <c r="K4172" s="12">
        <f>K4171+IF(AND($B4172="B",$E4172&lt;&gt;""),IF($G4172="D",-I4172,+I4172),0)</f>
        <v>6469.3384306959015</v>
      </c>
      <c r="L4172" s="6" t="str">
        <f>IF(C4172="","",G4172&amp;" "&amp;VLOOKUP(C4172,$X$1:$Y$49,2))</f>
        <v>R 5</v>
      </c>
      <c r="M4172" s="10" t="e">
        <f>M4171+IF(AND(B4172="C",E4172&lt;&gt;""),IF(G4172="D",-#REF!,+#REF!),0)</f>
        <v>#REF!</v>
      </c>
      <c r="N4172">
        <f>IF(D4172,MONTH(D4172),"")</f>
        <v>12</v>
      </c>
      <c r="O4172">
        <f>IF(D4172,YEAR(D4172),"")</f>
        <v>2008</v>
      </c>
      <c r="P4172" s="12">
        <f>P4171+IF(AND($B4172="C",I4172&lt;&gt;""),IF($G4172="D",-I4172,+I4172),0)</f>
        <v>-4.2251877867869325E-3</v>
      </c>
    </row>
    <row r="4173" spans="1:16" x14ac:dyDescent="0.2">
      <c r="A4173" s="6">
        <v>2005</v>
      </c>
      <c r="B4173" s="29" t="s">
        <v>17</v>
      </c>
      <c r="C4173" s="24" t="s">
        <v>58</v>
      </c>
      <c r="D4173" s="8">
        <v>39801</v>
      </c>
      <c r="E4173" s="8">
        <v>39801</v>
      </c>
      <c r="F4173" s="40" t="s">
        <v>284</v>
      </c>
      <c r="G4173" s="29" t="s">
        <v>23</v>
      </c>
      <c r="I4173" s="12">
        <v>2150</v>
      </c>
      <c r="J4173" s="12">
        <f>J4172+IF(AND($B4173="B",$G4173="D"),-I4173,IF($B4173="B",+I4173,0))</f>
        <v>4319.3384306959015</v>
      </c>
      <c r="K4173" s="12">
        <f>K4172+IF(AND($B4173="B",$E4173&lt;&gt;""),IF($G4173="D",-I4173,+I4173),0)</f>
        <v>4319.3384306959015</v>
      </c>
      <c r="L4173" s="6" t="str">
        <f>IF(C4173="","",G4173&amp;" "&amp;VLOOKUP(C4173,$X$1:$Y$49,2))</f>
        <v>D 4</v>
      </c>
      <c r="M4173" s="10" t="e">
        <f>M4172+IF(AND(B4173="C",E4173&lt;&gt;""),IF(G4173="D",-#REF!,+#REF!),0)</f>
        <v>#REF!</v>
      </c>
      <c r="N4173">
        <f>IF(D4173,MONTH(D4173),"")</f>
        <v>12</v>
      </c>
      <c r="O4173">
        <f>IF(D4173,YEAR(D4173),"")</f>
        <v>2008</v>
      </c>
      <c r="P4173" s="12">
        <f>P4172+IF(AND($B4173="C",I4173&lt;&gt;""),IF($G4173="D",-I4173,+I4173),0)</f>
        <v>-4.2251877867869325E-3</v>
      </c>
    </row>
    <row r="4174" spans="1:16" x14ac:dyDescent="0.2">
      <c r="A4174" s="6">
        <v>1528</v>
      </c>
      <c r="B4174" s="6" t="s">
        <v>17</v>
      </c>
      <c r="C4174" t="s">
        <v>57</v>
      </c>
      <c r="D4174" s="8">
        <v>39803</v>
      </c>
      <c r="E4174" s="8">
        <v>39803</v>
      </c>
      <c r="F4174" t="s">
        <v>284</v>
      </c>
      <c r="G4174" s="6" t="s">
        <v>23</v>
      </c>
      <c r="I4174" s="12">
        <v>278.97000000000003</v>
      </c>
      <c r="J4174" s="12">
        <f>J4173+IF(AND($B4174="B",$G4174="D"),-I4174,IF($B4174="B",+I4174,0))</f>
        <v>4040.3684306959012</v>
      </c>
      <c r="K4174" s="12">
        <f>K4173+IF(AND($B4174="B",$E4174&lt;&gt;""),IF($G4174="D",-I4174,+I4174),0)</f>
        <v>4040.3684306959012</v>
      </c>
      <c r="L4174" s="6" t="str">
        <f>IF(C4174="","",G4174&amp;" "&amp;VLOOKUP(C4174,$X$1:$Y$49,2))</f>
        <v>D 13</v>
      </c>
      <c r="M4174" s="10" t="e">
        <f>M4173+IF(AND(B4174="C",E4174&lt;&gt;""),IF(G4174="D",-#REF!,+#REF!),0)</f>
        <v>#REF!</v>
      </c>
      <c r="N4174">
        <f>IF(D4174,MONTH(D4174),"")</f>
        <v>12</v>
      </c>
      <c r="O4174">
        <f>IF(D4174,YEAR(D4174),"")</f>
        <v>2008</v>
      </c>
      <c r="P4174" s="12">
        <f>P4173+IF(AND($B4174="C",I4174&lt;&gt;""),IF($G4174="D",-I4174,+I4174),0)</f>
        <v>-4.2251877867869325E-3</v>
      </c>
    </row>
    <row r="4175" spans="1:16" x14ac:dyDescent="0.2">
      <c r="A4175" s="6">
        <v>1528</v>
      </c>
      <c r="B4175" s="6" t="s">
        <v>17</v>
      </c>
      <c r="C4175" s="7" t="s">
        <v>26</v>
      </c>
      <c r="D4175" s="8">
        <v>39803</v>
      </c>
      <c r="E4175" s="8">
        <v>39803</v>
      </c>
      <c r="F4175" t="s">
        <v>284</v>
      </c>
      <c r="G4175" s="6" t="s">
        <v>23</v>
      </c>
      <c r="I4175" s="12">
        <v>54.68</v>
      </c>
      <c r="J4175" s="12">
        <f>J4174+IF(AND($B4175="B",$G4175="D"),-I4175,IF($B4175="B",+I4175,0))</f>
        <v>3985.6884306959014</v>
      </c>
      <c r="K4175" s="12">
        <f>K4174+IF(AND($B4175="B",$E4175&lt;&gt;""),IF($G4175="D",-I4175,+I4175),0)</f>
        <v>3985.6884306959014</v>
      </c>
      <c r="L4175" s="6" t="str">
        <f>IF(C4175="","",G4175&amp;" "&amp;VLOOKUP(C4175,$X$1:$Y$49,2))</f>
        <v>D 6</v>
      </c>
      <c r="M4175" s="10" t="e">
        <f>M4174+IF(AND(B4175="C",E4175&lt;&gt;""),IF(G4175="D",-#REF!,+#REF!),0)</f>
        <v>#REF!</v>
      </c>
      <c r="N4175">
        <f>IF(D4175,MONTH(D4175),"")</f>
        <v>12</v>
      </c>
      <c r="O4175">
        <f>IF(D4175,YEAR(D4175),"")</f>
        <v>2008</v>
      </c>
      <c r="P4175" s="12">
        <f>P4174+IF(AND($B4175="C",I4175&lt;&gt;""),IF($G4175="D",-I4175,+I4175),0)</f>
        <v>-4.2251877867869325E-3</v>
      </c>
    </row>
    <row r="4176" spans="1:16" x14ac:dyDescent="0.2">
      <c r="A4176" s="6">
        <v>1528</v>
      </c>
      <c r="B4176" s="6" t="s">
        <v>17</v>
      </c>
      <c r="C4176" t="s">
        <v>64</v>
      </c>
      <c r="D4176" s="8">
        <v>39803</v>
      </c>
      <c r="E4176" s="8">
        <v>39803</v>
      </c>
      <c r="F4176" t="s">
        <v>284</v>
      </c>
      <c r="G4176" s="6" t="s">
        <v>23</v>
      </c>
      <c r="I4176" s="12">
        <v>6.11</v>
      </c>
      <c r="J4176" s="12">
        <f>J4175+IF(AND($B4176="B",$G4176="D"),-I4176,IF($B4176="B",+I4176,0))</f>
        <v>3979.5784306959013</v>
      </c>
      <c r="K4176" s="12">
        <f>K4175+IF(AND($B4176="B",$E4176&lt;&gt;""),IF($G4176="D",-I4176,+I4176),0)</f>
        <v>3979.5784306959013</v>
      </c>
      <c r="L4176" s="6" t="str">
        <f>IF(C4176="","",G4176&amp;" "&amp;VLOOKUP(C4176,$X$1:$Y$49,2))</f>
        <v>D 20</v>
      </c>
      <c r="M4176" s="10" t="e">
        <f>M4175+IF(AND(B4176="C",E4176&lt;&gt;""),IF(G4176="D",-#REF!,+#REF!),0)</f>
        <v>#REF!</v>
      </c>
      <c r="N4176">
        <f>IF(D4176,MONTH(D4176),"")</f>
        <v>12</v>
      </c>
      <c r="O4176">
        <f>IF(D4176,YEAR(D4176),"")</f>
        <v>2008</v>
      </c>
      <c r="P4176" s="12">
        <f>P4175+IF(AND($B4176="C",I4176&lt;&gt;""),IF($G4176="D",-I4176,+I4176),0)</f>
        <v>-4.2251877867869325E-3</v>
      </c>
    </row>
    <row r="4177" spans="1:16" x14ac:dyDescent="0.2">
      <c r="A4177" s="6">
        <v>2006</v>
      </c>
      <c r="B4177" s="29" t="s">
        <v>17</v>
      </c>
      <c r="C4177" t="s">
        <v>33</v>
      </c>
      <c r="D4177" s="8">
        <v>39805</v>
      </c>
      <c r="E4177" s="8">
        <v>39805</v>
      </c>
      <c r="F4177" s="40" t="s">
        <v>284</v>
      </c>
      <c r="G4177" s="29" t="s">
        <v>23</v>
      </c>
      <c r="I4177" s="12">
        <v>-564</v>
      </c>
      <c r="J4177" s="12">
        <f>J4176+IF(AND($B4177="B",$G4177="D"),-I4177,IF($B4177="B",+I4177,0))</f>
        <v>4543.5784306959013</v>
      </c>
      <c r="K4177" s="12">
        <f>K4176+IF(AND($B4177="B",$E4177&lt;&gt;""),IF($G4177="D",-I4177,+I4177),0)</f>
        <v>4543.5784306959013</v>
      </c>
      <c r="L4177" s="6" t="str">
        <f>IF(C4177="","",G4177&amp;" "&amp;VLOOKUP(C4177,$X$1:$Y$49,2))</f>
        <v>D 23</v>
      </c>
      <c r="M4177" s="10" t="e">
        <f>M4176+IF(AND(B4177="C",E4177&lt;&gt;""),IF(G4177="D",-#REF!,+#REF!),0)</f>
        <v>#REF!</v>
      </c>
      <c r="N4177">
        <f>IF(D4177,MONTH(D4177),"")</f>
        <v>12</v>
      </c>
      <c r="O4177">
        <f>IF(D4177,YEAR(D4177),"")</f>
        <v>2008</v>
      </c>
      <c r="P4177" s="12">
        <f>P4176+IF(AND($B4177="C",I4177&lt;&gt;""),IF($G4177="D",-I4177,+I4177),0)</f>
        <v>-4.2251877867869325E-3</v>
      </c>
    </row>
    <row r="4178" spans="1:16" x14ac:dyDescent="0.2">
      <c r="A4178" s="6">
        <v>2007</v>
      </c>
      <c r="B4178" s="29" t="s">
        <v>17</v>
      </c>
      <c r="C4178" s="24" t="s">
        <v>58</v>
      </c>
      <c r="D4178" s="8">
        <v>39806</v>
      </c>
      <c r="E4178" s="8">
        <v>39806</v>
      </c>
      <c r="F4178" s="40" t="s">
        <v>284</v>
      </c>
      <c r="G4178" s="29" t="s">
        <v>23</v>
      </c>
      <c r="I4178" s="12">
        <v>500</v>
      </c>
      <c r="J4178" s="12">
        <f>J4177+IF(AND($B4178="B",$G4178="D"),-I4178,IF($B4178="B",+I4178,0))</f>
        <v>4043.5784306959013</v>
      </c>
      <c r="K4178" s="12">
        <f>K4177+IF(AND($B4178="B",$E4178&lt;&gt;""),IF($G4178="D",-I4178,+I4178),0)</f>
        <v>4043.5784306959013</v>
      </c>
      <c r="L4178" s="6" t="str">
        <f>IF(C4178="","",G4178&amp;" "&amp;VLOOKUP(C4178,$X$1:$Y$49,2))</f>
        <v>D 4</v>
      </c>
      <c r="M4178" s="10" t="e">
        <f>M4177+IF(AND(B4178="C",E4178&lt;&gt;""),IF(G4178="D",-#REF!,+#REF!),0)</f>
        <v>#REF!</v>
      </c>
      <c r="N4178">
        <f>IF(D4178,MONTH(D4178),"")</f>
        <v>12</v>
      </c>
      <c r="O4178">
        <f>IF(D4178,YEAR(D4178),"")</f>
        <v>2008</v>
      </c>
      <c r="P4178" s="12">
        <f>P4177+IF(AND($B4178="C",I4178&lt;&gt;""),IF($G4178="D",-I4178,+I4178),0)</f>
        <v>-4.2251877867869325E-3</v>
      </c>
    </row>
    <row r="4179" spans="1:16" x14ac:dyDescent="0.2">
      <c r="A4179" s="6">
        <v>2008</v>
      </c>
      <c r="B4179" s="6" t="s">
        <v>17</v>
      </c>
      <c r="C4179" t="s">
        <v>53</v>
      </c>
      <c r="D4179" s="8">
        <v>39810</v>
      </c>
      <c r="E4179" s="8">
        <v>39810</v>
      </c>
      <c r="F4179" t="s">
        <v>284</v>
      </c>
      <c r="G4179" s="6" t="s">
        <v>23</v>
      </c>
      <c r="I4179" s="12">
        <v>27.42</v>
      </c>
      <c r="J4179" s="12">
        <f>J4178+IF(AND($B4179="B",$G4179="D"),-I4179,IF($B4179="B",+I4179,0))</f>
        <v>4016.1584306959012</v>
      </c>
      <c r="K4179" s="12">
        <f>K4178+IF(AND($B4179="B",$E4179&lt;&gt;""),IF($G4179="D",-I4179,+I4179),0)</f>
        <v>4016.1584306959012</v>
      </c>
      <c r="L4179" s="6" t="str">
        <f>IF(C4179="","",G4179&amp;" "&amp;VLOOKUP(C4179,$X$1:$Y$49,2))</f>
        <v>D 29</v>
      </c>
      <c r="M4179" s="10" t="e">
        <f>M4178+IF(AND(B4179="C",E4179&lt;&gt;""),IF(G4179="D",-#REF!,+#REF!),0)</f>
        <v>#REF!</v>
      </c>
      <c r="N4179">
        <f>IF(D4179,MONTH(D4179),"")</f>
        <v>12</v>
      </c>
      <c r="O4179">
        <f>IF(D4179,YEAR(D4179),"")</f>
        <v>2008</v>
      </c>
      <c r="P4179" s="12">
        <f>P4178+IF(AND($B4179="C",I4179&lt;&gt;""),IF($G4179="D",-I4179,+I4179),0)</f>
        <v>-4.2251877867869325E-3</v>
      </c>
    </row>
    <row r="4180" spans="1:16" x14ac:dyDescent="0.2">
      <c r="A4180" s="6">
        <v>2008</v>
      </c>
      <c r="B4180" s="6" t="s">
        <v>17</v>
      </c>
      <c r="C4180" t="s">
        <v>26</v>
      </c>
      <c r="D4180" s="8">
        <v>39810</v>
      </c>
      <c r="E4180" s="8">
        <v>39810</v>
      </c>
      <c r="F4180" t="s">
        <v>284</v>
      </c>
      <c r="G4180" s="6" t="s">
        <v>23</v>
      </c>
      <c r="I4180" s="12">
        <v>5.38</v>
      </c>
      <c r="J4180" s="12">
        <f>J4179+IF(AND($B4180="B",$G4180="D"),-I4180,IF($B4180="B",+I4180,0))</f>
        <v>4010.7784306959011</v>
      </c>
      <c r="K4180" s="12">
        <f>K4179+IF(AND($B4180="B",$E4180&lt;&gt;""),IF($G4180="D",-I4180,+I4180),0)</f>
        <v>4010.7784306959011</v>
      </c>
      <c r="L4180" s="6" t="str">
        <f>IF(C4180="","",G4180&amp;" "&amp;VLOOKUP(C4180,$X$1:$Y$49,2))</f>
        <v>D 6</v>
      </c>
      <c r="M4180" s="10" t="e">
        <f>M4179+IF(AND(B4180="C",E4180&lt;&gt;""),IF(G4180="D",-#REF!,+#REF!),0)</f>
        <v>#REF!</v>
      </c>
      <c r="N4180">
        <f>IF(D4180,MONTH(D4180),"")</f>
        <v>12</v>
      </c>
      <c r="O4180">
        <f>IF(D4180,YEAR(D4180),"")</f>
        <v>2008</v>
      </c>
      <c r="P4180" s="12">
        <f>P4179+IF(AND($B4180="C",I4180&lt;&gt;""),IF($G4180="D",-I4180,+I4180),0)</f>
        <v>-4.2251877867869325E-3</v>
      </c>
    </row>
    <row r="4181" spans="1:16" x14ac:dyDescent="0.2">
      <c r="A4181" s="6">
        <v>2009</v>
      </c>
      <c r="B4181" s="29" t="s">
        <v>17</v>
      </c>
      <c r="C4181" t="s">
        <v>49</v>
      </c>
      <c r="D4181" s="8">
        <v>39811</v>
      </c>
      <c r="E4181" s="8">
        <v>39823</v>
      </c>
      <c r="F4181" s="40" t="s">
        <v>284</v>
      </c>
      <c r="G4181" s="29" t="s">
        <v>23</v>
      </c>
      <c r="I4181" s="12">
        <v>132.15</v>
      </c>
      <c r="J4181" s="12">
        <f>J4180+IF(AND($B4181="B",$G4181="D"),-I4181,IF($B4181="B",+I4181,0))</f>
        <v>3878.628430695901</v>
      </c>
      <c r="K4181" s="12">
        <f>K4180+IF(AND($B4181="B",$E4181&lt;&gt;""),IF($G4181="D",-I4181,+I4181),0)</f>
        <v>3878.628430695901</v>
      </c>
      <c r="L4181" s="6" t="str">
        <f>IF(C4181="","",G4181&amp;" "&amp;VLOOKUP(C4181,$X$1:$Y$49,2))</f>
        <v>D 24</v>
      </c>
      <c r="M4181" s="10" t="e">
        <f>M4180+IF(AND(B4181="C",E4181&lt;&gt;""),IF(G4181="D",-#REF!,+#REF!),0)</f>
        <v>#REF!</v>
      </c>
      <c r="N4181">
        <f>IF(D4181,MONTH(D4181),"")</f>
        <v>12</v>
      </c>
      <c r="O4181">
        <f>IF(D4181,YEAR(D4181),"")</f>
        <v>2008</v>
      </c>
      <c r="P4181" s="12">
        <f>P4180+IF(AND($B4181="C",I4181&lt;&gt;""),IF($G4181="D",-I4181,+I4181),0)</f>
        <v>-4.2251877867869325E-3</v>
      </c>
    </row>
    <row r="4182" spans="1:16" x14ac:dyDescent="0.2">
      <c r="A4182" s="6">
        <v>2009</v>
      </c>
      <c r="B4182" s="29" t="s">
        <v>17</v>
      </c>
      <c r="C4182" t="s">
        <v>26</v>
      </c>
      <c r="D4182" s="8">
        <v>39811</v>
      </c>
      <c r="E4182" s="8">
        <v>39823</v>
      </c>
      <c r="F4182" s="40" t="s">
        <v>284</v>
      </c>
      <c r="G4182" s="29" t="s">
        <v>23</v>
      </c>
      <c r="I4182" s="12">
        <v>25.9</v>
      </c>
      <c r="J4182" s="12">
        <f>J4181+IF(AND($B4182="B",$G4182="D"),-I4182,IF($B4182="B",+I4182,0))</f>
        <v>3852.7284306959009</v>
      </c>
      <c r="K4182" s="12">
        <f>K4181+IF(AND($B4182="B",$E4182&lt;&gt;""),IF($G4182="D",-I4182,+I4182),0)</f>
        <v>3852.7284306959009</v>
      </c>
      <c r="L4182" s="6" t="str">
        <f>IF(C4182="","",G4182&amp;" "&amp;VLOOKUP(C4182,$X$1:$Y$49,2))</f>
        <v>D 6</v>
      </c>
      <c r="M4182" s="10" t="e">
        <f>M4181+IF(AND(B4182="C",E4182&lt;&gt;""),IF(G4182="D",-#REF!,+#REF!),0)</f>
        <v>#REF!</v>
      </c>
      <c r="N4182">
        <f>IF(D4182,MONTH(D4182),"")</f>
        <v>12</v>
      </c>
      <c r="O4182">
        <f>IF(D4182,YEAR(D4182),"")</f>
        <v>2008</v>
      </c>
      <c r="P4182" s="12">
        <f>P4181+IF(AND($B4182="C",I4182&lt;&gt;""),IF($G4182="D",-I4182,+I4182),0)</f>
        <v>-4.2251877867869325E-3</v>
      </c>
    </row>
    <row r="4183" spans="1:16" x14ac:dyDescent="0.2">
      <c r="A4183" s="6">
        <v>2010</v>
      </c>
      <c r="B4183" s="29" t="s">
        <v>17</v>
      </c>
      <c r="C4183" t="s">
        <v>28</v>
      </c>
      <c r="D4183" s="8">
        <v>39811</v>
      </c>
      <c r="E4183" s="8">
        <v>39812</v>
      </c>
      <c r="F4183" s="40" t="s">
        <v>284</v>
      </c>
      <c r="G4183" s="29" t="s">
        <v>23</v>
      </c>
      <c r="I4183" s="12">
        <v>36.39</v>
      </c>
      <c r="J4183" s="12">
        <f>J4182+IF(AND($B4183="B",$G4183="D"),-I4183,IF($B4183="B",+I4183,0))</f>
        <v>3816.338430695901</v>
      </c>
      <c r="K4183" s="12">
        <f>K4182+IF(AND($B4183="B",$E4183&lt;&gt;""),IF($G4183="D",-I4183,+I4183),0)</f>
        <v>3816.338430695901</v>
      </c>
      <c r="L4183" s="6" t="str">
        <f>IF(C4183="","",G4183&amp;" "&amp;VLOOKUP(C4183,$X$1:$Y$49,2))</f>
        <v>D 25</v>
      </c>
      <c r="M4183" s="10" t="e">
        <f>M4182+IF(AND(B4183="C",E4183&lt;&gt;""),IF(G4183="D",-#REF!,+#REF!),0)</f>
        <v>#REF!</v>
      </c>
      <c r="N4183">
        <f>IF(D4183,MONTH(D4183),"")</f>
        <v>12</v>
      </c>
      <c r="O4183">
        <f>IF(D4183,YEAR(D4183),"")</f>
        <v>2008</v>
      </c>
      <c r="P4183" s="12">
        <f>P4182+IF(AND($B4183="C",I4183&lt;&gt;""),IF($G4183="D",-I4183,+I4183),0)</f>
        <v>-4.2251877867869325E-3</v>
      </c>
    </row>
    <row r="4184" spans="1:16" x14ac:dyDescent="0.2">
      <c r="A4184" s="6">
        <v>2010</v>
      </c>
      <c r="B4184" s="29" t="s">
        <v>17</v>
      </c>
      <c r="C4184" t="s">
        <v>26</v>
      </c>
      <c r="D4184" s="8">
        <v>39811</v>
      </c>
      <c r="E4184" s="8">
        <v>39812</v>
      </c>
      <c r="F4184" s="40" t="s">
        <v>284</v>
      </c>
      <c r="G4184" s="29" t="s">
        <v>23</v>
      </c>
      <c r="I4184" s="12">
        <v>7.13</v>
      </c>
      <c r="J4184" s="12">
        <f>J4183+IF(AND($B4184="B",$G4184="D"),-I4184,IF($B4184="B",+I4184,0))</f>
        <v>3809.2084306959009</v>
      </c>
      <c r="K4184" s="12">
        <f>K4183+IF(AND($B4184="B",$E4184&lt;&gt;""),IF($G4184="D",-I4184,+I4184),0)</f>
        <v>3809.2084306959009</v>
      </c>
      <c r="L4184" s="6" t="str">
        <f>IF(C4184="","",G4184&amp;" "&amp;VLOOKUP(C4184,$X$1:$Y$49,2))</f>
        <v>D 6</v>
      </c>
      <c r="M4184" s="10" t="e">
        <f>M4183+IF(AND(B4184="C",E4184&lt;&gt;""),IF(G4184="D",-#REF!,+#REF!),0)</f>
        <v>#REF!</v>
      </c>
      <c r="N4184">
        <f>IF(D4184,MONTH(D4184),"")</f>
        <v>12</v>
      </c>
      <c r="O4184">
        <f>IF(D4184,YEAR(D4184),"")</f>
        <v>2008</v>
      </c>
      <c r="P4184" s="12">
        <f>P4183+IF(AND($B4184="C",I4184&lt;&gt;""),IF($G4184="D",-I4184,+I4184),0)</f>
        <v>-4.2251877867869325E-3</v>
      </c>
    </row>
    <row r="4185" spans="1:16" x14ac:dyDescent="0.2">
      <c r="A4185" s="6">
        <v>2013</v>
      </c>
      <c r="B4185" s="6" t="s">
        <v>17</v>
      </c>
      <c r="C4185" t="s">
        <v>38</v>
      </c>
      <c r="D4185" s="8">
        <v>39811</v>
      </c>
      <c r="E4185" s="8">
        <v>39825</v>
      </c>
      <c r="F4185" t="s">
        <v>284</v>
      </c>
      <c r="G4185" s="6" t="s">
        <v>23</v>
      </c>
      <c r="I4185" s="12">
        <v>170.88</v>
      </c>
      <c r="J4185" s="12">
        <f>J4184+IF(AND($B4185="B",$G4185="D"),-I4185,IF($B4185="B",+I4185,0))</f>
        <v>3638.3284306959008</v>
      </c>
      <c r="K4185" s="12">
        <f>K4184+IF(AND($B4185="B",$E4185&lt;&gt;""),IF($G4185="D",-I4185,+I4185),0)</f>
        <v>3638.3284306959008</v>
      </c>
      <c r="L4185" s="6" t="str">
        <f>IF(C4185="","",G4185&amp;" "&amp;VLOOKUP(C4185,$X$1:$Y$49,2))</f>
        <v>D 27</v>
      </c>
      <c r="M4185" s="10" t="e">
        <f>M4184+IF(AND(B4185="C",E4185&lt;&gt;""),IF(G4185="D",-#REF!,+#REF!),0)</f>
        <v>#REF!</v>
      </c>
      <c r="N4185">
        <f>IF(D4185,MONTH(D4185),"")</f>
        <v>12</v>
      </c>
      <c r="O4185">
        <f>IF(D4185,YEAR(D4185),"")</f>
        <v>2008</v>
      </c>
      <c r="P4185" s="12">
        <f>P4184+IF(AND($B4185="C",I4185&lt;&gt;""),IF($G4185="D",-I4185,+I4185),0)</f>
        <v>-4.2251877867869325E-3</v>
      </c>
    </row>
    <row r="4186" spans="1:16" x14ac:dyDescent="0.2">
      <c r="A4186" s="6">
        <v>2013</v>
      </c>
      <c r="B4186" s="6" t="s">
        <v>17</v>
      </c>
      <c r="C4186" t="s">
        <v>26</v>
      </c>
      <c r="D4186" s="8">
        <v>39811</v>
      </c>
      <c r="E4186" s="8">
        <v>39825</v>
      </c>
      <c r="F4186" t="s">
        <v>284</v>
      </c>
      <c r="G4186" s="6" t="s">
        <v>23</v>
      </c>
      <c r="I4186" s="12">
        <v>32.119999999999997</v>
      </c>
      <c r="J4186" s="12">
        <f>J4185+IF(AND($B4186="B",$G4186="D"),-I4186,IF($B4186="B",+I4186,0))</f>
        <v>3606.2084306959009</v>
      </c>
      <c r="K4186" s="12">
        <f>K4185+IF(AND($B4186="B",$E4186&lt;&gt;""),IF($G4186="D",-I4186,+I4186),0)</f>
        <v>3606.2084306959009</v>
      </c>
      <c r="L4186" s="6" t="str">
        <f>IF(C4186="","",G4186&amp;" "&amp;VLOOKUP(C4186,$X$1:$Y$49,2))</f>
        <v>D 6</v>
      </c>
      <c r="M4186" s="10" t="e">
        <f>M4185+IF(AND(B4186="C",E4186&lt;&gt;""),IF(G4186="D",-#REF!,+#REF!),0)</f>
        <v>#REF!</v>
      </c>
      <c r="N4186">
        <f>IF(D4186,MONTH(D4186),"")</f>
        <v>12</v>
      </c>
      <c r="O4186">
        <f>IF(D4186,YEAR(D4186),"")</f>
        <v>2008</v>
      </c>
      <c r="P4186" s="12">
        <f>P4185+IF(AND($B4186="C",I4186&lt;&gt;""),IF($G4186="D",-I4186,+I4186),0)</f>
        <v>-4.2251877867869325E-3</v>
      </c>
    </row>
    <row r="4187" spans="1:16" x14ac:dyDescent="0.2">
      <c r="A4187" s="6">
        <v>2016</v>
      </c>
      <c r="B4187" s="29" t="s">
        <v>17</v>
      </c>
      <c r="C4187" t="s">
        <v>28</v>
      </c>
      <c r="D4187" s="8">
        <v>39813</v>
      </c>
      <c r="E4187" s="8">
        <v>39812</v>
      </c>
      <c r="F4187" s="40" t="s">
        <v>284</v>
      </c>
      <c r="G4187" s="29" t="s">
        <v>23</v>
      </c>
      <c r="I4187" s="12">
        <v>41.76</v>
      </c>
      <c r="J4187" s="12">
        <f>J4186+IF(AND($B4187="B",$G4187="D"),-I4187,IF($B4187="B",+I4187,0))</f>
        <v>3564.4484306959007</v>
      </c>
      <c r="K4187" s="12">
        <f>K4186+IF(AND($B4187="B",$E4187&lt;&gt;""),IF($G4187="D",-I4187,+I4187),0)</f>
        <v>3564.4484306959007</v>
      </c>
      <c r="L4187" s="6" t="str">
        <f>IF(C4187="","",G4187&amp;" "&amp;VLOOKUP(C4187,$X$1:$Y$49,2))</f>
        <v>D 25</v>
      </c>
      <c r="M4187" s="10" t="e">
        <f>M4186+IF(AND(B4187="C",E4187&lt;&gt;""),IF(G4187="D",-#REF!,+#REF!),0)</f>
        <v>#REF!</v>
      </c>
      <c r="N4187">
        <f>IF(D4187,MONTH(D4187),"")</f>
        <v>12</v>
      </c>
      <c r="O4187">
        <f>IF(D4187,YEAR(D4187),"")</f>
        <v>2008</v>
      </c>
      <c r="P4187" s="12">
        <f>P4186+IF(AND($B4187="C",I4187&lt;&gt;""),IF($G4187="D",-I4187,+I4187),0)</f>
        <v>-4.2251877867869325E-3</v>
      </c>
    </row>
    <row r="4188" spans="1:16" x14ac:dyDescent="0.2">
      <c r="A4188" s="6">
        <v>2016</v>
      </c>
      <c r="B4188" s="29" t="s">
        <v>17</v>
      </c>
      <c r="C4188" t="s">
        <v>26</v>
      </c>
      <c r="D4188" s="8">
        <v>39813</v>
      </c>
      <c r="E4188" s="8">
        <v>39812</v>
      </c>
      <c r="F4188" s="40" t="s">
        <v>284</v>
      </c>
      <c r="G4188" s="29" t="s">
        <v>23</v>
      </c>
      <c r="I4188" s="12">
        <v>7.3</v>
      </c>
      <c r="J4188" s="12">
        <f>J4187+IF(AND($B4188="B",$G4188="D"),-I4188,IF($B4188="B",+I4188,0))</f>
        <v>3557.1484306959005</v>
      </c>
      <c r="K4188" s="12">
        <f>K4187+IF(AND($B4188="B",$E4188&lt;&gt;""),IF($G4188="D",-I4188,+I4188),0)</f>
        <v>3557.1484306959005</v>
      </c>
      <c r="L4188" s="6" t="str">
        <f>IF(C4188="","",G4188&amp;" "&amp;VLOOKUP(C4188,$X$1:$Y$49,2))</f>
        <v>D 6</v>
      </c>
      <c r="M4188" s="10" t="e">
        <f>M4187+IF(AND(B4188="C",E4188&lt;&gt;""),IF(G4188="D",-#REF!,+#REF!),0)</f>
        <v>#REF!</v>
      </c>
      <c r="N4188">
        <f>IF(D4188,MONTH(D4188),"")</f>
        <v>12</v>
      </c>
      <c r="O4188">
        <f>IF(D4188,YEAR(D4188),"")</f>
        <v>2008</v>
      </c>
      <c r="P4188" s="12">
        <f>P4187+IF(AND($B4188="C",I4188&lt;&gt;""),IF($G4188="D",-I4188,+I4188),0)</f>
        <v>-4.2251877867869325E-3</v>
      </c>
    </row>
    <row r="4189" spans="1:16" x14ac:dyDescent="0.2">
      <c r="A4189" s="6">
        <v>2019</v>
      </c>
      <c r="B4189" s="29" t="s">
        <v>17</v>
      </c>
      <c r="C4189" t="s">
        <v>31</v>
      </c>
      <c r="D4189" s="8">
        <v>39813</v>
      </c>
      <c r="E4189" s="8">
        <v>39813</v>
      </c>
      <c r="F4189" s="40" t="s">
        <v>284</v>
      </c>
      <c r="G4189" s="29" t="s">
        <v>23</v>
      </c>
      <c r="I4189" s="12">
        <v>226.45</v>
      </c>
      <c r="J4189" s="12">
        <f>J4188+IF(AND($B4189="B",$G4189="D"),-I4189,IF($B4189="B",+I4189,0))</f>
        <v>3330.6984306959007</v>
      </c>
      <c r="K4189" s="12">
        <f>K4188+IF(AND($B4189="B",$E4189&lt;&gt;""),IF($G4189="D",-I4189,+I4189),0)</f>
        <v>3330.6984306959007</v>
      </c>
      <c r="L4189" s="6" t="str">
        <f>IF(C4189="","",G4189&amp;" "&amp;VLOOKUP(C4189,$X$1:$Y$49,2))</f>
        <v>D 22</v>
      </c>
      <c r="M4189" s="10" t="e">
        <f>M4188+IF(AND(B4189="C",E4189&lt;&gt;""),IF(G4189="D",-#REF!,+#REF!),0)</f>
        <v>#REF!</v>
      </c>
      <c r="N4189">
        <f>IF(D4189,MONTH(D4189),"")</f>
        <v>12</v>
      </c>
      <c r="O4189">
        <f>IF(D4189,YEAR(D4189),"")</f>
        <v>2008</v>
      </c>
      <c r="P4189" s="12">
        <f>P4188+IF(AND($B4189="C",I4189&lt;&gt;""),IF($G4189="D",-I4189,+I4189),0)</f>
        <v>-4.2251877867869325E-3</v>
      </c>
    </row>
    <row r="4190" spans="1:16" x14ac:dyDescent="0.2">
      <c r="A4190" s="6">
        <v>2019</v>
      </c>
      <c r="B4190" s="29" t="s">
        <v>17</v>
      </c>
      <c r="C4190" t="s">
        <v>26</v>
      </c>
      <c r="D4190" s="8">
        <v>39813</v>
      </c>
      <c r="E4190" s="8">
        <v>39813</v>
      </c>
      <c r="F4190" s="40" t="s">
        <v>284</v>
      </c>
      <c r="G4190" s="29" t="s">
        <v>23</v>
      </c>
      <c r="I4190" s="12">
        <v>44.39</v>
      </c>
      <c r="J4190" s="12">
        <f>J4189+IF(AND($B4190="B",$G4190="D"),-I4190,IF($B4190="B",+I4190,0))</f>
        <v>3286.3084306959008</v>
      </c>
      <c r="K4190" s="12">
        <f>K4189+IF(AND($B4190="B",$E4190&lt;&gt;""),IF($G4190="D",-I4190,+I4190),0)</f>
        <v>3286.3084306959008</v>
      </c>
      <c r="L4190" s="6" t="str">
        <f>IF(C4190="","",G4190&amp;" "&amp;VLOOKUP(C4190,$X$1:$Y$49,2))</f>
        <v>D 6</v>
      </c>
      <c r="M4190" s="10" t="e">
        <f>M4189+IF(AND(B4190="C",E4190&lt;&gt;""),IF(G4190="D",-#REF!,+#REF!),0)</f>
        <v>#REF!</v>
      </c>
      <c r="N4190">
        <f>IF(D4190,MONTH(D4190),"")</f>
        <v>12</v>
      </c>
      <c r="O4190">
        <f>IF(D4190,YEAR(D4190),"")</f>
        <v>2008</v>
      </c>
      <c r="P4190" s="12">
        <f>P4189+IF(AND($B4190="C",I4190&lt;&gt;""),IF($G4190="D",-I4190,+I4190),0)</f>
        <v>-4.2251877867869325E-3</v>
      </c>
    </row>
    <row r="4191" spans="1:16" x14ac:dyDescent="0.2">
      <c r="A4191" s="6">
        <v>2022</v>
      </c>
      <c r="B4191" s="29" t="s">
        <v>17</v>
      </c>
      <c r="C4191" t="s">
        <v>28</v>
      </c>
      <c r="D4191" s="8">
        <v>39813</v>
      </c>
      <c r="E4191" s="8">
        <v>39843</v>
      </c>
      <c r="F4191" s="40" t="s">
        <v>284</v>
      </c>
      <c r="G4191" s="29" t="s">
        <v>23</v>
      </c>
      <c r="I4191" s="12">
        <v>65.900000000000006</v>
      </c>
      <c r="J4191" s="12">
        <f>J4190+IF(AND($B4191="B",$G4191="D"),-I4191,IF($B4191="B",+I4191,0))</f>
        <v>3220.4084306959007</v>
      </c>
      <c r="K4191" s="12">
        <f>K4190+IF(AND($B4191="B",$E4191&lt;&gt;""),IF($G4191="D",-I4191,+I4191),0)</f>
        <v>3220.4084306959007</v>
      </c>
      <c r="L4191" s="6" t="str">
        <f>IF(C4191="","",G4191&amp;" "&amp;VLOOKUP(C4191,$X$1:$Y$49,2))</f>
        <v>D 25</v>
      </c>
      <c r="M4191" s="10" t="e">
        <f>M4190+IF(AND(B4191="C",E4191&lt;&gt;""),IF(G4191="D",-#REF!,+#REF!),0)</f>
        <v>#REF!</v>
      </c>
      <c r="N4191">
        <f>IF(D4191,MONTH(D4191),"")</f>
        <v>12</v>
      </c>
      <c r="O4191">
        <f>IF(D4191,YEAR(D4191),"")</f>
        <v>2008</v>
      </c>
      <c r="P4191" s="12">
        <f>P4190+IF(AND($B4191="C",I4191&lt;&gt;""),IF($G4191="D",-I4191,+I4191),0)</f>
        <v>-4.2251877867869325E-3</v>
      </c>
    </row>
    <row r="4192" spans="1:16" x14ac:dyDescent="0.2">
      <c r="A4192" s="6">
        <v>2022</v>
      </c>
      <c r="B4192" s="29" t="s">
        <v>17</v>
      </c>
      <c r="C4192" t="s">
        <v>26</v>
      </c>
      <c r="D4192" s="8">
        <v>39813</v>
      </c>
      <c r="E4192" s="8">
        <v>39843</v>
      </c>
      <c r="F4192" s="40" t="s">
        <v>284</v>
      </c>
      <c r="G4192" s="29" t="s">
        <v>23</v>
      </c>
      <c r="I4192" s="12">
        <v>12.91</v>
      </c>
      <c r="J4192" s="12">
        <f>J4191+IF(AND($B4192="B",$G4192="D"),-I4192,IF($B4192="B",+I4192,0))</f>
        <v>3207.4984306959009</v>
      </c>
      <c r="K4192" s="12">
        <f>K4191+IF(AND($B4192="B",$E4192&lt;&gt;""),IF($G4192="D",-I4192,+I4192),0)</f>
        <v>3207.4984306959009</v>
      </c>
      <c r="L4192" s="6" t="str">
        <f>IF(C4192="","",G4192&amp;" "&amp;VLOOKUP(C4192,$X$1:$Y$49,2))</f>
        <v>D 6</v>
      </c>
      <c r="M4192" s="10" t="e">
        <f>M4191+IF(AND(B4192="C",E4192&lt;&gt;""),IF(G4192="D",-#REF!,+#REF!),0)</f>
        <v>#REF!</v>
      </c>
      <c r="N4192">
        <f>IF(D4192,MONTH(D4192),"")</f>
        <v>12</v>
      </c>
      <c r="O4192">
        <f>IF(D4192,YEAR(D4192),"")</f>
        <v>2008</v>
      </c>
      <c r="P4192" s="12">
        <f>P4191+IF(AND($B4192="C",I4192&lt;&gt;""),IF($G4192="D",-I4192,+I4192),0)</f>
        <v>-4.2251877867869325E-3</v>
      </c>
    </row>
    <row r="4193" spans="1:16" x14ac:dyDescent="0.2">
      <c r="A4193" s="6">
        <v>2098</v>
      </c>
      <c r="B4193" s="29" t="s">
        <v>17</v>
      </c>
      <c r="C4193" t="s">
        <v>43</v>
      </c>
      <c r="D4193" s="8">
        <v>39813</v>
      </c>
      <c r="E4193" s="8">
        <v>39942</v>
      </c>
      <c r="F4193" s="40" t="s">
        <v>284</v>
      </c>
      <c r="G4193" s="29" t="s">
        <v>23</v>
      </c>
      <c r="I4193" s="12">
        <v>129.94</v>
      </c>
      <c r="J4193" s="12">
        <f>J4192+IF(AND($B4193="B",$G4193="D"),-I4193,IF($B4193="B",+I4193,0))</f>
        <v>3077.5584306959008</v>
      </c>
      <c r="K4193" s="12">
        <f>K4192+IF(AND($B4193="B",$E4193&lt;&gt;""),IF($G4193="D",-I4193,+I4193),0)</f>
        <v>3077.5584306959008</v>
      </c>
      <c r="L4193" s="6" t="str">
        <f>IF(C4193="","",G4193&amp;" "&amp;VLOOKUP(C4193,$X$1:$Y$49,2))</f>
        <v>D 15</v>
      </c>
      <c r="M4193" s="10" t="e">
        <f>M4192+IF(AND(B4193="C",E4193&lt;&gt;""),IF(G4193="D",-#REF!,+#REF!),0)</f>
        <v>#REF!</v>
      </c>
      <c r="N4193">
        <f>IF(D4193,MONTH(D4193),"")</f>
        <v>12</v>
      </c>
      <c r="O4193">
        <f>IF(D4193,YEAR(D4193),"")</f>
        <v>2008</v>
      </c>
      <c r="P4193" s="12">
        <f>P4192+IF(AND($B4193="C",I4193&lt;&gt;""),IF($G4193="D",-I4193,+I4193),0)</f>
        <v>-4.2251877867869325E-3</v>
      </c>
    </row>
    <row r="4194" spans="1:16" x14ac:dyDescent="0.2">
      <c r="A4194" s="6">
        <v>2098</v>
      </c>
      <c r="B4194" s="29" t="s">
        <v>17</v>
      </c>
      <c r="C4194" t="s">
        <v>26</v>
      </c>
      <c r="D4194" s="8">
        <v>39813</v>
      </c>
      <c r="E4194" s="8">
        <v>39942</v>
      </c>
      <c r="F4194" s="40" t="s">
        <v>284</v>
      </c>
      <c r="G4194" s="29" t="s">
        <v>23</v>
      </c>
      <c r="I4194" s="12">
        <v>25.47</v>
      </c>
      <c r="J4194" s="12">
        <f>J4193+IF(AND($B4194="B",$G4194="D"),-I4194,IF($B4194="B",+I4194,0))</f>
        <v>3052.088430695901</v>
      </c>
      <c r="K4194" s="12">
        <f>K4193+IF(AND($B4194="B",$E4194&lt;&gt;""),IF($G4194="D",-I4194,+I4194),0)</f>
        <v>3052.088430695901</v>
      </c>
      <c r="L4194" s="6" t="str">
        <f>IF(C4194="","",G4194&amp;" "&amp;VLOOKUP(C4194,$X$1:$Y$49,2))</f>
        <v>D 6</v>
      </c>
      <c r="M4194" s="10" t="e">
        <f>M4193+IF(AND(B4194="C",E4194&lt;&gt;""),IF(G4194="D",-#REF!,+#REF!),0)</f>
        <v>#REF!</v>
      </c>
      <c r="N4194">
        <f>IF(D4194,MONTH(D4194),"")</f>
        <v>12</v>
      </c>
      <c r="O4194">
        <f>IF(D4194,YEAR(D4194),"")</f>
        <v>2008</v>
      </c>
      <c r="P4194" s="12">
        <f>P4193+IF(AND($B4194="C",I4194&lt;&gt;""),IF($G4194="D",-I4194,+I4194),0)</f>
        <v>-4.2251877867869325E-3</v>
      </c>
    </row>
    <row r="4195" spans="1:16" x14ac:dyDescent="0.2">
      <c r="A4195" s="6">
        <v>2020</v>
      </c>
      <c r="B4195" s="29" t="s">
        <v>17</v>
      </c>
      <c r="C4195" s="24" t="s">
        <v>58</v>
      </c>
      <c r="D4195" s="8">
        <v>39814</v>
      </c>
      <c r="E4195" s="8">
        <v>39814</v>
      </c>
      <c r="F4195" s="40" t="s">
        <v>284</v>
      </c>
      <c r="G4195" s="29" t="s">
        <v>23</v>
      </c>
      <c r="I4195" s="12">
        <v>600</v>
      </c>
      <c r="J4195" s="12">
        <f>J4194+IF(AND($B4195="B",$G4195="D"),-I4195,IF($B4195="B",+I4195,0))</f>
        <v>2452.088430695901</v>
      </c>
      <c r="K4195" s="12">
        <f>K4194+IF(AND($B4195="B",$E4195&lt;&gt;""),IF($G4195="D",-I4195,+I4195),0)</f>
        <v>2452.088430695901</v>
      </c>
      <c r="L4195" s="6" t="str">
        <f>IF(C4195="","",G4195&amp;" "&amp;VLOOKUP(C4195,$X$1:$Y$49,2))</f>
        <v>D 4</v>
      </c>
      <c r="M4195" s="10" t="e">
        <f>M4194+IF(AND(B4195="C",E4195&lt;&gt;""),IF(G4195="D",-#REF!,+#REF!),0)</f>
        <v>#REF!</v>
      </c>
      <c r="N4195">
        <f>IF(D4195,MONTH(D4195),"")</f>
        <v>1</v>
      </c>
      <c r="O4195">
        <f>IF(D4195,YEAR(D4195),"")</f>
        <v>2009</v>
      </c>
      <c r="P4195" s="12">
        <f>P4194+IF(AND($B4195="C",I4195&lt;&gt;""),IF($G4195="D",-I4195,+I4195),0)</f>
        <v>-4.2251877867869325E-3</v>
      </c>
    </row>
    <row r="4196" spans="1:16" x14ac:dyDescent="0.2">
      <c r="A4196" s="6">
        <v>999</v>
      </c>
      <c r="B4196" s="6" t="s">
        <v>17</v>
      </c>
      <c r="C4196" t="s">
        <v>33</v>
      </c>
      <c r="D4196" s="8">
        <v>39817</v>
      </c>
      <c r="E4196" s="8">
        <v>39817</v>
      </c>
      <c r="F4196" t="s">
        <v>284</v>
      </c>
      <c r="G4196" s="6" t="s">
        <v>23</v>
      </c>
      <c r="I4196" s="12">
        <v>141.47999999999999</v>
      </c>
      <c r="J4196" s="12">
        <f>J4195+IF(AND($B4196="B",$G4196="D"),-I4196,IF($B4196="B",+I4196,0))</f>
        <v>2310.608430695901</v>
      </c>
      <c r="K4196" s="12">
        <f>K4195+IF(AND($B4196="B",$E4196&lt;&gt;""),IF($G4196="D",-I4196,+I4196),0)</f>
        <v>2310.608430695901</v>
      </c>
      <c r="L4196" s="6" t="str">
        <f>IF(C4196="","",G4196&amp;" "&amp;VLOOKUP(C4196,$X$1:$Y$49,2))</f>
        <v>D 23</v>
      </c>
      <c r="M4196" s="10" t="e">
        <f>M4195+IF(AND(B4196="C",E4196&lt;&gt;""),IF(G4196="D",-#REF!,+#REF!),0)</f>
        <v>#REF!</v>
      </c>
      <c r="N4196">
        <f>IF(D4196,MONTH(D4196),"")</f>
        <v>1</v>
      </c>
      <c r="O4196">
        <f>IF(D4196,YEAR(D4196),"")</f>
        <v>2009</v>
      </c>
      <c r="P4196" s="12">
        <f>P4195+IF(AND($B4196="C",I4196&lt;&gt;""),IF($G4196="D",-I4196,+I4196),0)</f>
        <v>-4.2251877867869325E-3</v>
      </c>
    </row>
    <row r="4197" spans="1:16" x14ac:dyDescent="0.2">
      <c r="A4197" s="6">
        <v>2021</v>
      </c>
      <c r="B4197" s="6" t="s">
        <v>17</v>
      </c>
      <c r="C4197" t="s">
        <v>53</v>
      </c>
      <c r="D4197" s="8">
        <v>39817</v>
      </c>
      <c r="E4197" s="8">
        <v>39817</v>
      </c>
      <c r="F4197" t="s">
        <v>284</v>
      </c>
      <c r="G4197" s="6" t="s">
        <v>23</v>
      </c>
      <c r="I4197" s="12">
        <v>35</v>
      </c>
      <c r="J4197" s="12">
        <f>J4196+IF(AND($B4197="B",$G4197="D"),-I4197,IF($B4197="B",+I4197,0))</f>
        <v>2275.608430695901</v>
      </c>
      <c r="K4197" s="12">
        <f>K4196+IF(AND($B4197="B",$E4197&lt;&gt;""),IF($G4197="D",-I4197,+I4197),0)</f>
        <v>2275.608430695901</v>
      </c>
      <c r="L4197" s="6" t="str">
        <f>IF(C4197="","",G4197&amp;" "&amp;VLOOKUP(C4197,$X$1:$Y$49,2))</f>
        <v>D 29</v>
      </c>
      <c r="M4197" s="10" t="e">
        <f>M4196+IF(AND(B4197="C",E4197&lt;&gt;""),IF(G4197="D",-#REF!,+#REF!),0)</f>
        <v>#REF!</v>
      </c>
      <c r="N4197">
        <f>IF(D4197,MONTH(D4197),"")</f>
        <v>1</v>
      </c>
      <c r="O4197">
        <f>IF(D4197,YEAR(D4197),"")</f>
        <v>2009</v>
      </c>
      <c r="P4197" s="12">
        <f>P4196+IF(AND($B4197="C",I4197&lt;&gt;""),IF($G4197="D",-I4197,+I4197),0)</f>
        <v>-4.2251877867869325E-3</v>
      </c>
    </row>
    <row r="4198" spans="1:16" x14ac:dyDescent="0.2">
      <c r="A4198" s="6">
        <v>2021</v>
      </c>
      <c r="B4198" s="6" t="s">
        <v>17</v>
      </c>
      <c r="C4198" t="s">
        <v>53</v>
      </c>
      <c r="D4198" s="8">
        <v>39817</v>
      </c>
      <c r="E4198" s="8">
        <v>39817</v>
      </c>
      <c r="F4198" t="s">
        <v>284</v>
      </c>
      <c r="G4198" s="6" t="s">
        <v>23</v>
      </c>
      <c r="I4198" s="12">
        <v>8.36</v>
      </c>
      <c r="J4198" s="12">
        <f>J4197+IF(AND($B4198="B",$G4198="D"),-I4198,IF($B4198="B",+I4198,0))</f>
        <v>2267.2484306959009</v>
      </c>
      <c r="K4198" s="12">
        <f>K4197+IF(AND($B4198="B",$E4198&lt;&gt;""),IF($G4198="D",-I4198,+I4198),0)</f>
        <v>2267.2484306959009</v>
      </c>
      <c r="L4198" s="6" t="str">
        <f>IF(C4198="","",G4198&amp;" "&amp;VLOOKUP(C4198,$X$1:$Y$49,2))</f>
        <v>D 29</v>
      </c>
      <c r="M4198" s="10" t="e">
        <f>M4197+IF(AND(B4198="C",E4198&lt;&gt;""),IF(G4198="D",-#REF!,+#REF!),0)</f>
        <v>#REF!</v>
      </c>
      <c r="N4198">
        <f>IF(D4198,MONTH(D4198),"")</f>
        <v>1</v>
      </c>
      <c r="O4198">
        <f>IF(D4198,YEAR(D4198),"")</f>
        <v>2009</v>
      </c>
      <c r="P4198" s="12">
        <f>P4197+IF(AND($B4198="C",I4198&lt;&gt;""),IF($G4198="D",-I4198,+I4198),0)</f>
        <v>-4.2251877867869325E-3</v>
      </c>
    </row>
    <row r="4199" spans="1:16" x14ac:dyDescent="0.2">
      <c r="A4199" s="6">
        <v>2029</v>
      </c>
      <c r="B4199" s="29" t="s">
        <v>17</v>
      </c>
      <c r="C4199" t="s">
        <v>57</v>
      </c>
      <c r="D4199" s="8">
        <v>39817</v>
      </c>
      <c r="E4199" s="8">
        <v>39817</v>
      </c>
      <c r="F4199" s="40" t="s">
        <v>284</v>
      </c>
      <c r="G4199" s="29" t="s">
        <v>23</v>
      </c>
      <c r="I4199" s="12">
        <v>125</v>
      </c>
      <c r="J4199" s="12">
        <f>J4198+IF(AND($B4199="B",$G4199="D"),-I4199,IF($B4199="B",+I4199,0))</f>
        <v>2142.2484306959009</v>
      </c>
      <c r="K4199" s="12">
        <f>K4198+IF(AND($B4199="B",$E4199&lt;&gt;""),IF($G4199="D",-I4199,+I4199),0)</f>
        <v>2142.2484306959009</v>
      </c>
      <c r="L4199" s="6" t="str">
        <f>IF(C4199="","",G4199&amp;" "&amp;VLOOKUP(C4199,$X$1:$Y$49,2))</f>
        <v>D 13</v>
      </c>
      <c r="M4199" s="10" t="e">
        <f>M4198+IF(AND(B4199="C",E4199&lt;&gt;""),IF(G4199="D",-#REF!,+#REF!),0)</f>
        <v>#REF!</v>
      </c>
      <c r="N4199">
        <f>IF(D4199,MONTH(D4199),"")</f>
        <v>1</v>
      </c>
      <c r="O4199">
        <f>IF(D4199,YEAR(D4199),"")</f>
        <v>2009</v>
      </c>
      <c r="P4199" s="12">
        <f>P4198+IF(AND($B4199="C",I4199&lt;&gt;""),IF($G4199="D",-I4199,+I4199),0)</f>
        <v>-4.2251877867869325E-3</v>
      </c>
    </row>
    <row r="4200" spans="1:16" x14ac:dyDescent="0.2">
      <c r="A4200" s="6">
        <v>2030</v>
      </c>
      <c r="B4200" s="29" t="s">
        <v>17</v>
      </c>
      <c r="C4200" s="24" t="s">
        <v>58</v>
      </c>
      <c r="D4200" s="8">
        <v>39817</v>
      </c>
      <c r="E4200" s="8">
        <v>39817</v>
      </c>
      <c r="F4200" s="40" t="s">
        <v>284</v>
      </c>
      <c r="G4200" s="29" t="s">
        <v>23</v>
      </c>
      <c r="I4200" s="12">
        <v>120</v>
      </c>
      <c r="J4200" s="12">
        <f>J4199+IF(AND($B4200="B",$G4200="D"),-I4200,IF($B4200="B",+I4200,0))</f>
        <v>2022.2484306959009</v>
      </c>
      <c r="K4200" s="12">
        <f>K4199+IF(AND($B4200="B",$E4200&lt;&gt;""),IF($G4200="D",-I4200,+I4200),0)</f>
        <v>2022.2484306959009</v>
      </c>
      <c r="L4200" s="6" t="str">
        <f>IF(C4200="","",G4200&amp;" "&amp;VLOOKUP(C4200,$X$1:$Y$49,2))</f>
        <v>D 4</v>
      </c>
      <c r="M4200" s="10" t="e">
        <f>M4199+IF(AND(B4200="C",E4200&lt;&gt;""),IF(G4200="D",-#REF!,+#REF!),0)</f>
        <v>#REF!</v>
      </c>
      <c r="N4200">
        <f>IF(D4200,MONTH(D4200),"")</f>
        <v>1</v>
      </c>
      <c r="O4200">
        <f>IF(D4200,YEAR(D4200),"")</f>
        <v>2009</v>
      </c>
      <c r="P4200" s="12">
        <f>P4199+IF(AND($B4200="C",I4200&lt;&gt;""),IF($G4200="D",-I4200,+I4200),0)</f>
        <v>-4.2251877867869325E-3</v>
      </c>
    </row>
    <row r="4201" spans="1:16" x14ac:dyDescent="0.2">
      <c r="A4201" s="6">
        <v>2024</v>
      </c>
      <c r="B4201" s="6" t="s">
        <v>17</v>
      </c>
      <c r="C4201" t="s">
        <v>58</v>
      </c>
      <c r="D4201" s="8">
        <v>39818</v>
      </c>
      <c r="E4201" s="8">
        <v>39832</v>
      </c>
      <c r="F4201" t="s">
        <v>284</v>
      </c>
      <c r="G4201" s="6" t="s">
        <v>23</v>
      </c>
      <c r="I4201" s="12">
        <v>250</v>
      </c>
      <c r="J4201" s="12">
        <f>J4200+IF(AND($B4201="B",$G4201="D"),-I4201,IF($B4201="B",+I4201,0))</f>
        <v>1772.2484306959009</v>
      </c>
      <c r="K4201" s="12">
        <f>K4200+IF(AND($B4201="B",$E4201&lt;&gt;""),IF($G4201="D",-I4201,+I4201),0)</f>
        <v>1772.2484306959009</v>
      </c>
      <c r="L4201" s="6" t="str">
        <f>IF(C4201="","",G4201&amp;" "&amp;VLOOKUP(C4201,$X$1:$Y$49,2))</f>
        <v>D 4</v>
      </c>
      <c r="M4201" s="10" t="e">
        <f>M4200+IF(AND(B4201="C",E4201&lt;&gt;""),IF(G4201="D",-#REF!,+#REF!),0)</f>
        <v>#REF!</v>
      </c>
      <c r="N4201">
        <f>IF(D4201,MONTH(D4201),"")</f>
        <v>1</v>
      </c>
      <c r="O4201">
        <f>IF(D4201,YEAR(D4201),"")</f>
        <v>2009</v>
      </c>
      <c r="P4201" s="12">
        <f>P4200+IF(AND($B4201="C",I4201&lt;&gt;""),IF($G4201="D",-I4201,+I4201),0)</f>
        <v>-4.2251877867869325E-3</v>
      </c>
    </row>
    <row r="4202" spans="1:16" x14ac:dyDescent="0.2">
      <c r="A4202" s="6">
        <v>2036</v>
      </c>
      <c r="B4202" s="29" t="s">
        <v>17</v>
      </c>
      <c r="C4202" t="s">
        <v>28</v>
      </c>
      <c r="D4202" s="8">
        <v>39818</v>
      </c>
      <c r="E4202" s="8">
        <v>39847</v>
      </c>
      <c r="F4202" s="40" t="s">
        <v>284</v>
      </c>
      <c r="G4202" s="29" t="s">
        <v>23</v>
      </c>
      <c r="I4202" s="12">
        <v>0.11</v>
      </c>
      <c r="J4202" s="12">
        <f>J4201+IF(AND($B4202="B",$G4202="D"),-I4202,IF($B4202="B",+I4202,0))</f>
        <v>1772.138430695901</v>
      </c>
      <c r="K4202" s="12">
        <f>K4201+IF(AND($B4202="B",$E4202&lt;&gt;""),IF($G4202="D",-I4202,+I4202),0)</f>
        <v>1772.138430695901</v>
      </c>
      <c r="L4202" s="6" t="str">
        <f>IF(C4202="","",G4202&amp;" "&amp;VLOOKUP(C4202,$X$1:$Y$49,2))</f>
        <v>D 25</v>
      </c>
      <c r="M4202" s="10" t="e">
        <f>M4201+IF(AND(B4202="C",E4202&lt;&gt;""),IF(G4202="D",-#REF!,+#REF!),0)</f>
        <v>#REF!</v>
      </c>
      <c r="N4202">
        <f>IF(D4202,MONTH(D4202),"")</f>
        <v>1</v>
      </c>
      <c r="O4202">
        <f>IF(D4202,YEAR(D4202),"")</f>
        <v>2009</v>
      </c>
      <c r="P4202" s="12">
        <f>P4201+IF(AND($B4202="C",I4202&lt;&gt;""),IF($G4202="D",-I4202,+I4202),0)</f>
        <v>-4.2251877867869325E-3</v>
      </c>
    </row>
    <row r="4203" spans="1:16" x14ac:dyDescent="0.2">
      <c r="A4203" s="6">
        <v>2036</v>
      </c>
      <c r="B4203" s="29" t="s">
        <v>17</v>
      </c>
      <c r="C4203" t="s">
        <v>26</v>
      </c>
      <c r="D4203" s="8">
        <v>39818</v>
      </c>
      <c r="E4203" s="8">
        <v>39847</v>
      </c>
      <c r="F4203" s="40" t="s">
        <v>284</v>
      </c>
      <c r="G4203" s="29" t="s">
        <v>23</v>
      </c>
      <c r="I4203" s="12">
        <v>0.02</v>
      </c>
      <c r="J4203" s="12">
        <f>J4202+IF(AND($B4203="B",$G4203="D"),-I4203,IF($B4203="B",+I4203,0))</f>
        <v>1772.118430695901</v>
      </c>
      <c r="K4203" s="12">
        <f>K4202+IF(AND($B4203="B",$E4203&lt;&gt;""),IF($G4203="D",-I4203,+I4203),0)</f>
        <v>1772.118430695901</v>
      </c>
      <c r="L4203" s="6" t="str">
        <f>IF(C4203="","",G4203&amp;" "&amp;VLOOKUP(C4203,$X$1:$Y$49,2))</f>
        <v>D 6</v>
      </c>
      <c r="M4203" s="10" t="e">
        <f>M4202+IF(AND(B4203="C",E4203&lt;&gt;""),IF(G4203="D",-#REF!,+#REF!),0)</f>
        <v>#REF!</v>
      </c>
      <c r="N4203">
        <f>IF(D4203,MONTH(D4203),"")</f>
        <v>1</v>
      </c>
      <c r="O4203">
        <f>IF(D4203,YEAR(D4203),"")</f>
        <v>2009</v>
      </c>
      <c r="P4203" s="12">
        <f>P4202+IF(AND($B4203="C",I4203&lt;&gt;""),IF($G4203="D",-I4203,+I4203),0)</f>
        <v>-4.2251877867869325E-3</v>
      </c>
    </row>
    <row r="4204" spans="1:16" x14ac:dyDescent="0.2">
      <c r="A4204" s="6">
        <v>2018</v>
      </c>
      <c r="B4204" s="29" t="s">
        <v>17</v>
      </c>
      <c r="C4204" t="s">
        <v>54</v>
      </c>
      <c r="D4204" s="8">
        <v>39819</v>
      </c>
      <c r="E4204" s="8">
        <v>39819</v>
      </c>
      <c r="F4204" s="40" t="s">
        <v>284</v>
      </c>
      <c r="G4204" s="29" t="s">
        <v>19</v>
      </c>
      <c r="I4204" s="12">
        <v>900</v>
      </c>
      <c r="J4204" s="12">
        <f>J4203+IF(AND($B4204="B",$G4204="D"),-I4204,IF($B4204="B",+I4204,0))</f>
        <v>2672.1184306959012</v>
      </c>
      <c r="K4204" s="12">
        <f>K4203+IF(AND($B4204="B",$E4204&lt;&gt;""),IF($G4204="D",-I4204,+I4204),0)</f>
        <v>2672.1184306959012</v>
      </c>
      <c r="L4204" s="6" t="str">
        <f>IF(C4204="","",G4204&amp;" "&amp;VLOOKUP(C4204,$X$1:$Y$49,2))</f>
        <v>R 6</v>
      </c>
      <c r="M4204" s="10" t="e">
        <f>M4203+IF(AND(B4204="C",E4204&lt;&gt;""),IF(G4204="D",-#REF!,+#REF!),0)</f>
        <v>#REF!</v>
      </c>
      <c r="N4204">
        <f>IF(D4204,MONTH(D4204),"")</f>
        <v>1</v>
      </c>
      <c r="O4204">
        <f>IF(D4204,YEAR(D4204),"")</f>
        <v>2009</v>
      </c>
      <c r="P4204" s="12">
        <f>P4203+IF(AND($B4204="C",I4204&lt;&gt;""),IF($G4204="D",-I4204,+I4204),0)</f>
        <v>-4.2251877867869325E-3</v>
      </c>
    </row>
    <row r="4205" spans="1:16" x14ac:dyDescent="0.2">
      <c r="A4205" s="6">
        <v>2018</v>
      </c>
      <c r="B4205" s="29" t="s">
        <v>17</v>
      </c>
      <c r="C4205" t="s">
        <v>62</v>
      </c>
      <c r="D4205" s="8">
        <v>39819</v>
      </c>
      <c r="E4205" s="8">
        <v>39819</v>
      </c>
      <c r="F4205" s="40" t="s">
        <v>284</v>
      </c>
      <c r="G4205" s="29" t="s">
        <v>19</v>
      </c>
      <c r="I4205" s="12">
        <v>176.4</v>
      </c>
      <c r="J4205" s="12">
        <f>J4204+IF(AND($B4205="B",$G4205="D"),-I4205,IF($B4205="B",+I4205,0))</f>
        <v>2848.5184306959013</v>
      </c>
      <c r="K4205" s="12">
        <f>K4204+IF(AND($B4205="B",$E4205&lt;&gt;""),IF($G4205="D",-I4205,+I4205),0)</f>
        <v>2848.5184306959013</v>
      </c>
      <c r="L4205" s="6" t="str">
        <f>IF(C4205="","",G4205&amp;" "&amp;VLOOKUP(C4205,$X$1:$Y$49,2))</f>
        <v>R 5</v>
      </c>
      <c r="M4205" s="10" t="e">
        <f>M4204+IF(AND(B4205="C",E4205&lt;&gt;""),IF(G4205="D",-#REF!,+#REF!),0)</f>
        <v>#REF!</v>
      </c>
      <c r="N4205">
        <f>IF(D4205,MONTH(D4205),"")</f>
        <v>1</v>
      </c>
      <c r="O4205">
        <f>IF(D4205,YEAR(D4205),"")</f>
        <v>2009</v>
      </c>
      <c r="P4205" s="12">
        <f>P4204+IF(AND($B4205="C",I4205&lt;&gt;""),IF($G4205="D",-I4205,+I4205),0)</f>
        <v>-4.2251877867869325E-3</v>
      </c>
    </row>
    <row r="4206" spans="1:16" x14ac:dyDescent="0.2">
      <c r="A4206" s="6">
        <v>1538</v>
      </c>
      <c r="B4206" s="6" t="s">
        <v>17</v>
      </c>
      <c r="C4206" t="s">
        <v>64</v>
      </c>
      <c r="D4206" s="8">
        <v>39821</v>
      </c>
      <c r="E4206" s="8">
        <v>39825</v>
      </c>
      <c r="F4206" t="s">
        <v>284</v>
      </c>
      <c r="G4206" s="6" t="s">
        <v>23</v>
      </c>
      <c r="I4206" s="12">
        <v>4</v>
      </c>
      <c r="J4206" s="12">
        <f>J4205+IF(AND($B4206="B",$G4206="D"),-I4206,IF($B4206="B",+I4206,0))</f>
        <v>2844.5184306959013</v>
      </c>
      <c r="K4206" s="12">
        <f>K4205+IF(AND($B4206="B",$E4206&lt;&gt;""),IF($G4206="D",-I4206,+I4206),0)</f>
        <v>2844.5184306959013</v>
      </c>
      <c r="L4206" s="6" t="str">
        <f>IF(C4206="","",G4206&amp;" "&amp;VLOOKUP(C4206,$X$1:$Y$49,2))</f>
        <v>D 20</v>
      </c>
      <c r="M4206" s="10" t="e">
        <f>M4205+IF(AND(B4206="C",E4206&lt;&gt;""),IF(G4206="D",-#REF!,+#REF!),0)</f>
        <v>#REF!</v>
      </c>
      <c r="N4206">
        <f>IF(D4206,MONTH(D4206),"")</f>
        <v>1</v>
      </c>
      <c r="O4206">
        <f>IF(D4206,YEAR(D4206),"")</f>
        <v>2009</v>
      </c>
      <c r="P4206" s="12">
        <f>P4205+IF(AND($B4206="C",I4206&lt;&gt;""),IF($G4206="D",-I4206,+I4206),0)</f>
        <v>-4.2251877867869325E-3</v>
      </c>
    </row>
    <row r="4207" spans="1:16" x14ac:dyDescent="0.2">
      <c r="A4207" s="6">
        <v>2023</v>
      </c>
      <c r="B4207" s="29" t="s">
        <v>17</v>
      </c>
      <c r="C4207" s="24" t="s">
        <v>67</v>
      </c>
      <c r="D4207" s="8">
        <v>39821</v>
      </c>
      <c r="E4207" s="8">
        <v>39825</v>
      </c>
      <c r="F4207" s="40" t="s">
        <v>284</v>
      </c>
      <c r="G4207" s="29" t="s">
        <v>23</v>
      </c>
      <c r="I4207" s="12">
        <v>1173</v>
      </c>
      <c r="J4207" s="12">
        <f>J4206+IF(AND($B4207="B",$G4207="D"),-I4207,IF($B4207="B",+I4207,0))</f>
        <v>1671.5184306959013</v>
      </c>
      <c r="K4207" s="12">
        <f>K4206+IF(AND($B4207="B",$E4207&lt;&gt;""),IF($G4207="D",-I4207,+I4207),0)</f>
        <v>1671.5184306959013</v>
      </c>
      <c r="L4207" s="6" t="str">
        <f>IF(C4207="","",G4207&amp;" "&amp;VLOOKUP(C4207,$X$1:$Y$49,2))</f>
        <v>D 11</v>
      </c>
      <c r="M4207" s="10" t="e">
        <f>M4206+IF(AND(B4207="C",E4207&lt;&gt;""),IF(G4207="D",-#REF!,+#REF!),0)</f>
        <v>#REF!</v>
      </c>
      <c r="N4207">
        <f>IF(D4207,MONTH(D4207),"")</f>
        <v>1</v>
      </c>
      <c r="O4207">
        <f>IF(D4207,YEAR(D4207),"")</f>
        <v>2009</v>
      </c>
      <c r="P4207" s="12">
        <f>P4206+IF(AND($B4207="C",I4207&lt;&gt;""),IF($G4207="D",-I4207,+I4207),0)</f>
        <v>-4.2251877867869325E-3</v>
      </c>
    </row>
    <row r="4208" spans="1:16" x14ac:dyDescent="0.2">
      <c r="A4208" s="6">
        <v>2026</v>
      </c>
      <c r="B4208" s="29" t="s">
        <v>17</v>
      </c>
      <c r="C4208" t="s">
        <v>54</v>
      </c>
      <c r="D4208" s="8">
        <v>39821</v>
      </c>
      <c r="E4208" s="8">
        <v>39826</v>
      </c>
      <c r="F4208" s="40" t="s">
        <v>284</v>
      </c>
      <c r="G4208" s="29" t="s">
        <v>19</v>
      </c>
      <c r="I4208" s="12">
        <v>700</v>
      </c>
      <c r="J4208" s="12">
        <f>J4207+IF(AND($B4208="B",$G4208="D"),-I4208,IF($B4208="B",+I4208,0))</f>
        <v>2371.5184306959013</v>
      </c>
      <c r="K4208" s="12">
        <f>K4207+IF(AND($B4208="B",$E4208&lt;&gt;""),IF($G4208="D",-I4208,+I4208),0)</f>
        <v>2371.5184306959013</v>
      </c>
      <c r="L4208" s="6" t="str">
        <f>IF(C4208="","",G4208&amp;" "&amp;VLOOKUP(C4208,$X$1:$Y$49,2))</f>
        <v>R 6</v>
      </c>
      <c r="M4208" s="10" t="e">
        <f>M4207+IF(AND(B4208="C",E4208&lt;&gt;""),IF(G4208="D",-#REF!,+#REF!),0)</f>
        <v>#REF!</v>
      </c>
      <c r="N4208">
        <f>IF(D4208,MONTH(D4208),"")</f>
        <v>1</v>
      </c>
      <c r="O4208">
        <f>IF(D4208,YEAR(D4208),"")</f>
        <v>2009</v>
      </c>
      <c r="P4208" s="12">
        <f>P4207+IF(AND($B4208="C",I4208&lt;&gt;""),IF($G4208="D",-I4208,+I4208),0)</f>
        <v>-4.2251877867869325E-3</v>
      </c>
    </row>
    <row r="4209" spans="1:18" x14ac:dyDescent="0.2">
      <c r="A4209" s="6">
        <v>2026</v>
      </c>
      <c r="B4209" s="29" t="s">
        <v>17</v>
      </c>
      <c r="C4209" t="s">
        <v>62</v>
      </c>
      <c r="D4209" s="8">
        <v>39821</v>
      </c>
      <c r="E4209" s="8">
        <v>39826</v>
      </c>
      <c r="F4209" t="s">
        <v>284</v>
      </c>
      <c r="G4209" s="29" t="s">
        <v>19</v>
      </c>
      <c r="I4209" s="12">
        <v>137.19999999999999</v>
      </c>
      <c r="J4209" s="12">
        <f>J4208+IF(AND($B4209="B",$G4209="D"),-I4209,IF($B4209="B",+I4209,0))</f>
        <v>2508.7184306959011</v>
      </c>
      <c r="K4209" s="12">
        <f>K4208+IF(AND($B4209="B",$E4209&lt;&gt;""),IF($G4209="D",-I4209,+I4209),0)</f>
        <v>2508.7184306959011</v>
      </c>
      <c r="L4209" s="6" t="str">
        <f>IF(C4209="","",G4209&amp;" "&amp;VLOOKUP(C4209,$X$1:$Y$49,2))</f>
        <v>R 5</v>
      </c>
      <c r="M4209" s="10" t="e">
        <f>M4208+IF(AND(B4209="C",E4209&lt;&gt;""),IF(G4209="D",-#REF!,+#REF!),0)</f>
        <v>#REF!</v>
      </c>
      <c r="N4209">
        <f>IF(D4209,MONTH(D4209),"")</f>
        <v>1</v>
      </c>
      <c r="O4209">
        <f>IF(D4209,YEAR(D4209),"")</f>
        <v>2009</v>
      </c>
      <c r="P4209" s="12">
        <f>P4208+IF(AND($B4209="C",I4209&lt;&gt;""),IF($G4209="D",-I4209,+I4209),0)</f>
        <v>-4.2251877867869325E-3</v>
      </c>
    </row>
    <row r="4210" spans="1:18" x14ac:dyDescent="0.2">
      <c r="A4210" s="6">
        <v>2027</v>
      </c>
      <c r="B4210" s="29" t="s">
        <v>17</v>
      </c>
      <c r="C4210" t="s">
        <v>54</v>
      </c>
      <c r="D4210" s="8">
        <v>39821</v>
      </c>
      <c r="E4210" s="8">
        <v>39829</v>
      </c>
      <c r="F4210" s="40" t="s">
        <v>284</v>
      </c>
      <c r="G4210" s="29" t="s">
        <v>19</v>
      </c>
      <c r="I4210" s="12">
        <v>275</v>
      </c>
      <c r="J4210" s="12">
        <f>J4209+IF(AND($B4210="B",$G4210="D"),-I4210,IF($B4210="B",+I4210,0))</f>
        <v>2783.7184306959011</v>
      </c>
      <c r="K4210" s="12">
        <f>K4209+IF(AND($B4210="B",$E4210&lt;&gt;""),IF($G4210="D",-I4210,+I4210),0)</f>
        <v>2783.7184306959011</v>
      </c>
      <c r="L4210" s="6" t="str">
        <f>IF(C4210="","",G4210&amp;" "&amp;VLOOKUP(C4210,$X$1:$Y$49,2))</f>
        <v>R 6</v>
      </c>
      <c r="M4210" s="10" t="e">
        <f>M4209+IF(AND(B4210="C",E4210&lt;&gt;""),IF(G4210="D",-#REF!,+#REF!),0)</f>
        <v>#REF!</v>
      </c>
      <c r="N4210">
        <f>IF(D4210,MONTH(D4210),"")</f>
        <v>1</v>
      </c>
      <c r="O4210">
        <f>IF(D4210,YEAR(D4210),"")</f>
        <v>2009</v>
      </c>
      <c r="P4210" s="12">
        <f>P4209+IF(AND($B4210="C",I4210&lt;&gt;""),IF($G4210="D",-I4210,+I4210),0)</f>
        <v>-4.2251877867869325E-3</v>
      </c>
    </row>
    <row r="4211" spans="1:18" x14ac:dyDescent="0.2">
      <c r="A4211" s="6">
        <v>2027</v>
      </c>
      <c r="B4211" s="29" t="s">
        <v>17</v>
      </c>
      <c r="C4211" t="s">
        <v>62</v>
      </c>
      <c r="D4211" s="8">
        <v>39821</v>
      </c>
      <c r="E4211" s="8">
        <v>39829</v>
      </c>
      <c r="F4211" s="40" t="s">
        <v>284</v>
      </c>
      <c r="G4211" s="29" t="s">
        <v>19</v>
      </c>
      <c r="I4211" s="12">
        <v>53.9</v>
      </c>
      <c r="J4211" s="12">
        <f>J4210+IF(AND($B4211="B",$G4211="D"),-I4211,IF($B4211="B",+I4211,0))</f>
        <v>2837.6184306959012</v>
      </c>
      <c r="K4211" s="12">
        <f>K4210+IF(AND($B4211="B",$E4211&lt;&gt;""),IF($G4211="D",-I4211,+I4211),0)</f>
        <v>2837.6184306959012</v>
      </c>
      <c r="L4211" s="6" t="str">
        <f>IF(C4211="","",G4211&amp;" "&amp;VLOOKUP(C4211,$X$1:$Y$49,2))</f>
        <v>R 5</v>
      </c>
      <c r="M4211" s="10" t="e">
        <f>M4210+IF(AND(B4211="C",E4211&lt;&gt;""),IF(G4211="D",-#REF!,+#REF!),0)</f>
        <v>#REF!</v>
      </c>
      <c r="N4211">
        <f>IF(D4211,MONTH(D4211),"")</f>
        <v>1</v>
      </c>
      <c r="O4211">
        <f>IF(D4211,YEAR(D4211),"")</f>
        <v>2009</v>
      </c>
      <c r="P4211" s="12">
        <f>P4210+IF(AND($B4211="C",I4211&lt;&gt;""),IF($G4211="D",-I4211,+I4211),0)</f>
        <v>-4.2251877867869325E-3</v>
      </c>
    </row>
    <row r="4212" spans="1:18" x14ac:dyDescent="0.2">
      <c r="A4212" s="6">
        <v>2012</v>
      </c>
      <c r="B4212" s="29" t="s">
        <v>17</v>
      </c>
      <c r="C4212" t="s">
        <v>33</v>
      </c>
      <c r="D4212" s="8">
        <v>39822</v>
      </c>
      <c r="E4212" s="8">
        <v>39821</v>
      </c>
      <c r="F4212" s="40" t="s">
        <v>284</v>
      </c>
      <c r="G4212" s="29" t="s">
        <v>23</v>
      </c>
      <c r="I4212" s="12">
        <v>294.18</v>
      </c>
      <c r="J4212" s="12">
        <f>J4211+IF(AND($B4212="B",$G4212="D"),-I4212,IF($B4212="B",+I4212,0))</f>
        <v>2543.4384306959014</v>
      </c>
      <c r="K4212" s="12">
        <f>K4211+IF(AND($B4212="B",$E4212&lt;&gt;""),IF($G4212="D",-I4212,+I4212),0)</f>
        <v>2543.4384306959014</v>
      </c>
      <c r="L4212" s="6" t="str">
        <f>IF(C4212="","",G4212&amp;" "&amp;VLOOKUP(C4212,$X$1:$Y$49,2))</f>
        <v>D 23</v>
      </c>
      <c r="M4212" s="10" t="e">
        <f>M4211+IF(AND(B4212="C",E4212&lt;&gt;""),IF(G4212="D",-#REF!,+#REF!),0)</f>
        <v>#REF!</v>
      </c>
      <c r="N4212">
        <f>IF(D4212,MONTH(D4212),"")</f>
        <v>1</v>
      </c>
      <c r="O4212">
        <f>IF(D4212,YEAR(D4212),"")</f>
        <v>2009</v>
      </c>
      <c r="P4212" s="12">
        <f>P4211+IF(AND($B4212="C",I4212&lt;&gt;""),IF($G4212="D",-I4212,+I4212),0)</f>
        <v>-4.2251877867869325E-3</v>
      </c>
    </row>
    <row r="4213" spans="1:18" x14ac:dyDescent="0.2">
      <c r="A4213" s="6">
        <v>2014</v>
      </c>
      <c r="B4213" s="29" t="s">
        <v>17</v>
      </c>
      <c r="C4213" s="24" t="s">
        <v>33</v>
      </c>
      <c r="D4213" s="8">
        <v>39822</v>
      </c>
      <c r="E4213" s="8">
        <v>39821</v>
      </c>
      <c r="F4213" t="s">
        <v>284</v>
      </c>
      <c r="G4213" s="29" t="s">
        <v>23</v>
      </c>
      <c r="I4213" s="12">
        <v>339.37</v>
      </c>
      <c r="J4213" s="12">
        <f>J4212+IF(AND($B4213="B",$G4213="D"),-I4213,IF($B4213="B",+I4213,0))</f>
        <v>2204.0684306959015</v>
      </c>
      <c r="K4213" s="12">
        <f>K4212+IF(AND($B4213="B",$E4213&lt;&gt;""),IF($G4213="D",-I4213,+I4213),0)</f>
        <v>2204.0684306959015</v>
      </c>
      <c r="L4213" s="6" t="str">
        <f>IF(C4213="","",G4213&amp;" "&amp;VLOOKUP(C4213,$X$1:$Y$49,2))</f>
        <v>D 23</v>
      </c>
      <c r="M4213" s="10" t="e">
        <f>M4212+IF(AND(B4213="C",E4213&lt;&gt;""),IF(G4213="D",-#REF!,+#REF!),0)</f>
        <v>#REF!</v>
      </c>
      <c r="N4213">
        <f>IF(D4213,MONTH(D4213),"")</f>
        <v>1</v>
      </c>
      <c r="O4213">
        <f>IF(D4213,YEAR(D4213),"")</f>
        <v>2009</v>
      </c>
      <c r="P4213" s="12">
        <f>P4212+IF(AND($B4213="C",I4213&lt;&gt;""),IF($G4213="D",-I4213,+I4213),0)</f>
        <v>-4.2251877867869325E-3</v>
      </c>
    </row>
    <row r="4214" spans="1:18" x14ac:dyDescent="0.2">
      <c r="A4214" s="6">
        <v>2032</v>
      </c>
      <c r="B4214" s="29" t="s">
        <v>17</v>
      </c>
      <c r="C4214" s="24" t="s">
        <v>58</v>
      </c>
      <c r="D4214" s="8">
        <v>39822</v>
      </c>
      <c r="E4214" s="8">
        <v>39822</v>
      </c>
      <c r="F4214" s="40" t="s">
        <v>284</v>
      </c>
      <c r="G4214" s="29" t="s">
        <v>23</v>
      </c>
      <c r="I4214" s="12">
        <v>2000</v>
      </c>
      <c r="J4214" s="12">
        <f>J4213+IF(AND($B4214="B",$G4214="D"),-I4214,IF($B4214="B",+I4214,0))</f>
        <v>204.0684306959015</v>
      </c>
      <c r="K4214" s="12">
        <f>K4213+IF(AND($B4214="B",$E4214&lt;&gt;""),IF($G4214="D",-I4214,+I4214),0)</f>
        <v>204.0684306959015</v>
      </c>
      <c r="L4214" s="6" t="str">
        <f>IF(C4214="","",G4214&amp;" "&amp;VLOOKUP(C4214,$X$1:$Y$49,2))</f>
        <v>D 4</v>
      </c>
      <c r="M4214" s="10" t="e">
        <f>M4213+IF(AND(B4214="C",E4214&lt;&gt;""),IF(G4214="D",-#REF!,+#REF!),0)</f>
        <v>#REF!</v>
      </c>
      <c r="N4214">
        <f>IF(D4214,MONTH(D4214),"")</f>
        <v>1</v>
      </c>
      <c r="O4214">
        <f>IF(D4214,YEAR(D4214),"")</f>
        <v>2009</v>
      </c>
      <c r="P4214" s="12">
        <f>P4213+IF(AND($B4214="C",I4214&lt;&gt;""),IF($G4214="D",-I4214,+I4214),0)</f>
        <v>-4.2251877867869325E-3</v>
      </c>
      <c r="R4214" s="17"/>
    </row>
    <row r="4215" spans="1:18" x14ac:dyDescent="0.2">
      <c r="A4215" s="6">
        <v>2017</v>
      </c>
      <c r="B4215" s="6" t="s">
        <v>17</v>
      </c>
      <c r="C4215" t="s">
        <v>33</v>
      </c>
      <c r="D4215" s="8">
        <v>39823</v>
      </c>
      <c r="E4215" s="8">
        <v>39826</v>
      </c>
      <c r="F4215" t="s">
        <v>284</v>
      </c>
      <c r="G4215" s="6" t="s">
        <v>23</v>
      </c>
      <c r="I4215" s="12">
        <v>289.60000000000002</v>
      </c>
      <c r="J4215" s="12">
        <f>J4214+IF(AND($B4215="B",$G4215="D"),-I4215,IF($B4215="B",+I4215,0))</f>
        <v>-85.531569304098525</v>
      </c>
      <c r="K4215" s="12">
        <f>K4214+IF(AND($B4215="B",$E4215&lt;&gt;""),IF($G4215="D",-I4215,+I4215),0)</f>
        <v>-85.531569304098525</v>
      </c>
      <c r="L4215" s="6" t="str">
        <f>IF(C4215="","",G4215&amp;" "&amp;VLOOKUP(C4215,$X$1:$Y$49,2))</f>
        <v>D 23</v>
      </c>
      <c r="M4215" s="10" t="e">
        <f>M4214+IF(AND(B4215="C",E4215&lt;&gt;""),IF(G4215="D",-#REF!,+#REF!),0)</f>
        <v>#REF!</v>
      </c>
      <c r="N4215">
        <f>IF(D4215,MONTH(D4215),"")</f>
        <v>1</v>
      </c>
      <c r="O4215">
        <f>IF(D4215,YEAR(D4215),"")</f>
        <v>2009</v>
      </c>
      <c r="P4215" s="12">
        <f>P4214+IF(AND($B4215="C",I4215&lt;&gt;""),IF($G4215="D",-I4215,+I4215),0)</f>
        <v>-4.2251877867869325E-3</v>
      </c>
    </row>
    <row r="4216" spans="1:18" x14ac:dyDescent="0.2">
      <c r="A4216" s="6">
        <v>2025</v>
      </c>
      <c r="B4216" s="29" t="s">
        <v>17</v>
      </c>
      <c r="C4216" t="s">
        <v>26</v>
      </c>
      <c r="D4216" s="8">
        <v>39823</v>
      </c>
      <c r="E4216" s="8">
        <v>39843</v>
      </c>
      <c r="F4216" s="40" t="s">
        <v>284</v>
      </c>
      <c r="G4216" s="29" t="s">
        <v>23</v>
      </c>
      <c r="I4216" s="12">
        <v>80.7</v>
      </c>
      <c r="J4216" s="12">
        <f>J4215+IF(AND($B4216="B",$G4216="D"),-I4216,IF($B4216="B",+I4216,0))</f>
        <v>-166.23156930409851</v>
      </c>
      <c r="K4216" s="12">
        <f>K4215+IF(AND($B4216="B",$E4216&lt;&gt;""),IF($G4216="D",-I4216,+I4216),0)</f>
        <v>-166.23156930409851</v>
      </c>
      <c r="L4216" s="6" t="str">
        <f>IF(C4216="","",G4216&amp;" "&amp;VLOOKUP(C4216,$X$1:$Y$49,2))</f>
        <v>D 6</v>
      </c>
      <c r="M4216" s="10" t="e">
        <f>M4215+IF(AND(B4216="C",E4216&lt;&gt;""),IF(G4216="D",-#REF!,+#REF!),0)</f>
        <v>#REF!</v>
      </c>
      <c r="N4216">
        <f>IF(D4216,MONTH(D4216),"")</f>
        <v>1</v>
      </c>
      <c r="O4216">
        <f>IF(D4216,YEAR(D4216),"")</f>
        <v>2009</v>
      </c>
      <c r="P4216" s="12">
        <f>P4215+IF(AND($B4216="C",I4216&lt;&gt;""),IF($G4216="D",-I4216,+I4216),0)</f>
        <v>-4.2251877867869325E-3</v>
      </c>
    </row>
    <row r="4217" spans="1:18" x14ac:dyDescent="0.2">
      <c r="A4217" s="6">
        <v>2029</v>
      </c>
      <c r="B4217" s="29" t="s">
        <v>17</v>
      </c>
      <c r="C4217" t="s">
        <v>57</v>
      </c>
      <c r="D4217" s="8">
        <v>39824</v>
      </c>
      <c r="E4217" s="8">
        <v>39824</v>
      </c>
      <c r="F4217" s="40" t="s">
        <v>284</v>
      </c>
      <c r="G4217" s="29" t="s">
        <v>23</v>
      </c>
      <c r="I4217" s="12">
        <v>376</v>
      </c>
      <c r="J4217" s="12">
        <f>J4216+IF(AND($B4217="B",$G4217="D"),-I4217,IF($B4217="B",+I4217,0))</f>
        <v>-542.23156930409846</v>
      </c>
      <c r="K4217" s="12">
        <f>K4216+IF(AND($B4217="B",$E4217&lt;&gt;""),IF($G4217="D",-I4217,+I4217),0)</f>
        <v>-542.23156930409846</v>
      </c>
      <c r="L4217" s="6" t="str">
        <f>IF(C4217="","",G4217&amp;" "&amp;VLOOKUP(C4217,$X$1:$Y$49,2))</f>
        <v>D 13</v>
      </c>
      <c r="M4217" s="10" t="e">
        <f>M4216+IF(AND(B4217="C",E4217&lt;&gt;""),IF(G4217="D",-#REF!,+#REF!),0)</f>
        <v>#REF!</v>
      </c>
      <c r="N4217">
        <f>IF(D4217,MONTH(D4217),"")</f>
        <v>1</v>
      </c>
      <c r="O4217">
        <f>IF(D4217,YEAR(D4217),"")</f>
        <v>2009</v>
      </c>
      <c r="P4217" s="12">
        <f>P4216+IF(AND($B4217="C",I4217&lt;&gt;""),IF($G4217="D",-I4217,+I4217),0)</f>
        <v>-4.2251877867869325E-3</v>
      </c>
    </row>
    <row r="4218" spans="1:18" x14ac:dyDescent="0.2">
      <c r="A4218" s="6">
        <v>2031</v>
      </c>
      <c r="B4218" s="29" t="s">
        <v>17</v>
      </c>
      <c r="C4218" t="s">
        <v>28</v>
      </c>
      <c r="D4218" s="8">
        <v>39825</v>
      </c>
      <c r="E4218" s="8">
        <v>39825</v>
      </c>
      <c r="F4218" s="40" t="s">
        <v>284</v>
      </c>
      <c r="G4218" s="29" t="s">
        <v>23</v>
      </c>
      <c r="I4218" s="12">
        <v>77.34</v>
      </c>
      <c r="J4218" s="12">
        <f>J4217+IF(AND($B4218="B",$G4218="D"),-I4218,IF($B4218="B",+I4218,0))</f>
        <v>-619.57156930409849</v>
      </c>
      <c r="K4218" s="12">
        <f>K4217+IF(AND($B4218="B",$E4218&lt;&gt;""),IF($G4218="D",-I4218,+I4218),0)</f>
        <v>-619.57156930409849</v>
      </c>
      <c r="L4218" s="6" t="str">
        <f>IF(C4218="","",G4218&amp;" "&amp;VLOOKUP(C4218,$X$1:$Y$49,2))</f>
        <v>D 25</v>
      </c>
      <c r="M4218" s="10" t="e">
        <f>M4217+IF(AND(B4218="C",E4218&lt;&gt;""),IF(G4218="D",-#REF!,+#REF!),0)</f>
        <v>#REF!</v>
      </c>
      <c r="N4218">
        <f>IF(D4218,MONTH(D4218),"")</f>
        <v>1</v>
      </c>
      <c r="O4218">
        <f>IF(D4218,YEAR(D4218),"")</f>
        <v>2009</v>
      </c>
      <c r="P4218" s="12">
        <f>P4217+IF(AND($B4218="C",I4218&lt;&gt;""),IF($G4218="D",-I4218,+I4218),0)</f>
        <v>-4.2251877867869325E-3</v>
      </c>
    </row>
    <row r="4219" spans="1:18" x14ac:dyDescent="0.2">
      <c r="A4219" s="6">
        <v>2031</v>
      </c>
      <c r="B4219" s="29" t="s">
        <v>17</v>
      </c>
      <c r="C4219" t="s">
        <v>26</v>
      </c>
      <c r="D4219" s="8">
        <v>39825</v>
      </c>
      <c r="E4219" s="8">
        <v>39825</v>
      </c>
      <c r="F4219" s="40" t="s">
        <v>284</v>
      </c>
      <c r="G4219" s="29" t="s">
        <v>23</v>
      </c>
      <c r="I4219" s="12">
        <v>12.4</v>
      </c>
      <c r="J4219" s="12">
        <f>J4218+IF(AND($B4219="B",$G4219="D"),-I4219,IF($B4219="B",+I4219,0))</f>
        <v>-631.97156930409847</v>
      </c>
      <c r="K4219" s="12">
        <f>K4218+IF(AND($B4219="B",$E4219&lt;&gt;""),IF($G4219="D",-I4219,+I4219),0)</f>
        <v>-631.97156930409847</v>
      </c>
      <c r="L4219" s="6" t="str">
        <f>IF(C4219="","",G4219&amp;" "&amp;VLOOKUP(C4219,$X$1:$Y$49,2))</f>
        <v>D 6</v>
      </c>
      <c r="M4219" s="10" t="e">
        <f>M4218+IF(AND(B4219="C",E4219&lt;&gt;""),IF(G4219="D",-#REF!,+#REF!),0)</f>
        <v>#REF!</v>
      </c>
      <c r="N4219">
        <f>IF(D4219,MONTH(D4219),"")</f>
        <v>1</v>
      </c>
      <c r="O4219">
        <f>IF(D4219,YEAR(D4219),"")</f>
        <v>2009</v>
      </c>
      <c r="P4219" s="12">
        <f>P4218+IF(AND($B4219="C",I4219&lt;&gt;""),IF($G4219="D",-I4219,+I4219),0)</f>
        <v>-4.2251877867869325E-3</v>
      </c>
    </row>
    <row r="4220" spans="1:18" x14ac:dyDescent="0.2">
      <c r="A4220" s="6">
        <v>2035</v>
      </c>
      <c r="B4220" s="29" t="s">
        <v>17</v>
      </c>
      <c r="C4220" t="s">
        <v>28</v>
      </c>
      <c r="D4220" s="8">
        <v>39828</v>
      </c>
      <c r="E4220" s="8">
        <v>39843</v>
      </c>
      <c r="F4220" s="40" t="s">
        <v>284</v>
      </c>
      <c r="G4220" s="29" t="s">
        <v>23</v>
      </c>
      <c r="I4220" s="12">
        <v>46.81</v>
      </c>
      <c r="J4220" s="12">
        <f>J4219+IF(AND($B4220="B",$G4220="D"),-I4220,IF($B4220="B",+I4220,0))</f>
        <v>-678.78156930409841</v>
      </c>
      <c r="K4220" s="12">
        <f>K4219+IF(AND($B4220="B",$E4220&lt;&gt;""),IF($G4220="D",-I4220,+I4220),0)</f>
        <v>-678.78156930409841</v>
      </c>
      <c r="L4220" s="6" t="str">
        <f>IF(C4220="","",G4220&amp;" "&amp;VLOOKUP(C4220,$X$1:$Y$49,2))</f>
        <v>D 25</v>
      </c>
      <c r="M4220" s="10" t="e">
        <f>M4219+IF(AND(B4220="C",E4220&lt;&gt;""),IF(G4220="D",-#REF!,+#REF!),0)</f>
        <v>#REF!</v>
      </c>
      <c r="N4220">
        <f>IF(D4220,MONTH(D4220),"")</f>
        <v>1</v>
      </c>
      <c r="O4220">
        <f>IF(D4220,YEAR(D4220),"")</f>
        <v>2009</v>
      </c>
      <c r="P4220" s="12">
        <f>P4219+IF(AND($B4220="C",I4220&lt;&gt;""),IF($G4220="D",-I4220,+I4220),0)</f>
        <v>-4.2251877867869325E-3</v>
      </c>
    </row>
    <row r="4221" spans="1:18" x14ac:dyDescent="0.2">
      <c r="A4221" s="6">
        <v>2035</v>
      </c>
      <c r="B4221" s="29" t="s">
        <v>17</v>
      </c>
      <c r="C4221" t="s">
        <v>26</v>
      </c>
      <c r="D4221" s="8">
        <v>39828</v>
      </c>
      <c r="E4221" s="8">
        <v>39843</v>
      </c>
      <c r="F4221" s="40" t="s">
        <v>284</v>
      </c>
      <c r="G4221" s="29" t="s">
        <v>23</v>
      </c>
      <c r="I4221" s="12">
        <v>9.17</v>
      </c>
      <c r="J4221" s="12">
        <f>J4220+IF(AND($B4221="B",$G4221="D"),-I4221,IF($B4221="B",+I4221,0))</f>
        <v>-687.95156930409837</v>
      </c>
      <c r="K4221" s="12">
        <f>K4220+IF(AND($B4221="B",$E4221&lt;&gt;""),IF($G4221="D",-I4221,+I4221),0)</f>
        <v>-687.95156930409837</v>
      </c>
      <c r="L4221" s="6" t="str">
        <f>IF(C4221="","",G4221&amp;" "&amp;VLOOKUP(C4221,$X$1:$Y$49,2))</f>
        <v>D 6</v>
      </c>
      <c r="M4221" s="10" t="e">
        <f>M4220+IF(AND(B4221="C",E4221&lt;&gt;""),IF(G4221="D",-#REF!,+#REF!),0)</f>
        <v>#REF!</v>
      </c>
      <c r="N4221">
        <f>IF(D4221,MONTH(D4221),"")</f>
        <v>1</v>
      </c>
      <c r="O4221">
        <f>IF(D4221,YEAR(D4221),"")</f>
        <v>2009</v>
      </c>
      <c r="P4221" s="12">
        <f>P4220+IF(AND($B4221="C",I4221&lt;&gt;""),IF($G4221="D",-I4221,+I4221),0)</f>
        <v>-4.2251877867869325E-3</v>
      </c>
    </row>
    <row r="4222" spans="1:18" x14ac:dyDescent="0.2">
      <c r="A4222" s="6">
        <v>2045</v>
      </c>
      <c r="B4222" s="29" t="s">
        <v>17</v>
      </c>
      <c r="C4222" t="s">
        <v>28</v>
      </c>
      <c r="D4222" s="8">
        <v>39828</v>
      </c>
      <c r="E4222" s="8">
        <v>39843</v>
      </c>
      <c r="F4222" s="40" t="s">
        <v>284</v>
      </c>
      <c r="G4222" s="29" t="s">
        <v>23</v>
      </c>
      <c r="I4222" s="12">
        <v>66.2</v>
      </c>
      <c r="J4222" s="12">
        <f>J4221+IF(AND($B4222="B",$G4222="D"),-I4222,IF($B4222="B",+I4222,0))</f>
        <v>-754.15156930409842</v>
      </c>
      <c r="K4222" s="12">
        <f>K4221+IF(AND($B4222="B",$E4222&lt;&gt;""),IF($G4222="D",-I4222,+I4222),0)</f>
        <v>-754.15156930409842</v>
      </c>
      <c r="L4222" s="6" t="str">
        <f>IF(C4222="","",G4222&amp;" "&amp;VLOOKUP(C4222,$X$1:$Y$49,2))</f>
        <v>D 25</v>
      </c>
      <c r="M4222" s="10" t="e">
        <f>M4221+IF(AND(B4222="C",E4222&lt;&gt;""),IF(G4222="D",-#REF!,+#REF!),0)</f>
        <v>#REF!</v>
      </c>
      <c r="N4222">
        <f>IF(D4222,MONTH(D4222),"")</f>
        <v>1</v>
      </c>
      <c r="O4222">
        <f>IF(D4222,YEAR(D4222),"")</f>
        <v>2009</v>
      </c>
      <c r="P4222" s="12">
        <f>P4221+IF(AND($B4222="C",I4222&lt;&gt;""),IF($G4222="D",-I4222,+I4222),0)</f>
        <v>-4.2251877867869325E-3</v>
      </c>
    </row>
    <row r="4223" spans="1:18" x14ac:dyDescent="0.2">
      <c r="A4223" s="6">
        <v>2045</v>
      </c>
      <c r="B4223" s="29" t="s">
        <v>17</v>
      </c>
      <c r="C4223" t="s">
        <v>49</v>
      </c>
      <c r="D4223" s="8">
        <v>39828</v>
      </c>
      <c r="E4223" s="8">
        <v>39843</v>
      </c>
      <c r="F4223" s="40" t="s">
        <v>284</v>
      </c>
      <c r="G4223" s="29" t="s">
        <v>23</v>
      </c>
      <c r="I4223" s="12">
        <v>255.13</v>
      </c>
      <c r="J4223" s="12">
        <f>J4222+IF(AND($B4223="B",$G4223="D"),-I4223,IF($B4223="B",+I4223,0))</f>
        <v>-1009.2815693040984</v>
      </c>
      <c r="K4223" s="12">
        <f>K4222+IF(AND($B4223="B",$E4223&lt;&gt;""),IF($G4223="D",-I4223,+I4223),0)</f>
        <v>-1009.2815693040984</v>
      </c>
      <c r="L4223" s="6" t="str">
        <f>IF(C4223="","",G4223&amp;" "&amp;VLOOKUP(C4223,$X$1:$Y$49,2))</f>
        <v>D 24</v>
      </c>
      <c r="M4223" s="10" t="e">
        <f>M4222+IF(AND(B4223="C",E4223&lt;&gt;""),IF(G4223="D",-#REF!,+#REF!),0)</f>
        <v>#REF!</v>
      </c>
      <c r="N4223">
        <f>IF(D4223,MONTH(D4223),"")</f>
        <v>1</v>
      </c>
      <c r="O4223">
        <f>IF(D4223,YEAR(D4223),"")</f>
        <v>2009</v>
      </c>
      <c r="P4223" s="12">
        <f>P4222+IF(AND($B4223="C",I4223&lt;&gt;""),IF($G4223="D",-I4223,+I4223),0)</f>
        <v>-4.2251877867869325E-3</v>
      </c>
    </row>
    <row r="4224" spans="1:18" x14ac:dyDescent="0.2">
      <c r="A4224" s="6">
        <v>2045</v>
      </c>
      <c r="B4224" s="29" t="s">
        <v>17</v>
      </c>
      <c r="C4224" t="s">
        <v>26</v>
      </c>
      <c r="D4224" s="8">
        <v>39828</v>
      </c>
      <c r="E4224" s="8">
        <v>39843</v>
      </c>
      <c r="F4224" s="40" t="s">
        <v>284</v>
      </c>
      <c r="G4224" s="29" t="s">
        <v>23</v>
      </c>
      <c r="I4224" s="12">
        <v>50</v>
      </c>
      <c r="J4224" s="12">
        <f>J4223+IF(AND($B4224="B",$G4224="D"),-I4224,IF($B4224="B",+I4224,0))</f>
        <v>-1059.2815693040984</v>
      </c>
      <c r="K4224" s="12">
        <f>K4223+IF(AND($B4224="B",$E4224&lt;&gt;""),IF($G4224="D",-I4224,+I4224),0)</f>
        <v>-1059.2815693040984</v>
      </c>
      <c r="L4224" s="6" t="str">
        <f>IF(C4224="","",G4224&amp;" "&amp;VLOOKUP(C4224,$X$1:$Y$49,2))</f>
        <v>D 6</v>
      </c>
      <c r="M4224" s="10" t="e">
        <f>M4223+IF(AND(B4224="C",E4224&lt;&gt;""),IF(G4224="D",-#REF!,+#REF!),0)</f>
        <v>#REF!</v>
      </c>
      <c r="N4224">
        <f>IF(D4224,MONTH(D4224),"")</f>
        <v>1</v>
      </c>
      <c r="O4224">
        <f>IF(D4224,YEAR(D4224),"")</f>
        <v>2009</v>
      </c>
      <c r="P4224" s="12">
        <f>P4223+IF(AND($B4224="C",I4224&lt;&gt;""),IF($G4224="D",-I4224,+I4224),0)</f>
        <v>-4.2251877867869325E-3</v>
      </c>
    </row>
    <row r="4225" spans="1:18" x14ac:dyDescent="0.2">
      <c r="A4225" s="6">
        <v>2034</v>
      </c>
      <c r="B4225" s="29" t="s">
        <v>17</v>
      </c>
      <c r="C4225" t="s">
        <v>28</v>
      </c>
      <c r="D4225" s="8">
        <v>39829</v>
      </c>
      <c r="E4225" s="8">
        <v>39845</v>
      </c>
      <c r="F4225" s="40" t="s">
        <v>284</v>
      </c>
      <c r="G4225" s="29" t="s">
        <v>23</v>
      </c>
      <c r="I4225" s="12">
        <v>36.78</v>
      </c>
      <c r="J4225" s="12">
        <f>J4224+IF(AND($B4225="B",$G4225="D"),-I4225,IF($B4225="B",+I4225,0))</f>
        <v>-1096.0615693040984</v>
      </c>
      <c r="K4225" s="12">
        <f>K4224+IF(AND($B4225="B",$E4225&lt;&gt;""),IF($G4225="D",-I4225,+I4225),0)</f>
        <v>-1096.0615693040984</v>
      </c>
      <c r="L4225" s="6" t="str">
        <f>IF(C4225="","",G4225&amp;" "&amp;VLOOKUP(C4225,$X$1:$Y$49,2))</f>
        <v>D 25</v>
      </c>
      <c r="M4225" s="10" t="e">
        <f>M4224+IF(AND(B4225="C",E4225&lt;&gt;""),IF(G4225="D",-#REF!,+#REF!),0)</f>
        <v>#REF!</v>
      </c>
      <c r="N4225">
        <f>IF(D4225,MONTH(D4225),"")</f>
        <v>1</v>
      </c>
      <c r="O4225">
        <f>IF(D4225,YEAR(D4225),"")</f>
        <v>2009</v>
      </c>
      <c r="P4225" s="12">
        <f>P4224+IF(AND($B4225="C",I4225&lt;&gt;""),IF($G4225="D",-I4225,+I4225),0)</f>
        <v>-4.2251877867869325E-3</v>
      </c>
    </row>
    <row r="4226" spans="1:18" x14ac:dyDescent="0.2">
      <c r="A4226" s="6">
        <v>2034</v>
      </c>
      <c r="B4226" s="29" t="s">
        <v>17</v>
      </c>
      <c r="C4226" t="s">
        <v>26</v>
      </c>
      <c r="D4226" s="8">
        <v>39829</v>
      </c>
      <c r="E4226" s="8">
        <v>39845</v>
      </c>
      <c r="F4226" s="40" t="s">
        <v>284</v>
      </c>
      <c r="G4226" s="29" t="s">
        <v>23</v>
      </c>
      <c r="I4226" s="12">
        <v>7.22</v>
      </c>
      <c r="J4226" s="12">
        <f>J4225+IF(AND($B4226="B",$G4226="D"),-I4226,IF($B4226="B",+I4226,0))</f>
        <v>-1103.2815693040984</v>
      </c>
      <c r="K4226" s="12">
        <f>K4225+IF(AND($B4226="B",$E4226&lt;&gt;""),IF($G4226="D",-I4226,+I4226),0)</f>
        <v>-1103.2815693040984</v>
      </c>
      <c r="L4226" s="6" t="str">
        <f>IF(C4226="","",G4226&amp;" "&amp;VLOOKUP(C4226,$X$1:$Y$49,2))</f>
        <v>D 6</v>
      </c>
      <c r="M4226" s="10" t="e">
        <f>M4225+IF(AND(B4226="C",E4226&lt;&gt;""),IF(G4226="D",-#REF!,+#REF!),0)</f>
        <v>#REF!</v>
      </c>
      <c r="N4226">
        <f>IF(D4226,MONTH(D4226),"")</f>
        <v>1</v>
      </c>
      <c r="O4226">
        <f>IF(D4226,YEAR(D4226),"")</f>
        <v>2009</v>
      </c>
      <c r="P4226" s="12">
        <f>P4225+IF(AND($B4226="C",I4226&lt;&gt;""),IF($G4226="D",-I4226,+I4226),0)</f>
        <v>-4.2251877867869325E-3</v>
      </c>
      <c r="R4226" s="17"/>
    </row>
    <row r="4227" spans="1:18" x14ac:dyDescent="0.2">
      <c r="A4227" s="6">
        <v>2011</v>
      </c>
      <c r="B4227" s="29" t="s">
        <v>17</v>
      </c>
      <c r="C4227" t="s">
        <v>33</v>
      </c>
      <c r="D4227" s="8">
        <v>39833</v>
      </c>
      <c r="E4227" s="8">
        <v>39832</v>
      </c>
      <c r="F4227" s="40" t="s">
        <v>284</v>
      </c>
      <c r="G4227" s="29" t="s">
        <v>23</v>
      </c>
      <c r="I4227" s="12">
        <v>524</v>
      </c>
      <c r="J4227" s="12">
        <f>J4226+IF(AND($B4227="B",$G4227="D"),-I4227,IF($B4227="B",+I4227,0))</f>
        <v>-1627.2815693040984</v>
      </c>
      <c r="K4227" s="12">
        <f>K4226+IF(AND($B4227="B",$E4227&lt;&gt;""),IF($G4227="D",-I4227,+I4227),0)</f>
        <v>-1627.2815693040984</v>
      </c>
      <c r="L4227" s="6" t="str">
        <f>IF(C4227="","",G4227&amp;" "&amp;VLOOKUP(C4227,$X$1:$Y$49,2))</f>
        <v>D 23</v>
      </c>
      <c r="M4227" s="10" t="e">
        <f>M4226+IF(AND(B4227="C",E4227&lt;&gt;""),IF(G4227="D",-#REF!,+#REF!),0)</f>
        <v>#REF!</v>
      </c>
      <c r="N4227">
        <f>IF(D4227,MONTH(D4227),"")</f>
        <v>1</v>
      </c>
      <c r="O4227">
        <f>IF(D4227,YEAR(D4227),"")</f>
        <v>2009</v>
      </c>
      <c r="P4227" s="12">
        <f>P4226+IF(AND($B4227="C",I4227&lt;&gt;""),IF($G4227="D",-I4227,+I4227),0)</f>
        <v>-4.2251877867869325E-3</v>
      </c>
    </row>
    <row r="4228" spans="1:18" x14ac:dyDescent="0.2">
      <c r="A4228" s="6">
        <v>2015</v>
      </c>
      <c r="B4228" s="29" t="s">
        <v>17</v>
      </c>
      <c r="C4228" s="24" t="s">
        <v>33</v>
      </c>
      <c r="D4228" s="8">
        <v>39833</v>
      </c>
      <c r="E4228" s="8">
        <v>39832</v>
      </c>
      <c r="F4228" s="40" t="s">
        <v>284</v>
      </c>
      <c r="G4228" s="29" t="s">
        <v>23</v>
      </c>
      <c r="I4228" s="12">
        <v>220</v>
      </c>
      <c r="J4228" s="12">
        <f>J4227+IF(AND($B4228="B",$G4228="D"),-I4228,IF($B4228="B",+I4228,0))</f>
        <v>-1847.2815693040984</v>
      </c>
      <c r="K4228" s="12">
        <f>K4227+IF(AND($B4228="B",$E4228&lt;&gt;""),IF($G4228="D",-I4228,+I4228),0)</f>
        <v>-1847.2815693040984</v>
      </c>
      <c r="L4228" s="6" t="str">
        <f>IF(C4228="","",G4228&amp;" "&amp;VLOOKUP(C4228,$X$1:$Y$49,2))</f>
        <v>D 23</v>
      </c>
      <c r="M4228" s="10" t="e">
        <f>M4227+IF(AND(B4228="C",E4228&lt;&gt;""),IF(G4228="D",-#REF!,+#REF!),0)</f>
        <v>#REF!</v>
      </c>
      <c r="N4228">
        <f>IF(D4228,MONTH(D4228),"")</f>
        <v>1</v>
      </c>
      <c r="O4228">
        <f>IF(D4228,YEAR(D4228),"")</f>
        <v>2009</v>
      </c>
      <c r="P4228" s="12">
        <f>P4227+IF(AND($B4228="C",I4228&lt;&gt;""),IF($G4228="D",-I4228,+I4228),0)</f>
        <v>-4.2251877867869325E-3</v>
      </c>
    </row>
    <row r="4229" spans="1:18" x14ac:dyDescent="0.2">
      <c r="A4229" s="6">
        <v>1528</v>
      </c>
      <c r="B4229" s="6" t="s">
        <v>17</v>
      </c>
      <c r="C4229" t="s">
        <v>57</v>
      </c>
      <c r="D4229" s="8">
        <v>39834</v>
      </c>
      <c r="E4229" s="8">
        <v>39833</v>
      </c>
      <c r="F4229" t="s">
        <v>284</v>
      </c>
      <c r="G4229" s="6" t="s">
        <v>23</v>
      </c>
      <c r="I4229" s="12">
        <v>278.97000000000003</v>
      </c>
      <c r="J4229" s="12">
        <f>J4228+IF(AND($B4229="B",$G4229="D"),-I4229,IF($B4229="B",+I4229,0))</f>
        <v>-2126.2515693040987</v>
      </c>
      <c r="K4229" s="12">
        <f>K4228+IF(AND($B4229="B",$E4229&lt;&gt;""),IF($G4229="D",-I4229,+I4229),0)</f>
        <v>-2126.2515693040987</v>
      </c>
      <c r="L4229" s="6" t="str">
        <f>IF(C4229="","",G4229&amp;" "&amp;VLOOKUP(C4229,$X$1:$Y$49,2))</f>
        <v>D 13</v>
      </c>
      <c r="M4229" s="10" t="e">
        <f>M4228+IF(AND(B4229="C",E4229&lt;&gt;""),IF(G4229="D",-#REF!,+#REF!),0)</f>
        <v>#REF!</v>
      </c>
      <c r="N4229">
        <f>IF(D4229,MONTH(D4229),"")</f>
        <v>1</v>
      </c>
      <c r="O4229">
        <f>IF(D4229,YEAR(D4229),"")</f>
        <v>2009</v>
      </c>
      <c r="P4229" s="12">
        <f>P4228+IF(AND($B4229="C",I4229&lt;&gt;""),IF($G4229="D",-I4229,+I4229),0)</f>
        <v>-4.2251877867869325E-3</v>
      </c>
    </row>
    <row r="4230" spans="1:18" x14ac:dyDescent="0.2">
      <c r="A4230" s="6">
        <v>1528</v>
      </c>
      <c r="B4230" s="6" t="s">
        <v>17</v>
      </c>
      <c r="C4230" s="7" t="s">
        <v>26</v>
      </c>
      <c r="D4230" s="8">
        <v>39834</v>
      </c>
      <c r="E4230" s="8">
        <v>39833</v>
      </c>
      <c r="F4230" t="s">
        <v>284</v>
      </c>
      <c r="G4230" s="6" t="s">
        <v>23</v>
      </c>
      <c r="I4230" s="12">
        <v>54.68</v>
      </c>
      <c r="J4230" s="12">
        <f>J4229+IF(AND($B4230="B",$G4230="D"),-I4230,IF($B4230="B",+I4230,0))</f>
        <v>-2180.9315693040985</v>
      </c>
      <c r="K4230" s="12">
        <f>K4229+IF(AND($B4230="B",$E4230&lt;&gt;""),IF($G4230="D",-I4230,+I4230),0)</f>
        <v>-2180.9315693040985</v>
      </c>
      <c r="L4230" s="6" t="str">
        <f>IF(C4230="","",G4230&amp;" "&amp;VLOOKUP(C4230,$X$1:$Y$49,2))</f>
        <v>D 6</v>
      </c>
      <c r="M4230" s="10" t="e">
        <f>M4229+IF(AND(B4230="C",E4230&lt;&gt;""),IF(G4230="D",-#REF!,+#REF!),0)</f>
        <v>#REF!</v>
      </c>
      <c r="N4230">
        <f>IF(D4230,MONTH(D4230),"")</f>
        <v>1</v>
      </c>
      <c r="O4230">
        <f>IF(D4230,YEAR(D4230),"")</f>
        <v>2009</v>
      </c>
      <c r="P4230" s="12">
        <f>P4229+IF(AND($B4230="C",I4230&lt;&gt;""),IF($G4230="D",-I4230,+I4230),0)</f>
        <v>-4.2251877867869325E-3</v>
      </c>
    </row>
    <row r="4231" spans="1:18" x14ac:dyDescent="0.2">
      <c r="A4231" s="6">
        <v>1528</v>
      </c>
      <c r="B4231" s="6" t="s">
        <v>17</v>
      </c>
      <c r="C4231" t="s">
        <v>64</v>
      </c>
      <c r="D4231" s="8">
        <v>39834</v>
      </c>
      <c r="E4231" s="8">
        <v>39833</v>
      </c>
      <c r="F4231" t="s">
        <v>284</v>
      </c>
      <c r="G4231" s="6" t="s">
        <v>23</v>
      </c>
      <c r="I4231" s="12">
        <v>6.11</v>
      </c>
      <c r="J4231" s="12">
        <f>J4230+IF(AND($B4231="B",$G4231="D"),-I4231,IF($B4231="B",+I4231,0))</f>
        <v>-2187.0415693040986</v>
      </c>
      <c r="K4231" s="12">
        <f>K4230+IF(AND($B4231="B",$E4231&lt;&gt;""),IF($G4231="D",-I4231,+I4231),0)</f>
        <v>-2187.0415693040986</v>
      </c>
      <c r="L4231" s="6" t="str">
        <f>IF(C4231="","",G4231&amp;" "&amp;VLOOKUP(C4231,$X$1:$Y$49,2))</f>
        <v>D 20</v>
      </c>
      <c r="M4231" s="10" t="e">
        <f>M4230+IF(AND(B4231="C",E4231&lt;&gt;""),IF(G4231="D",-#REF!,+#REF!),0)</f>
        <v>#REF!</v>
      </c>
      <c r="N4231">
        <f>IF(D4231,MONTH(D4231),"")</f>
        <v>1</v>
      </c>
      <c r="O4231">
        <f>IF(D4231,YEAR(D4231),"")</f>
        <v>2009</v>
      </c>
      <c r="P4231" s="12">
        <f>P4230+IF(AND($B4231="C",I4231&lt;&gt;""),IF($G4231="D",-I4231,+I4231),0)</f>
        <v>-4.2251877867869325E-3</v>
      </c>
    </row>
    <row r="4232" spans="1:18" x14ac:dyDescent="0.2">
      <c r="A4232" s="6">
        <v>2033</v>
      </c>
      <c r="B4232" s="29" t="s">
        <v>17</v>
      </c>
      <c r="C4232" t="s">
        <v>16</v>
      </c>
      <c r="D4232" s="8">
        <v>39834</v>
      </c>
      <c r="E4232" s="8">
        <v>39843</v>
      </c>
      <c r="F4232" s="40" t="s">
        <v>284</v>
      </c>
      <c r="G4232" s="29" t="s">
        <v>23</v>
      </c>
      <c r="I4232" s="12">
        <v>320</v>
      </c>
      <c r="J4232" s="12">
        <f>J4231+IF(AND($B4232="B",$G4232="D"),-I4232,IF($B4232="B",+I4232,0))</f>
        <v>-2507.0415693040986</v>
      </c>
      <c r="K4232" s="12">
        <f>K4231+IF(AND($B4232="B",$E4232&lt;&gt;""),IF($G4232="D",-I4232,+I4232),0)</f>
        <v>-2507.0415693040986</v>
      </c>
      <c r="L4232" s="6" t="str">
        <f>IF(C4232="","",G4232&amp;" "&amp;VLOOKUP(C4232,$X$1:$Y$49,2))</f>
        <v>D 8</v>
      </c>
      <c r="M4232" s="10" t="e">
        <f>M4231+IF(AND(B4232="C",E4232&lt;&gt;""),IF(G4232="D",-#REF!,+#REF!),0)</f>
        <v>#REF!</v>
      </c>
      <c r="N4232">
        <f>IF(D4232,MONTH(D4232),"")</f>
        <v>1</v>
      </c>
      <c r="O4232">
        <f>IF(D4232,YEAR(D4232),"")</f>
        <v>2009</v>
      </c>
      <c r="P4232" s="12">
        <f>P4231+IF(AND($B4232="C",I4232&lt;&gt;""),IF($G4232="D",-I4232,+I4232),0)</f>
        <v>-4.2251877867869325E-3</v>
      </c>
    </row>
    <row r="4233" spans="1:18" x14ac:dyDescent="0.2">
      <c r="A4233" s="6">
        <v>2038</v>
      </c>
      <c r="B4233" s="29" t="s">
        <v>17</v>
      </c>
      <c r="C4233" t="s">
        <v>54</v>
      </c>
      <c r="D4233" s="8">
        <v>39835</v>
      </c>
      <c r="E4233" s="8">
        <v>39836</v>
      </c>
      <c r="F4233" s="40" t="s">
        <v>284</v>
      </c>
      <c r="G4233" s="29" t="s">
        <v>19</v>
      </c>
      <c r="I4233" s="12">
        <v>1990</v>
      </c>
      <c r="J4233" s="12">
        <f>J4232+IF(AND($B4233="B",$G4233="D"),-I4233,IF($B4233="B",+I4233,0))</f>
        <v>-517.04156930409863</v>
      </c>
      <c r="K4233" s="12">
        <f>K4232+IF(AND($B4233="B",$E4233&lt;&gt;""),IF($G4233="D",-I4233,+I4233),0)</f>
        <v>-517.04156930409863</v>
      </c>
      <c r="L4233" s="6" t="str">
        <f>IF(C4233="","",G4233&amp;" "&amp;VLOOKUP(C4233,$X$1:$Y$49,2))</f>
        <v>R 6</v>
      </c>
      <c r="M4233" s="10" t="e">
        <f>M4232+IF(AND(B4233="C",E4233&lt;&gt;""),IF(G4233="D",-#REF!,+#REF!),0)</f>
        <v>#REF!</v>
      </c>
      <c r="N4233">
        <f>IF(D4233,MONTH(D4233),"")</f>
        <v>1</v>
      </c>
      <c r="O4233">
        <f>IF(D4233,YEAR(D4233),"")</f>
        <v>2009</v>
      </c>
      <c r="P4233" s="12">
        <f>P4232+IF(AND($B4233="C",I4233&lt;&gt;""),IF($G4233="D",-I4233,+I4233),0)</f>
        <v>-4.2251877867869325E-3</v>
      </c>
    </row>
    <row r="4234" spans="1:18" x14ac:dyDescent="0.2">
      <c r="A4234" s="6">
        <v>2038</v>
      </c>
      <c r="B4234" s="29" t="s">
        <v>17</v>
      </c>
      <c r="C4234" t="s">
        <v>62</v>
      </c>
      <c r="D4234" s="8">
        <v>39835</v>
      </c>
      <c r="E4234" s="8">
        <v>39836</v>
      </c>
      <c r="F4234" s="40" t="s">
        <v>284</v>
      </c>
      <c r="G4234" s="29" t="s">
        <v>19</v>
      </c>
      <c r="I4234" s="12">
        <v>390.04</v>
      </c>
      <c r="J4234" s="12">
        <f>J4233+IF(AND($B4234="B",$G4234="D"),-I4234,IF($B4234="B",+I4234,0))</f>
        <v>-127.00156930409861</v>
      </c>
      <c r="K4234" s="12">
        <f>K4233+IF(AND($B4234="B",$E4234&lt;&gt;""),IF($G4234="D",-I4234,+I4234),0)</f>
        <v>-127.00156930409861</v>
      </c>
      <c r="L4234" s="6" t="str">
        <f>IF(C4234="","",G4234&amp;" "&amp;VLOOKUP(C4234,$X$1:$Y$49,2))</f>
        <v>R 5</v>
      </c>
      <c r="M4234" s="10" t="e">
        <f>M4233+IF(AND(B4234="C",E4234&lt;&gt;""),IF(G4234="D",-#REF!,+#REF!),0)</f>
        <v>#REF!</v>
      </c>
      <c r="N4234">
        <f>IF(D4234,MONTH(D4234),"")</f>
        <v>1</v>
      </c>
      <c r="O4234">
        <f>IF(D4234,YEAR(D4234),"")</f>
        <v>2009</v>
      </c>
      <c r="P4234" s="12">
        <f>P4233+IF(AND($B4234="C",I4234&lt;&gt;""),IF($G4234="D",-I4234,+I4234),0)</f>
        <v>-4.2251877867869325E-3</v>
      </c>
    </row>
    <row r="4235" spans="1:18" x14ac:dyDescent="0.2">
      <c r="A4235" s="6">
        <v>2028</v>
      </c>
      <c r="B4235" s="29" t="s">
        <v>17</v>
      </c>
      <c r="C4235" t="s">
        <v>54</v>
      </c>
      <c r="D4235" s="8">
        <v>39837</v>
      </c>
      <c r="E4235" s="8">
        <v>39842</v>
      </c>
      <c r="F4235" s="40" t="s">
        <v>284</v>
      </c>
      <c r="G4235" s="29" t="s">
        <v>19</v>
      </c>
      <c r="I4235" s="12">
        <v>610</v>
      </c>
      <c r="J4235" s="12">
        <f>J4234+IF(AND($B4235="B",$G4235="D"),-I4235,IF($B4235="B",+I4235,0))</f>
        <v>482.99843069590139</v>
      </c>
      <c r="K4235" s="12">
        <f>K4234+IF(AND($B4235="B",$E4235&lt;&gt;""),IF($G4235="D",-I4235,+I4235),0)</f>
        <v>482.99843069590139</v>
      </c>
      <c r="L4235" s="6" t="str">
        <f>IF(C4235="","",G4235&amp;" "&amp;VLOOKUP(C4235,$X$1:$Y$49,2))</f>
        <v>R 6</v>
      </c>
      <c r="M4235" s="10" t="e">
        <f>M4234+IF(AND(B4235="C",E4235&lt;&gt;""),IF(G4235="D",-#REF!,+#REF!),0)</f>
        <v>#REF!</v>
      </c>
      <c r="N4235">
        <f>IF(D4235,MONTH(D4235),"")</f>
        <v>1</v>
      </c>
      <c r="O4235">
        <f>IF(D4235,YEAR(D4235),"")</f>
        <v>2009</v>
      </c>
      <c r="P4235" s="12">
        <f>P4234+IF(AND($B4235="C",I4235&lt;&gt;""),IF($G4235="D",-I4235,+I4235),0)</f>
        <v>-4.2251877867869325E-3</v>
      </c>
    </row>
    <row r="4236" spans="1:18" x14ac:dyDescent="0.2">
      <c r="A4236" s="6">
        <v>2028</v>
      </c>
      <c r="B4236" s="29" t="s">
        <v>17</v>
      </c>
      <c r="C4236" t="s">
        <v>62</v>
      </c>
      <c r="D4236" s="8">
        <v>39837</v>
      </c>
      <c r="E4236" s="8">
        <v>39842</v>
      </c>
      <c r="F4236" s="40" t="s">
        <v>284</v>
      </c>
      <c r="G4236" s="29" t="s">
        <v>19</v>
      </c>
      <c r="I4236" s="12">
        <v>119.56</v>
      </c>
      <c r="J4236" s="12">
        <f>J4235+IF(AND($B4236="B",$G4236="D"),-I4236,IF($B4236="B",+I4236,0))</f>
        <v>602.55843069590139</v>
      </c>
      <c r="K4236" s="12">
        <f>K4235+IF(AND($B4236="B",$E4236&lt;&gt;""),IF($G4236="D",-I4236,+I4236),0)</f>
        <v>602.55843069590139</v>
      </c>
      <c r="L4236" s="6" t="str">
        <f>IF(C4236="","",G4236&amp;" "&amp;VLOOKUP(C4236,$X$1:$Y$49,2))</f>
        <v>R 5</v>
      </c>
      <c r="M4236" s="10" t="e">
        <f>M4235+IF(AND(B4236="C",E4236&lt;&gt;""),IF(G4236="D",-#REF!,+#REF!),0)</f>
        <v>#REF!</v>
      </c>
      <c r="N4236">
        <f>IF(D4236,MONTH(D4236),"")</f>
        <v>1</v>
      </c>
      <c r="O4236">
        <f>IF(D4236,YEAR(D4236),"")</f>
        <v>2009</v>
      </c>
      <c r="P4236" s="12">
        <f>P4235+IF(AND($B4236="C",I4236&lt;&gt;""),IF($G4236="D",-I4236,+I4236),0)</f>
        <v>-4.2251877867869325E-3</v>
      </c>
    </row>
    <row r="4237" spans="1:18" x14ac:dyDescent="0.2">
      <c r="A4237" s="6">
        <v>2039</v>
      </c>
      <c r="B4237" s="29" t="s">
        <v>17</v>
      </c>
      <c r="C4237" s="24" t="s">
        <v>58</v>
      </c>
      <c r="D4237" s="8">
        <v>39840</v>
      </c>
      <c r="E4237" s="8">
        <v>39840</v>
      </c>
      <c r="F4237" s="40" t="s">
        <v>284</v>
      </c>
      <c r="G4237" s="29" t="s">
        <v>23</v>
      </c>
      <c r="I4237" s="12">
        <v>50</v>
      </c>
      <c r="J4237" s="12">
        <f>J4236+IF(AND($B4237="B",$G4237="D"),-I4237,IF($B4237="B",+I4237,0))</f>
        <v>552.55843069590139</v>
      </c>
      <c r="K4237" s="12">
        <f>K4236+IF(AND($B4237="B",$E4237&lt;&gt;""),IF($G4237="D",-I4237,+I4237),0)</f>
        <v>552.55843069590139</v>
      </c>
      <c r="L4237" s="6" t="str">
        <f>IF(C4237="","",G4237&amp;" "&amp;VLOOKUP(C4237,$X$1:$Y$49,2))</f>
        <v>D 4</v>
      </c>
      <c r="M4237" s="10" t="e">
        <f>M4236+IF(AND(B4237="C",E4237&lt;&gt;""),IF(G4237="D",-#REF!,+#REF!),0)</f>
        <v>#REF!</v>
      </c>
      <c r="N4237">
        <f>IF(D4237,MONTH(D4237),"")</f>
        <v>1</v>
      </c>
      <c r="O4237">
        <f>IF(D4237,YEAR(D4237),"")</f>
        <v>2009</v>
      </c>
      <c r="P4237" s="12">
        <f>P4236+IF(AND($B4237="C",I4237&lt;&gt;""),IF($G4237="D",-I4237,+I4237),0)</f>
        <v>-4.2251877867869325E-3</v>
      </c>
    </row>
    <row r="4238" spans="1:18" x14ac:dyDescent="0.2">
      <c r="A4238" s="6">
        <v>2040</v>
      </c>
      <c r="B4238" s="29" t="s">
        <v>17</v>
      </c>
      <c r="C4238" t="s">
        <v>54</v>
      </c>
      <c r="D4238" s="8">
        <v>39842</v>
      </c>
      <c r="E4238" s="8">
        <v>39843</v>
      </c>
      <c r="F4238" s="40" t="s">
        <v>284</v>
      </c>
      <c r="G4238" s="29" t="s">
        <v>19</v>
      </c>
      <c r="I4238" s="12">
        <v>960</v>
      </c>
      <c r="J4238" s="12">
        <f>J4237+IF(AND($B4238="B",$G4238="D"),-I4238,IF($B4238="B",+I4238,0))</f>
        <v>1512.5584306959013</v>
      </c>
      <c r="K4238" s="12">
        <f>K4237+IF(AND($B4238="B",$E4238&lt;&gt;""),IF($G4238="D",-I4238,+I4238),0)</f>
        <v>1512.5584306959013</v>
      </c>
      <c r="L4238" s="6" t="str">
        <f>IF(C4238="","",G4238&amp;" "&amp;VLOOKUP(C4238,$X$1:$Y$49,2))</f>
        <v>R 6</v>
      </c>
      <c r="M4238" s="10" t="e">
        <f>M4237+IF(AND(B4238="C",E4238&lt;&gt;""),IF(G4238="D",-#REF!,+#REF!),0)</f>
        <v>#REF!</v>
      </c>
      <c r="N4238">
        <f>IF(D4238,MONTH(D4238),"")</f>
        <v>1</v>
      </c>
      <c r="O4238">
        <f>IF(D4238,YEAR(D4238),"")</f>
        <v>2009</v>
      </c>
      <c r="P4238" s="12">
        <f>P4237+IF(AND($B4238="C",I4238&lt;&gt;""),IF($G4238="D",-I4238,+I4238),0)</f>
        <v>-4.2251877867869325E-3</v>
      </c>
    </row>
    <row r="4239" spans="1:18" x14ac:dyDescent="0.2">
      <c r="A4239" s="6">
        <v>2040</v>
      </c>
      <c r="B4239" s="29" t="s">
        <v>17</v>
      </c>
      <c r="C4239" t="s">
        <v>62</v>
      </c>
      <c r="D4239" s="8">
        <v>39842</v>
      </c>
      <c r="E4239" s="8">
        <v>39843</v>
      </c>
      <c r="F4239" t="s">
        <v>284</v>
      </c>
      <c r="G4239" s="29" t="s">
        <v>19</v>
      </c>
      <c r="I4239" s="12">
        <v>188.16</v>
      </c>
      <c r="J4239" s="12">
        <f>J4238+IF(AND($B4239="B",$G4239="D"),-I4239,IF($B4239="B",+I4239,0))</f>
        <v>1700.7184306959014</v>
      </c>
      <c r="K4239" s="12">
        <f>K4238+IF(AND($B4239="B",$E4239&lt;&gt;""),IF($G4239="D",-I4239,+I4239),0)</f>
        <v>1700.7184306959014</v>
      </c>
      <c r="L4239" s="6" t="str">
        <f>IF(C4239="","",G4239&amp;" "&amp;VLOOKUP(C4239,$X$1:$Y$49,2))</f>
        <v>R 5</v>
      </c>
      <c r="M4239" s="10" t="e">
        <f>M4238+IF(AND(B4239="C",E4239&lt;&gt;""),IF(G4239="D",-#REF!,+#REF!),0)</f>
        <v>#REF!</v>
      </c>
      <c r="N4239">
        <f>IF(D4239,MONTH(D4239),"")</f>
        <v>1</v>
      </c>
      <c r="O4239">
        <f>IF(D4239,YEAR(D4239),"")</f>
        <v>2009</v>
      </c>
      <c r="P4239" s="12">
        <f>P4238+IF(AND($B4239="C",I4239&lt;&gt;""),IF($G4239="D",-I4239,+I4239),0)</f>
        <v>-4.2251877867869325E-3</v>
      </c>
    </row>
    <row r="4240" spans="1:18" x14ac:dyDescent="0.2">
      <c r="A4240" s="6">
        <v>2053</v>
      </c>
      <c r="B4240" s="29" t="s">
        <v>17</v>
      </c>
      <c r="C4240" t="s">
        <v>58</v>
      </c>
      <c r="D4240" s="8">
        <v>39844</v>
      </c>
      <c r="E4240" s="8">
        <v>39871</v>
      </c>
      <c r="F4240" s="40" t="s">
        <v>284</v>
      </c>
      <c r="G4240" s="29" t="s">
        <v>23</v>
      </c>
      <c r="I4240" s="12">
        <v>29</v>
      </c>
      <c r="J4240" s="12">
        <f>J4239+IF(AND($B4240="B",$G4240="D"),-I4240,IF($B4240="B",+I4240,0))</f>
        <v>1671.7184306959014</v>
      </c>
      <c r="K4240" s="12">
        <f>K4239+IF(AND($B4240="B",$E4240&lt;&gt;""),IF($G4240="D",-I4240,+I4240),0)</f>
        <v>1671.7184306959014</v>
      </c>
      <c r="L4240" s="6" t="str">
        <f>IF(C4240="","",G4240&amp;" "&amp;VLOOKUP(C4240,$X$1:$Y$49,2))</f>
        <v>D 4</v>
      </c>
      <c r="M4240" s="10" t="e">
        <f>M4239+IF(AND(B4240="C",E4240&lt;&gt;""),IF(G4240="D",-#REF!,+#REF!),0)</f>
        <v>#REF!</v>
      </c>
      <c r="N4240">
        <f>IF(D4240,MONTH(D4240),"")</f>
        <v>1</v>
      </c>
      <c r="O4240">
        <f>IF(D4240,YEAR(D4240),"")</f>
        <v>2009</v>
      </c>
      <c r="P4240" s="12">
        <f>P4239+IF(AND($B4240="C",I4240&lt;&gt;""),IF($G4240="D",-I4240,+I4240),0)</f>
        <v>-4.2251877867869325E-3</v>
      </c>
      <c r="R4240" s="17"/>
    </row>
    <row r="4241" spans="1:16" x14ac:dyDescent="0.2">
      <c r="A4241" s="6">
        <v>2057</v>
      </c>
      <c r="B4241" s="29" t="s">
        <v>17</v>
      </c>
      <c r="C4241" t="s">
        <v>28</v>
      </c>
      <c r="D4241" s="8">
        <v>39845</v>
      </c>
      <c r="E4241" s="8">
        <v>39871</v>
      </c>
      <c r="F4241" s="40" t="s">
        <v>284</v>
      </c>
      <c r="G4241" s="29" t="s">
        <v>23</v>
      </c>
      <c r="I4241" s="12">
        <v>100.81</v>
      </c>
      <c r="J4241" s="12">
        <f>J4240+IF(AND($B4241="B",$G4241="D"),-I4241,IF($B4241="B",+I4241,0))</f>
        <v>1570.9084306959014</v>
      </c>
      <c r="K4241" s="12">
        <f>K4240+IF(AND($B4241="B",$E4241&lt;&gt;""),IF($G4241="D",-I4241,+I4241),0)</f>
        <v>1570.9084306959014</v>
      </c>
      <c r="L4241" s="6" t="str">
        <f>IF(C4241="","",G4241&amp;" "&amp;VLOOKUP(C4241,$X$1:$Y$49,2))</f>
        <v>D 25</v>
      </c>
      <c r="M4241" s="10" t="e">
        <f>M4240+IF(AND(B4241="C",E4241&lt;&gt;""),IF(G4241="D",-#REF!,+#REF!),0)</f>
        <v>#REF!</v>
      </c>
      <c r="N4241">
        <f>IF(D4241,MONTH(D4241),"")</f>
        <v>2</v>
      </c>
      <c r="O4241">
        <f>IF(D4241,YEAR(D4241),"")</f>
        <v>2009</v>
      </c>
      <c r="P4241" s="12">
        <f>P4240+IF(AND($B4241="C",I4241&lt;&gt;""),IF($G4241="D",-I4241,+I4241),0)</f>
        <v>-4.2251877867869325E-3</v>
      </c>
    </row>
    <row r="4242" spans="1:16" x14ac:dyDescent="0.2">
      <c r="A4242" s="6">
        <v>2057</v>
      </c>
      <c r="B4242" s="29" t="s">
        <v>17</v>
      </c>
      <c r="C4242" t="s">
        <v>26</v>
      </c>
      <c r="D4242" s="8">
        <v>39845</v>
      </c>
      <c r="E4242" s="8">
        <v>39871</v>
      </c>
      <c r="F4242" s="40" t="s">
        <v>284</v>
      </c>
      <c r="G4242" s="29" t="s">
        <v>23</v>
      </c>
      <c r="I4242" s="12">
        <v>19.77</v>
      </c>
      <c r="J4242" s="12">
        <f>J4241+IF(AND($B4242="B",$G4242="D"),-I4242,IF($B4242="B",+I4242,0))</f>
        <v>1551.1384306959014</v>
      </c>
      <c r="K4242" s="12">
        <f>K4241+IF(AND($B4242="B",$E4242&lt;&gt;""),IF($G4242="D",-I4242,+I4242),0)</f>
        <v>1551.1384306959014</v>
      </c>
      <c r="L4242" s="6" t="str">
        <f>IF(C4242="","",G4242&amp;" "&amp;VLOOKUP(C4242,$X$1:$Y$49,2))</f>
        <v>D 6</v>
      </c>
      <c r="M4242" s="10" t="e">
        <f>M4241+IF(AND(B4242="C",E4242&lt;&gt;""),IF(G4242="D",-#REF!,+#REF!),0)</f>
        <v>#REF!</v>
      </c>
      <c r="N4242">
        <f>IF(D4242,MONTH(D4242),"")</f>
        <v>2</v>
      </c>
      <c r="O4242">
        <f>IF(D4242,YEAR(D4242),"")</f>
        <v>2009</v>
      </c>
      <c r="P4242" s="12">
        <f>P4241+IF(AND($B4242="C",I4242&lt;&gt;""),IF($G4242="D",-I4242,+I4242),0)</f>
        <v>-4.2251877867869325E-3</v>
      </c>
    </row>
    <row r="4243" spans="1:16" x14ac:dyDescent="0.2">
      <c r="A4243" s="6">
        <v>2047</v>
      </c>
      <c r="B4243" s="29" t="s">
        <v>17</v>
      </c>
      <c r="C4243" s="24" t="s">
        <v>58</v>
      </c>
      <c r="D4243" s="8">
        <v>39846</v>
      </c>
      <c r="E4243" s="8">
        <v>39846</v>
      </c>
      <c r="F4243" s="40" t="s">
        <v>284</v>
      </c>
      <c r="G4243" s="29" t="s">
        <v>23</v>
      </c>
      <c r="I4243" s="12">
        <v>1500</v>
      </c>
      <c r="J4243" s="12">
        <f>J4242+IF(AND($B4243="B",$G4243="D"),-I4243,IF($B4243="B",+I4243,0))</f>
        <v>51.138430695901434</v>
      </c>
      <c r="K4243" s="12">
        <f>K4242+IF(AND($B4243="B",$E4243&lt;&gt;""),IF($G4243="D",-I4243,+I4243),0)</f>
        <v>51.138430695901434</v>
      </c>
      <c r="L4243" s="6" t="str">
        <f>IF(C4243="","",G4243&amp;" "&amp;VLOOKUP(C4243,$X$1:$Y$49,2))</f>
        <v>D 4</v>
      </c>
      <c r="M4243" s="10" t="e">
        <f>M4242+IF(AND(B4243="C",E4243&lt;&gt;""),IF(G4243="D",-#REF!,+#REF!),0)</f>
        <v>#REF!</v>
      </c>
      <c r="N4243">
        <f>IF(D4243,MONTH(D4243),"")</f>
        <v>2</v>
      </c>
      <c r="O4243">
        <f>IF(D4243,YEAR(D4243),"")</f>
        <v>2009</v>
      </c>
      <c r="P4243" s="12">
        <f>P4242+IF(AND($B4243="C",I4243&lt;&gt;""),IF($G4243="D",-I4243,+I4243),0)</f>
        <v>-4.2251877867869325E-3</v>
      </c>
    </row>
    <row r="4244" spans="1:16" x14ac:dyDescent="0.2">
      <c r="A4244" s="6">
        <v>2052</v>
      </c>
      <c r="B4244" s="29" t="s">
        <v>17</v>
      </c>
      <c r="C4244" t="s">
        <v>28</v>
      </c>
      <c r="D4244" s="8">
        <v>39846</v>
      </c>
      <c r="E4244" s="8">
        <v>39871</v>
      </c>
      <c r="F4244" s="40" t="s">
        <v>284</v>
      </c>
      <c r="G4244" s="29" t="s">
        <v>23</v>
      </c>
      <c r="I4244" s="12">
        <v>123.75</v>
      </c>
      <c r="J4244" s="12">
        <f>J4243+IF(AND($B4244="B",$G4244="D"),-I4244,IF($B4244="B",+I4244,0))</f>
        <v>-72.611569304098566</v>
      </c>
      <c r="K4244" s="12">
        <f>K4243+IF(AND($B4244="B",$E4244&lt;&gt;""),IF($G4244="D",-I4244,+I4244),0)</f>
        <v>-72.611569304098566</v>
      </c>
      <c r="L4244" s="6" t="str">
        <f>IF(C4244="","",G4244&amp;" "&amp;VLOOKUP(C4244,$X$1:$Y$49,2))</f>
        <v>D 25</v>
      </c>
      <c r="M4244" s="10" t="e">
        <f>M4243+IF(AND(B4244="C",E4244&lt;&gt;""),IF(G4244="D",-#REF!,+#REF!),0)</f>
        <v>#REF!</v>
      </c>
      <c r="N4244">
        <f>IF(D4244,MONTH(D4244),"")</f>
        <v>2</v>
      </c>
      <c r="O4244">
        <f>IF(D4244,YEAR(D4244),"")</f>
        <v>2009</v>
      </c>
      <c r="P4244" s="12">
        <f>P4243+IF(AND($B4244="C",I4244&lt;&gt;""),IF($G4244="D",-I4244,+I4244),0)</f>
        <v>-4.2251877867869325E-3</v>
      </c>
    </row>
    <row r="4245" spans="1:16" x14ac:dyDescent="0.2">
      <c r="A4245" s="6">
        <v>999</v>
      </c>
      <c r="B4245" s="6" t="s">
        <v>17</v>
      </c>
      <c r="C4245" t="s">
        <v>33</v>
      </c>
      <c r="D4245" s="8">
        <v>39848</v>
      </c>
      <c r="E4245" s="8">
        <v>39848</v>
      </c>
      <c r="F4245" t="s">
        <v>284</v>
      </c>
      <c r="G4245" s="6" t="s">
        <v>23</v>
      </c>
      <c r="I4245" s="12">
        <v>141.47999999999999</v>
      </c>
      <c r="J4245" s="12">
        <f>J4244+IF(AND($B4245="B",$G4245="D"),-I4245,IF($B4245="B",+I4245,0))</f>
        <v>-214.09156930409856</v>
      </c>
      <c r="K4245" s="12">
        <f>K4244+IF(AND($B4245="B",$E4245&lt;&gt;""),IF($G4245="D",-I4245,+I4245),0)</f>
        <v>-214.09156930409856</v>
      </c>
      <c r="L4245" s="6" t="str">
        <f>IF(C4245="","",G4245&amp;" "&amp;VLOOKUP(C4245,$X$1:$Y$49,2))</f>
        <v>D 23</v>
      </c>
      <c r="M4245" s="10" t="e">
        <f>M4244+IF(AND(B4245="C",E4245&lt;&gt;""),IF(G4245="D",-#REF!,+#REF!),0)</f>
        <v>#REF!</v>
      </c>
      <c r="N4245">
        <f>IF(D4245,MONTH(D4245),"")</f>
        <v>2</v>
      </c>
      <c r="O4245">
        <f>IF(D4245,YEAR(D4245),"")</f>
        <v>2009</v>
      </c>
      <c r="P4245" s="12">
        <f>P4244+IF(AND($B4245="C",I4245&lt;&gt;""),IF($G4245="D",-I4245,+I4245),0)</f>
        <v>-4.2251877867869325E-3</v>
      </c>
    </row>
    <row r="4246" spans="1:16" x14ac:dyDescent="0.2">
      <c r="A4246" s="6">
        <v>2043</v>
      </c>
      <c r="B4246" s="6" t="s">
        <v>17</v>
      </c>
      <c r="C4246" t="s">
        <v>53</v>
      </c>
      <c r="D4246" s="8">
        <v>39848</v>
      </c>
      <c r="E4246" s="8">
        <v>39846</v>
      </c>
      <c r="F4246" t="s">
        <v>284</v>
      </c>
      <c r="G4246" s="6" t="s">
        <v>23</v>
      </c>
      <c r="I4246" s="12">
        <v>35</v>
      </c>
      <c r="J4246" s="12">
        <f>J4245+IF(AND($B4246="B",$G4246="D"),-I4246,IF($B4246="B",+I4246,0))</f>
        <v>-249.09156930409856</v>
      </c>
      <c r="K4246" s="12">
        <f>K4245+IF(AND($B4246="B",$E4246&lt;&gt;""),IF($G4246="D",-I4246,+I4246),0)</f>
        <v>-249.09156930409856</v>
      </c>
      <c r="L4246" s="6" t="str">
        <f>IF(C4246="","",G4246&amp;" "&amp;VLOOKUP(C4246,$X$1:$Y$49,2))</f>
        <v>D 29</v>
      </c>
      <c r="M4246" s="10" t="e">
        <f>M4245+IF(AND(B4246="C",E4246&lt;&gt;""),IF(G4246="D",-#REF!,+#REF!),0)</f>
        <v>#REF!</v>
      </c>
      <c r="N4246">
        <f>IF(D4246,MONTH(D4246),"")</f>
        <v>2</v>
      </c>
      <c r="O4246">
        <f>IF(D4246,YEAR(D4246),"")</f>
        <v>2009</v>
      </c>
      <c r="P4246" s="12">
        <f>P4245+IF(AND($B4246="C",I4246&lt;&gt;""),IF($G4246="D",-I4246,+I4246),0)</f>
        <v>-4.2251877867869325E-3</v>
      </c>
    </row>
    <row r="4247" spans="1:16" x14ac:dyDescent="0.2">
      <c r="A4247" s="6">
        <v>2043</v>
      </c>
      <c r="B4247" s="6" t="s">
        <v>17</v>
      </c>
      <c r="C4247" t="s">
        <v>53</v>
      </c>
      <c r="D4247" s="8">
        <v>39848</v>
      </c>
      <c r="E4247" s="8">
        <v>39846</v>
      </c>
      <c r="F4247" t="s">
        <v>284</v>
      </c>
      <c r="G4247" s="6" t="s">
        <v>23</v>
      </c>
      <c r="I4247" s="12">
        <v>8.36</v>
      </c>
      <c r="J4247" s="12">
        <f>J4246+IF(AND($B4247="B",$G4247="D"),-I4247,IF($B4247="B",+I4247,0))</f>
        <v>-257.45156930409854</v>
      </c>
      <c r="K4247" s="12">
        <f>K4246+IF(AND($B4247="B",$E4247&lt;&gt;""),IF($G4247="D",-I4247,+I4247),0)</f>
        <v>-257.45156930409854</v>
      </c>
      <c r="L4247" s="6" t="str">
        <f>IF(C4247="","",G4247&amp;" "&amp;VLOOKUP(C4247,$X$1:$Y$49,2))</f>
        <v>D 29</v>
      </c>
      <c r="M4247" s="10" t="e">
        <f>M4246+IF(AND(B4247="C",E4247&lt;&gt;""),IF(G4247="D",-#REF!,+#REF!),0)</f>
        <v>#REF!</v>
      </c>
      <c r="N4247">
        <f>IF(D4247,MONTH(D4247),"")</f>
        <v>2</v>
      </c>
      <c r="O4247">
        <f>IF(D4247,YEAR(D4247),"")</f>
        <v>2009</v>
      </c>
      <c r="P4247" s="12">
        <f>P4246+IF(AND($B4247="C",I4247&lt;&gt;""),IF($G4247="D",-I4247,+I4247),0)</f>
        <v>-4.2251877867869325E-3</v>
      </c>
    </row>
    <row r="4248" spans="1:16" x14ac:dyDescent="0.2">
      <c r="A4248" s="6">
        <v>2044</v>
      </c>
      <c r="B4248" s="29" t="s">
        <v>17</v>
      </c>
      <c r="C4248" t="s">
        <v>54</v>
      </c>
      <c r="D4248" s="8">
        <v>39848</v>
      </c>
      <c r="E4248" s="8">
        <v>39848</v>
      </c>
      <c r="F4248" s="40" t="s">
        <v>284</v>
      </c>
      <c r="G4248" s="29" t="s">
        <v>19</v>
      </c>
      <c r="I4248" s="12">
        <v>1800</v>
      </c>
      <c r="J4248" s="12">
        <f>J4247+IF(AND($B4248="B",$G4248="D"),-I4248,IF($B4248="B",+I4248,0))</f>
        <v>1542.5484306959015</v>
      </c>
      <c r="K4248" s="12">
        <f>K4247+IF(AND($B4248="B",$E4248&lt;&gt;""),IF($G4248="D",-I4248,+I4248),0)</f>
        <v>1542.5484306959015</v>
      </c>
      <c r="L4248" s="6" t="str">
        <f>IF(C4248="","",G4248&amp;" "&amp;VLOOKUP(C4248,$X$1:$Y$49,2))</f>
        <v>R 6</v>
      </c>
      <c r="M4248" s="10" t="e">
        <f>M4247+IF(AND(B4248="C",E4248&lt;&gt;""),IF(G4248="D",-#REF!,+#REF!),0)</f>
        <v>#REF!</v>
      </c>
      <c r="N4248">
        <f>IF(D4248,MONTH(D4248),"")</f>
        <v>2</v>
      </c>
      <c r="O4248">
        <f>IF(D4248,YEAR(D4248),"")</f>
        <v>2009</v>
      </c>
      <c r="P4248" s="12">
        <f>P4247+IF(AND($B4248="C",I4248&lt;&gt;""),IF($G4248="D",-I4248,+I4248),0)</f>
        <v>-4.2251877867869325E-3</v>
      </c>
    </row>
    <row r="4249" spans="1:16" x14ac:dyDescent="0.2">
      <c r="A4249" s="6">
        <v>2044</v>
      </c>
      <c r="B4249" s="29" t="s">
        <v>17</v>
      </c>
      <c r="C4249" t="s">
        <v>62</v>
      </c>
      <c r="D4249" s="8">
        <v>39848</v>
      </c>
      <c r="E4249" s="8">
        <v>39848</v>
      </c>
      <c r="F4249" s="40" t="s">
        <v>284</v>
      </c>
      <c r="G4249" s="29" t="s">
        <v>19</v>
      </c>
      <c r="I4249" s="12">
        <v>352.8</v>
      </c>
      <c r="J4249" s="12">
        <f>J4248+IF(AND($B4249="B",$G4249="D"),-I4249,IF($B4249="B",+I4249,0))</f>
        <v>1895.3484306959015</v>
      </c>
      <c r="K4249" s="12">
        <f>K4248+IF(AND($B4249="B",$E4249&lt;&gt;""),IF($G4249="D",-I4249,+I4249),0)</f>
        <v>1895.3484306959015</v>
      </c>
      <c r="L4249" s="6" t="str">
        <f>IF(C4249="","",G4249&amp;" "&amp;VLOOKUP(C4249,$X$1:$Y$49,2))</f>
        <v>R 5</v>
      </c>
      <c r="M4249" s="10" t="e">
        <f>M4248+IF(AND(B4249="C",E4249&lt;&gt;""),IF(G4249="D",-#REF!,+#REF!),0)</f>
        <v>#REF!</v>
      </c>
      <c r="N4249">
        <f>IF(D4249,MONTH(D4249),"")</f>
        <v>2</v>
      </c>
      <c r="O4249">
        <f>IF(D4249,YEAR(D4249),"")</f>
        <v>2009</v>
      </c>
      <c r="P4249" s="12">
        <f>P4248+IF(AND($B4249="C",I4249&lt;&gt;""),IF($G4249="D",-I4249,+I4249),0)</f>
        <v>-4.2251877867869325E-3</v>
      </c>
    </row>
    <row r="4250" spans="1:16" x14ac:dyDescent="0.2">
      <c r="A4250" s="6">
        <v>2046</v>
      </c>
      <c r="B4250" s="29" t="s">
        <v>17</v>
      </c>
      <c r="C4250" t="s">
        <v>31</v>
      </c>
      <c r="D4250" s="8">
        <v>39848</v>
      </c>
      <c r="E4250" s="8">
        <v>39848</v>
      </c>
      <c r="F4250" s="40" t="s">
        <v>284</v>
      </c>
      <c r="G4250" s="29" t="s">
        <v>23</v>
      </c>
      <c r="I4250" s="12">
        <v>92.63</v>
      </c>
      <c r="J4250" s="12">
        <f>J4249+IF(AND($B4250="B",$G4250="D"),-I4250,IF($B4250="B",+I4250,0))</f>
        <v>1802.7184306959016</v>
      </c>
      <c r="K4250" s="12">
        <f>K4249+IF(AND($B4250="B",$E4250&lt;&gt;""),IF($G4250="D",-I4250,+I4250),0)</f>
        <v>1802.7184306959016</v>
      </c>
      <c r="L4250" s="6" t="str">
        <f>IF(C4250="","",G4250&amp;" "&amp;VLOOKUP(C4250,$X$1:$Y$49,2))</f>
        <v>D 22</v>
      </c>
      <c r="M4250" s="10" t="e">
        <f>M4249+IF(AND(B4250="C",E4250&lt;&gt;""),IF(G4250="D",-#REF!,+#REF!),0)</f>
        <v>#REF!</v>
      </c>
      <c r="N4250">
        <f>IF(D4250,MONTH(D4250),"")</f>
        <v>2</v>
      </c>
      <c r="O4250">
        <f>IF(D4250,YEAR(D4250),"")</f>
        <v>2009</v>
      </c>
      <c r="P4250" s="12">
        <f>P4249+IF(AND($B4250="C",I4250&lt;&gt;""),IF($G4250="D",-I4250,+I4250),0)</f>
        <v>-4.2251877867869325E-3</v>
      </c>
    </row>
    <row r="4251" spans="1:16" x14ac:dyDescent="0.2">
      <c r="A4251" s="6">
        <v>2046</v>
      </c>
      <c r="B4251" s="29" t="s">
        <v>17</v>
      </c>
      <c r="C4251" t="s">
        <v>26</v>
      </c>
      <c r="D4251" s="8">
        <v>39848</v>
      </c>
      <c r="E4251" s="8">
        <v>39848</v>
      </c>
      <c r="F4251" s="40" t="s">
        <v>284</v>
      </c>
      <c r="G4251" s="29" t="s">
        <v>23</v>
      </c>
      <c r="I4251" s="12">
        <v>18.16</v>
      </c>
      <c r="J4251" s="12">
        <f>J4250+IF(AND($B4251="B",$G4251="D"),-I4251,IF($B4251="B",+I4251,0))</f>
        <v>1784.5584306959015</v>
      </c>
      <c r="K4251" s="12">
        <f>K4250+IF(AND($B4251="B",$E4251&lt;&gt;""),IF($G4251="D",-I4251,+I4251),0)</f>
        <v>1784.5584306959015</v>
      </c>
      <c r="L4251" s="6" t="str">
        <f>IF(C4251="","",G4251&amp;" "&amp;VLOOKUP(C4251,$X$1:$Y$49,2))</f>
        <v>D 6</v>
      </c>
      <c r="M4251" s="10" t="e">
        <f>M4250+IF(AND(B4251="C",E4251&lt;&gt;""),IF(G4251="D",-#REF!,+#REF!),0)</f>
        <v>#REF!</v>
      </c>
      <c r="N4251">
        <f>IF(D4251,MONTH(D4251),"")</f>
        <v>2</v>
      </c>
      <c r="O4251">
        <f>IF(D4251,YEAR(D4251),"")</f>
        <v>2009</v>
      </c>
      <c r="P4251" s="12">
        <f>P4250+IF(AND($B4251="C",I4251&lt;&gt;""),IF($G4251="D",-I4251,+I4251),0)</f>
        <v>-4.2251877867869325E-3</v>
      </c>
    </row>
    <row r="4252" spans="1:16" x14ac:dyDescent="0.2">
      <c r="A4252" s="6">
        <v>2024</v>
      </c>
      <c r="B4252" s="6" t="s">
        <v>17</v>
      </c>
      <c r="C4252" t="s">
        <v>58</v>
      </c>
      <c r="D4252" s="8">
        <v>39849</v>
      </c>
      <c r="E4252" s="8">
        <v>39863</v>
      </c>
      <c r="F4252" t="s">
        <v>284</v>
      </c>
      <c r="G4252" s="6" t="s">
        <v>23</v>
      </c>
      <c r="I4252" s="12">
        <v>250</v>
      </c>
      <c r="J4252" s="12">
        <f>J4251+IF(AND($B4252="B",$G4252="D"),-I4252,IF($B4252="B",+I4252,0))</f>
        <v>1534.5584306959015</v>
      </c>
      <c r="K4252" s="12">
        <f>K4251+IF(AND($B4252="B",$E4252&lt;&gt;""),IF($G4252="D",-I4252,+I4252),0)</f>
        <v>1534.5584306959015</v>
      </c>
      <c r="L4252" s="6" t="str">
        <f>IF(C4252="","",G4252&amp;" "&amp;VLOOKUP(C4252,$X$1:$Y$49,2))</f>
        <v>D 4</v>
      </c>
      <c r="M4252" s="10" t="e">
        <f>M4251+IF(AND(B4252="C",E4252&lt;&gt;""),IF(G4252="D",-#REF!,+#REF!),0)</f>
        <v>#REF!</v>
      </c>
      <c r="N4252">
        <f>IF(D4252,MONTH(D4252),"")</f>
        <v>2</v>
      </c>
      <c r="O4252">
        <f>IF(D4252,YEAR(D4252),"")</f>
        <v>2009</v>
      </c>
      <c r="P4252" s="12">
        <f>P4251+IF(AND($B4252="C",I4252&lt;&gt;""),IF($G4252="D",-I4252,+I4252),0)</f>
        <v>-4.2251877867869325E-3</v>
      </c>
    </row>
    <row r="4253" spans="1:16" x14ac:dyDescent="0.2">
      <c r="A4253" s="6">
        <v>1538</v>
      </c>
      <c r="B4253" s="6" t="s">
        <v>17</v>
      </c>
      <c r="C4253" t="s">
        <v>64</v>
      </c>
      <c r="D4253" s="8">
        <v>39852</v>
      </c>
      <c r="E4253" s="8">
        <v>39854</v>
      </c>
      <c r="F4253" t="s">
        <v>284</v>
      </c>
      <c r="G4253" s="6" t="s">
        <v>23</v>
      </c>
      <c r="I4253" s="12">
        <v>4</v>
      </c>
      <c r="J4253" s="12">
        <f>J4252+IF(AND($B4253="B",$G4253="D"),-I4253,IF($B4253="B",+I4253,0))</f>
        <v>1530.5584306959015</v>
      </c>
      <c r="K4253" s="12">
        <f>K4252+IF(AND($B4253="B",$E4253&lt;&gt;""),IF($G4253="D",-I4253,+I4253),0)</f>
        <v>1530.5584306959015</v>
      </c>
      <c r="L4253" s="6" t="str">
        <f>IF(C4253="","",G4253&amp;" "&amp;VLOOKUP(C4253,$X$1:$Y$49,2))</f>
        <v>D 20</v>
      </c>
      <c r="M4253" s="10" t="e">
        <f>M4252+IF(AND(B4253="C",E4253&lt;&gt;""),IF(G4253="D",-#REF!,+#REF!),0)</f>
        <v>#REF!</v>
      </c>
      <c r="N4253">
        <f>IF(D4253,MONTH(D4253),"")</f>
        <v>2</v>
      </c>
      <c r="O4253">
        <f>IF(D4253,YEAR(D4253),"")</f>
        <v>2009</v>
      </c>
      <c r="P4253" s="12">
        <f>P4252+IF(AND($B4253="C",I4253&lt;&gt;""),IF($G4253="D",-I4253,+I4253),0)</f>
        <v>-4.2251877867869325E-3</v>
      </c>
    </row>
    <row r="4254" spans="1:16" x14ac:dyDescent="0.2">
      <c r="A4254" s="6">
        <v>2042</v>
      </c>
      <c r="B4254" s="29" t="s">
        <v>17</v>
      </c>
      <c r="C4254" t="s">
        <v>28</v>
      </c>
      <c r="D4254" s="8">
        <v>39853</v>
      </c>
      <c r="E4254" s="8">
        <v>39852</v>
      </c>
      <c r="F4254" s="40" t="s">
        <v>284</v>
      </c>
      <c r="G4254" s="29" t="s">
        <v>23</v>
      </c>
      <c r="I4254" s="12">
        <v>63.8</v>
      </c>
      <c r="J4254" s="12">
        <f>J4253+IF(AND($B4254="B",$G4254="D"),-I4254,IF($B4254="B",+I4254,0))</f>
        <v>1466.7584306959016</v>
      </c>
      <c r="K4254" s="12">
        <f>K4253+IF(AND($B4254="B",$E4254&lt;&gt;""),IF($G4254="D",-I4254,+I4254),0)</f>
        <v>1466.7584306959016</v>
      </c>
      <c r="L4254" s="6" t="str">
        <f>IF(C4254="","",G4254&amp;" "&amp;VLOOKUP(C4254,$X$1:$Y$49,2))</f>
        <v>D 25</v>
      </c>
      <c r="M4254" s="10" t="e">
        <f>M4253+IF(AND(B4254="C",E4254&lt;&gt;""),IF(G4254="D",-#REF!,+#REF!),0)</f>
        <v>#REF!</v>
      </c>
      <c r="N4254">
        <f>IF(D4254,MONTH(D4254),"")</f>
        <v>2</v>
      </c>
      <c r="O4254">
        <f>IF(D4254,YEAR(D4254),"")</f>
        <v>2009</v>
      </c>
      <c r="P4254" s="12">
        <f>P4253+IF(AND($B4254="C",I4254&lt;&gt;""),IF($G4254="D",-I4254,+I4254),0)</f>
        <v>-4.2251877867869325E-3</v>
      </c>
    </row>
    <row r="4255" spans="1:16" x14ac:dyDescent="0.2">
      <c r="A4255" s="6">
        <v>2042</v>
      </c>
      <c r="B4255" s="29" t="s">
        <v>17</v>
      </c>
      <c r="C4255" t="s">
        <v>26</v>
      </c>
      <c r="D4255" s="8">
        <v>39853</v>
      </c>
      <c r="E4255" s="8">
        <v>39852</v>
      </c>
      <c r="F4255" s="40" t="s">
        <v>284</v>
      </c>
      <c r="G4255" s="29" t="s">
        <v>23</v>
      </c>
      <c r="I4255" s="12">
        <v>3.51</v>
      </c>
      <c r="J4255" s="12">
        <f>J4254+IF(AND($B4255="B",$G4255="D"),-I4255,IF($B4255="B",+I4255,0))</f>
        <v>1463.2484306959016</v>
      </c>
      <c r="K4255" s="12">
        <f>K4254+IF(AND($B4255="B",$E4255&lt;&gt;""),IF($G4255="D",-I4255,+I4255),0)</f>
        <v>1463.2484306959016</v>
      </c>
      <c r="L4255" s="6" t="str">
        <f>IF(C4255="","",G4255&amp;" "&amp;VLOOKUP(C4255,$X$1:$Y$49,2))</f>
        <v>D 6</v>
      </c>
      <c r="M4255" s="10" t="e">
        <f>M4254+IF(AND(B4255="C",E4255&lt;&gt;""),IF(G4255="D",-#REF!,+#REF!),0)</f>
        <v>#REF!</v>
      </c>
      <c r="N4255">
        <f>IF(D4255,MONTH(D4255),"")</f>
        <v>2</v>
      </c>
      <c r="O4255">
        <f>IF(D4255,YEAR(D4255),"")</f>
        <v>2009</v>
      </c>
      <c r="P4255" s="12">
        <f>P4254+IF(AND($B4255="C",I4255&lt;&gt;""),IF($G4255="D",-I4255,+I4255),0)</f>
        <v>-4.2251877867869325E-3</v>
      </c>
    </row>
    <row r="4256" spans="1:16" x14ac:dyDescent="0.2">
      <c r="A4256" s="6">
        <v>2048</v>
      </c>
      <c r="B4256" s="29" t="s">
        <v>17</v>
      </c>
      <c r="C4256" s="24" t="s">
        <v>67</v>
      </c>
      <c r="D4256" s="8">
        <v>39853</v>
      </c>
      <c r="E4256" s="8">
        <v>39855</v>
      </c>
      <c r="F4256" s="40" t="s">
        <v>284</v>
      </c>
      <c r="G4256" s="29" t="s">
        <v>23</v>
      </c>
      <c r="I4256" s="12">
        <v>851</v>
      </c>
      <c r="J4256" s="12">
        <f>J4255+IF(AND($B4256="B",$G4256="D"),-I4256,IF($B4256="B",+I4256,0))</f>
        <v>612.24843069590156</v>
      </c>
      <c r="K4256" s="12">
        <f>K4255+IF(AND($B4256="B",$E4256&lt;&gt;""),IF($G4256="D",-I4256,+I4256),0)</f>
        <v>612.24843069590156</v>
      </c>
      <c r="L4256" s="6" t="str">
        <f>IF(C4256="","",G4256&amp;" "&amp;VLOOKUP(C4256,$X$1:$Y$49,2))</f>
        <v>D 11</v>
      </c>
      <c r="M4256" s="10" t="e">
        <f>M4255+IF(AND(B4256="C",E4256&lt;&gt;""),IF(G4256="D",-#REF!,+#REF!),0)</f>
        <v>#REF!</v>
      </c>
      <c r="N4256">
        <f>IF(D4256,MONTH(D4256),"")</f>
        <v>2</v>
      </c>
      <c r="O4256">
        <f>IF(D4256,YEAR(D4256),"")</f>
        <v>2009</v>
      </c>
      <c r="P4256" s="12">
        <f>P4255+IF(AND($B4256="C",I4256&lt;&gt;""),IF($G4256="D",-I4256,+I4256),0)</f>
        <v>-4.2251877867869325E-3</v>
      </c>
    </row>
    <row r="4257" spans="1:16" x14ac:dyDescent="0.2">
      <c r="A4257" s="6">
        <v>2017</v>
      </c>
      <c r="B4257" s="6" t="s">
        <v>17</v>
      </c>
      <c r="C4257" t="s">
        <v>33</v>
      </c>
      <c r="D4257" s="8">
        <v>39854</v>
      </c>
      <c r="E4257" s="8">
        <v>39854</v>
      </c>
      <c r="F4257" t="s">
        <v>284</v>
      </c>
      <c r="G4257" s="6" t="s">
        <v>23</v>
      </c>
      <c r="I4257" s="12">
        <v>289.60000000000002</v>
      </c>
      <c r="J4257" s="12">
        <f>J4256+IF(AND($B4257="B",$G4257="D"),-I4257,IF($B4257="B",+I4257,0))</f>
        <v>322.64843069590154</v>
      </c>
      <c r="K4257" s="12">
        <f>K4256+IF(AND($B4257="B",$E4257&lt;&gt;""),IF($G4257="D",-I4257,+I4257),0)</f>
        <v>322.64843069590154</v>
      </c>
      <c r="L4257" s="6" t="str">
        <f>IF(C4257="","",G4257&amp;" "&amp;VLOOKUP(C4257,$X$1:$Y$49,2))</f>
        <v>D 23</v>
      </c>
      <c r="M4257" s="10" t="e">
        <f>M4256+IF(AND(B4257="C",E4257&lt;&gt;""),IF(G4257="D",-#REF!,+#REF!),0)</f>
        <v>#REF!</v>
      </c>
      <c r="N4257">
        <f>IF(D4257,MONTH(D4257),"")</f>
        <v>2</v>
      </c>
      <c r="O4257">
        <f>IF(D4257,YEAR(D4257),"")</f>
        <v>2009</v>
      </c>
      <c r="P4257" s="12">
        <f>P4256+IF(AND($B4257="C",I4257&lt;&gt;""),IF($G4257="D",-I4257,+I4257),0)</f>
        <v>-4.2251877867869325E-3</v>
      </c>
    </row>
    <row r="4258" spans="1:16" x14ac:dyDescent="0.2">
      <c r="A4258" s="6">
        <v>2041</v>
      </c>
      <c r="B4258" s="29" t="s">
        <v>17</v>
      </c>
      <c r="C4258" t="s">
        <v>28</v>
      </c>
      <c r="D4258" s="8">
        <v>39857</v>
      </c>
      <c r="E4258" s="8">
        <v>39856</v>
      </c>
      <c r="F4258" s="40" t="s">
        <v>284</v>
      </c>
      <c r="G4258" s="29" t="s">
        <v>23</v>
      </c>
      <c r="I4258" s="12">
        <v>74.180000000000007</v>
      </c>
      <c r="J4258" s="12">
        <f>J4257+IF(AND($B4258="B",$G4258="D"),-I4258,IF($B4258="B",+I4258,0))</f>
        <v>248.46843069590153</v>
      </c>
      <c r="K4258" s="12">
        <f>K4257+IF(AND($B4258="B",$E4258&lt;&gt;""),IF($G4258="D",-I4258,+I4258),0)</f>
        <v>248.46843069590153</v>
      </c>
      <c r="L4258" s="6" t="str">
        <f>IF(C4258="","",G4258&amp;" "&amp;VLOOKUP(C4258,$X$1:$Y$49,2))</f>
        <v>D 25</v>
      </c>
      <c r="M4258" s="10" t="e">
        <f>M4257+IF(AND(B4258="C",E4258&lt;&gt;""),IF(G4258="D",-#REF!,+#REF!),0)</f>
        <v>#REF!</v>
      </c>
      <c r="N4258">
        <f>IF(D4258,MONTH(D4258),"")</f>
        <v>2</v>
      </c>
      <c r="O4258">
        <f>IF(D4258,YEAR(D4258),"")</f>
        <v>2009</v>
      </c>
      <c r="P4258" s="12">
        <f>P4257+IF(AND($B4258="C",I4258&lt;&gt;""),IF($G4258="D",-I4258,+I4258),0)</f>
        <v>-4.2251877867869325E-3</v>
      </c>
    </row>
    <row r="4259" spans="1:16" x14ac:dyDescent="0.2">
      <c r="A4259" s="6">
        <v>2041</v>
      </c>
      <c r="B4259" s="29" t="s">
        <v>17</v>
      </c>
      <c r="C4259" t="s">
        <v>26</v>
      </c>
      <c r="D4259" s="8">
        <v>39857</v>
      </c>
      <c r="E4259" s="8">
        <v>39856</v>
      </c>
      <c r="F4259" s="40" t="s">
        <v>284</v>
      </c>
      <c r="G4259" s="29" t="s">
        <v>23</v>
      </c>
      <c r="I4259" s="12">
        <v>11.78</v>
      </c>
      <c r="J4259" s="12">
        <f>J4258+IF(AND($B4259="B",$G4259="D"),-I4259,IF($B4259="B",+I4259,0))</f>
        <v>236.68843069590153</v>
      </c>
      <c r="K4259" s="12">
        <f>K4258+IF(AND($B4259="B",$E4259&lt;&gt;""),IF($G4259="D",-I4259,+I4259),0)</f>
        <v>236.68843069590153</v>
      </c>
      <c r="L4259" s="6" t="str">
        <f>IF(C4259="","",G4259&amp;" "&amp;VLOOKUP(C4259,$X$1:$Y$49,2))</f>
        <v>D 6</v>
      </c>
      <c r="M4259" s="10" t="e">
        <f>M4258+IF(AND(B4259="C",E4259&lt;&gt;""),IF(G4259="D",-#REF!,+#REF!),0)</f>
        <v>#REF!</v>
      </c>
      <c r="N4259">
        <f>IF(D4259,MONTH(D4259),"")</f>
        <v>2</v>
      </c>
      <c r="O4259">
        <f>IF(D4259,YEAR(D4259),"")</f>
        <v>2009</v>
      </c>
      <c r="P4259" s="12">
        <f>P4258+IF(AND($B4259="C",I4259&lt;&gt;""),IF($G4259="D",-I4259,+I4259),0)</f>
        <v>-4.2251877867869325E-3</v>
      </c>
    </row>
    <row r="4260" spans="1:16" x14ac:dyDescent="0.2">
      <c r="A4260" s="6">
        <v>2053</v>
      </c>
      <c r="B4260" s="29" t="s">
        <v>17</v>
      </c>
      <c r="C4260" t="s">
        <v>28</v>
      </c>
      <c r="D4260" s="8">
        <v>39862</v>
      </c>
      <c r="E4260" s="8">
        <v>39871</v>
      </c>
      <c r="F4260" s="40" t="s">
        <v>284</v>
      </c>
      <c r="G4260" s="29" t="s">
        <v>23</v>
      </c>
      <c r="I4260" s="12">
        <v>49.9</v>
      </c>
      <c r="J4260" s="12">
        <f>J4259+IF(AND($B4260="B",$G4260="D"),-I4260,IF($B4260="B",+I4260,0))</f>
        <v>186.78843069590152</v>
      </c>
      <c r="K4260" s="12">
        <f>K4259+IF(AND($B4260="B",$E4260&lt;&gt;""),IF($G4260="D",-I4260,+I4260),0)</f>
        <v>186.78843069590152</v>
      </c>
      <c r="L4260" s="6" t="str">
        <f>IF(C4260="","",G4260&amp;" "&amp;VLOOKUP(C4260,$X$1:$Y$49,2))</f>
        <v>D 25</v>
      </c>
      <c r="M4260" s="10" t="e">
        <f>M4259+IF(AND(B4260="C",E4260&lt;&gt;""),IF(G4260="D",-#REF!,+#REF!),0)</f>
        <v>#REF!</v>
      </c>
      <c r="N4260">
        <f>IF(D4260,MONTH(D4260),"")</f>
        <v>2</v>
      </c>
      <c r="O4260">
        <f>IF(D4260,YEAR(D4260),"")</f>
        <v>2009</v>
      </c>
      <c r="P4260" s="12">
        <f>P4259+IF(AND($B4260="C",I4260&lt;&gt;""),IF($G4260="D",-I4260,+I4260),0)</f>
        <v>-4.2251877867869325E-3</v>
      </c>
    </row>
    <row r="4261" spans="1:16" x14ac:dyDescent="0.2">
      <c r="A4261" s="6">
        <v>2053</v>
      </c>
      <c r="B4261" s="29" t="s">
        <v>17</v>
      </c>
      <c r="C4261" t="s">
        <v>16</v>
      </c>
      <c r="D4261" s="8">
        <v>39862</v>
      </c>
      <c r="E4261" s="8">
        <v>39871</v>
      </c>
      <c r="F4261" s="40" t="s">
        <v>284</v>
      </c>
      <c r="G4261" s="29" t="s">
        <v>23</v>
      </c>
      <c r="I4261" s="12">
        <v>166.39</v>
      </c>
      <c r="J4261" s="12">
        <f>J4260+IF(AND($B4261="B",$G4261="D"),-I4261,IF($B4261="B",+I4261,0))</f>
        <v>20.398430695901538</v>
      </c>
      <c r="K4261" s="12">
        <f>K4260+IF(AND($B4261="B",$E4261&lt;&gt;""),IF($G4261="D",-I4261,+I4261),0)</f>
        <v>20.398430695901538</v>
      </c>
      <c r="L4261" s="6" t="str">
        <f>IF(C4261="","",G4261&amp;" "&amp;VLOOKUP(C4261,$X$1:$Y$49,2))</f>
        <v>D 8</v>
      </c>
      <c r="M4261" s="10" t="e">
        <f>M4260+IF(AND(B4261="C",E4261&lt;&gt;""),IF(G4261="D",-#REF!,+#REF!),0)</f>
        <v>#REF!</v>
      </c>
      <c r="N4261">
        <f>IF(D4261,MONTH(D4261),"")</f>
        <v>2</v>
      </c>
      <c r="O4261">
        <f>IF(D4261,YEAR(D4261),"")</f>
        <v>2009</v>
      </c>
      <c r="P4261" s="12">
        <f>P4260+IF(AND($B4261="C",I4261&lt;&gt;""),IF($G4261="D",-I4261,+I4261),0)</f>
        <v>-4.2251877867869325E-3</v>
      </c>
    </row>
    <row r="4262" spans="1:16" x14ac:dyDescent="0.2">
      <c r="A4262" s="6">
        <v>2053</v>
      </c>
      <c r="B4262" s="29" t="s">
        <v>17</v>
      </c>
      <c r="C4262" t="s">
        <v>31</v>
      </c>
      <c r="D4262" s="8">
        <v>39862</v>
      </c>
      <c r="E4262" s="8">
        <v>39871</v>
      </c>
      <c r="F4262" s="40" t="s">
        <v>284</v>
      </c>
      <c r="G4262" s="29" t="s">
        <v>23</v>
      </c>
      <c r="I4262" s="12">
        <v>47.99</v>
      </c>
      <c r="J4262" s="12">
        <f>J4261+IF(AND($B4262="B",$G4262="D"),-I4262,IF($B4262="B",+I4262,0))</f>
        <v>-27.591569304098464</v>
      </c>
      <c r="K4262" s="12">
        <f>K4261+IF(AND($B4262="B",$E4262&lt;&gt;""),IF($G4262="D",-I4262,+I4262),0)</f>
        <v>-27.591569304098464</v>
      </c>
      <c r="L4262" s="6" t="str">
        <f>IF(C4262="","",G4262&amp;" "&amp;VLOOKUP(C4262,$X$1:$Y$49,2))</f>
        <v>D 22</v>
      </c>
      <c r="M4262" s="10" t="e">
        <f>M4261+IF(AND(B4262="C",E4262&lt;&gt;""),IF(G4262="D",-#REF!,+#REF!),0)</f>
        <v>#REF!</v>
      </c>
      <c r="N4262">
        <f>IF(D4262,MONTH(D4262),"")</f>
        <v>2</v>
      </c>
      <c r="O4262">
        <f>IF(D4262,YEAR(D4262),"")</f>
        <v>2009</v>
      </c>
      <c r="P4262" s="12">
        <f>P4261+IF(AND($B4262="C",I4262&lt;&gt;""),IF($G4262="D",-I4262,+I4262),0)</f>
        <v>-4.2251877867869325E-3</v>
      </c>
    </row>
    <row r="4263" spans="1:16" x14ac:dyDescent="0.2">
      <c r="A4263" s="6">
        <v>2053</v>
      </c>
      <c r="B4263" s="29" t="s">
        <v>17</v>
      </c>
      <c r="C4263" t="s">
        <v>26</v>
      </c>
      <c r="D4263" s="8">
        <v>39862</v>
      </c>
      <c r="E4263" s="8">
        <v>39871</v>
      </c>
      <c r="F4263" s="40" t="s">
        <v>284</v>
      </c>
      <c r="G4263" s="29" t="s">
        <v>23</v>
      </c>
      <c r="I4263" s="12">
        <v>42.019999999999996</v>
      </c>
      <c r="J4263" s="12">
        <f>J4262+IF(AND($B4263="B",$G4263="D"),-I4263,IF($B4263="B",+I4263,0))</f>
        <v>-69.611569304098452</v>
      </c>
      <c r="K4263" s="12">
        <f>K4262+IF(AND($B4263="B",$E4263&lt;&gt;""),IF($G4263="D",-I4263,+I4263),0)</f>
        <v>-69.611569304098452</v>
      </c>
      <c r="L4263" s="6" t="str">
        <f>IF(C4263="","",G4263&amp;" "&amp;VLOOKUP(C4263,$X$1:$Y$49,2))</f>
        <v>D 6</v>
      </c>
      <c r="M4263" s="10" t="e">
        <f>M4262+IF(AND(B4263="C",E4263&lt;&gt;""),IF(G4263="D",-#REF!,+#REF!),0)</f>
        <v>#REF!</v>
      </c>
      <c r="N4263">
        <f>IF(D4263,MONTH(D4263),"")</f>
        <v>2</v>
      </c>
      <c r="O4263">
        <f>IF(D4263,YEAR(D4263),"")</f>
        <v>2009</v>
      </c>
      <c r="P4263" s="12">
        <f>P4262+IF(AND($B4263="C",I4263&lt;&gt;""),IF($G4263="D",-I4263,+I4263),0)</f>
        <v>-4.2251877867869325E-3</v>
      </c>
    </row>
    <row r="4264" spans="1:16" x14ac:dyDescent="0.2">
      <c r="A4264" s="6">
        <v>2011</v>
      </c>
      <c r="B4264" s="29" t="s">
        <v>17</v>
      </c>
      <c r="C4264" t="s">
        <v>33</v>
      </c>
      <c r="D4264" s="8">
        <v>39864</v>
      </c>
      <c r="E4264" s="8">
        <v>39863</v>
      </c>
      <c r="F4264" s="40" t="s">
        <v>284</v>
      </c>
      <c r="G4264" s="29" t="s">
        <v>23</v>
      </c>
      <c r="I4264" s="12">
        <v>574</v>
      </c>
      <c r="J4264" s="12">
        <f>J4263+IF(AND($B4264="B",$G4264="D"),-I4264,IF($B4264="B",+I4264,0))</f>
        <v>-643.61156930409845</v>
      </c>
      <c r="K4264" s="12">
        <f>K4263+IF(AND($B4264="B",$E4264&lt;&gt;""),IF($G4264="D",-I4264,+I4264),0)</f>
        <v>-643.61156930409845</v>
      </c>
      <c r="L4264" s="6" t="str">
        <f>IF(C4264="","",G4264&amp;" "&amp;VLOOKUP(C4264,$X$1:$Y$49,2))</f>
        <v>D 23</v>
      </c>
      <c r="M4264" s="10" t="e">
        <f>M4263+IF(AND(B4264="C",E4264&lt;&gt;""),IF(G4264="D",-#REF!,+#REF!),0)</f>
        <v>#REF!</v>
      </c>
      <c r="N4264">
        <f>IF(D4264,MONTH(D4264),"")</f>
        <v>2</v>
      </c>
      <c r="O4264">
        <f>IF(D4264,YEAR(D4264),"")</f>
        <v>2009</v>
      </c>
      <c r="P4264" s="12">
        <f>P4263+IF(AND($B4264="C",I4264&lt;&gt;""),IF($G4264="D",-I4264,+I4264),0)</f>
        <v>-4.2251877867869325E-3</v>
      </c>
    </row>
    <row r="4265" spans="1:16" x14ac:dyDescent="0.2">
      <c r="A4265" s="6">
        <v>2015</v>
      </c>
      <c r="B4265" s="29" t="s">
        <v>17</v>
      </c>
      <c r="C4265" s="24" t="s">
        <v>33</v>
      </c>
      <c r="D4265" s="8">
        <v>39864</v>
      </c>
      <c r="E4265" s="8">
        <v>39863</v>
      </c>
      <c r="F4265" s="40" t="s">
        <v>284</v>
      </c>
      <c r="G4265" s="29" t="s">
        <v>23</v>
      </c>
      <c r="I4265" s="12">
        <v>220</v>
      </c>
      <c r="J4265" s="12">
        <f>J4264+IF(AND($B4265="B",$G4265="D"),-I4265,IF($B4265="B",+I4265,0))</f>
        <v>-863.61156930409845</v>
      </c>
      <c r="K4265" s="12">
        <f>K4264+IF(AND($B4265="B",$E4265&lt;&gt;""),IF($G4265="D",-I4265,+I4265),0)</f>
        <v>-863.61156930409845</v>
      </c>
      <c r="L4265" s="6" t="str">
        <f>IF(C4265="","",G4265&amp;" "&amp;VLOOKUP(C4265,$X$1:$Y$49,2))</f>
        <v>D 23</v>
      </c>
      <c r="M4265" s="10" t="e">
        <f>M4264+IF(AND(B4265="C",E4265&lt;&gt;""),IF(G4265="D",-#REF!,+#REF!),0)</f>
        <v>#REF!</v>
      </c>
      <c r="N4265">
        <f>IF(D4265,MONTH(D4265),"")</f>
        <v>2</v>
      </c>
      <c r="O4265">
        <f>IF(D4265,YEAR(D4265),"")</f>
        <v>2009</v>
      </c>
      <c r="P4265" s="12">
        <f>P4264+IF(AND($B4265="C",I4265&lt;&gt;""),IF($G4265="D",-I4265,+I4265),0)</f>
        <v>-4.2251877867869325E-3</v>
      </c>
    </row>
    <row r="4266" spans="1:16" x14ac:dyDescent="0.2">
      <c r="A4266" s="6">
        <v>1528</v>
      </c>
      <c r="B4266" s="6" t="s">
        <v>17</v>
      </c>
      <c r="C4266" t="s">
        <v>57</v>
      </c>
      <c r="D4266" s="8">
        <v>39865</v>
      </c>
      <c r="E4266" s="8">
        <v>39866</v>
      </c>
      <c r="F4266" t="s">
        <v>284</v>
      </c>
      <c r="G4266" s="6" t="s">
        <v>23</v>
      </c>
      <c r="I4266" s="12">
        <v>278.97000000000003</v>
      </c>
      <c r="J4266" s="12">
        <f>J4265+IF(AND($B4266="B",$G4266="D"),-I4266,IF($B4266="B",+I4266,0))</f>
        <v>-1142.5815693040986</v>
      </c>
      <c r="K4266" s="12">
        <f>K4265+IF(AND($B4266="B",$E4266&lt;&gt;""),IF($G4266="D",-I4266,+I4266),0)</f>
        <v>-1142.5815693040986</v>
      </c>
      <c r="L4266" s="6" t="str">
        <f>IF(C4266="","",G4266&amp;" "&amp;VLOOKUP(C4266,$X$1:$Y$49,2))</f>
        <v>D 13</v>
      </c>
      <c r="M4266" s="10" t="e">
        <f>M4265+IF(AND(B4266="C",E4266&lt;&gt;""),IF(G4266="D",-#REF!,+#REF!),0)</f>
        <v>#REF!</v>
      </c>
      <c r="N4266">
        <f>IF(D4266,MONTH(D4266),"")</f>
        <v>2</v>
      </c>
      <c r="O4266">
        <f>IF(D4266,YEAR(D4266),"")</f>
        <v>2009</v>
      </c>
      <c r="P4266" s="12">
        <f>P4265+IF(AND($B4266="C",I4266&lt;&gt;""),IF($G4266="D",-I4266,+I4266),0)</f>
        <v>-4.2251877867869325E-3</v>
      </c>
    </row>
    <row r="4267" spans="1:16" x14ac:dyDescent="0.2">
      <c r="A4267" s="6">
        <v>1528</v>
      </c>
      <c r="B4267" s="6" t="s">
        <v>17</v>
      </c>
      <c r="C4267" s="7" t="s">
        <v>26</v>
      </c>
      <c r="D4267" s="8">
        <v>39865</v>
      </c>
      <c r="E4267" s="8">
        <v>39866</v>
      </c>
      <c r="F4267" t="s">
        <v>284</v>
      </c>
      <c r="G4267" s="6" t="s">
        <v>23</v>
      </c>
      <c r="I4267" s="12">
        <v>54.68</v>
      </c>
      <c r="J4267" s="12">
        <f>J4266+IF(AND($B4267="B",$G4267="D"),-I4267,IF($B4267="B",+I4267,0))</f>
        <v>-1197.2615693040987</v>
      </c>
      <c r="K4267" s="12">
        <f>K4266+IF(AND($B4267="B",$E4267&lt;&gt;""),IF($G4267="D",-I4267,+I4267),0)</f>
        <v>-1197.2615693040987</v>
      </c>
      <c r="L4267" s="6" t="str">
        <f>IF(C4267="","",G4267&amp;" "&amp;VLOOKUP(C4267,$X$1:$Y$49,2))</f>
        <v>D 6</v>
      </c>
      <c r="M4267" s="10" t="e">
        <f>M4266+IF(AND(B4267="C",E4267&lt;&gt;""),IF(G4267="D",-#REF!,+#REF!),0)</f>
        <v>#REF!</v>
      </c>
      <c r="N4267">
        <f>IF(D4267,MONTH(D4267),"")</f>
        <v>2</v>
      </c>
      <c r="O4267">
        <f>IF(D4267,YEAR(D4267),"")</f>
        <v>2009</v>
      </c>
      <c r="P4267" s="12">
        <f>P4266+IF(AND($B4267="C",I4267&lt;&gt;""),IF($G4267="D",-I4267,+I4267),0)</f>
        <v>-4.2251877867869325E-3</v>
      </c>
    </row>
    <row r="4268" spans="1:16" x14ac:dyDescent="0.2">
      <c r="A4268" s="6">
        <v>1528</v>
      </c>
      <c r="B4268" s="6" t="s">
        <v>17</v>
      </c>
      <c r="C4268" t="s">
        <v>64</v>
      </c>
      <c r="D4268" s="8">
        <v>39865</v>
      </c>
      <c r="E4268" s="8">
        <v>39866</v>
      </c>
      <c r="F4268" t="s">
        <v>284</v>
      </c>
      <c r="G4268" s="6" t="s">
        <v>23</v>
      </c>
      <c r="I4268" s="12">
        <v>6.11</v>
      </c>
      <c r="J4268" s="12">
        <f>J4267+IF(AND($B4268="B",$G4268="D"),-I4268,IF($B4268="B",+I4268,0))</f>
        <v>-1203.3715693040986</v>
      </c>
      <c r="K4268" s="12">
        <f>K4267+IF(AND($B4268="B",$E4268&lt;&gt;""),IF($G4268="D",-I4268,+I4268),0)</f>
        <v>-1203.3715693040986</v>
      </c>
      <c r="L4268" s="6" t="str">
        <f>IF(C4268="","",G4268&amp;" "&amp;VLOOKUP(C4268,$X$1:$Y$49,2))</f>
        <v>D 20</v>
      </c>
      <c r="M4268" s="10" t="e">
        <f>M4267+IF(AND(B4268="C",E4268&lt;&gt;""),IF(G4268="D",-#REF!,+#REF!),0)</f>
        <v>#REF!</v>
      </c>
      <c r="N4268">
        <f>IF(D4268,MONTH(D4268),"")</f>
        <v>2</v>
      </c>
      <c r="O4268">
        <f>IF(D4268,YEAR(D4268),"")</f>
        <v>2009</v>
      </c>
      <c r="P4268" s="12">
        <f>P4267+IF(AND($B4268="C",I4268&lt;&gt;""),IF($G4268="D",-I4268,+I4268),0)</f>
        <v>-4.2251877867869325E-3</v>
      </c>
    </row>
    <row r="4269" spans="1:16" x14ac:dyDescent="0.2">
      <c r="A4269" s="6">
        <v>2049</v>
      </c>
      <c r="B4269" s="29" t="s">
        <v>17</v>
      </c>
      <c r="C4269" t="s">
        <v>54</v>
      </c>
      <c r="D4269" s="8">
        <v>39865</v>
      </c>
      <c r="E4269" s="8">
        <v>39865</v>
      </c>
      <c r="F4269" s="40" t="s">
        <v>284</v>
      </c>
      <c r="G4269" s="29" t="s">
        <v>19</v>
      </c>
      <c r="I4269" s="12">
        <v>275</v>
      </c>
      <c r="J4269" s="12">
        <f>J4268+IF(AND($B4269="B",$G4269="D"),-I4269,IF($B4269="B",+I4269,0))</f>
        <v>-928.37156930409856</v>
      </c>
      <c r="K4269" s="12">
        <f>K4268+IF(AND($B4269="B",$E4269&lt;&gt;""),IF($G4269="D",-I4269,+I4269),0)</f>
        <v>-928.37156930409856</v>
      </c>
      <c r="L4269" s="6" t="str">
        <f>IF(C4269="","",G4269&amp;" "&amp;VLOOKUP(C4269,$X$1:$Y$49,2))</f>
        <v>R 6</v>
      </c>
      <c r="M4269" s="10" t="e">
        <f>M4268+IF(AND(B4269="C",E4269&lt;&gt;""),IF(G4269="D",-#REF!,+#REF!),0)</f>
        <v>#REF!</v>
      </c>
      <c r="N4269">
        <f>IF(D4269,MONTH(D4269),"")</f>
        <v>2</v>
      </c>
      <c r="O4269">
        <f>IF(D4269,YEAR(D4269),"")</f>
        <v>2009</v>
      </c>
      <c r="P4269" s="12">
        <f>P4268+IF(AND($B4269="C",I4269&lt;&gt;""),IF($G4269="D",-I4269,+I4269),0)</f>
        <v>-4.2251877867869325E-3</v>
      </c>
    </row>
    <row r="4270" spans="1:16" x14ac:dyDescent="0.2">
      <c r="A4270" s="6">
        <v>2049</v>
      </c>
      <c r="B4270" s="29" t="s">
        <v>17</v>
      </c>
      <c r="C4270" t="s">
        <v>62</v>
      </c>
      <c r="D4270" s="8">
        <v>39865</v>
      </c>
      <c r="E4270" s="8">
        <v>39865</v>
      </c>
      <c r="F4270" s="40" t="s">
        <v>284</v>
      </c>
      <c r="G4270" s="29" t="s">
        <v>19</v>
      </c>
      <c r="I4270" s="12">
        <v>53.9</v>
      </c>
      <c r="J4270" s="12">
        <f>J4269+IF(AND($B4270="B",$G4270="D"),-I4270,IF($B4270="B",+I4270,0))</f>
        <v>-874.47156930409858</v>
      </c>
      <c r="K4270" s="12">
        <f>K4269+IF(AND($B4270="B",$E4270&lt;&gt;""),IF($G4270="D",-I4270,+I4270),0)</f>
        <v>-874.47156930409858</v>
      </c>
      <c r="L4270" s="6" t="str">
        <f>IF(C4270="","",G4270&amp;" "&amp;VLOOKUP(C4270,$X$1:$Y$49,2))</f>
        <v>R 5</v>
      </c>
      <c r="M4270" s="10" t="e">
        <f>M4269+IF(AND(B4270="C",E4270&lt;&gt;""),IF(G4270="D",-#REF!,+#REF!),0)</f>
        <v>#REF!</v>
      </c>
      <c r="N4270">
        <f>IF(D4270,MONTH(D4270),"")</f>
        <v>2</v>
      </c>
      <c r="O4270">
        <f>IF(D4270,YEAR(D4270),"")</f>
        <v>2009</v>
      </c>
      <c r="P4270" s="12">
        <f>P4269+IF(AND($B4270="C",I4270&lt;&gt;""),IF($G4270="D",-I4270,+I4270),0)</f>
        <v>-4.2251877867869325E-3</v>
      </c>
    </row>
    <row r="4271" spans="1:16" x14ac:dyDescent="0.2">
      <c r="A4271" s="6">
        <v>2051</v>
      </c>
      <c r="B4271" s="29" t="s">
        <v>17</v>
      </c>
      <c r="C4271" t="s">
        <v>28</v>
      </c>
      <c r="D4271" s="8">
        <v>39869</v>
      </c>
      <c r="E4271" s="8">
        <v>39871</v>
      </c>
      <c r="F4271" s="40" t="s">
        <v>284</v>
      </c>
      <c r="G4271" s="29" t="s">
        <v>23</v>
      </c>
      <c r="I4271" s="12">
        <v>433.29</v>
      </c>
      <c r="J4271" s="12">
        <f>J4270+IF(AND($B4271="B",$G4271="D"),-I4271,IF($B4271="B",+I4271,0))</f>
        <v>-1307.7615693040987</v>
      </c>
      <c r="K4271" s="12">
        <f>K4270+IF(AND($B4271="B",$E4271&lt;&gt;""),IF($G4271="D",-I4271,+I4271),0)</f>
        <v>-1307.7615693040987</v>
      </c>
      <c r="L4271" s="6" t="str">
        <f>IF(C4271="","",G4271&amp;" "&amp;VLOOKUP(C4271,$X$1:$Y$49,2))</f>
        <v>D 25</v>
      </c>
      <c r="M4271" s="10" t="e">
        <f>M4270+IF(AND(B4271="C",E4271&lt;&gt;""),IF(G4271="D",-#REF!,+#REF!),0)</f>
        <v>#REF!</v>
      </c>
      <c r="N4271">
        <f>IF(D4271,MONTH(D4271),"")</f>
        <v>2</v>
      </c>
      <c r="O4271">
        <f>IF(D4271,YEAR(D4271),"")</f>
        <v>2009</v>
      </c>
      <c r="P4271" s="12">
        <f>P4270+IF(AND($B4271="C",I4271&lt;&gt;""),IF($G4271="D",-I4271,+I4271),0)</f>
        <v>-4.2251877867869325E-3</v>
      </c>
    </row>
    <row r="4272" spans="1:16" x14ac:dyDescent="0.2">
      <c r="A4272" s="6">
        <v>2051</v>
      </c>
      <c r="B4272" s="29" t="s">
        <v>17</v>
      </c>
      <c r="C4272" t="s">
        <v>26</v>
      </c>
      <c r="D4272" s="8">
        <v>39869</v>
      </c>
      <c r="E4272" s="8">
        <v>39871</v>
      </c>
      <c r="F4272" s="40" t="s">
        <v>284</v>
      </c>
      <c r="G4272" s="29" t="s">
        <v>23</v>
      </c>
      <c r="I4272" s="12">
        <v>23.83</v>
      </c>
      <c r="J4272" s="12">
        <f>J4271+IF(AND($B4272="B",$G4272="D"),-I4272,IF($B4272="B",+I4272,0))</f>
        <v>-1331.5915693040986</v>
      </c>
      <c r="K4272" s="12">
        <f>K4271+IF(AND($B4272="B",$E4272&lt;&gt;""),IF($G4272="D",-I4272,+I4272),0)</f>
        <v>-1331.5915693040986</v>
      </c>
      <c r="L4272" s="6" t="str">
        <f>IF(C4272="","",G4272&amp;" "&amp;VLOOKUP(C4272,$X$1:$Y$49,2))</f>
        <v>D 6</v>
      </c>
      <c r="M4272" s="10" t="e">
        <f>M4271+IF(AND(B4272="C",E4272&lt;&gt;""),IF(G4272="D",-#REF!,+#REF!),0)</f>
        <v>#REF!</v>
      </c>
      <c r="N4272">
        <f>IF(D4272,MONTH(D4272),"")</f>
        <v>2</v>
      </c>
      <c r="O4272">
        <f>IF(D4272,YEAR(D4272),"")</f>
        <v>2009</v>
      </c>
      <c r="P4272" s="12">
        <f>P4271+IF(AND($B4272="C",I4272&lt;&gt;""),IF($G4272="D",-I4272,+I4272),0)</f>
        <v>-4.2251877867869325E-3</v>
      </c>
    </row>
    <row r="4273" spans="1:19" x14ac:dyDescent="0.2">
      <c r="A4273" s="6">
        <v>2059</v>
      </c>
      <c r="B4273" s="29" t="s">
        <v>17</v>
      </c>
      <c r="C4273" s="24" t="s">
        <v>58</v>
      </c>
      <c r="D4273" s="8">
        <v>39874</v>
      </c>
      <c r="E4273" s="8">
        <v>39874</v>
      </c>
      <c r="F4273" s="40" t="s">
        <v>284</v>
      </c>
      <c r="G4273" s="29" t="s">
        <v>23</v>
      </c>
      <c r="I4273" s="12">
        <v>1500</v>
      </c>
      <c r="J4273" s="12">
        <f>J4272+IF(AND($B4273="B",$G4273="D"),-I4273,IF($B4273="B",+I4273,0))</f>
        <v>-2831.5915693040988</v>
      </c>
      <c r="K4273" s="12">
        <f>K4272+IF(AND($B4273="B",$E4273&lt;&gt;""),IF($G4273="D",-I4273,+I4273),0)</f>
        <v>-2831.5915693040988</v>
      </c>
      <c r="L4273" s="6" t="str">
        <f>IF(C4273="","",G4273&amp;" "&amp;VLOOKUP(C4273,$X$1:$Y$49,2))</f>
        <v>D 4</v>
      </c>
      <c r="M4273" s="10" t="e">
        <f>M4272+IF(AND(B4273="C",E4273&lt;&gt;""),IF(G4273="D",-#REF!,+#REF!),0)</f>
        <v>#REF!</v>
      </c>
      <c r="N4273">
        <f>IF(D4273,MONTH(D4273),"")</f>
        <v>3</v>
      </c>
      <c r="O4273">
        <f>IF(D4273,YEAR(D4273),"")</f>
        <v>2009</v>
      </c>
      <c r="P4273" s="12">
        <f>P4272+IF(AND($B4273="C",I4273&lt;&gt;""),IF($G4273="D",-I4273,+I4273),0)</f>
        <v>-4.2251877867869325E-3</v>
      </c>
    </row>
    <row r="4274" spans="1:19" x14ac:dyDescent="0.2">
      <c r="A4274" s="6">
        <v>2060</v>
      </c>
      <c r="B4274" s="6" t="s">
        <v>17</v>
      </c>
      <c r="C4274" t="s">
        <v>53</v>
      </c>
      <c r="D4274" s="8">
        <v>39874</v>
      </c>
      <c r="E4274" s="8">
        <v>39874</v>
      </c>
      <c r="F4274" t="s">
        <v>284</v>
      </c>
      <c r="G4274" s="6" t="s">
        <v>23</v>
      </c>
      <c r="I4274" s="12">
        <v>35</v>
      </c>
      <c r="J4274" s="12">
        <f>J4273+IF(AND($B4274="B",$G4274="D"),-I4274,IF($B4274="B",+I4274,0))</f>
        <v>-2866.5915693040988</v>
      </c>
      <c r="K4274" s="12">
        <f>K4273+IF(AND($B4274="B",$E4274&lt;&gt;""),IF($G4274="D",-I4274,+I4274),0)</f>
        <v>-2866.5915693040988</v>
      </c>
      <c r="L4274" s="6" t="str">
        <f>IF(C4274="","",G4274&amp;" "&amp;VLOOKUP(C4274,$X$1:$Y$49,2))</f>
        <v>D 29</v>
      </c>
      <c r="M4274" s="10" t="e">
        <f>M4273+IF(AND(B4274="C",E4274&lt;&gt;""),IF(G4274="D",-#REF!,+#REF!),0)</f>
        <v>#REF!</v>
      </c>
      <c r="N4274">
        <f>IF(D4274,MONTH(D4274),"")</f>
        <v>3</v>
      </c>
      <c r="O4274">
        <f>IF(D4274,YEAR(D4274),"")</f>
        <v>2009</v>
      </c>
      <c r="P4274" s="12">
        <f>P4273+IF(AND($B4274="C",I4274&lt;&gt;""),IF($G4274="D",-I4274,+I4274),0)</f>
        <v>-4.2251877867869325E-3</v>
      </c>
    </row>
    <row r="4275" spans="1:19" x14ac:dyDescent="0.2">
      <c r="A4275" s="6">
        <v>2060</v>
      </c>
      <c r="B4275" s="6" t="s">
        <v>17</v>
      </c>
      <c r="C4275" t="s">
        <v>53</v>
      </c>
      <c r="D4275" s="8">
        <v>39874</v>
      </c>
      <c r="E4275" s="8">
        <v>39874</v>
      </c>
      <c r="F4275" t="s">
        <v>284</v>
      </c>
      <c r="G4275" s="6" t="s">
        <v>23</v>
      </c>
      <c r="I4275" s="12">
        <v>8.36</v>
      </c>
      <c r="J4275" s="12">
        <f>J4274+IF(AND($B4275="B",$G4275="D"),-I4275,IF($B4275="B",+I4275,0))</f>
        <v>-2874.9515693040989</v>
      </c>
      <c r="K4275" s="12">
        <f>K4274+IF(AND($B4275="B",$E4275&lt;&gt;""),IF($G4275="D",-I4275,+I4275),0)</f>
        <v>-2874.9515693040989</v>
      </c>
      <c r="L4275" s="6" t="str">
        <f>IF(C4275="","",G4275&amp;" "&amp;VLOOKUP(C4275,$X$1:$Y$49,2))</f>
        <v>D 29</v>
      </c>
      <c r="M4275" s="10" t="e">
        <f>M4274+IF(AND(B4275="C",E4275&lt;&gt;""),IF(G4275="D",-#REF!,+#REF!),0)</f>
        <v>#REF!</v>
      </c>
      <c r="N4275">
        <f>IF(D4275,MONTH(D4275),"")</f>
        <v>3</v>
      </c>
      <c r="O4275">
        <f>IF(D4275,YEAR(D4275),"")</f>
        <v>2009</v>
      </c>
      <c r="P4275" s="12">
        <f>P4274+IF(AND($B4275="C",I4275&lt;&gt;""),IF($G4275="D",-I4275,+I4275),0)</f>
        <v>-4.2251877867869325E-3</v>
      </c>
    </row>
    <row r="4276" spans="1:19" x14ac:dyDescent="0.2">
      <c r="A4276" s="6">
        <v>2050</v>
      </c>
      <c r="B4276" s="29" t="s">
        <v>17</v>
      </c>
      <c r="C4276" t="s">
        <v>54</v>
      </c>
      <c r="D4276" s="8">
        <v>39875</v>
      </c>
      <c r="E4276" s="8">
        <v>39875</v>
      </c>
      <c r="F4276" s="40" t="s">
        <v>284</v>
      </c>
      <c r="G4276" s="29" t="s">
        <v>19</v>
      </c>
      <c r="I4276" s="12">
        <v>1980</v>
      </c>
      <c r="J4276" s="12">
        <f>J4275+IF(AND($B4276="B",$G4276="D"),-I4276,IF($B4276="B",+I4276,0))</f>
        <v>-894.95156930409894</v>
      </c>
      <c r="K4276" s="12">
        <f>K4275+IF(AND($B4276="B",$E4276&lt;&gt;""),IF($G4276="D",-I4276,+I4276),0)</f>
        <v>-894.95156930409894</v>
      </c>
      <c r="L4276" s="6" t="str">
        <f>IF(C4276="","",G4276&amp;" "&amp;VLOOKUP(C4276,$X$1:$Y$49,2))</f>
        <v>R 6</v>
      </c>
      <c r="M4276" s="10" t="e">
        <f>M4275+IF(AND(B4276="C",E4276&lt;&gt;""),IF(G4276="D",-#REF!,+#REF!),0)</f>
        <v>#REF!</v>
      </c>
      <c r="N4276">
        <f>IF(D4276,MONTH(D4276),"")</f>
        <v>3</v>
      </c>
      <c r="O4276">
        <f>IF(D4276,YEAR(D4276),"")</f>
        <v>2009</v>
      </c>
      <c r="P4276" s="12">
        <f>P4275+IF(AND($B4276="C",I4276&lt;&gt;""),IF($G4276="D",-I4276,+I4276),0)</f>
        <v>-4.2251877867869325E-3</v>
      </c>
    </row>
    <row r="4277" spans="1:19" x14ac:dyDescent="0.2">
      <c r="A4277" s="6">
        <v>2050</v>
      </c>
      <c r="B4277" s="29" t="s">
        <v>17</v>
      </c>
      <c r="C4277" t="s">
        <v>62</v>
      </c>
      <c r="D4277" s="8">
        <v>39875</v>
      </c>
      <c r="E4277" s="8">
        <v>39875</v>
      </c>
      <c r="F4277" t="s">
        <v>284</v>
      </c>
      <c r="G4277" s="29" t="s">
        <v>19</v>
      </c>
      <c r="I4277" s="12">
        <v>388.08</v>
      </c>
      <c r="J4277" s="12">
        <f>J4276+IF(AND($B4277="B",$G4277="D"),-I4277,IF($B4277="B",+I4277,0))</f>
        <v>-506.87156930409895</v>
      </c>
      <c r="K4277" s="12">
        <f>K4276+IF(AND($B4277="B",$E4277&lt;&gt;""),IF($G4277="D",-I4277,+I4277),0)</f>
        <v>-506.87156930409895</v>
      </c>
      <c r="L4277" s="6" t="str">
        <f>IF(C4277="","",G4277&amp;" "&amp;VLOOKUP(C4277,$X$1:$Y$49,2))</f>
        <v>R 5</v>
      </c>
      <c r="M4277" s="10" t="e">
        <f>M4276+IF(AND(B4277="C",E4277&lt;&gt;""),IF(G4277="D",-#REF!,+#REF!),0)</f>
        <v>#REF!</v>
      </c>
      <c r="N4277">
        <f>IF(D4277,MONTH(D4277),"")</f>
        <v>3</v>
      </c>
      <c r="O4277">
        <f>IF(D4277,YEAR(D4277),"")</f>
        <v>2009</v>
      </c>
      <c r="P4277" s="12">
        <f>P4276+IF(AND($B4277="C",I4277&lt;&gt;""),IF($G4277="D",-I4277,+I4277),0)</f>
        <v>-4.2251877867869325E-3</v>
      </c>
    </row>
    <row r="4278" spans="1:19" x14ac:dyDescent="0.2">
      <c r="A4278" s="6">
        <v>2054</v>
      </c>
      <c r="B4278" s="29" t="s">
        <v>17</v>
      </c>
      <c r="C4278" t="s">
        <v>28</v>
      </c>
      <c r="D4278" s="8">
        <v>39875</v>
      </c>
      <c r="E4278" s="8">
        <v>39874</v>
      </c>
      <c r="F4278" s="40" t="s">
        <v>284</v>
      </c>
      <c r="G4278" s="29" t="s">
        <v>23</v>
      </c>
      <c r="I4278" s="12">
        <v>37.1</v>
      </c>
      <c r="J4278" s="12">
        <f>J4277+IF(AND($B4278="B",$G4278="D"),-I4278,IF($B4278="B",+I4278,0))</f>
        <v>-543.97156930409892</v>
      </c>
      <c r="K4278" s="12">
        <f>K4277+IF(AND($B4278="B",$E4278&lt;&gt;""),IF($G4278="D",-I4278,+I4278),0)</f>
        <v>-543.97156930409892</v>
      </c>
      <c r="L4278" s="6" t="str">
        <f>IF(C4278="","",G4278&amp;" "&amp;VLOOKUP(C4278,$X$1:$Y$49,2))</f>
        <v>D 25</v>
      </c>
      <c r="M4278" s="10" t="e">
        <f>M4277+IF(AND(B4278="C",E4278&lt;&gt;""),IF(G4278="D",-#REF!,+#REF!),0)</f>
        <v>#REF!</v>
      </c>
      <c r="N4278">
        <f>IF(D4278,MONTH(D4278),"")</f>
        <v>3</v>
      </c>
      <c r="O4278">
        <f>IF(D4278,YEAR(D4278),"")</f>
        <v>2009</v>
      </c>
      <c r="P4278" s="12">
        <f>P4277+IF(AND($B4278="C",I4278&lt;&gt;""),IF($G4278="D",-I4278,+I4278),0)</f>
        <v>-4.2251877867869325E-3</v>
      </c>
    </row>
    <row r="4279" spans="1:19" x14ac:dyDescent="0.2">
      <c r="A4279" s="6">
        <v>2054</v>
      </c>
      <c r="B4279" s="29" t="s">
        <v>17</v>
      </c>
      <c r="C4279" t="s">
        <v>26</v>
      </c>
      <c r="D4279" s="8">
        <v>39875</v>
      </c>
      <c r="E4279" s="8">
        <v>39874</v>
      </c>
      <c r="F4279" s="40" t="s">
        <v>284</v>
      </c>
      <c r="G4279" s="29" t="s">
        <v>23</v>
      </c>
      <c r="I4279" s="12">
        <v>7.27</v>
      </c>
      <c r="J4279" s="12">
        <f>J4278+IF(AND($B4279="B",$G4279="D"),-I4279,IF($B4279="B",+I4279,0))</f>
        <v>-551.2415693040989</v>
      </c>
      <c r="K4279" s="12">
        <f>K4278+IF(AND($B4279="B",$E4279&lt;&gt;""),IF($G4279="D",-I4279,+I4279),0)</f>
        <v>-551.2415693040989</v>
      </c>
      <c r="L4279" s="6" t="str">
        <f>IF(C4279="","",G4279&amp;" "&amp;VLOOKUP(C4279,$X$1:$Y$49,2))</f>
        <v>D 6</v>
      </c>
      <c r="M4279" s="10" t="e">
        <f>M4278+IF(AND(B4279="C",E4279&lt;&gt;""),IF(G4279="D",-#REF!,+#REF!),0)</f>
        <v>#REF!</v>
      </c>
      <c r="N4279">
        <f>IF(D4279,MONTH(D4279),"")</f>
        <v>3</v>
      </c>
      <c r="O4279">
        <f>IF(D4279,YEAR(D4279),"")</f>
        <v>2009</v>
      </c>
      <c r="P4279" s="12">
        <f>P4278+IF(AND($B4279="C",I4279&lt;&gt;""),IF($G4279="D",-I4279,+I4279),0)</f>
        <v>-4.2251877867869325E-3</v>
      </c>
    </row>
    <row r="4280" spans="1:19" x14ac:dyDescent="0.2">
      <c r="A4280" s="6">
        <v>2056</v>
      </c>
      <c r="B4280" s="29" t="s">
        <v>17</v>
      </c>
      <c r="C4280" t="s">
        <v>28</v>
      </c>
      <c r="D4280" s="8">
        <v>39875</v>
      </c>
      <c r="E4280" s="8">
        <v>39874</v>
      </c>
      <c r="F4280" s="40" t="s">
        <v>284</v>
      </c>
      <c r="G4280" s="29" t="s">
        <v>23</v>
      </c>
      <c r="I4280" s="12">
        <v>38.369999999999997</v>
      </c>
      <c r="J4280" s="12">
        <f>J4279+IF(AND($B4280="B",$G4280="D"),-I4280,IF($B4280="B",+I4280,0))</f>
        <v>-589.61156930409891</v>
      </c>
      <c r="K4280" s="12">
        <f>K4279+IF(AND($B4280="B",$E4280&lt;&gt;""),IF($G4280="D",-I4280,+I4280),0)</f>
        <v>-589.61156930409891</v>
      </c>
      <c r="L4280" s="6" t="str">
        <f>IF(C4280="","",G4280&amp;" "&amp;VLOOKUP(C4280,$X$1:$Y$49,2))</f>
        <v>D 25</v>
      </c>
      <c r="M4280" s="10" t="e">
        <f>M4279+IF(AND(B4280="C",E4280&lt;&gt;""),IF(G4280="D",-#REF!,+#REF!),0)</f>
        <v>#REF!</v>
      </c>
      <c r="N4280">
        <f>IF(D4280,MONTH(D4280),"")</f>
        <v>3</v>
      </c>
      <c r="O4280">
        <f>IF(D4280,YEAR(D4280),"")</f>
        <v>2009</v>
      </c>
      <c r="P4280" s="12">
        <f>P4279+IF(AND($B4280="C",I4280&lt;&gt;""),IF($G4280="D",-I4280,+I4280),0)</f>
        <v>-4.2251877867869325E-3</v>
      </c>
    </row>
    <row r="4281" spans="1:19" x14ac:dyDescent="0.2">
      <c r="A4281" s="6">
        <v>2056</v>
      </c>
      <c r="B4281" s="29" t="s">
        <v>17</v>
      </c>
      <c r="C4281" t="s">
        <v>26</v>
      </c>
      <c r="D4281" s="8">
        <v>39875</v>
      </c>
      <c r="E4281" s="8">
        <v>39874</v>
      </c>
      <c r="F4281" t="s">
        <v>284</v>
      </c>
      <c r="G4281" s="29" t="s">
        <v>23</v>
      </c>
      <c r="I4281" s="12">
        <v>7.52</v>
      </c>
      <c r="J4281" s="12">
        <f>J4280+IF(AND($B4281="B",$G4281="D"),-I4281,IF($B4281="B",+I4281,0))</f>
        <v>-597.13156930409889</v>
      </c>
      <c r="K4281" s="12">
        <f>K4280+IF(AND($B4281="B",$E4281&lt;&gt;""),IF($G4281="D",-I4281,+I4281),0)</f>
        <v>-597.13156930409889</v>
      </c>
      <c r="L4281" s="6" t="str">
        <f>IF(C4281="","",G4281&amp;" "&amp;VLOOKUP(C4281,$X$1:$Y$49,2))</f>
        <v>D 6</v>
      </c>
      <c r="M4281" s="10" t="e">
        <f>M4280+IF(AND(B4281="C",E4281&lt;&gt;""),IF(G4281="D",-#REF!,+#REF!),0)</f>
        <v>#REF!</v>
      </c>
      <c r="N4281">
        <f>IF(D4281,MONTH(D4281),"")</f>
        <v>3</v>
      </c>
      <c r="O4281">
        <f>IF(D4281,YEAR(D4281),"")</f>
        <v>2009</v>
      </c>
      <c r="P4281" s="12">
        <f>P4280+IF(AND($B4281="C",I4281&lt;&gt;""),IF($G4281="D",-I4281,+I4281),0)</f>
        <v>-4.2251877867869325E-3</v>
      </c>
    </row>
    <row r="4282" spans="1:19" x14ac:dyDescent="0.2">
      <c r="A4282" s="6">
        <v>999</v>
      </c>
      <c r="B4282" s="6" t="s">
        <v>17</v>
      </c>
      <c r="C4282" t="s">
        <v>33</v>
      </c>
      <c r="D4282" s="8">
        <v>39876</v>
      </c>
      <c r="E4282" s="8">
        <v>39876</v>
      </c>
      <c r="F4282" t="s">
        <v>284</v>
      </c>
      <c r="G4282" s="6" t="s">
        <v>23</v>
      </c>
      <c r="I4282" s="12">
        <v>141.47999999999999</v>
      </c>
      <c r="J4282" s="12">
        <f>J4281+IF(AND($B4282="B",$G4282="D"),-I4282,IF($B4282="B",+I4282,0))</f>
        <v>-738.61156930409891</v>
      </c>
      <c r="K4282" s="12">
        <f>K4281+IF(AND($B4282="B",$E4282&lt;&gt;""),IF($G4282="D",-I4282,+I4282),0)</f>
        <v>-738.61156930409891</v>
      </c>
      <c r="L4282" s="6" t="str">
        <f>IF(C4282="","",G4282&amp;" "&amp;VLOOKUP(C4282,$X$1:$Y$49,2))</f>
        <v>D 23</v>
      </c>
      <c r="M4282" s="10" t="e">
        <f>M4281+IF(AND(B4282="C",E4282&lt;&gt;""),IF(G4282="D",-#REF!,+#REF!),0)</f>
        <v>#REF!</v>
      </c>
      <c r="N4282">
        <f>IF(D4282,MONTH(D4282),"")</f>
        <v>3</v>
      </c>
      <c r="O4282">
        <f>IF(D4282,YEAR(D4282),"")</f>
        <v>2009</v>
      </c>
      <c r="P4282" s="12">
        <f>P4281+IF(AND($B4282="C",I4282&lt;&gt;""),IF($G4282="D",-I4282,+I4282),0)</f>
        <v>-4.2251877867869325E-3</v>
      </c>
    </row>
    <row r="4283" spans="1:19" x14ac:dyDescent="0.2">
      <c r="A4283" s="6">
        <v>2024</v>
      </c>
      <c r="B4283" s="6" t="s">
        <v>17</v>
      </c>
      <c r="C4283" t="s">
        <v>58</v>
      </c>
      <c r="D4283" s="8">
        <v>39877</v>
      </c>
      <c r="E4283" s="8">
        <v>39891</v>
      </c>
      <c r="F4283" t="s">
        <v>284</v>
      </c>
      <c r="G4283" s="6" t="s">
        <v>23</v>
      </c>
      <c r="I4283" s="12">
        <v>250</v>
      </c>
      <c r="J4283" s="12">
        <f>J4282+IF(AND($B4283="B",$G4283="D"),-I4283,IF($B4283="B",+I4283,0))</f>
        <v>-988.61156930409891</v>
      </c>
      <c r="K4283" s="12">
        <f>K4282+IF(AND($B4283="B",$E4283&lt;&gt;""),IF($G4283="D",-I4283,+I4283),0)</f>
        <v>-988.61156930409891</v>
      </c>
      <c r="L4283" s="6" t="str">
        <f>IF(C4283="","",G4283&amp;" "&amp;VLOOKUP(C4283,$X$1:$Y$49,2))</f>
        <v>D 4</v>
      </c>
      <c r="M4283" s="10" t="e">
        <f>M4282+IF(AND(B4283="C",E4283&lt;&gt;""),IF(G4283="D",-#REF!,+#REF!),0)</f>
        <v>#REF!</v>
      </c>
      <c r="N4283">
        <f>IF(D4283,MONTH(D4283),"")</f>
        <v>3</v>
      </c>
      <c r="O4283">
        <f>IF(D4283,YEAR(D4283),"")</f>
        <v>2009</v>
      </c>
      <c r="P4283" s="12">
        <f>P4282+IF(AND($B4283="C",I4283&lt;&gt;""),IF($G4283="D",-I4283,+I4283),0)</f>
        <v>-4.2251877867869325E-3</v>
      </c>
    </row>
    <row r="4284" spans="1:19" x14ac:dyDescent="0.2">
      <c r="A4284" s="6">
        <v>2055</v>
      </c>
      <c r="B4284" s="29" t="s">
        <v>17</v>
      </c>
      <c r="C4284" t="s">
        <v>31</v>
      </c>
      <c r="D4284" s="8">
        <v>39877</v>
      </c>
      <c r="E4284" s="8">
        <v>39876</v>
      </c>
      <c r="F4284" s="40" t="s">
        <v>284</v>
      </c>
      <c r="G4284" s="29" t="s">
        <v>23</v>
      </c>
      <c r="I4284" s="12">
        <v>186.37</v>
      </c>
      <c r="J4284" s="12">
        <f>J4283+IF(AND($B4284="B",$G4284="D"),-I4284,IF($B4284="B",+I4284,0))</f>
        <v>-1174.9815693040989</v>
      </c>
      <c r="K4284" s="12">
        <f>K4283+IF(AND($B4284="B",$E4284&lt;&gt;""),IF($G4284="D",-I4284,+I4284),0)</f>
        <v>-1174.9815693040989</v>
      </c>
      <c r="L4284" s="6" t="str">
        <f>IF(C4284="","",G4284&amp;" "&amp;VLOOKUP(C4284,$X$1:$Y$49,2))</f>
        <v>D 22</v>
      </c>
      <c r="M4284" s="10" t="e">
        <f>M4283+IF(AND(B4284="C",E4284&lt;&gt;""),IF(G4284="D",-#REF!,+#REF!),0)</f>
        <v>#REF!</v>
      </c>
      <c r="N4284">
        <f>IF(D4284,MONTH(D4284),"")</f>
        <v>3</v>
      </c>
      <c r="O4284">
        <f>IF(D4284,YEAR(D4284),"")</f>
        <v>2009</v>
      </c>
      <c r="P4284" s="12">
        <f>P4283+IF(AND($B4284="C",I4284&lt;&gt;""),IF($G4284="D",-I4284,+I4284),0)</f>
        <v>-4.2251877867869325E-3</v>
      </c>
    </row>
    <row r="4285" spans="1:19" x14ac:dyDescent="0.2">
      <c r="A4285" s="6">
        <v>2055</v>
      </c>
      <c r="B4285" s="29" t="s">
        <v>17</v>
      </c>
      <c r="C4285" t="s">
        <v>26</v>
      </c>
      <c r="D4285" s="8">
        <v>39877</v>
      </c>
      <c r="E4285" s="8">
        <v>39876</v>
      </c>
      <c r="F4285" s="40" t="s">
        <v>284</v>
      </c>
      <c r="G4285" s="29" t="s">
        <v>23</v>
      </c>
      <c r="I4285" s="28">
        <v>36.53</v>
      </c>
      <c r="J4285" s="12">
        <f>J4284+IF(AND($B4285="B",$G4285="D"),-I4285,IF($B4285="B",+I4285,0))</f>
        <v>-1211.5115693040989</v>
      </c>
      <c r="K4285" s="12">
        <f>K4284+IF(AND($B4285="B",$E4285&lt;&gt;""),IF($G4285="D",-I4285,+I4285),0)</f>
        <v>-1211.5115693040989</v>
      </c>
      <c r="L4285" s="6" t="str">
        <f>IF(C4285="","",G4285&amp;" "&amp;VLOOKUP(C4285,$X$1:$Y$49,2))</f>
        <v>D 6</v>
      </c>
      <c r="M4285" s="10" t="e">
        <f>M4284+IF(AND(B4285="C",E4285&lt;&gt;""),IF(G4285="D",-#REF!,+#REF!),0)</f>
        <v>#REF!</v>
      </c>
      <c r="N4285">
        <f>IF(D4285,MONTH(D4285),"")</f>
        <v>3</v>
      </c>
      <c r="O4285">
        <f>IF(D4285,YEAR(D4285),"")</f>
        <v>2009</v>
      </c>
      <c r="P4285" s="12">
        <f>P4284+IF(AND($B4285="C",I4285&lt;&gt;""),IF($G4285="D",-I4285,+I4285),0)</f>
        <v>-4.2251877867869325E-3</v>
      </c>
      <c r="S4285">
        <f>33.65/1.196</f>
        <v>28.135451505016722</v>
      </c>
    </row>
    <row r="4286" spans="1:19" x14ac:dyDescent="0.2">
      <c r="A4286" s="6">
        <v>2062</v>
      </c>
      <c r="B4286" s="29" t="s">
        <v>17</v>
      </c>
      <c r="C4286" t="s">
        <v>28</v>
      </c>
      <c r="D4286" s="8">
        <v>39877</v>
      </c>
      <c r="E4286" s="8">
        <v>39889</v>
      </c>
      <c r="F4286" s="40" t="s">
        <v>284</v>
      </c>
      <c r="G4286" s="29" t="s">
        <v>23</v>
      </c>
      <c r="I4286" s="12">
        <v>-0.13</v>
      </c>
      <c r="J4286" s="12">
        <f>J4285+IF(AND($B4286="B",$G4286="D"),-I4286,IF($B4286="B",+I4286,0))</f>
        <v>-1211.3815693040988</v>
      </c>
      <c r="K4286" s="12">
        <f>K4285+IF(AND($B4286="B",$E4286&lt;&gt;""),IF($G4286="D",-I4286,+I4286),0)</f>
        <v>-1211.3815693040988</v>
      </c>
      <c r="L4286" s="6" t="str">
        <f>IF(C4286="","",G4286&amp;" "&amp;VLOOKUP(C4286,$X$1:$Y$49,2))</f>
        <v>D 25</v>
      </c>
      <c r="M4286" s="10" t="e">
        <f>M4285+IF(AND(B4286="C",E4286&lt;&gt;""),IF(G4286="D",-#REF!,+#REF!),0)</f>
        <v>#REF!</v>
      </c>
      <c r="N4286">
        <f>IF(D4286,MONTH(D4286),"")</f>
        <v>3</v>
      </c>
      <c r="O4286">
        <f>IF(D4286,YEAR(D4286),"")</f>
        <v>2009</v>
      </c>
      <c r="P4286" s="12">
        <f>P4285+IF(AND($B4286="C",I4286&lt;&gt;""),IF($G4286="D",-I4286,+I4286),0)</f>
        <v>-4.2251877867869325E-3</v>
      </c>
      <c r="S4286">
        <f>33.65-33.65/1.196</f>
        <v>5.514548494983277</v>
      </c>
    </row>
    <row r="4287" spans="1:19" x14ac:dyDescent="0.2">
      <c r="A4287" s="6">
        <v>2062</v>
      </c>
      <c r="B4287" s="29" t="s">
        <v>17</v>
      </c>
      <c r="C4287" t="s">
        <v>26</v>
      </c>
      <c r="D4287" s="8">
        <v>39877</v>
      </c>
      <c r="E4287" s="8">
        <v>39889</v>
      </c>
      <c r="F4287" s="40" t="s">
        <v>284</v>
      </c>
      <c r="G4287" s="29" t="s">
        <v>23</v>
      </c>
      <c r="I4287" s="12">
        <v>-0.03</v>
      </c>
      <c r="J4287" s="12">
        <f>J4286+IF(AND($B4287="B",$G4287="D"),-I4287,IF($B4287="B",+I4287,0))</f>
        <v>-1211.3515693040988</v>
      </c>
      <c r="K4287" s="12">
        <f>K4286+IF(AND($B4287="B",$E4287&lt;&gt;""),IF($G4287="D",-I4287,+I4287),0)</f>
        <v>-1211.3515693040988</v>
      </c>
      <c r="L4287" s="6" t="str">
        <f>IF(C4287="","",G4287&amp;" "&amp;VLOOKUP(C4287,$X$1:$Y$49,2))</f>
        <v>D 6</v>
      </c>
      <c r="M4287" s="10" t="e">
        <f>M4286+IF(AND(B4287="C",E4287&lt;&gt;""),IF(G4287="D",-#REF!,+#REF!),0)</f>
        <v>#REF!</v>
      </c>
      <c r="N4287">
        <f>IF(D4287,MONTH(D4287),"")</f>
        <v>3</v>
      </c>
      <c r="O4287">
        <f>IF(D4287,YEAR(D4287),"")</f>
        <v>2009</v>
      </c>
      <c r="P4287" s="12">
        <f>P4286+IF(AND($B4287="C",I4287&lt;&gt;""),IF($G4287="D",-I4287,+I4287),0)</f>
        <v>-4.2251877867869325E-3</v>
      </c>
    </row>
    <row r="4288" spans="1:19" x14ac:dyDescent="0.2">
      <c r="A4288" s="6">
        <v>2074</v>
      </c>
      <c r="B4288" s="29" t="s">
        <v>17</v>
      </c>
      <c r="C4288" t="s">
        <v>16</v>
      </c>
      <c r="D4288" s="8">
        <v>39877</v>
      </c>
      <c r="E4288" s="8">
        <v>39903</v>
      </c>
      <c r="F4288" s="40" t="s">
        <v>284</v>
      </c>
      <c r="G4288" s="29" t="s">
        <v>23</v>
      </c>
      <c r="I4288" s="12">
        <v>1436.87</v>
      </c>
      <c r="J4288" s="12">
        <f>J4287+IF(AND($B4288="B",$G4288="D"),-I4288,IF($B4288="B",+I4288,0))</f>
        <v>-2648.2215693040989</v>
      </c>
      <c r="K4288" s="12">
        <f>K4287+IF(AND($B4288="B",$E4288&lt;&gt;""),IF($G4288="D",-I4288,+I4288),0)</f>
        <v>-2648.2215693040989</v>
      </c>
      <c r="L4288" s="6" t="str">
        <f>IF(C4288="","",G4288&amp;" "&amp;VLOOKUP(C4288,$X$1:$Y$49,2))</f>
        <v>D 8</v>
      </c>
      <c r="M4288" s="10" t="e">
        <f>M4287+IF(AND(B4288="C",E4288&lt;&gt;""),IF(G4288="D",-#REF!,+#REF!),0)</f>
        <v>#REF!</v>
      </c>
      <c r="N4288">
        <f>IF(D4288,MONTH(D4288),"")</f>
        <v>3</v>
      </c>
      <c r="O4288">
        <f>IF(D4288,YEAR(D4288),"")</f>
        <v>2009</v>
      </c>
      <c r="P4288" s="12">
        <f>P4287+IF(AND($B4288="C",I4288&lt;&gt;""),IF($G4288="D",-I4288,+I4288),0)</f>
        <v>-4.2251877867869325E-3</v>
      </c>
    </row>
    <row r="4289" spans="1:20" x14ac:dyDescent="0.2">
      <c r="A4289" s="6">
        <v>2074</v>
      </c>
      <c r="B4289" s="29" t="s">
        <v>17</v>
      </c>
      <c r="C4289" t="s">
        <v>26</v>
      </c>
      <c r="D4289" s="8">
        <v>39877</v>
      </c>
      <c r="E4289" s="8">
        <v>39903</v>
      </c>
      <c r="F4289" s="40" t="s">
        <v>284</v>
      </c>
      <c r="G4289" s="29" t="s">
        <v>23</v>
      </c>
      <c r="I4289" s="12">
        <v>281.63</v>
      </c>
      <c r="J4289" s="12">
        <f>J4288+IF(AND($B4289="B",$G4289="D"),-I4289,IF($B4289="B",+I4289,0))</f>
        <v>-2929.851569304099</v>
      </c>
      <c r="K4289" s="12">
        <f>K4288+IF(AND($B4289="B",$E4289&lt;&gt;""),IF($G4289="D",-I4289,+I4289),0)</f>
        <v>-2929.851569304099</v>
      </c>
      <c r="L4289" s="6" t="str">
        <f>IF(C4289="","",G4289&amp;" "&amp;VLOOKUP(C4289,$X$1:$Y$49,2))</f>
        <v>D 6</v>
      </c>
      <c r="M4289" s="10" t="e">
        <f>M4288+IF(AND(B4289="C",E4289&lt;&gt;""),IF(G4289="D",-#REF!,+#REF!),0)</f>
        <v>#REF!</v>
      </c>
      <c r="N4289">
        <f>IF(D4289,MONTH(D4289),"")</f>
        <v>3</v>
      </c>
      <c r="O4289">
        <f>IF(D4289,YEAR(D4289),"")</f>
        <v>2009</v>
      </c>
      <c r="P4289" s="12">
        <f>P4288+IF(AND($B4289="C",I4289&lt;&gt;""),IF($G4289="D",-I4289,+I4289),0)</f>
        <v>-4.2251877867869325E-3</v>
      </c>
    </row>
    <row r="4290" spans="1:20" x14ac:dyDescent="0.2">
      <c r="A4290" s="6">
        <v>2075</v>
      </c>
      <c r="B4290" s="29" t="s">
        <v>17</v>
      </c>
      <c r="C4290" t="s">
        <v>64</v>
      </c>
      <c r="D4290" s="8">
        <v>39877</v>
      </c>
      <c r="E4290" s="8">
        <v>39903</v>
      </c>
      <c r="F4290" s="40" t="s">
        <v>284</v>
      </c>
      <c r="G4290" s="29" t="s">
        <v>23</v>
      </c>
      <c r="I4290" s="12">
        <v>207.1</v>
      </c>
      <c r="J4290" s="12">
        <f>J4289+IF(AND($B4290="B",$G4290="D"),-I4290,IF($B4290="B",+I4290,0))</f>
        <v>-3136.9515693040989</v>
      </c>
      <c r="K4290" s="12">
        <f>K4289+IF(AND($B4290="B",$E4290&lt;&gt;""),IF($G4290="D",-I4290,+I4290),0)</f>
        <v>-3136.9515693040989</v>
      </c>
      <c r="L4290" s="6" t="str">
        <f>IF(C4290="","",G4290&amp;" "&amp;VLOOKUP(C4290,$X$1:$Y$49,2))</f>
        <v>D 20</v>
      </c>
      <c r="M4290" s="10" t="e">
        <f>M4289+IF(AND(B4290="C",E4290&lt;&gt;""),IF(G4290="D",-#REF!,+#REF!),0)</f>
        <v>#REF!</v>
      </c>
      <c r="N4290">
        <f>IF(D4290,MONTH(D4290),"")</f>
        <v>3</v>
      </c>
      <c r="O4290">
        <f>IF(D4290,YEAR(D4290),"")</f>
        <v>2009</v>
      </c>
      <c r="P4290" s="12">
        <f>P4289+IF(AND($B4290="C",I4290&lt;&gt;""),IF($G4290="D",-I4290,+I4290),0)</f>
        <v>-4.2251877867869325E-3</v>
      </c>
      <c r="S4290">
        <f>263.71-41.7</f>
        <v>222.01</v>
      </c>
    </row>
    <row r="4291" spans="1:20" x14ac:dyDescent="0.2">
      <c r="A4291" s="6">
        <v>2076</v>
      </c>
      <c r="B4291" s="29" t="s">
        <v>17</v>
      </c>
      <c r="C4291" t="s">
        <v>28</v>
      </c>
      <c r="D4291" s="8">
        <v>39877</v>
      </c>
      <c r="E4291" s="8">
        <v>39903</v>
      </c>
      <c r="F4291" s="40" t="s">
        <v>284</v>
      </c>
      <c r="G4291" s="29" t="s">
        <v>23</v>
      </c>
      <c r="I4291" s="12">
        <v>99.37</v>
      </c>
      <c r="J4291" s="12">
        <f>J4290+IF(AND($B4291="B",$G4291="D"),-I4291,IF($B4291="B",+I4291,0))</f>
        <v>-3236.3215693040988</v>
      </c>
      <c r="K4291" s="12">
        <f>K4290+IF(AND($B4291="B",$E4291&lt;&gt;""),IF($G4291="D",-I4291,+I4291),0)</f>
        <v>-3236.3215693040988</v>
      </c>
      <c r="L4291" s="6" t="str">
        <f>IF(C4291="","",G4291&amp;" "&amp;VLOOKUP(C4291,$X$1:$Y$49,2))</f>
        <v>D 25</v>
      </c>
      <c r="M4291" s="10" t="e">
        <f>M4290+IF(AND(B4291="C",E4291&lt;&gt;""),IF(G4291="D",-#REF!,+#REF!),0)</f>
        <v>#REF!</v>
      </c>
      <c r="N4291">
        <f>IF(D4291,MONTH(D4291),"")</f>
        <v>3</v>
      </c>
      <c r="O4291">
        <f>IF(D4291,YEAR(D4291),"")</f>
        <v>2009</v>
      </c>
      <c r="P4291" s="12">
        <f>P4290+IF(AND($B4291="C",I4291&lt;&gt;""),IF($G4291="D",-I4291,+I4291),0)</f>
        <v>-4.2251877867869325E-3</v>
      </c>
      <c r="S4291">
        <f>S4290/1.196</f>
        <v>185.62709030100334</v>
      </c>
      <c r="T4291">
        <f>S4291*19.6%</f>
        <v>36.382909698996656</v>
      </c>
    </row>
    <row r="4292" spans="1:20" x14ac:dyDescent="0.2">
      <c r="A4292" s="6">
        <v>2076</v>
      </c>
      <c r="B4292" s="29" t="s">
        <v>17</v>
      </c>
      <c r="C4292" t="s">
        <v>26</v>
      </c>
      <c r="D4292" s="8">
        <v>39877</v>
      </c>
      <c r="E4292" s="8">
        <v>39903</v>
      </c>
      <c r="F4292" t="s">
        <v>284</v>
      </c>
      <c r="G4292" s="29" t="s">
        <v>23</v>
      </c>
      <c r="I4292" s="12">
        <v>19.48</v>
      </c>
      <c r="J4292" s="12">
        <f>J4291+IF(AND($B4292="B",$G4292="D"),-I4292,IF($B4292="B",+I4292,0))</f>
        <v>-3255.8015693040988</v>
      </c>
      <c r="K4292" s="12">
        <f>K4291+IF(AND($B4292="B",$E4292&lt;&gt;""),IF($G4292="D",-I4292,+I4292),0)</f>
        <v>-3255.8015693040988</v>
      </c>
      <c r="L4292" s="6" t="str">
        <f>IF(C4292="","",G4292&amp;" "&amp;VLOOKUP(C4292,$X$1:$Y$49,2))</f>
        <v>D 6</v>
      </c>
      <c r="M4292" s="10" t="e">
        <f>M4291+IF(AND(B4292="C",E4292&lt;&gt;""),IF(G4292="D",-#REF!,+#REF!),0)</f>
        <v>#REF!</v>
      </c>
      <c r="N4292">
        <f>IF(D4292,MONTH(D4292),"")</f>
        <v>3</v>
      </c>
      <c r="O4292">
        <f>IF(D4292,YEAR(D4292),"")</f>
        <v>2009</v>
      </c>
      <c r="P4292" s="12">
        <f>P4291+IF(AND($B4292="C",I4292&lt;&gt;""),IF($G4292="D",-I4292,+I4292),0)</f>
        <v>-4.2251877867869325E-3</v>
      </c>
      <c r="S4292">
        <v>35.04</v>
      </c>
      <c r="T4292">
        <v>6.66</v>
      </c>
    </row>
    <row r="4293" spans="1:20" x14ac:dyDescent="0.2">
      <c r="A4293" s="6">
        <v>2077</v>
      </c>
      <c r="B4293" s="29" t="s">
        <v>17</v>
      </c>
      <c r="C4293" t="s">
        <v>16</v>
      </c>
      <c r="D4293" s="8">
        <v>39877</v>
      </c>
      <c r="E4293" s="8">
        <v>39903</v>
      </c>
      <c r="F4293" s="40" t="s">
        <v>284</v>
      </c>
      <c r="G4293" s="29" t="s">
        <v>23</v>
      </c>
      <c r="I4293" s="12">
        <v>176.51</v>
      </c>
      <c r="J4293" s="12">
        <f>J4292+IF(AND($B4293="B",$G4293="D"),-I4293,IF($B4293="B",+I4293,0))</f>
        <v>-3432.3115693040991</v>
      </c>
      <c r="K4293" s="12">
        <f>K4292+IF(AND($B4293="B",$E4293&lt;&gt;""),IF($G4293="D",-I4293,+I4293),0)</f>
        <v>-3432.3115693040991</v>
      </c>
      <c r="L4293" s="6" t="str">
        <f>IF(C4293="","",G4293&amp;" "&amp;VLOOKUP(C4293,$X$1:$Y$49,2))</f>
        <v>D 8</v>
      </c>
      <c r="M4293" s="10" t="e">
        <f>M4292+IF(AND(B4293="C",E4293&lt;&gt;""),IF(G4293="D",-#REF!,+#REF!),0)</f>
        <v>#REF!</v>
      </c>
      <c r="N4293">
        <f>IF(D4293,MONTH(D4293),"")</f>
        <v>3</v>
      </c>
      <c r="O4293">
        <f>IF(D4293,YEAR(D4293),"")</f>
        <v>2009</v>
      </c>
      <c r="P4293" s="12">
        <f>P4292+IF(AND($B4293="C",I4293&lt;&gt;""),IF($G4293="D",-I4293,+I4293),0)</f>
        <v>-4.2251877867869325E-3</v>
      </c>
      <c r="S4293">
        <f>S4291+S4292</f>
        <v>220.66709030100333</v>
      </c>
      <c r="T4293">
        <f>T4291+T4292</f>
        <v>43.042909698996652</v>
      </c>
    </row>
    <row r="4294" spans="1:20" x14ac:dyDescent="0.2">
      <c r="A4294" s="6">
        <v>2077</v>
      </c>
      <c r="B4294" s="29" t="s">
        <v>17</v>
      </c>
      <c r="C4294" t="s">
        <v>26</v>
      </c>
      <c r="D4294" s="8">
        <v>39877</v>
      </c>
      <c r="E4294" s="8">
        <v>39903</v>
      </c>
      <c r="F4294" s="40" t="s">
        <v>284</v>
      </c>
      <c r="G4294" s="29" t="s">
        <v>23</v>
      </c>
      <c r="I4294" s="12">
        <v>34.590000000000003</v>
      </c>
      <c r="J4294" s="12">
        <f>J4293+IF(AND($B4294="B",$G4294="D"),-I4294,IF($B4294="B",+I4294,0))</f>
        <v>-3466.9015693040992</v>
      </c>
      <c r="K4294" s="12">
        <f>K4293+IF(AND($B4294="B",$E4294&lt;&gt;""),IF($G4294="D",-I4294,+I4294),0)</f>
        <v>-3466.9015693040992</v>
      </c>
      <c r="L4294" s="6" t="str">
        <f>IF(C4294="","",G4294&amp;" "&amp;VLOOKUP(C4294,$X$1:$Y$49,2))</f>
        <v>D 6</v>
      </c>
      <c r="M4294" s="10" t="e">
        <f>M4293+IF(AND(B4294="C",E4294&lt;&gt;""),IF(G4294="D",-#REF!,+#REF!),0)</f>
        <v>#REF!</v>
      </c>
      <c r="N4294">
        <f>IF(D4294,MONTH(D4294),"")</f>
        <v>3</v>
      </c>
      <c r="O4294">
        <f>IF(D4294,YEAR(D4294),"")</f>
        <v>2009</v>
      </c>
      <c r="P4294" s="12">
        <f>P4293+IF(AND($B4294="C",I4294&lt;&gt;""),IF($G4294="D",-I4294,+I4294),0)</f>
        <v>-4.2251877867869325E-3</v>
      </c>
    </row>
    <row r="4295" spans="1:20" x14ac:dyDescent="0.2">
      <c r="A4295" s="6">
        <v>1538</v>
      </c>
      <c r="B4295" s="6" t="s">
        <v>17</v>
      </c>
      <c r="C4295" t="s">
        <v>64</v>
      </c>
      <c r="D4295" s="8">
        <v>39880</v>
      </c>
      <c r="E4295" s="8">
        <v>39881</v>
      </c>
      <c r="F4295" t="s">
        <v>284</v>
      </c>
      <c r="G4295" s="6" t="s">
        <v>23</v>
      </c>
      <c r="I4295" s="12">
        <v>4</v>
      </c>
      <c r="J4295" s="12">
        <f>J4294+IF(AND($B4295="B",$G4295="D"),-I4295,IF($B4295="B",+I4295,0))</f>
        <v>-3470.9015693040992</v>
      </c>
      <c r="K4295" s="12">
        <f>K4294+IF(AND($B4295="B",$E4295&lt;&gt;""),IF($G4295="D",-I4295,+I4295),0)</f>
        <v>-3470.9015693040992</v>
      </c>
      <c r="L4295" s="6" t="str">
        <f>IF(C4295="","",G4295&amp;" "&amp;VLOOKUP(C4295,$X$1:$Y$49,2))</f>
        <v>D 20</v>
      </c>
      <c r="M4295" s="10" t="e">
        <f>M4294+IF(AND(B4295="C",E4295&lt;&gt;""),IF(G4295="D",-#REF!,+#REF!),0)</f>
        <v>#REF!</v>
      </c>
      <c r="N4295">
        <f>IF(D4295,MONTH(D4295),"")</f>
        <v>3</v>
      </c>
      <c r="O4295">
        <f>IF(D4295,YEAR(D4295),"")</f>
        <v>2009</v>
      </c>
      <c r="P4295" s="12">
        <f>P4294+IF(AND($B4295="C",I4295&lt;&gt;""),IF($G4295="D",-I4295,+I4295),0)</f>
        <v>-4.2251877867869325E-3</v>
      </c>
    </row>
    <row r="4296" spans="1:20" x14ac:dyDescent="0.2">
      <c r="A4296" s="6">
        <v>2058</v>
      </c>
      <c r="B4296" s="29" t="s">
        <v>17</v>
      </c>
      <c r="C4296" t="s">
        <v>54</v>
      </c>
      <c r="D4296" s="8">
        <v>39881</v>
      </c>
      <c r="E4296" s="8">
        <v>39881</v>
      </c>
      <c r="F4296" s="40" t="s">
        <v>284</v>
      </c>
      <c r="G4296" s="29" t="s">
        <v>19</v>
      </c>
      <c r="I4296" s="12">
        <v>1800</v>
      </c>
      <c r="J4296" s="12">
        <f>J4295+IF(AND($B4296="B",$G4296="D"),-I4296,IF($B4296="B",+I4296,0))</f>
        <v>-1670.9015693040992</v>
      </c>
      <c r="K4296" s="12">
        <f>K4295+IF(AND($B4296="B",$E4296&lt;&gt;""),IF($G4296="D",-I4296,+I4296),0)</f>
        <v>-1670.9015693040992</v>
      </c>
      <c r="L4296" s="6" t="str">
        <f>IF(C4296="","",G4296&amp;" "&amp;VLOOKUP(C4296,$X$1:$Y$49,2))</f>
        <v>R 6</v>
      </c>
      <c r="M4296" s="10" t="e">
        <f>M4295+IF(AND(B4296="C",E4296&lt;&gt;""),IF(G4296="D",-#REF!,+#REF!),0)</f>
        <v>#REF!</v>
      </c>
      <c r="N4296">
        <f>IF(D4296,MONTH(D4296),"")</f>
        <v>3</v>
      </c>
      <c r="O4296">
        <f>IF(D4296,YEAR(D4296),"")</f>
        <v>2009</v>
      </c>
      <c r="P4296" s="12">
        <f>P4295+IF(AND($B4296="C",I4296&lt;&gt;""),IF($G4296="D",-I4296,+I4296),0)</f>
        <v>-4.2251877867869325E-3</v>
      </c>
    </row>
    <row r="4297" spans="1:20" x14ac:dyDescent="0.2">
      <c r="A4297" s="6">
        <v>2058</v>
      </c>
      <c r="B4297" s="29" t="s">
        <v>17</v>
      </c>
      <c r="C4297" t="s">
        <v>62</v>
      </c>
      <c r="D4297" s="8">
        <v>39881</v>
      </c>
      <c r="E4297" s="8">
        <v>39881</v>
      </c>
      <c r="F4297" s="40" t="s">
        <v>284</v>
      </c>
      <c r="G4297" s="29" t="s">
        <v>19</v>
      </c>
      <c r="I4297" s="12">
        <v>352.8</v>
      </c>
      <c r="J4297" s="12">
        <f>J4296+IF(AND($B4297="B",$G4297="D"),-I4297,IF($B4297="B",+I4297,0))</f>
        <v>-1318.1015693040993</v>
      </c>
      <c r="K4297" s="12">
        <f>K4296+IF(AND($B4297="B",$E4297&lt;&gt;""),IF($G4297="D",-I4297,+I4297),0)</f>
        <v>-1318.1015693040993</v>
      </c>
      <c r="L4297" s="6" t="str">
        <f>IF(C4297="","",G4297&amp;" "&amp;VLOOKUP(C4297,$X$1:$Y$49,2))</f>
        <v>R 5</v>
      </c>
      <c r="M4297" s="10" t="e">
        <f>M4296+IF(AND(B4297="C",E4297&lt;&gt;""),IF(G4297="D",-#REF!,+#REF!),0)</f>
        <v>#REF!</v>
      </c>
      <c r="N4297">
        <f>IF(D4297,MONTH(D4297),"")</f>
        <v>3</v>
      </c>
      <c r="O4297">
        <f>IF(D4297,YEAR(D4297),"")</f>
        <v>2009</v>
      </c>
      <c r="P4297" s="12">
        <f>P4296+IF(AND($B4297="C",I4297&lt;&gt;""),IF($G4297="D",-I4297,+I4297),0)</f>
        <v>-4.2251877867869325E-3</v>
      </c>
    </row>
    <row r="4298" spans="1:20" x14ac:dyDescent="0.2">
      <c r="A4298" s="6">
        <v>2061</v>
      </c>
      <c r="B4298" s="29" t="s">
        <v>17</v>
      </c>
      <c r="C4298" s="24" t="s">
        <v>67</v>
      </c>
      <c r="D4298" s="8">
        <v>39881</v>
      </c>
      <c r="E4298" s="8">
        <v>39882</v>
      </c>
      <c r="F4298" s="40" t="s">
        <v>284</v>
      </c>
      <c r="G4298" s="29" t="s">
        <v>23</v>
      </c>
      <c r="I4298" s="12">
        <v>233</v>
      </c>
      <c r="J4298" s="12">
        <f>J4297+IF(AND($B4298="B",$G4298="D"),-I4298,IF($B4298="B",+I4298,0))</f>
        <v>-1551.1015693040993</v>
      </c>
      <c r="K4298" s="12">
        <f>K4297+IF(AND($B4298="B",$E4298&lt;&gt;""),IF($G4298="D",-I4298,+I4298),0)</f>
        <v>-1551.1015693040993</v>
      </c>
      <c r="L4298" s="6" t="str">
        <f>IF(C4298="","",G4298&amp;" "&amp;VLOOKUP(C4298,$X$1:$Y$49,2))</f>
        <v>D 11</v>
      </c>
      <c r="M4298" s="10" t="e">
        <f>M4297+IF(AND(B4298="C",E4298&lt;&gt;""),IF(G4298="D",-#REF!,+#REF!),0)</f>
        <v>#REF!</v>
      </c>
      <c r="N4298">
        <f>IF(D4298,MONTH(D4298),"")</f>
        <v>3</v>
      </c>
      <c r="O4298">
        <f>IF(D4298,YEAR(D4298),"")</f>
        <v>2009</v>
      </c>
      <c r="P4298" s="12">
        <f>P4297+IF(AND($B4298="C",I4298&lt;&gt;""),IF($G4298="D",-I4298,+I4298),0)</f>
        <v>-4.2251877867869325E-3</v>
      </c>
    </row>
    <row r="4299" spans="1:20" x14ac:dyDescent="0.2">
      <c r="A4299" s="6">
        <v>2017</v>
      </c>
      <c r="B4299" s="29" t="s">
        <v>17</v>
      </c>
      <c r="C4299" s="24" t="s">
        <v>33</v>
      </c>
      <c r="D4299" s="8">
        <v>39882</v>
      </c>
      <c r="E4299" s="8">
        <v>39882</v>
      </c>
      <c r="F4299" t="s">
        <v>284</v>
      </c>
      <c r="G4299" s="29" t="s">
        <v>23</v>
      </c>
      <c r="I4299" s="12">
        <v>289.60000000000002</v>
      </c>
      <c r="J4299" s="12">
        <f>J4298+IF(AND($B4299="B",$G4299="D"),-I4299,IF($B4299="B",+I4299,0))</f>
        <v>-1840.7015693040994</v>
      </c>
      <c r="K4299" s="12">
        <f>K4298+IF(AND($B4299="B",$E4299&lt;&gt;""),IF($G4299="D",-I4299,+I4299),0)</f>
        <v>-1840.7015693040994</v>
      </c>
      <c r="L4299" s="6" t="str">
        <f>IF(C4299="","",G4299&amp;" "&amp;VLOOKUP(C4299,$X$1:$Y$49,2))</f>
        <v>D 23</v>
      </c>
      <c r="M4299" s="10" t="e">
        <f>M4298+IF(AND(B4299="C",E4299&lt;&gt;""),IF(G4299="D",-#REF!,+#REF!),0)</f>
        <v>#REF!</v>
      </c>
      <c r="N4299">
        <f>IF(D4299,MONTH(D4299),"")</f>
        <v>3</v>
      </c>
      <c r="O4299">
        <f>IF(D4299,YEAR(D4299),"")</f>
        <v>2009</v>
      </c>
      <c r="P4299" s="12">
        <f>P4298+IF(AND($B4299="C",I4299&lt;&gt;""),IF($G4299="D",-I4299,+I4299),0)</f>
        <v>-4.2251877867869325E-3</v>
      </c>
    </row>
    <row r="4300" spans="1:20" x14ac:dyDescent="0.2">
      <c r="A4300" s="6">
        <v>2063</v>
      </c>
      <c r="B4300" s="29" t="s">
        <v>17</v>
      </c>
      <c r="C4300" t="s">
        <v>28</v>
      </c>
      <c r="D4300" s="8">
        <v>39884</v>
      </c>
      <c r="E4300" s="8">
        <v>39884</v>
      </c>
      <c r="F4300" s="40" t="s">
        <v>284</v>
      </c>
      <c r="G4300" s="29" t="s">
        <v>23</v>
      </c>
      <c r="I4300" s="12">
        <v>74.84</v>
      </c>
      <c r="J4300" s="12">
        <f>J4299+IF(AND($B4300="B",$G4300="D"),-I4300,IF($B4300="B",+I4300,0))</f>
        <v>-1915.5415693040993</v>
      </c>
      <c r="K4300" s="12">
        <f>K4299+IF(AND($B4300="B",$E4300&lt;&gt;""),IF($G4300="D",-I4300,+I4300),0)</f>
        <v>-1915.5415693040993</v>
      </c>
      <c r="L4300" s="6" t="str">
        <f>IF(C4300="","",G4300&amp;" "&amp;VLOOKUP(C4300,$X$1:$Y$49,2))</f>
        <v>D 25</v>
      </c>
      <c r="M4300" s="10" t="e">
        <f>M4299+IF(AND(B4300="C",E4300&lt;&gt;""),IF(G4300="D",-#REF!,+#REF!),0)</f>
        <v>#REF!</v>
      </c>
      <c r="N4300">
        <f>IF(D4300,MONTH(D4300),"")</f>
        <v>3</v>
      </c>
      <c r="O4300">
        <f>IF(D4300,YEAR(D4300),"")</f>
        <v>2009</v>
      </c>
      <c r="P4300" s="12">
        <f>P4299+IF(AND($B4300="C",I4300&lt;&gt;""),IF($G4300="D",-I4300,+I4300),0)</f>
        <v>-4.2251877867869325E-3</v>
      </c>
    </row>
    <row r="4301" spans="1:20" x14ac:dyDescent="0.2">
      <c r="A4301" s="6">
        <v>2063</v>
      </c>
      <c r="B4301" s="29" t="s">
        <v>17</v>
      </c>
      <c r="C4301" t="s">
        <v>26</v>
      </c>
      <c r="D4301" s="8">
        <v>39884</v>
      </c>
      <c r="E4301" s="8">
        <v>39884</v>
      </c>
      <c r="F4301" s="40" t="s">
        <v>284</v>
      </c>
      <c r="G4301" s="29" t="s">
        <v>23</v>
      </c>
      <c r="I4301" s="12">
        <v>11.91</v>
      </c>
      <c r="J4301" s="12">
        <f>J4300+IF(AND($B4301="B",$G4301="D"),-I4301,IF($B4301="B",+I4301,0))</f>
        <v>-1927.4515693040994</v>
      </c>
      <c r="K4301" s="12">
        <f>K4300+IF(AND($B4301="B",$E4301&lt;&gt;""),IF($G4301="D",-I4301,+I4301),0)</f>
        <v>-1927.4515693040994</v>
      </c>
      <c r="L4301" s="6" t="str">
        <f>IF(C4301="","",G4301&amp;" "&amp;VLOOKUP(C4301,$X$1:$Y$49,2))</f>
        <v>D 6</v>
      </c>
      <c r="M4301" s="10" t="e">
        <f>M4300+IF(AND(B4301="C",E4301&lt;&gt;""),IF(G4301="D",-#REF!,+#REF!),0)</f>
        <v>#REF!</v>
      </c>
      <c r="N4301">
        <f>IF(D4301,MONTH(D4301),"")</f>
        <v>3</v>
      </c>
      <c r="O4301">
        <f>IF(D4301,YEAR(D4301),"")</f>
        <v>2009</v>
      </c>
      <c r="P4301" s="12">
        <f>P4300+IF(AND($B4301="C",I4301&lt;&gt;""),IF($G4301="D",-I4301,+I4301),0)</f>
        <v>-4.2251877867869325E-3</v>
      </c>
    </row>
    <row r="4302" spans="1:20" x14ac:dyDescent="0.2">
      <c r="A4302" s="6">
        <v>2064</v>
      </c>
      <c r="B4302" s="29" t="s">
        <v>17</v>
      </c>
      <c r="C4302" t="s">
        <v>54</v>
      </c>
      <c r="D4302" s="8">
        <v>39885</v>
      </c>
      <c r="E4302" s="8">
        <v>39885</v>
      </c>
      <c r="F4302" s="40" t="s">
        <v>284</v>
      </c>
      <c r="G4302" s="29" t="s">
        <v>19</v>
      </c>
      <c r="I4302" s="12">
        <v>825</v>
      </c>
      <c r="J4302" s="12">
        <f>J4301+IF(AND($B4302="B",$G4302="D"),-I4302,IF($B4302="B",+I4302,0))</f>
        <v>-1102.4515693040994</v>
      </c>
      <c r="K4302" s="12">
        <f>K4301+IF(AND($B4302="B",$E4302&lt;&gt;""),IF($G4302="D",-I4302,+I4302),0)</f>
        <v>-1102.4515693040994</v>
      </c>
      <c r="L4302" s="6" t="str">
        <f>IF(C4302="","",G4302&amp;" "&amp;VLOOKUP(C4302,$X$1:$Y$49,2))</f>
        <v>R 6</v>
      </c>
      <c r="M4302" s="10" t="e">
        <f>M4301+IF(AND(B4302="C",E4302&lt;&gt;""),IF(G4302="D",-#REF!,+#REF!),0)</f>
        <v>#REF!</v>
      </c>
      <c r="N4302">
        <f>IF(D4302,MONTH(D4302),"")</f>
        <v>3</v>
      </c>
      <c r="O4302">
        <f>IF(D4302,YEAR(D4302),"")</f>
        <v>2009</v>
      </c>
      <c r="P4302" s="12">
        <f>P4301+IF(AND($B4302="C",I4302&lt;&gt;""),IF($G4302="D",-I4302,+I4302),0)</f>
        <v>-4.2251877867869325E-3</v>
      </c>
    </row>
    <row r="4303" spans="1:20" x14ac:dyDescent="0.2">
      <c r="A4303" s="6">
        <v>2064</v>
      </c>
      <c r="B4303" s="29" t="s">
        <v>17</v>
      </c>
      <c r="C4303" t="s">
        <v>62</v>
      </c>
      <c r="D4303" s="8">
        <v>39885</v>
      </c>
      <c r="E4303" s="8">
        <v>39885</v>
      </c>
      <c r="F4303" t="s">
        <v>284</v>
      </c>
      <c r="G4303" s="29" t="s">
        <v>19</v>
      </c>
      <c r="I4303" s="12">
        <v>161.69999999999999</v>
      </c>
      <c r="J4303" s="12">
        <f>J4302+IF(AND($B4303="B",$G4303="D"),-I4303,IF($B4303="B",+I4303,0))</f>
        <v>-940.75156930409935</v>
      </c>
      <c r="K4303" s="12">
        <f>K4302+IF(AND($B4303="B",$E4303&lt;&gt;""),IF($G4303="D",-I4303,+I4303),0)</f>
        <v>-940.75156930409935</v>
      </c>
      <c r="L4303" s="6" t="str">
        <f>IF(C4303="","",G4303&amp;" "&amp;VLOOKUP(C4303,$X$1:$Y$49,2))</f>
        <v>R 5</v>
      </c>
      <c r="M4303" s="10" t="e">
        <f>M4302+IF(AND(B4303="C",E4303&lt;&gt;""),IF(G4303="D",-#REF!,+#REF!),0)</f>
        <v>#REF!</v>
      </c>
      <c r="N4303">
        <f>IF(D4303,MONTH(D4303),"")</f>
        <v>3</v>
      </c>
      <c r="O4303">
        <f>IF(D4303,YEAR(D4303),"")</f>
        <v>2009</v>
      </c>
      <c r="P4303" s="12">
        <f>P4302+IF(AND($B4303="C",I4303&lt;&gt;""),IF($G4303="D",-I4303,+I4303),0)</f>
        <v>-4.2251877867869325E-3</v>
      </c>
    </row>
    <row r="4304" spans="1:20" x14ac:dyDescent="0.2">
      <c r="A4304" s="6">
        <v>2069</v>
      </c>
      <c r="B4304" s="29" t="s">
        <v>17</v>
      </c>
      <c r="C4304" t="s">
        <v>28</v>
      </c>
      <c r="D4304" s="8">
        <v>39888</v>
      </c>
      <c r="E4304" s="8">
        <v>39903</v>
      </c>
      <c r="F4304" s="40" t="s">
        <v>284</v>
      </c>
      <c r="G4304" s="29" t="s">
        <v>23</v>
      </c>
      <c r="I4304" s="12">
        <v>142.44</v>
      </c>
      <c r="J4304" s="12">
        <f>J4303+IF(AND($B4304="B",$G4304="D"),-I4304,IF($B4304="B",+I4304,0))</f>
        <v>-1083.1915693040994</v>
      </c>
      <c r="K4304" s="12">
        <f>K4303+IF(AND($B4304="B",$E4304&lt;&gt;""),IF($G4304="D",-I4304,+I4304),0)</f>
        <v>-1083.1915693040994</v>
      </c>
      <c r="L4304" s="6" t="str">
        <f>IF(C4304="","",G4304&amp;" "&amp;VLOOKUP(C4304,$X$1:$Y$49,2))</f>
        <v>D 25</v>
      </c>
      <c r="M4304" s="10" t="e">
        <f>M4303+IF(AND(B4304="C",E4304&lt;&gt;""),IF(G4304="D",-#REF!,+#REF!),0)</f>
        <v>#REF!</v>
      </c>
      <c r="N4304">
        <f>IF(D4304,MONTH(D4304),"")</f>
        <v>3</v>
      </c>
      <c r="O4304">
        <f>IF(D4304,YEAR(D4304),"")</f>
        <v>2009</v>
      </c>
      <c r="P4304" s="12">
        <f>P4303+IF(AND($B4304="C",I4304&lt;&gt;""),IF($G4304="D",-I4304,+I4304),0)</f>
        <v>-4.2251877867869325E-3</v>
      </c>
    </row>
    <row r="4305" spans="1:16" x14ac:dyDescent="0.2">
      <c r="A4305" s="6">
        <v>2069</v>
      </c>
      <c r="B4305" s="29" t="s">
        <v>17</v>
      </c>
      <c r="C4305" t="s">
        <v>26</v>
      </c>
      <c r="D4305" s="8">
        <v>39888</v>
      </c>
      <c r="E4305" s="8">
        <v>39903</v>
      </c>
      <c r="F4305" s="40" t="s">
        <v>284</v>
      </c>
      <c r="G4305" s="29" t="s">
        <v>23</v>
      </c>
      <c r="I4305" s="12">
        <v>7.83</v>
      </c>
      <c r="J4305" s="12">
        <f>J4304+IF(AND($B4305="B",$G4305="D"),-I4305,IF($B4305="B",+I4305,0))</f>
        <v>-1091.0215693040993</v>
      </c>
      <c r="K4305" s="12">
        <f>K4304+IF(AND($B4305="B",$E4305&lt;&gt;""),IF($G4305="D",-I4305,+I4305),0)</f>
        <v>-1091.0215693040993</v>
      </c>
      <c r="L4305" s="6" t="str">
        <f>IF(C4305="","",G4305&amp;" "&amp;VLOOKUP(C4305,$X$1:$Y$49,2))</f>
        <v>D 6</v>
      </c>
      <c r="M4305" s="10" t="e">
        <f>M4304+IF(AND(B4305="C",E4305&lt;&gt;""),IF(G4305="D",-#REF!,+#REF!),0)</f>
        <v>#REF!</v>
      </c>
      <c r="N4305">
        <f>IF(D4305,MONTH(D4305),"")</f>
        <v>3</v>
      </c>
      <c r="O4305">
        <f>IF(D4305,YEAR(D4305),"")</f>
        <v>2009</v>
      </c>
      <c r="P4305" s="12">
        <f>P4304+IF(AND($B4305="C",I4305&lt;&gt;""),IF($G4305="D",-I4305,+I4305),0)</f>
        <v>-4.2251877867869325E-3</v>
      </c>
    </row>
    <row r="4306" spans="1:16" x14ac:dyDescent="0.2">
      <c r="A4306" s="6">
        <v>2081</v>
      </c>
      <c r="B4306" s="29" t="s">
        <v>17</v>
      </c>
      <c r="C4306" t="s">
        <v>28</v>
      </c>
      <c r="D4306" s="8">
        <v>39888</v>
      </c>
      <c r="E4306" s="8">
        <v>39902</v>
      </c>
      <c r="F4306" s="40" t="s">
        <v>284</v>
      </c>
      <c r="G4306" s="29" t="s">
        <v>23</v>
      </c>
      <c r="I4306" s="12">
        <v>38.229999999999997</v>
      </c>
      <c r="J4306" s="12">
        <f>J4305+IF(AND($B4306="B",$G4306="D"),-I4306,IF($B4306="B",+I4306,0))</f>
        <v>-1129.2515693040993</v>
      </c>
      <c r="K4306" s="12">
        <f>K4305+IF(AND($B4306="B",$E4306&lt;&gt;""),IF($G4306="D",-I4306,+I4306),0)</f>
        <v>-1129.2515693040993</v>
      </c>
      <c r="L4306" s="6" t="str">
        <f>IF(C4306="","",G4306&amp;" "&amp;VLOOKUP(C4306,$X$1:$Y$49,2))</f>
        <v>D 25</v>
      </c>
      <c r="M4306" s="10" t="e">
        <f>M4305+IF(AND(B4306="C",E4306&lt;&gt;""),IF(G4306="D",-#REF!,+#REF!),0)</f>
        <v>#REF!</v>
      </c>
      <c r="N4306">
        <f>IF(D4306,MONTH(D4306),"")</f>
        <v>3</v>
      </c>
      <c r="O4306">
        <f>IF(D4306,YEAR(D4306),"")</f>
        <v>2009</v>
      </c>
      <c r="P4306" s="12">
        <f>P4305+IF(AND($B4306="C",I4306&lt;&gt;""),IF($G4306="D",-I4306,+I4306),0)</f>
        <v>-4.2251877867869325E-3</v>
      </c>
    </row>
    <row r="4307" spans="1:16" x14ac:dyDescent="0.2">
      <c r="A4307" s="6">
        <v>2081</v>
      </c>
      <c r="B4307" s="29" t="s">
        <v>17</v>
      </c>
      <c r="C4307" t="s">
        <v>26</v>
      </c>
      <c r="D4307" s="8">
        <v>39888</v>
      </c>
      <c r="E4307" s="8">
        <v>39902</v>
      </c>
      <c r="F4307" s="40" t="s">
        <v>284</v>
      </c>
      <c r="G4307" s="29" t="s">
        <v>23</v>
      </c>
      <c r="I4307" s="12">
        <v>7.49</v>
      </c>
      <c r="J4307" s="12">
        <f>J4306+IF(AND($B4307="B",$G4307="D"),-I4307,IF($B4307="B",+I4307,0))</f>
        <v>-1136.7415693040994</v>
      </c>
      <c r="K4307" s="12">
        <f>K4306+IF(AND($B4307="B",$E4307&lt;&gt;""),IF($G4307="D",-I4307,+I4307),0)</f>
        <v>-1136.7415693040994</v>
      </c>
      <c r="L4307" s="6" t="str">
        <f>IF(C4307="","",G4307&amp;" "&amp;VLOOKUP(C4307,$X$1:$Y$49,2))</f>
        <v>D 6</v>
      </c>
      <c r="M4307" s="10" t="e">
        <f>M4306+IF(AND(B4307="C",E4307&lt;&gt;""),IF(G4307="D",-#REF!,+#REF!),0)</f>
        <v>#REF!</v>
      </c>
      <c r="N4307">
        <f>IF(D4307,MONTH(D4307),"")</f>
        <v>3</v>
      </c>
      <c r="O4307">
        <f>IF(D4307,YEAR(D4307),"")</f>
        <v>2009</v>
      </c>
      <c r="P4307" s="12">
        <f>P4306+IF(AND($B4307="C",I4307&lt;&gt;""),IF($G4307="D",-I4307,+I4307),0)</f>
        <v>-4.2251877867869325E-3</v>
      </c>
    </row>
    <row r="4308" spans="1:16" x14ac:dyDescent="0.2">
      <c r="A4308" s="6">
        <v>2065</v>
      </c>
      <c r="B4308" s="29" t="s">
        <v>17</v>
      </c>
      <c r="C4308" t="s">
        <v>54</v>
      </c>
      <c r="D4308" s="8">
        <v>39890</v>
      </c>
      <c r="E4308" s="8">
        <v>39890</v>
      </c>
      <c r="F4308" s="40" t="s">
        <v>284</v>
      </c>
      <c r="G4308" s="29" t="s">
        <v>19</v>
      </c>
      <c r="I4308" s="12">
        <v>1300</v>
      </c>
      <c r="J4308" s="12">
        <f>J4307+IF(AND($B4308="B",$G4308="D"),-I4308,IF($B4308="B",+I4308,0))</f>
        <v>163.25843069590064</v>
      </c>
      <c r="K4308" s="12">
        <f>K4307+IF(AND($B4308="B",$E4308&lt;&gt;""),IF($G4308="D",-I4308,+I4308),0)</f>
        <v>163.25843069590064</v>
      </c>
      <c r="L4308" s="6" t="str">
        <f>IF(C4308="","",G4308&amp;" "&amp;VLOOKUP(C4308,$X$1:$Y$49,2))</f>
        <v>R 6</v>
      </c>
      <c r="M4308" s="10" t="e">
        <f>M4307+IF(AND(B4308="C",E4308&lt;&gt;""),IF(G4308="D",-#REF!,+#REF!),0)</f>
        <v>#REF!</v>
      </c>
      <c r="N4308">
        <f>IF(D4308,MONTH(D4308),"")</f>
        <v>3</v>
      </c>
      <c r="O4308">
        <f>IF(D4308,YEAR(D4308),"")</f>
        <v>2009</v>
      </c>
      <c r="P4308" s="12">
        <f>P4307+IF(AND($B4308="C",I4308&lt;&gt;""),IF($G4308="D",-I4308,+I4308),0)</f>
        <v>-4.2251877867869325E-3</v>
      </c>
    </row>
    <row r="4309" spans="1:16" x14ac:dyDescent="0.2">
      <c r="A4309" s="6">
        <v>2065</v>
      </c>
      <c r="B4309" s="29" t="s">
        <v>17</v>
      </c>
      <c r="C4309" t="s">
        <v>62</v>
      </c>
      <c r="D4309" s="8">
        <v>39890</v>
      </c>
      <c r="E4309" s="8">
        <v>39890</v>
      </c>
      <c r="F4309" t="s">
        <v>284</v>
      </c>
      <c r="G4309" s="29" t="s">
        <v>19</v>
      </c>
      <c r="I4309" s="12">
        <v>254.8</v>
      </c>
      <c r="J4309" s="12">
        <f>J4308+IF(AND($B4309="B",$G4309="D"),-I4309,IF($B4309="B",+I4309,0))</f>
        <v>418.05843069590065</v>
      </c>
      <c r="K4309" s="12">
        <f>K4308+IF(AND($B4309="B",$E4309&lt;&gt;""),IF($G4309="D",-I4309,+I4309),0)</f>
        <v>418.05843069590065</v>
      </c>
      <c r="L4309" s="6" t="str">
        <f>IF(C4309="","",G4309&amp;" "&amp;VLOOKUP(C4309,$X$1:$Y$49,2))</f>
        <v>R 5</v>
      </c>
      <c r="M4309" s="10" t="e">
        <f>M4308+IF(AND(B4309="C",E4309&lt;&gt;""),IF(G4309="D",-#REF!,+#REF!),0)</f>
        <v>#REF!</v>
      </c>
      <c r="N4309">
        <f>IF(D4309,MONTH(D4309),"")</f>
        <v>3</v>
      </c>
      <c r="O4309">
        <f>IF(D4309,YEAR(D4309),"")</f>
        <v>2009</v>
      </c>
      <c r="P4309" s="12">
        <f>P4308+IF(AND($B4309="C",I4309&lt;&gt;""),IF($G4309="D",-I4309,+I4309),0)</f>
        <v>-4.2251877867869325E-3</v>
      </c>
    </row>
    <row r="4310" spans="1:16" x14ac:dyDescent="0.2">
      <c r="A4310" s="6">
        <v>2011</v>
      </c>
      <c r="B4310" s="29" t="s">
        <v>17</v>
      </c>
      <c r="C4310" t="s">
        <v>33</v>
      </c>
      <c r="D4310" s="8">
        <v>39892</v>
      </c>
      <c r="E4310" s="8">
        <v>39893</v>
      </c>
      <c r="F4310" s="40" t="s">
        <v>284</v>
      </c>
      <c r="G4310" s="29" t="s">
        <v>23</v>
      </c>
      <c r="I4310" s="12">
        <v>524</v>
      </c>
      <c r="J4310" s="12">
        <f>J4309+IF(AND($B4310="B",$G4310="D"),-I4310,IF($B4310="B",+I4310,0))</f>
        <v>-105.94156930409935</v>
      </c>
      <c r="K4310" s="12">
        <f>K4309+IF(AND($B4310="B",$E4310&lt;&gt;""),IF($G4310="D",-I4310,+I4310),0)</f>
        <v>-105.94156930409935</v>
      </c>
      <c r="L4310" s="6" t="str">
        <f>IF(C4310="","",G4310&amp;" "&amp;VLOOKUP(C4310,$X$1:$Y$49,2))</f>
        <v>D 23</v>
      </c>
      <c r="M4310" s="10" t="e">
        <f>M4309+IF(AND(B4310="C",E4310&lt;&gt;""),IF(G4310="D",-#REF!,+#REF!),0)</f>
        <v>#REF!</v>
      </c>
      <c r="N4310">
        <f>IF(D4310,MONTH(D4310),"")</f>
        <v>3</v>
      </c>
      <c r="O4310">
        <f>IF(D4310,YEAR(D4310),"")</f>
        <v>2009</v>
      </c>
      <c r="P4310" s="12">
        <f>P4309+IF(AND($B4310="C",I4310&lt;&gt;""),IF($G4310="D",-I4310,+I4310),0)</f>
        <v>-4.2251877867869325E-3</v>
      </c>
    </row>
    <row r="4311" spans="1:16" x14ac:dyDescent="0.2">
      <c r="A4311" s="6">
        <v>2015</v>
      </c>
      <c r="B4311" s="29" t="s">
        <v>17</v>
      </c>
      <c r="C4311" s="24" t="s">
        <v>33</v>
      </c>
      <c r="D4311" s="8">
        <v>39892</v>
      </c>
      <c r="E4311" s="8">
        <v>39891</v>
      </c>
      <c r="F4311" s="40" t="s">
        <v>284</v>
      </c>
      <c r="G4311" s="29" t="s">
        <v>23</v>
      </c>
      <c r="I4311" s="12">
        <v>220</v>
      </c>
      <c r="J4311" s="12">
        <f>J4310+IF(AND($B4311="B",$G4311="D"),-I4311,IF($B4311="B",+I4311,0))</f>
        <v>-325.94156930409935</v>
      </c>
      <c r="K4311" s="12">
        <f>K4310+IF(AND($B4311="B",$E4311&lt;&gt;""),IF($G4311="D",-I4311,+I4311),0)</f>
        <v>-325.94156930409935</v>
      </c>
      <c r="L4311" s="6" t="str">
        <f>IF(C4311="","",G4311&amp;" "&amp;VLOOKUP(C4311,$X$1:$Y$49,2))</f>
        <v>D 23</v>
      </c>
      <c r="M4311" s="10" t="e">
        <f>M4310+IF(AND(B4311="C",E4311&lt;&gt;""),IF(G4311="D",-#REF!,+#REF!),0)</f>
        <v>#REF!</v>
      </c>
      <c r="N4311">
        <f>IF(D4311,MONTH(D4311),"")</f>
        <v>3</v>
      </c>
      <c r="O4311">
        <f>IF(D4311,YEAR(D4311),"")</f>
        <v>2009</v>
      </c>
      <c r="P4311" s="12">
        <f>P4310+IF(AND($B4311="C",I4311&lt;&gt;""),IF($G4311="D",-I4311,+I4311),0)</f>
        <v>-4.2251877867869325E-3</v>
      </c>
    </row>
    <row r="4312" spans="1:16" x14ac:dyDescent="0.2">
      <c r="A4312" s="6">
        <v>1528</v>
      </c>
      <c r="B4312" s="6" t="s">
        <v>17</v>
      </c>
      <c r="C4312" t="s">
        <v>57</v>
      </c>
      <c r="D4312" s="8">
        <v>39893</v>
      </c>
      <c r="E4312" s="8">
        <v>39893</v>
      </c>
      <c r="F4312" t="s">
        <v>284</v>
      </c>
      <c r="G4312" s="6" t="s">
        <v>23</v>
      </c>
      <c r="I4312" s="12">
        <v>278.97000000000003</v>
      </c>
      <c r="J4312" s="12">
        <f>J4311+IF(AND($B4312="B",$G4312="D"),-I4312,IF($B4312="B",+I4312,0))</f>
        <v>-604.91156930409943</v>
      </c>
      <c r="K4312" s="12">
        <f>K4311+IF(AND($B4312="B",$E4312&lt;&gt;""),IF($G4312="D",-I4312,+I4312),0)</f>
        <v>-604.91156930409943</v>
      </c>
      <c r="L4312" s="6" t="str">
        <f>IF(C4312="","",G4312&amp;" "&amp;VLOOKUP(C4312,$X$1:$Y$49,2))</f>
        <v>D 13</v>
      </c>
      <c r="M4312" s="10" t="e">
        <f>M4311+IF(AND(B4312="C",E4312&lt;&gt;""),IF(G4312="D",-#REF!,+#REF!),0)</f>
        <v>#REF!</v>
      </c>
      <c r="N4312">
        <f>IF(D4312,MONTH(D4312),"")</f>
        <v>3</v>
      </c>
      <c r="O4312">
        <f>IF(D4312,YEAR(D4312),"")</f>
        <v>2009</v>
      </c>
      <c r="P4312" s="12">
        <f>P4311+IF(AND($B4312="C",I4312&lt;&gt;""),IF($G4312="D",-I4312,+I4312),0)</f>
        <v>-4.2251877867869325E-3</v>
      </c>
    </row>
    <row r="4313" spans="1:16" x14ac:dyDescent="0.2">
      <c r="A4313" s="6">
        <v>1528</v>
      </c>
      <c r="B4313" s="6" t="s">
        <v>17</v>
      </c>
      <c r="C4313" s="7" t="s">
        <v>26</v>
      </c>
      <c r="D4313" s="8">
        <v>39893</v>
      </c>
      <c r="E4313" s="8">
        <v>39893</v>
      </c>
      <c r="F4313" t="s">
        <v>284</v>
      </c>
      <c r="G4313" s="6" t="s">
        <v>23</v>
      </c>
      <c r="I4313" s="12">
        <v>54.68</v>
      </c>
      <c r="J4313" s="12">
        <f>J4312+IF(AND($B4313="B",$G4313="D"),-I4313,IF($B4313="B",+I4313,0))</f>
        <v>-659.59156930409938</v>
      </c>
      <c r="K4313" s="12">
        <f>K4312+IF(AND($B4313="B",$E4313&lt;&gt;""),IF($G4313="D",-I4313,+I4313),0)</f>
        <v>-659.59156930409938</v>
      </c>
      <c r="L4313" s="6" t="str">
        <f>IF(C4313="","",G4313&amp;" "&amp;VLOOKUP(C4313,$X$1:$Y$49,2))</f>
        <v>D 6</v>
      </c>
      <c r="M4313" s="10" t="e">
        <f>M4312+IF(AND(B4313="C",E4313&lt;&gt;""),IF(G4313="D",-#REF!,+#REF!),0)</f>
        <v>#REF!</v>
      </c>
      <c r="N4313">
        <f>IF(D4313,MONTH(D4313),"")</f>
        <v>3</v>
      </c>
      <c r="O4313">
        <f>IF(D4313,YEAR(D4313),"")</f>
        <v>2009</v>
      </c>
      <c r="P4313" s="12">
        <f>P4312+IF(AND($B4313="C",I4313&lt;&gt;""),IF($G4313="D",-I4313,+I4313),0)</f>
        <v>-4.2251877867869325E-3</v>
      </c>
    </row>
    <row r="4314" spans="1:16" x14ac:dyDescent="0.2">
      <c r="A4314" s="6">
        <v>1528</v>
      </c>
      <c r="B4314" s="6" t="s">
        <v>17</v>
      </c>
      <c r="C4314" t="s">
        <v>64</v>
      </c>
      <c r="D4314" s="8">
        <v>39893</v>
      </c>
      <c r="E4314" s="8">
        <v>39893</v>
      </c>
      <c r="F4314" t="s">
        <v>284</v>
      </c>
      <c r="G4314" s="6" t="s">
        <v>23</v>
      </c>
      <c r="I4314" s="12">
        <v>6.11</v>
      </c>
      <c r="J4314" s="12">
        <f>J4313+IF(AND($B4314="B",$G4314="D"),-I4314,IF($B4314="B",+I4314,0))</f>
        <v>-665.70156930409939</v>
      </c>
      <c r="K4314" s="12">
        <f>K4313+IF(AND($B4314="B",$E4314&lt;&gt;""),IF($G4314="D",-I4314,+I4314),0)</f>
        <v>-665.70156930409939</v>
      </c>
      <c r="L4314" s="6" t="str">
        <f>IF(C4314="","",G4314&amp;" "&amp;VLOOKUP(C4314,$X$1:$Y$49,2))</f>
        <v>D 20</v>
      </c>
      <c r="M4314" s="10" t="e">
        <f>M4313+IF(AND(B4314="C",E4314&lt;&gt;""),IF(G4314="D",-#REF!,+#REF!),0)</f>
        <v>#REF!</v>
      </c>
      <c r="N4314">
        <f>IF(D4314,MONTH(D4314),"")</f>
        <v>3</v>
      </c>
      <c r="O4314">
        <f>IF(D4314,YEAR(D4314),"")</f>
        <v>2009</v>
      </c>
      <c r="P4314" s="12">
        <f>P4313+IF(AND($B4314="C",I4314&lt;&gt;""),IF($G4314="D",-I4314,+I4314),0)</f>
        <v>-4.2251877867869325E-3</v>
      </c>
    </row>
    <row r="4315" spans="1:16" x14ac:dyDescent="0.2">
      <c r="A4315" s="6">
        <v>2072</v>
      </c>
      <c r="B4315" s="29" t="s">
        <v>17</v>
      </c>
      <c r="C4315" t="s">
        <v>54</v>
      </c>
      <c r="D4315" s="8">
        <v>39893</v>
      </c>
      <c r="E4315" s="8">
        <v>39898</v>
      </c>
      <c r="F4315" s="40" t="s">
        <v>284</v>
      </c>
      <c r="G4315" s="29" t="s">
        <v>19</v>
      </c>
      <c r="I4315" s="12">
        <v>350</v>
      </c>
      <c r="J4315" s="12">
        <f>J4314+IF(AND($B4315="B",$G4315="D"),-I4315,IF($B4315="B",+I4315,0))</f>
        <v>-315.70156930409939</v>
      </c>
      <c r="K4315" s="12">
        <f>K4314+IF(AND($B4315="B",$E4315&lt;&gt;""),IF($G4315="D",-I4315,+I4315),0)</f>
        <v>-315.70156930409939</v>
      </c>
      <c r="L4315" s="6" t="str">
        <f>IF(C4315="","",G4315&amp;" "&amp;VLOOKUP(C4315,$X$1:$Y$49,2))</f>
        <v>R 6</v>
      </c>
      <c r="M4315" s="10" t="e">
        <f>M4314+IF(AND(B4315="C",E4315&lt;&gt;""),IF(G4315="D",-#REF!,+#REF!),0)</f>
        <v>#REF!</v>
      </c>
      <c r="N4315">
        <f>IF(D4315,MONTH(D4315),"")</f>
        <v>3</v>
      </c>
      <c r="O4315">
        <f>IF(D4315,YEAR(D4315),"")</f>
        <v>2009</v>
      </c>
      <c r="P4315" s="12">
        <f>P4314+IF(AND($B4315="C",I4315&lt;&gt;""),IF($G4315="D",-I4315,+I4315),0)</f>
        <v>-4.2251877867869325E-3</v>
      </c>
    </row>
    <row r="4316" spans="1:16" x14ac:dyDescent="0.2">
      <c r="A4316" s="6">
        <v>2072</v>
      </c>
      <c r="B4316" s="29" t="s">
        <v>17</v>
      </c>
      <c r="C4316" t="s">
        <v>62</v>
      </c>
      <c r="D4316" s="8">
        <v>39893</v>
      </c>
      <c r="E4316" s="8">
        <v>39898</v>
      </c>
      <c r="F4316" t="s">
        <v>284</v>
      </c>
      <c r="G4316" s="29" t="s">
        <v>19</v>
      </c>
      <c r="I4316" s="12">
        <v>68.599999999999994</v>
      </c>
      <c r="J4316" s="12">
        <f>J4315+IF(AND($B4316="B",$G4316="D"),-I4316,IF($B4316="B",+I4316,0))</f>
        <v>-247.1015693040994</v>
      </c>
      <c r="K4316" s="12">
        <f>K4315+IF(AND($B4316="B",$E4316&lt;&gt;""),IF($G4316="D",-I4316,+I4316),0)</f>
        <v>-247.1015693040994</v>
      </c>
      <c r="L4316" s="6" t="str">
        <f>IF(C4316="","",G4316&amp;" "&amp;VLOOKUP(C4316,$X$1:$Y$49,2))</f>
        <v>R 5</v>
      </c>
      <c r="M4316" s="10" t="e">
        <f>M4315+IF(AND(B4316="C",E4316&lt;&gt;""),IF(G4316="D",-#REF!,+#REF!),0)</f>
        <v>#REF!</v>
      </c>
      <c r="N4316">
        <f>IF(D4316,MONTH(D4316),"")</f>
        <v>3</v>
      </c>
      <c r="O4316">
        <f>IF(D4316,YEAR(D4316),"")</f>
        <v>2009</v>
      </c>
      <c r="P4316" s="12">
        <f>P4315+IF(AND($B4316="C",I4316&lt;&gt;""),IF($G4316="D",-I4316,+I4316),0)</f>
        <v>-4.2251877867869325E-3</v>
      </c>
    </row>
    <row r="4317" spans="1:16" x14ac:dyDescent="0.2">
      <c r="A4317" s="6">
        <v>2068</v>
      </c>
      <c r="B4317" s="29" t="s">
        <v>17</v>
      </c>
      <c r="C4317" t="s">
        <v>64</v>
      </c>
      <c r="D4317" s="8">
        <v>39895</v>
      </c>
      <c r="E4317" s="8">
        <v>39911</v>
      </c>
      <c r="F4317" t="s">
        <v>284</v>
      </c>
      <c r="G4317" s="29" t="s">
        <v>23</v>
      </c>
      <c r="I4317" s="12">
        <v>368</v>
      </c>
      <c r="J4317" s="12">
        <f>J4316+IF(AND($B4317="B",$G4317="D"),-I4317,IF($B4317="B",+I4317,0))</f>
        <v>-615.10156930409937</v>
      </c>
      <c r="K4317" s="12">
        <f>K4316+IF(AND($B4317="B",$E4317&lt;&gt;""),IF($G4317="D",-I4317,+I4317),0)</f>
        <v>-615.10156930409937</v>
      </c>
      <c r="L4317" s="6" t="str">
        <f>IF(C4317="","",G4317&amp;" "&amp;VLOOKUP(C4317,$X$1:$Y$49,2))</f>
        <v>D 20</v>
      </c>
      <c r="M4317" s="10" t="e">
        <f>M4316+IF(AND(B4317="C",E4317&lt;&gt;""),IF(G4317="D",-#REF!,+#REF!),0)</f>
        <v>#REF!</v>
      </c>
      <c r="N4317">
        <f>IF(D4317,MONTH(D4317),"")</f>
        <v>3</v>
      </c>
      <c r="O4317">
        <f>IF(D4317,YEAR(D4317),"")</f>
        <v>2009</v>
      </c>
      <c r="P4317" s="12">
        <f>P4316+IF(AND($B4317="C",I4317&lt;&gt;""),IF($G4317="D",-I4317,+I4317),0)</f>
        <v>-4.2251877867869325E-3</v>
      </c>
    </row>
    <row r="4318" spans="1:16" x14ac:dyDescent="0.2">
      <c r="A4318" s="6">
        <v>2079</v>
      </c>
      <c r="B4318" s="29" t="s">
        <v>17</v>
      </c>
      <c r="C4318" t="s">
        <v>28</v>
      </c>
      <c r="D4318" s="8">
        <v>39895</v>
      </c>
      <c r="E4318" s="8">
        <v>39903</v>
      </c>
      <c r="F4318" s="40" t="s">
        <v>284</v>
      </c>
      <c r="G4318" s="29" t="s">
        <v>23</v>
      </c>
      <c r="I4318" s="12">
        <v>42.64</v>
      </c>
      <c r="J4318" s="12">
        <f>J4317+IF(AND($B4318="B",$G4318="D"),-I4318,IF($B4318="B",+I4318,0))</f>
        <v>-657.74156930409936</v>
      </c>
      <c r="K4318" s="12">
        <f>K4317+IF(AND($B4318="B",$E4318&lt;&gt;""),IF($G4318="D",-I4318,+I4318),0)</f>
        <v>-657.74156930409936</v>
      </c>
      <c r="L4318" s="6" t="str">
        <f>IF(C4318="","",G4318&amp;" "&amp;VLOOKUP(C4318,$X$1:$Y$49,2))</f>
        <v>D 25</v>
      </c>
      <c r="M4318" s="10" t="e">
        <f>M4317+IF(AND(B4318="C",E4318&lt;&gt;""),IF(G4318="D",-#REF!,+#REF!),0)</f>
        <v>#REF!</v>
      </c>
      <c r="N4318">
        <f>IF(D4318,MONTH(D4318),"")</f>
        <v>3</v>
      </c>
      <c r="O4318">
        <f>IF(D4318,YEAR(D4318),"")</f>
        <v>2009</v>
      </c>
      <c r="P4318" s="12">
        <f>P4317+IF(AND($B4318="C",I4318&lt;&gt;""),IF($G4318="D",-I4318,+I4318),0)</f>
        <v>-4.2251877867869325E-3</v>
      </c>
    </row>
    <row r="4319" spans="1:16" x14ac:dyDescent="0.2">
      <c r="A4319" s="6">
        <v>2079</v>
      </c>
      <c r="B4319" s="29" t="s">
        <v>17</v>
      </c>
      <c r="C4319" t="s">
        <v>26</v>
      </c>
      <c r="D4319" s="8">
        <v>39895</v>
      </c>
      <c r="E4319" s="8">
        <v>39903</v>
      </c>
      <c r="F4319" s="40" t="s">
        <v>284</v>
      </c>
      <c r="G4319" s="29" t="s">
        <v>23</v>
      </c>
      <c r="I4319" s="12">
        <v>3.4</v>
      </c>
      <c r="J4319" s="12">
        <f>J4318+IF(AND($B4319="B",$G4319="D"),-I4319,IF($B4319="B",+I4319,0))</f>
        <v>-661.14156930409933</v>
      </c>
      <c r="K4319" s="12">
        <f>K4318+IF(AND($B4319="B",$E4319&lt;&gt;""),IF($G4319="D",-I4319,+I4319),0)</f>
        <v>-661.14156930409933</v>
      </c>
      <c r="L4319" s="6" t="str">
        <f>IF(C4319="","",G4319&amp;" "&amp;VLOOKUP(C4319,$X$1:$Y$49,2))</f>
        <v>D 6</v>
      </c>
      <c r="M4319" s="10" t="e">
        <f>M4318+IF(AND(B4319="C",E4319&lt;&gt;""),IF(G4319="D",-#REF!,+#REF!),0)</f>
        <v>#REF!</v>
      </c>
      <c r="N4319">
        <f>IF(D4319,MONTH(D4319),"")</f>
        <v>3</v>
      </c>
      <c r="O4319">
        <f>IF(D4319,YEAR(D4319),"")</f>
        <v>2009</v>
      </c>
      <c r="P4319" s="12">
        <f>P4318+IF(AND($B4319="C",I4319&lt;&gt;""),IF($G4319="D",-I4319,+I4319),0)</f>
        <v>-4.2251877867869325E-3</v>
      </c>
    </row>
    <row r="4320" spans="1:16" x14ac:dyDescent="0.2">
      <c r="A4320" s="6">
        <v>2066</v>
      </c>
      <c r="B4320" s="29" t="s">
        <v>17</v>
      </c>
      <c r="C4320" t="s">
        <v>54</v>
      </c>
      <c r="D4320" s="8">
        <v>39896</v>
      </c>
      <c r="E4320" s="8">
        <v>39896</v>
      </c>
      <c r="F4320" s="40" t="s">
        <v>284</v>
      </c>
      <c r="G4320" s="29" t="s">
        <v>19</v>
      </c>
      <c r="I4320" s="12">
        <v>900</v>
      </c>
      <c r="J4320" s="12">
        <f>J4319+IF(AND($B4320="B",$G4320="D"),-I4320,IF($B4320="B",+I4320,0))</f>
        <v>238.85843069590067</v>
      </c>
      <c r="K4320" s="12">
        <f>K4319+IF(AND($B4320="B",$E4320&lt;&gt;""),IF($G4320="D",-I4320,+I4320),0)</f>
        <v>238.85843069590067</v>
      </c>
      <c r="L4320" s="6" t="str">
        <f>IF(C4320="","",G4320&amp;" "&amp;VLOOKUP(C4320,$X$1:$Y$49,2))</f>
        <v>R 6</v>
      </c>
      <c r="M4320" s="10" t="e">
        <f>M4319+IF(AND(B4320="C",E4320&lt;&gt;""),IF(G4320="D",-#REF!,+#REF!),0)</f>
        <v>#REF!</v>
      </c>
      <c r="N4320">
        <f>IF(D4320,MONTH(D4320),"")</f>
        <v>3</v>
      </c>
      <c r="O4320">
        <f>IF(D4320,YEAR(D4320),"")</f>
        <v>2009</v>
      </c>
      <c r="P4320" s="12">
        <f>P4319+IF(AND($B4320="C",I4320&lt;&gt;""),IF($G4320="D",-I4320,+I4320),0)</f>
        <v>-4.2251877867869325E-3</v>
      </c>
    </row>
    <row r="4321" spans="1:18" x14ac:dyDescent="0.2">
      <c r="A4321" s="6">
        <v>2066</v>
      </c>
      <c r="B4321" s="29" t="s">
        <v>17</v>
      </c>
      <c r="C4321" t="s">
        <v>62</v>
      </c>
      <c r="D4321" s="8">
        <v>39896</v>
      </c>
      <c r="E4321" s="8">
        <v>39896</v>
      </c>
      <c r="F4321" t="s">
        <v>284</v>
      </c>
      <c r="G4321" s="29" t="s">
        <v>19</v>
      </c>
      <c r="I4321" s="12">
        <v>176.4</v>
      </c>
      <c r="J4321" s="12">
        <f>J4320+IF(AND($B4321="B",$G4321="D"),-I4321,IF($B4321="B",+I4321,0))</f>
        <v>415.25843069590064</v>
      </c>
      <c r="K4321" s="12">
        <f>K4320+IF(AND($B4321="B",$E4321&lt;&gt;""),IF($G4321="D",-I4321,+I4321),0)</f>
        <v>415.25843069590064</v>
      </c>
      <c r="L4321" s="6" t="str">
        <f>IF(C4321="","",G4321&amp;" "&amp;VLOOKUP(C4321,$X$1:$Y$49,2))</f>
        <v>R 5</v>
      </c>
      <c r="M4321" s="10" t="e">
        <f>M4320+IF(AND(B4321="C",E4321&lt;&gt;""),IF(G4321="D",-#REF!,+#REF!),0)</f>
        <v>#REF!</v>
      </c>
      <c r="N4321">
        <f>IF(D4321,MONTH(D4321),"")</f>
        <v>3</v>
      </c>
      <c r="O4321">
        <f>IF(D4321,YEAR(D4321),"")</f>
        <v>2009</v>
      </c>
      <c r="P4321" s="12">
        <f>P4320+IF(AND($B4321="C",I4321&lt;&gt;""),IF($G4321="D",-I4321,+I4321),0)</f>
        <v>-4.2251877867869325E-3</v>
      </c>
    </row>
    <row r="4322" spans="1:18" x14ac:dyDescent="0.2">
      <c r="A4322" s="6">
        <v>2073</v>
      </c>
      <c r="B4322" s="29" t="s">
        <v>17</v>
      </c>
      <c r="C4322" t="s">
        <v>54</v>
      </c>
      <c r="D4322" s="8">
        <v>39897</v>
      </c>
      <c r="E4322" s="8">
        <v>39898</v>
      </c>
      <c r="F4322" s="40" t="s">
        <v>284</v>
      </c>
      <c r="G4322" s="29" t="s">
        <v>19</v>
      </c>
      <c r="I4322" s="12">
        <v>915</v>
      </c>
      <c r="J4322" s="12">
        <f>J4321+IF(AND($B4322="B",$G4322="D"),-I4322,IF($B4322="B",+I4322,0))</f>
        <v>1330.2584306959006</v>
      </c>
      <c r="K4322" s="12">
        <f>K4321+IF(AND($B4322="B",$E4322&lt;&gt;""),IF($G4322="D",-I4322,+I4322),0)</f>
        <v>1330.2584306959006</v>
      </c>
      <c r="L4322" s="6" t="str">
        <f>IF(C4322="","",G4322&amp;" "&amp;VLOOKUP(C4322,$X$1:$Y$49,2))</f>
        <v>R 6</v>
      </c>
      <c r="M4322" s="10" t="e">
        <f>M4321+IF(AND(B4322="C",E4322&lt;&gt;""),IF(G4322="D",-#REF!,+#REF!),0)</f>
        <v>#REF!</v>
      </c>
      <c r="N4322">
        <f>IF(D4322,MONTH(D4322),"")</f>
        <v>3</v>
      </c>
      <c r="O4322">
        <f>IF(D4322,YEAR(D4322),"")</f>
        <v>2009</v>
      </c>
      <c r="P4322" s="12">
        <f>P4321+IF(AND($B4322="C",I4322&lt;&gt;""),IF($G4322="D",-I4322,+I4322),0)</f>
        <v>-4.2251877867869325E-3</v>
      </c>
    </row>
    <row r="4323" spans="1:18" x14ac:dyDescent="0.2">
      <c r="A4323" s="6">
        <v>2073</v>
      </c>
      <c r="B4323" s="29" t="s">
        <v>17</v>
      </c>
      <c r="C4323" t="s">
        <v>62</v>
      </c>
      <c r="D4323" s="8">
        <v>39897</v>
      </c>
      <c r="E4323" s="8">
        <v>39898</v>
      </c>
      <c r="F4323" s="40" t="s">
        <v>284</v>
      </c>
      <c r="G4323" s="29" t="s">
        <v>19</v>
      </c>
      <c r="I4323" s="12">
        <v>179.34</v>
      </c>
      <c r="J4323" s="12">
        <f>J4322+IF(AND($B4323="B",$G4323="D"),-I4323,IF($B4323="B",+I4323,0))</f>
        <v>1509.5984306959006</v>
      </c>
      <c r="K4323" s="12">
        <f>K4322+IF(AND($B4323="B",$E4323&lt;&gt;""),IF($G4323="D",-I4323,+I4323),0)</f>
        <v>1509.5984306959006</v>
      </c>
      <c r="L4323" s="6" t="str">
        <f>IF(C4323="","",G4323&amp;" "&amp;VLOOKUP(C4323,$X$1:$Y$49,2))</f>
        <v>R 5</v>
      </c>
      <c r="M4323" s="10" t="e">
        <f>M4322+IF(AND(B4323="C",E4323&lt;&gt;""),IF(G4323="D",-#REF!,+#REF!),0)</f>
        <v>#REF!</v>
      </c>
      <c r="N4323">
        <f>IF(D4323,MONTH(D4323),"")</f>
        <v>3</v>
      </c>
      <c r="O4323">
        <f>IF(D4323,YEAR(D4323),"")</f>
        <v>2009</v>
      </c>
      <c r="P4323" s="12">
        <f>P4322+IF(AND($B4323="C",I4323&lt;&gt;""),IF($G4323="D",-I4323,+I4323),0)</f>
        <v>-4.2251877867869325E-3</v>
      </c>
    </row>
    <row r="4324" spans="1:18" x14ac:dyDescent="0.2">
      <c r="A4324" s="6">
        <v>2078</v>
      </c>
      <c r="B4324" s="29" t="s">
        <v>17</v>
      </c>
      <c r="C4324" t="s">
        <v>31</v>
      </c>
      <c r="D4324" s="8">
        <v>39897</v>
      </c>
      <c r="E4324" s="8">
        <v>39897</v>
      </c>
      <c r="F4324" s="40" t="s">
        <v>284</v>
      </c>
      <c r="G4324" s="29" t="s">
        <v>23</v>
      </c>
      <c r="I4324" s="12">
        <v>260.66000000000003</v>
      </c>
      <c r="J4324" s="12">
        <f>J4323+IF(AND($B4324="B",$G4324="D"),-I4324,IF($B4324="B",+I4324,0))</f>
        <v>1248.9384306959005</v>
      </c>
      <c r="K4324" s="12">
        <f>K4323+IF(AND($B4324="B",$E4324&lt;&gt;""),IF($G4324="D",-I4324,+I4324),0)</f>
        <v>1248.9384306959005</v>
      </c>
      <c r="L4324" s="6" t="str">
        <f>IF(C4324="","",G4324&amp;" "&amp;VLOOKUP(C4324,$X$1:$Y$49,2))</f>
        <v>D 22</v>
      </c>
      <c r="M4324" s="10" t="e">
        <f>M4323+IF(AND(B4324="C",E4324&lt;&gt;""),IF(G4324="D",-#REF!,+#REF!),0)</f>
        <v>#REF!</v>
      </c>
      <c r="N4324">
        <f>IF(D4324,MONTH(D4324),"")</f>
        <v>3</v>
      </c>
      <c r="O4324">
        <f>IF(D4324,YEAR(D4324),"")</f>
        <v>2009</v>
      </c>
      <c r="P4324" s="12">
        <f>P4323+IF(AND($B4324="C",I4324&lt;&gt;""),IF($G4324="D",-I4324,+I4324),0)</f>
        <v>-4.2251877867869325E-3</v>
      </c>
    </row>
    <row r="4325" spans="1:18" x14ac:dyDescent="0.2">
      <c r="A4325" s="6">
        <v>2078</v>
      </c>
      <c r="B4325" s="29" t="s">
        <v>17</v>
      </c>
      <c r="C4325" t="s">
        <v>26</v>
      </c>
      <c r="D4325" s="8">
        <v>39897</v>
      </c>
      <c r="E4325" s="8">
        <v>39897</v>
      </c>
      <c r="F4325" s="40" t="s">
        <v>284</v>
      </c>
      <c r="G4325" s="29" t="s">
        <v>23</v>
      </c>
      <c r="I4325" s="12">
        <v>14.34</v>
      </c>
      <c r="J4325" s="12">
        <f>J4324+IF(AND($B4325="B",$G4325="D"),-I4325,IF($B4325="B",+I4325,0))</f>
        <v>1234.5984306959006</v>
      </c>
      <c r="K4325" s="12">
        <f>K4324+IF(AND($B4325="B",$E4325&lt;&gt;""),IF($G4325="D",-I4325,+I4325),0)</f>
        <v>1234.5984306959006</v>
      </c>
      <c r="L4325" s="6" t="str">
        <f>IF(C4325="","",G4325&amp;" "&amp;VLOOKUP(C4325,$X$1:$Y$49,2))</f>
        <v>D 6</v>
      </c>
      <c r="M4325" s="10" t="e">
        <f>M4324+IF(AND(B4325="C",E4325&lt;&gt;""),IF(G4325="D",-#REF!,+#REF!),0)</f>
        <v>#REF!</v>
      </c>
      <c r="N4325">
        <f>IF(D4325,MONTH(D4325),"")</f>
        <v>3</v>
      </c>
      <c r="O4325">
        <f>IF(D4325,YEAR(D4325),"")</f>
        <v>2009</v>
      </c>
      <c r="P4325" s="12">
        <f>P4324+IF(AND($B4325="C",I4325&lt;&gt;""),IF($G4325="D",-I4325,+I4325),0)</f>
        <v>-4.2251877867869325E-3</v>
      </c>
    </row>
    <row r="4326" spans="1:18" x14ac:dyDescent="0.2">
      <c r="A4326" s="6">
        <v>2080</v>
      </c>
      <c r="B4326" s="29" t="s">
        <v>17</v>
      </c>
      <c r="C4326" t="s">
        <v>31</v>
      </c>
      <c r="D4326" s="8">
        <v>39903</v>
      </c>
      <c r="E4326" s="8">
        <v>39903</v>
      </c>
      <c r="F4326" s="40" t="s">
        <v>284</v>
      </c>
      <c r="G4326" s="29" t="s">
        <v>23</v>
      </c>
      <c r="I4326" s="12">
        <v>79.2</v>
      </c>
      <c r="J4326" s="12">
        <f>J4325+IF(AND($B4326="B",$G4326="D"),-I4326,IF($B4326="B",+I4326,0))</f>
        <v>1155.3984306959005</v>
      </c>
      <c r="K4326" s="12">
        <f>K4325+IF(AND($B4326="B",$E4326&lt;&gt;""),IF($G4326="D",-I4326,+I4326),0)</f>
        <v>1155.3984306959005</v>
      </c>
      <c r="L4326" s="6" t="str">
        <f>IF(C4326="","",G4326&amp;" "&amp;VLOOKUP(C4326,$X$1:$Y$49,2))</f>
        <v>D 22</v>
      </c>
      <c r="M4326" s="10" t="e">
        <f>M4325+IF(AND(B4326="C",E4326&lt;&gt;""),IF(G4326="D",-#REF!,+#REF!),0)</f>
        <v>#REF!</v>
      </c>
      <c r="N4326">
        <f>IF(D4326,MONTH(D4326),"")</f>
        <v>3</v>
      </c>
      <c r="O4326">
        <f>IF(D4326,YEAR(D4326),"")</f>
        <v>2009</v>
      </c>
      <c r="P4326" s="12">
        <f>P4325+IF(AND($B4326="C",I4326&lt;&gt;""),IF($G4326="D",-I4326,+I4326),0)</f>
        <v>-4.2251877867869325E-3</v>
      </c>
    </row>
    <row r="4327" spans="1:18" x14ac:dyDescent="0.2">
      <c r="A4327" s="6">
        <v>2080</v>
      </c>
      <c r="B4327" s="29" t="s">
        <v>17</v>
      </c>
      <c r="C4327" t="s">
        <v>26</v>
      </c>
      <c r="D4327" s="8">
        <v>39903</v>
      </c>
      <c r="E4327" s="8">
        <v>39903</v>
      </c>
      <c r="F4327" s="40" t="s">
        <v>284</v>
      </c>
      <c r="G4327" s="29" t="s">
        <v>23</v>
      </c>
      <c r="I4327" s="12">
        <v>15.52</v>
      </c>
      <c r="J4327" s="12">
        <f>J4326+IF(AND($B4327="B",$G4327="D"),-I4327,IF($B4327="B",+I4327,0))</f>
        <v>1139.8784306959005</v>
      </c>
      <c r="K4327" s="12">
        <f>K4326+IF(AND($B4327="B",$E4327&lt;&gt;""),IF($G4327="D",-I4327,+I4327),0)</f>
        <v>1139.8784306959005</v>
      </c>
      <c r="L4327" s="6" t="str">
        <f>IF(C4327="","",G4327&amp;" "&amp;VLOOKUP(C4327,$X$1:$Y$49,2))</f>
        <v>D 6</v>
      </c>
      <c r="M4327" s="10" t="e">
        <f>M4326+IF(AND(B4327="C",E4327&lt;&gt;""),IF(G4327="D",-#REF!,+#REF!),0)</f>
        <v>#REF!</v>
      </c>
      <c r="N4327">
        <f>IF(D4327,MONTH(D4327),"")</f>
        <v>3</v>
      </c>
      <c r="O4327">
        <f>IF(D4327,YEAR(D4327),"")</f>
        <v>2009</v>
      </c>
      <c r="P4327" s="12">
        <f>P4326+IF(AND($B4327="C",I4327&lt;&gt;""),IF($G4327="D",-I4327,+I4327),0)</f>
        <v>-4.2251877867869325E-3</v>
      </c>
    </row>
    <row r="4328" spans="1:18" x14ac:dyDescent="0.2">
      <c r="A4328" s="6">
        <v>2082</v>
      </c>
      <c r="B4328" s="29" t="s">
        <v>17</v>
      </c>
      <c r="C4328" t="s">
        <v>58</v>
      </c>
      <c r="D4328" s="8">
        <v>39903</v>
      </c>
      <c r="E4328" s="8">
        <v>39903</v>
      </c>
      <c r="F4328" s="40" t="s">
        <v>284</v>
      </c>
      <c r="G4328" s="29" t="s">
        <v>23</v>
      </c>
      <c r="I4328" s="12">
        <v>7.43</v>
      </c>
      <c r="J4328" s="12">
        <f>J4327+IF(AND($B4328="B",$G4328="D"),-I4328,IF($B4328="B",+I4328,0))</f>
        <v>1132.4484306959005</v>
      </c>
      <c r="K4328" s="12">
        <f>K4327+IF(AND($B4328="B",$E4328&lt;&gt;""),IF($G4328="D",-I4328,+I4328),0)</f>
        <v>1132.4484306959005</v>
      </c>
      <c r="L4328" s="6" t="str">
        <f>IF(C4328="","",G4328&amp;" "&amp;VLOOKUP(C4328,$X$1:$Y$49,2))</f>
        <v>D 4</v>
      </c>
      <c r="M4328" s="10" t="e">
        <f>M4327+IF(AND(B4328="C",E4328&lt;&gt;""),IF(G4328="D",-#REF!,+#REF!),0)</f>
        <v>#REF!</v>
      </c>
      <c r="N4328">
        <f>IF(D4328,MONTH(D4328),"")</f>
        <v>3</v>
      </c>
      <c r="O4328">
        <f>IF(D4328,YEAR(D4328),"")</f>
        <v>2009</v>
      </c>
      <c r="P4328" s="12">
        <f>P4327+IF(AND($B4328="C",I4328&lt;&gt;""),IF($G4328="D",-I4328,+I4328),0)</f>
        <v>-4.2251877867869325E-3</v>
      </c>
    </row>
    <row r="4329" spans="1:18" x14ac:dyDescent="0.2">
      <c r="A4329" s="6">
        <v>2071</v>
      </c>
      <c r="B4329" s="6" t="s">
        <v>17</v>
      </c>
      <c r="C4329" t="s">
        <v>53</v>
      </c>
      <c r="D4329" s="8">
        <v>39904</v>
      </c>
      <c r="E4329" s="8">
        <v>39904</v>
      </c>
      <c r="F4329" t="s">
        <v>284</v>
      </c>
      <c r="G4329" s="6" t="s">
        <v>23</v>
      </c>
      <c r="I4329" s="12">
        <v>35</v>
      </c>
      <c r="J4329" s="12">
        <f>J4328+IF(AND($B4329="B",$G4329="D"),-I4329,IF($B4329="B",+I4329,0))</f>
        <v>1097.4484306959005</v>
      </c>
      <c r="K4329" s="12">
        <f>K4328+IF(AND($B4329="B",$E4329&lt;&gt;""),IF($G4329="D",-I4329,+I4329),0)</f>
        <v>1097.4484306959005</v>
      </c>
      <c r="L4329" s="6" t="str">
        <f>IF(C4329="","",G4329&amp;" "&amp;VLOOKUP(C4329,$X$1:$Y$49,2))</f>
        <v>D 29</v>
      </c>
      <c r="M4329" s="10" t="e">
        <f>M4328+IF(AND(B4329="C",E4329&lt;&gt;""),IF(G4329="D",-#REF!,+#REF!),0)</f>
        <v>#REF!</v>
      </c>
      <c r="N4329">
        <f>IF(D4329,MONTH(D4329),"")</f>
        <v>4</v>
      </c>
      <c r="O4329">
        <f>IF(D4329,YEAR(D4329),"")</f>
        <v>2009</v>
      </c>
      <c r="P4329" s="12">
        <f>P4328+IF(AND($B4329="C",I4329&lt;&gt;""),IF($G4329="D",-I4329,+I4329),0)</f>
        <v>-4.2251877867869325E-3</v>
      </c>
    </row>
    <row r="4330" spans="1:18" x14ac:dyDescent="0.2">
      <c r="A4330" s="6">
        <v>2071</v>
      </c>
      <c r="B4330" s="6" t="s">
        <v>17</v>
      </c>
      <c r="C4330" t="s">
        <v>53</v>
      </c>
      <c r="D4330" s="8">
        <v>39904</v>
      </c>
      <c r="E4330" s="8">
        <v>39904</v>
      </c>
      <c r="F4330" t="s">
        <v>284</v>
      </c>
      <c r="G4330" s="6" t="s">
        <v>23</v>
      </c>
      <c r="I4330" s="12">
        <v>8.36</v>
      </c>
      <c r="J4330" s="12">
        <f>J4329+IF(AND($B4330="B",$G4330="D"),-I4330,IF($B4330="B",+I4330,0))</f>
        <v>1089.0884306959006</v>
      </c>
      <c r="K4330" s="12">
        <f>K4329+IF(AND($B4330="B",$E4330&lt;&gt;""),IF($G4330="D",-I4330,+I4330),0)</f>
        <v>1089.0884306959006</v>
      </c>
      <c r="L4330" s="6" t="str">
        <f>IF(C4330="","",G4330&amp;" "&amp;VLOOKUP(C4330,$X$1:$Y$49,2))</f>
        <v>D 29</v>
      </c>
      <c r="M4330" s="10" t="e">
        <f>M4329+IF(AND(B4330="C",E4330&lt;&gt;""),IF(G4330="D",-#REF!,+#REF!),0)</f>
        <v>#REF!</v>
      </c>
      <c r="N4330">
        <f>IF(D4330,MONTH(D4330),"")</f>
        <v>4</v>
      </c>
      <c r="O4330">
        <f>IF(D4330,YEAR(D4330),"")</f>
        <v>2009</v>
      </c>
      <c r="P4330" s="12">
        <f>P4329+IF(AND($B4330="C",I4330&lt;&gt;""),IF($G4330="D",-I4330,+I4330),0)</f>
        <v>-4.2251877867869325E-3</v>
      </c>
    </row>
    <row r="4331" spans="1:18" x14ac:dyDescent="0.2">
      <c r="A4331" s="6">
        <v>2071</v>
      </c>
      <c r="B4331" s="6" t="s">
        <v>17</v>
      </c>
      <c r="C4331" t="s">
        <v>53</v>
      </c>
      <c r="D4331" s="8">
        <v>39904</v>
      </c>
      <c r="E4331" s="8">
        <v>39904</v>
      </c>
      <c r="F4331" s="40" t="s">
        <v>284</v>
      </c>
      <c r="G4331" s="29" t="s">
        <v>23</v>
      </c>
      <c r="I4331" s="12">
        <v>7.83</v>
      </c>
      <c r="J4331" s="12">
        <f>J4330+IF(AND($B4331="B",$G4331="D"),-I4331,IF($B4331="B",+I4331,0))</f>
        <v>1081.2584306959006</v>
      </c>
      <c r="K4331" s="12">
        <f>K4330+IF(AND($B4331="B",$E4331&lt;&gt;""),IF($G4331="D",-I4331,+I4331),0)</f>
        <v>1081.2584306959006</v>
      </c>
      <c r="L4331" s="6" t="str">
        <f>IF(C4331="","",G4331&amp;" "&amp;VLOOKUP(C4331,$X$1:$Y$49,2))</f>
        <v>D 29</v>
      </c>
      <c r="M4331" s="10" t="e">
        <f>M4330+IF(AND(B4331="C",E4331&lt;&gt;""),IF(G4331="D",-#REF!,+#REF!),0)</f>
        <v>#REF!</v>
      </c>
      <c r="N4331">
        <f>IF(D4331,MONTH(D4331),"")</f>
        <v>4</v>
      </c>
      <c r="O4331">
        <f>IF(D4331,YEAR(D4331),"")</f>
        <v>2009</v>
      </c>
      <c r="P4331" s="12">
        <f>P4330+IF(AND($B4331="C",I4331&lt;&gt;""),IF($G4331="D",-I4331,+I4331),0)</f>
        <v>-4.2251877867869325E-3</v>
      </c>
    </row>
    <row r="4332" spans="1:18" x14ac:dyDescent="0.2">
      <c r="A4332" s="6">
        <v>2070</v>
      </c>
      <c r="B4332" s="29" t="s">
        <v>17</v>
      </c>
      <c r="C4332" t="s">
        <v>54</v>
      </c>
      <c r="D4332" s="8">
        <v>39905</v>
      </c>
      <c r="E4332" s="8">
        <v>39906</v>
      </c>
      <c r="F4332" s="40" t="s">
        <v>284</v>
      </c>
      <c r="G4332" s="29" t="s">
        <v>19</v>
      </c>
      <c r="I4332" s="12">
        <v>550</v>
      </c>
      <c r="J4332" s="12">
        <f>J4331+IF(AND($B4332="B",$G4332="D"),-I4332,IF($B4332="B",+I4332,0))</f>
        <v>1631.2584306959006</v>
      </c>
      <c r="K4332" s="12">
        <f>K4331+IF(AND($B4332="B",$E4332&lt;&gt;""),IF($G4332="D",-I4332,+I4332),0)</f>
        <v>1631.2584306959006</v>
      </c>
      <c r="L4332" s="6" t="str">
        <f>IF(C4332="","",G4332&amp;" "&amp;VLOOKUP(C4332,$X$1:$Y$49,2))</f>
        <v>R 6</v>
      </c>
      <c r="M4332" s="10" t="e">
        <f>M4331+IF(AND(B4332="C",E4332&lt;&gt;""),IF(G4332="D",-#REF!,+#REF!),0)</f>
        <v>#REF!</v>
      </c>
      <c r="N4332">
        <f>IF(D4332,MONTH(D4332),"")</f>
        <v>4</v>
      </c>
      <c r="O4332">
        <f>IF(D4332,YEAR(D4332),"")</f>
        <v>2009</v>
      </c>
      <c r="P4332" s="12">
        <f>P4331+IF(AND($B4332="C",I4332&lt;&gt;""),IF($G4332="D",-I4332,+I4332),0)</f>
        <v>-4.2251877867869325E-3</v>
      </c>
      <c r="R4332" s="17"/>
    </row>
    <row r="4333" spans="1:18" x14ac:dyDescent="0.2">
      <c r="A4333" s="6">
        <v>2070</v>
      </c>
      <c r="B4333" s="29" t="s">
        <v>17</v>
      </c>
      <c r="C4333" t="s">
        <v>62</v>
      </c>
      <c r="D4333" s="8">
        <v>39905</v>
      </c>
      <c r="E4333" s="8">
        <v>39906</v>
      </c>
      <c r="F4333" t="s">
        <v>284</v>
      </c>
      <c r="G4333" s="29" t="s">
        <v>19</v>
      </c>
      <c r="I4333" s="12">
        <v>107.8</v>
      </c>
      <c r="J4333" s="12">
        <f>J4332+IF(AND($B4333="B",$G4333="D"),-I4333,IF($B4333="B",+I4333,0))</f>
        <v>1739.0584306959006</v>
      </c>
      <c r="K4333" s="12">
        <f>K4332+IF(AND($B4333="B",$E4333&lt;&gt;""),IF($G4333="D",-I4333,+I4333),0)</f>
        <v>1739.0584306959006</v>
      </c>
      <c r="L4333" s="6" t="str">
        <f>IF(C4333="","",G4333&amp;" "&amp;VLOOKUP(C4333,$X$1:$Y$49,2))</f>
        <v>R 5</v>
      </c>
      <c r="M4333" s="10" t="e">
        <f>M4332+IF(AND(B4333="C",E4333&lt;&gt;""),IF(G4333="D",-#REF!,+#REF!),0)</f>
        <v>#REF!</v>
      </c>
      <c r="N4333">
        <f>IF(D4333,MONTH(D4333),"")</f>
        <v>4</v>
      </c>
      <c r="O4333">
        <f>IF(D4333,YEAR(D4333),"")</f>
        <v>2009</v>
      </c>
      <c r="P4333" s="12">
        <f>P4332+IF(AND($B4333="C",I4333&lt;&gt;""),IF($G4333="D",-I4333,+I4333),0)</f>
        <v>-4.2251877867869325E-3</v>
      </c>
    </row>
    <row r="4334" spans="1:18" x14ac:dyDescent="0.2">
      <c r="A4334" s="6">
        <v>999</v>
      </c>
      <c r="B4334" s="6" t="s">
        <v>17</v>
      </c>
      <c r="C4334" t="s">
        <v>33</v>
      </c>
      <c r="D4334" s="8">
        <v>39907</v>
      </c>
      <c r="E4334" s="8">
        <v>39908</v>
      </c>
      <c r="F4334" t="s">
        <v>284</v>
      </c>
      <c r="G4334" s="6" t="s">
        <v>23</v>
      </c>
      <c r="I4334" s="12">
        <v>141.47999999999999</v>
      </c>
      <c r="J4334" s="12">
        <f>J4333+IF(AND($B4334="B",$G4334="D"),-I4334,IF($B4334="B",+I4334,0))</f>
        <v>1597.5784306959006</v>
      </c>
      <c r="K4334" s="12">
        <f>K4333+IF(AND($B4334="B",$E4334&lt;&gt;""),IF($G4334="D",-I4334,+I4334),0)</f>
        <v>1597.5784306959006</v>
      </c>
      <c r="L4334" s="6" t="str">
        <f>IF(C4334="","",G4334&amp;" "&amp;VLOOKUP(C4334,$X$1:$Y$49,2))</f>
        <v>D 23</v>
      </c>
      <c r="M4334" s="10" t="e">
        <f>M4333+IF(AND(B4334="C",E4334&lt;&gt;""),IF(G4334="D",-#REF!,+#REF!),0)</f>
        <v>#REF!</v>
      </c>
      <c r="N4334">
        <f>IF(D4334,MONTH(D4334),"")</f>
        <v>4</v>
      </c>
      <c r="O4334">
        <f>IF(D4334,YEAR(D4334),"")</f>
        <v>2009</v>
      </c>
      <c r="P4334" s="12">
        <f>P4333+IF(AND($B4334="C",I4334&lt;&gt;""),IF($G4334="D",-I4334,+I4334),0)</f>
        <v>-4.2251877867869325E-3</v>
      </c>
    </row>
    <row r="4335" spans="1:18" x14ac:dyDescent="0.2">
      <c r="A4335" s="6">
        <v>2024</v>
      </c>
      <c r="B4335" s="6" t="s">
        <v>17</v>
      </c>
      <c r="C4335" t="s">
        <v>58</v>
      </c>
      <c r="D4335" s="8">
        <v>39908</v>
      </c>
      <c r="E4335" s="8">
        <v>39922</v>
      </c>
      <c r="F4335" t="s">
        <v>284</v>
      </c>
      <c r="G4335" s="6" t="s">
        <v>23</v>
      </c>
      <c r="I4335" s="12">
        <v>250</v>
      </c>
      <c r="J4335" s="12">
        <f>J4334+IF(AND($B4335="B",$G4335="D"),-I4335,IF($B4335="B",+I4335,0))</f>
        <v>1347.5784306959006</v>
      </c>
      <c r="K4335" s="12">
        <f>K4334+IF(AND($B4335="B",$E4335&lt;&gt;""),IF($G4335="D",-I4335,+I4335),0)</f>
        <v>1347.5784306959006</v>
      </c>
      <c r="L4335" s="6" t="str">
        <f>IF(C4335="","",G4335&amp;" "&amp;VLOOKUP(C4335,$X$1:$Y$49,2))</f>
        <v>D 4</v>
      </c>
      <c r="M4335" s="10" t="e">
        <f>M4334+IF(AND(B4335="C",E4335&lt;&gt;""),IF(G4335="D",-#REF!,+#REF!),0)</f>
        <v>#REF!</v>
      </c>
      <c r="N4335">
        <f>IF(D4335,MONTH(D4335),"")</f>
        <v>4</v>
      </c>
      <c r="O4335">
        <f>IF(D4335,YEAR(D4335),"")</f>
        <v>2009</v>
      </c>
      <c r="P4335" s="12">
        <f>P4334+IF(AND($B4335="C",I4335&lt;&gt;""),IF($G4335="D",-I4335,+I4335),0)</f>
        <v>-4.2251877867869325E-3</v>
      </c>
    </row>
    <row r="4336" spans="1:18" x14ac:dyDescent="0.2">
      <c r="A4336" s="6">
        <v>2083</v>
      </c>
      <c r="B4336" s="29" t="s">
        <v>17</v>
      </c>
      <c r="C4336" s="24" t="s">
        <v>67</v>
      </c>
      <c r="D4336" s="8">
        <v>39908</v>
      </c>
      <c r="E4336" s="8">
        <v>39921</v>
      </c>
      <c r="F4336" s="40" t="s">
        <v>284</v>
      </c>
      <c r="G4336" s="29" t="s">
        <v>23</v>
      </c>
      <c r="I4336" s="12">
        <v>1080</v>
      </c>
      <c r="J4336" s="12">
        <f>J4335+IF(AND($B4336="B",$G4336="D"),-I4336,IF($B4336="B",+I4336,0))</f>
        <v>267.57843069590058</v>
      </c>
      <c r="K4336" s="12">
        <f>K4335+IF(AND($B4336="B",$E4336&lt;&gt;""),IF($G4336="D",-I4336,+I4336),0)</f>
        <v>267.57843069590058</v>
      </c>
      <c r="L4336" s="6" t="str">
        <f>IF(C4336="","",G4336&amp;" "&amp;VLOOKUP(C4336,$X$1:$Y$49,2))</f>
        <v>D 11</v>
      </c>
      <c r="M4336" s="10" t="e">
        <f>M4335+IF(AND(B4336="C",E4336&lt;&gt;""),IF(G4336="D",-#REF!,+#REF!),0)</f>
        <v>#REF!</v>
      </c>
      <c r="N4336">
        <f>IF(D4336,MONTH(D4336),"")</f>
        <v>4</v>
      </c>
      <c r="O4336">
        <f>IF(D4336,YEAR(D4336),"")</f>
        <v>2009</v>
      </c>
      <c r="P4336" s="12">
        <f>P4335+IF(AND($B4336="C",I4336&lt;&gt;""),IF($G4336="D",-I4336,+I4336),0)</f>
        <v>-4.2251877867869325E-3</v>
      </c>
    </row>
    <row r="4337" spans="1:18" x14ac:dyDescent="0.2">
      <c r="A4337" s="6">
        <v>2067</v>
      </c>
      <c r="B4337" s="29" t="s">
        <v>17</v>
      </c>
      <c r="C4337" t="s">
        <v>31</v>
      </c>
      <c r="D4337" s="8">
        <v>39909</v>
      </c>
      <c r="E4337" s="8">
        <v>39909</v>
      </c>
      <c r="F4337" t="s">
        <v>284</v>
      </c>
      <c r="G4337" s="29" t="s">
        <v>23</v>
      </c>
      <c r="I4337" s="12">
        <v>45.48</v>
      </c>
      <c r="J4337" s="12">
        <f>J4336+IF(AND($B4337="B",$G4337="D"),-I4337,IF($B4337="B",+I4337,0))</f>
        <v>222.09843069590059</v>
      </c>
      <c r="K4337" s="12">
        <f>K4336+IF(AND($B4337="B",$E4337&lt;&gt;""),IF($G4337="D",-I4337,+I4337),0)</f>
        <v>222.09843069590059</v>
      </c>
      <c r="L4337" s="6" t="str">
        <f>IF(C4337="","",G4337&amp;" "&amp;VLOOKUP(C4337,$X$1:$Y$49,2))</f>
        <v>D 22</v>
      </c>
      <c r="M4337" s="10" t="e">
        <f>M4336+IF(AND(B4337="C",E4337&lt;&gt;""),IF(G4337="D",-#REF!,+#REF!),0)</f>
        <v>#REF!</v>
      </c>
      <c r="N4337">
        <f>IF(D4337,MONTH(D4337),"")</f>
        <v>4</v>
      </c>
      <c r="O4337">
        <f>IF(D4337,YEAR(D4337),"")</f>
        <v>2009</v>
      </c>
      <c r="P4337" s="12">
        <f>P4336+IF(AND($B4337="C",I4337&lt;&gt;""),IF($G4337="D",-I4337,+I4337),0)</f>
        <v>-4.2251877867869325E-3</v>
      </c>
    </row>
    <row r="4338" spans="1:18" x14ac:dyDescent="0.2">
      <c r="A4338" s="6">
        <v>2067</v>
      </c>
      <c r="B4338" s="29" t="s">
        <v>17</v>
      </c>
      <c r="C4338" t="s">
        <v>26</v>
      </c>
      <c r="D4338" s="8">
        <v>39909</v>
      </c>
      <c r="E4338" s="8">
        <v>39909</v>
      </c>
      <c r="F4338" t="s">
        <v>284</v>
      </c>
      <c r="G4338" s="29" t="s">
        <v>23</v>
      </c>
      <c r="I4338" s="12">
        <v>8.92</v>
      </c>
      <c r="J4338" s="12">
        <f>J4337+IF(AND($B4338="B",$G4338="D"),-I4338,IF($B4338="B",+I4338,0))</f>
        <v>213.1784306959006</v>
      </c>
      <c r="K4338" s="12">
        <f>K4337+IF(AND($B4338="B",$E4338&lt;&gt;""),IF($G4338="D",-I4338,+I4338),0)</f>
        <v>213.1784306959006</v>
      </c>
      <c r="L4338" s="6" t="str">
        <f>IF(C4338="","",G4338&amp;" "&amp;VLOOKUP(C4338,$X$1:$Y$49,2))</f>
        <v>D 6</v>
      </c>
      <c r="M4338" s="10" t="e">
        <f>M4337+IF(AND(B4338="C",E4338&lt;&gt;""),IF(G4338="D",-#REF!,+#REF!),0)</f>
        <v>#REF!</v>
      </c>
      <c r="N4338">
        <f>IF(D4338,MONTH(D4338),"")</f>
        <v>4</v>
      </c>
      <c r="O4338">
        <f>IF(D4338,YEAR(D4338),"")</f>
        <v>2009</v>
      </c>
      <c r="P4338" s="12">
        <f>P4337+IF(AND($B4338="C",I4338&lt;&gt;""),IF($G4338="D",-I4338,+I4338),0)</f>
        <v>-4.2251877867869325E-3</v>
      </c>
    </row>
    <row r="4339" spans="1:18" x14ac:dyDescent="0.2">
      <c r="A4339" s="6">
        <v>1538</v>
      </c>
      <c r="B4339" s="6" t="s">
        <v>17</v>
      </c>
      <c r="C4339" t="s">
        <v>64</v>
      </c>
      <c r="D4339" s="8">
        <v>39911</v>
      </c>
      <c r="E4339" s="8">
        <v>39918</v>
      </c>
      <c r="F4339" t="s">
        <v>284</v>
      </c>
      <c r="G4339" s="6" t="s">
        <v>23</v>
      </c>
      <c r="I4339" s="12">
        <v>4</v>
      </c>
      <c r="J4339" s="12">
        <f>J4338+IF(AND($B4339="B",$G4339="D"),-I4339,IF($B4339="B",+I4339,0))</f>
        <v>209.1784306959006</v>
      </c>
      <c r="K4339" s="12">
        <f>K4338+IF(AND($B4339="B",$E4339&lt;&gt;""),IF($G4339="D",-I4339,+I4339),0)</f>
        <v>209.1784306959006</v>
      </c>
      <c r="L4339" s="6" t="str">
        <f>IF(C4339="","",G4339&amp;" "&amp;VLOOKUP(C4339,$X$1:$Y$49,2))</f>
        <v>D 20</v>
      </c>
      <c r="M4339" s="10" t="e">
        <f>M4338+IF(AND(B4339="C",E4339&lt;&gt;""),IF(G4339="D",-#REF!,+#REF!),0)</f>
        <v>#REF!</v>
      </c>
      <c r="N4339">
        <f>IF(D4339,MONTH(D4339),"")</f>
        <v>4</v>
      </c>
      <c r="O4339">
        <f>IF(D4339,YEAR(D4339),"")</f>
        <v>2009</v>
      </c>
      <c r="P4339" s="12">
        <f>P4338+IF(AND($B4339="C",I4339&lt;&gt;""),IF($G4339="D",-I4339,+I4339),0)</f>
        <v>-4.2251877867869325E-3</v>
      </c>
    </row>
    <row r="4340" spans="1:18" x14ac:dyDescent="0.2">
      <c r="A4340" s="6">
        <v>2085</v>
      </c>
      <c r="B4340" s="29" t="s">
        <v>17</v>
      </c>
      <c r="C4340" t="s">
        <v>54</v>
      </c>
      <c r="D4340" s="8">
        <v>39911</v>
      </c>
      <c r="E4340" s="8">
        <v>39911</v>
      </c>
      <c r="F4340" s="40" t="s">
        <v>284</v>
      </c>
      <c r="G4340" s="29" t="s">
        <v>19</v>
      </c>
      <c r="I4340" s="12">
        <v>4500</v>
      </c>
      <c r="J4340" s="12">
        <f>J4339+IF(AND($B4340="B",$G4340="D"),-I4340,IF($B4340="B",+I4340,0))</f>
        <v>4709.1784306959007</v>
      </c>
      <c r="K4340" s="12">
        <f>K4339+IF(AND($B4340="B",$E4340&lt;&gt;""),IF($G4340="D",-I4340,+I4340),0)</f>
        <v>4709.1784306959007</v>
      </c>
      <c r="L4340" s="6" t="str">
        <f>IF(C4340="","",G4340&amp;" "&amp;VLOOKUP(C4340,$X$1:$Y$49,2))</f>
        <v>R 6</v>
      </c>
      <c r="M4340" s="10" t="e">
        <f>M4339+IF(AND(B4340="C",E4340&lt;&gt;""),IF(G4340="D",-#REF!,+#REF!),0)</f>
        <v>#REF!</v>
      </c>
      <c r="N4340">
        <f>IF(D4340,MONTH(D4340),"")</f>
        <v>4</v>
      </c>
      <c r="O4340">
        <f>IF(D4340,YEAR(D4340),"")</f>
        <v>2009</v>
      </c>
      <c r="P4340" s="12">
        <f>P4339+IF(AND($B4340="C",I4340&lt;&gt;""),IF($G4340="D",-I4340,+I4340),0)</f>
        <v>-4.2251877867869325E-3</v>
      </c>
    </row>
    <row r="4341" spans="1:18" x14ac:dyDescent="0.2">
      <c r="A4341" s="6">
        <v>2085</v>
      </c>
      <c r="B4341" s="29" t="s">
        <v>17</v>
      </c>
      <c r="C4341" t="s">
        <v>62</v>
      </c>
      <c r="D4341" s="8">
        <v>39911</v>
      </c>
      <c r="E4341" s="8">
        <v>39911</v>
      </c>
      <c r="F4341" s="40" t="s">
        <v>284</v>
      </c>
      <c r="G4341" s="29" t="s">
        <v>19</v>
      </c>
      <c r="I4341" s="12">
        <v>882</v>
      </c>
      <c r="J4341" s="12">
        <f>J4340+IF(AND($B4341="B",$G4341="D"),-I4341,IF($B4341="B",+I4341,0))</f>
        <v>5591.1784306959007</v>
      </c>
      <c r="K4341" s="12">
        <f>K4340+IF(AND($B4341="B",$E4341&lt;&gt;""),IF($G4341="D",-I4341,+I4341),0)</f>
        <v>5591.1784306959007</v>
      </c>
      <c r="L4341" s="6" t="str">
        <f>IF(C4341="","",G4341&amp;" "&amp;VLOOKUP(C4341,$X$1:$Y$49,2))</f>
        <v>R 5</v>
      </c>
      <c r="M4341" s="10" t="e">
        <f>M4340+IF(AND(B4341="C",E4341&lt;&gt;""),IF(G4341="D",-#REF!,+#REF!),0)</f>
        <v>#REF!</v>
      </c>
      <c r="N4341">
        <f>IF(D4341,MONTH(D4341),"")</f>
        <v>4</v>
      </c>
      <c r="O4341">
        <f>IF(D4341,YEAR(D4341),"")</f>
        <v>2009</v>
      </c>
      <c r="P4341" s="12">
        <f>P4340+IF(AND($B4341="C",I4341&lt;&gt;""),IF($G4341="D",-I4341,+I4341),0)</f>
        <v>-4.2251877867869325E-3</v>
      </c>
    </row>
    <row r="4342" spans="1:18" x14ac:dyDescent="0.2">
      <c r="A4342" s="6">
        <v>2086</v>
      </c>
      <c r="B4342" s="29" t="s">
        <v>17</v>
      </c>
      <c r="C4342" s="24" t="s">
        <v>58</v>
      </c>
      <c r="D4342" s="8">
        <v>39911</v>
      </c>
      <c r="E4342" s="8">
        <v>39911</v>
      </c>
      <c r="F4342" s="40" t="s">
        <v>284</v>
      </c>
      <c r="G4342" s="29" t="s">
        <v>23</v>
      </c>
      <c r="I4342" s="12">
        <v>3000</v>
      </c>
      <c r="J4342" s="12">
        <f>J4341+IF(AND($B4342="B",$G4342="D"),-I4342,IF($B4342="B",+I4342,0))</f>
        <v>2591.1784306959007</v>
      </c>
      <c r="K4342" s="12">
        <f>K4341+IF(AND($B4342="B",$E4342&lt;&gt;""),IF($G4342="D",-I4342,+I4342),0)</f>
        <v>2591.1784306959007</v>
      </c>
      <c r="L4342" s="6" t="str">
        <f>IF(C4342="","",G4342&amp;" "&amp;VLOOKUP(C4342,$X$1:$Y$49,2))</f>
        <v>D 4</v>
      </c>
      <c r="M4342" s="10" t="e">
        <f>M4341+IF(AND(B4342="C",E4342&lt;&gt;""),IF(G4342="D",-#REF!,+#REF!),0)</f>
        <v>#REF!</v>
      </c>
      <c r="N4342">
        <f>IF(D4342,MONTH(D4342),"")</f>
        <v>4</v>
      </c>
      <c r="O4342">
        <f>IF(D4342,YEAR(D4342),"")</f>
        <v>2009</v>
      </c>
      <c r="P4342" s="12">
        <f>P4341+IF(AND($B4342="C",I4342&lt;&gt;""),IF($G4342="D",-I4342,+I4342),0)</f>
        <v>-4.2251877867869325E-3</v>
      </c>
      <c r="R4342" s="17"/>
    </row>
    <row r="4343" spans="1:18" x14ac:dyDescent="0.2">
      <c r="A4343" s="6">
        <v>2012</v>
      </c>
      <c r="B4343" s="29" t="s">
        <v>17</v>
      </c>
      <c r="C4343" t="s">
        <v>33</v>
      </c>
      <c r="D4343" s="8">
        <v>39912</v>
      </c>
      <c r="E4343" s="8">
        <v>39911</v>
      </c>
      <c r="F4343" s="40" t="s">
        <v>284</v>
      </c>
      <c r="G4343" s="29" t="s">
        <v>23</v>
      </c>
      <c r="I4343" s="12">
        <v>294.18</v>
      </c>
      <c r="J4343" s="12">
        <f>J4342+IF(AND($B4343="B",$G4343="D"),-I4343,IF($B4343="B",+I4343,0))</f>
        <v>2296.9984306959009</v>
      </c>
      <c r="K4343" s="12">
        <f>K4342+IF(AND($B4343="B",$E4343&lt;&gt;""),IF($G4343="D",-I4343,+I4343),0)</f>
        <v>2296.9984306959009</v>
      </c>
      <c r="L4343" s="6" t="str">
        <f>IF(C4343="","",G4343&amp;" "&amp;VLOOKUP(C4343,$X$1:$Y$49,2))</f>
        <v>D 23</v>
      </c>
      <c r="M4343" s="10" t="e">
        <f>M4342+IF(AND(B4343="C",E4343&lt;&gt;""),IF(G4343="D",-#REF!,+#REF!),0)</f>
        <v>#REF!</v>
      </c>
      <c r="N4343">
        <f>IF(D4343,MONTH(D4343),"")</f>
        <v>4</v>
      </c>
      <c r="O4343">
        <f>IF(D4343,YEAR(D4343),"")</f>
        <v>2009</v>
      </c>
      <c r="P4343" s="12">
        <f>P4342+IF(AND($B4343="C",I4343&lt;&gt;""),IF($G4343="D",-I4343,+I4343),0)</f>
        <v>-4.2251877867869325E-3</v>
      </c>
    </row>
    <row r="4344" spans="1:18" x14ac:dyDescent="0.2">
      <c r="A4344" s="6">
        <v>2014</v>
      </c>
      <c r="B4344" s="29" t="s">
        <v>17</v>
      </c>
      <c r="C4344" s="24" t="s">
        <v>33</v>
      </c>
      <c r="D4344" s="8">
        <v>39912</v>
      </c>
      <c r="E4344" s="8">
        <v>39911</v>
      </c>
      <c r="F4344" t="s">
        <v>284</v>
      </c>
      <c r="G4344" s="29" t="s">
        <v>23</v>
      </c>
      <c r="I4344" s="12">
        <v>324.37</v>
      </c>
      <c r="J4344" s="12">
        <f>J4343+IF(AND($B4344="B",$G4344="D"),-I4344,IF($B4344="B",+I4344,0))</f>
        <v>1972.628430695901</v>
      </c>
      <c r="K4344" s="12">
        <f>K4343+IF(AND($B4344="B",$E4344&lt;&gt;""),IF($G4344="D",-I4344,+I4344),0)</f>
        <v>1972.628430695901</v>
      </c>
      <c r="L4344" s="6" t="str">
        <f>IF(C4344="","",G4344&amp;" "&amp;VLOOKUP(C4344,$X$1:$Y$49,2))</f>
        <v>D 23</v>
      </c>
      <c r="M4344" s="10" t="e">
        <f>M4343+IF(AND(B4344="C",E4344&lt;&gt;""),IF(G4344="D",-#REF!,+#REF!),0)</f>
        <v>#REF!</v>
      </c>
      <c r="N4344">
        <f>IF(D4344,MONTH(D4344),"")</f>
        <v>4</v>
      </c>
      <c r="O4344">
        <f>IF(D4344,YEAR(D4344),"")</f>
        <v>2009</v>
      </c>
      <c r="P4344" s="12">
        <f>P4343+IF(AND($B4344="C",I4344&lt;&gt;""),IF($G4344="D",-I4344,+I4344),0)</f>
        <v>-4.2251877867869325E-3</v>
      </c>
    </row>
    <row r="4345" spans="1:18" x14ac:dyDescent="0.2">
      <c r="A4345" s="6">
        <v>2017</v>
      </c>
      <c r="B4345" s="29" t="s">
        <v>17</v>
      </c>
      <c r="C4345" s="24" t="s">
        <v>33</v>
      </c>
      <c r="D4345" s="8">
        <v>39913</v>
      </c>
      <c r="E4345" s="8">
        <v>39916</v>
      </c>
      <c r="F4345" t="s">
        <v>284</v>
      </c>
      <c r="G4345" s="29" t="s">
        <v>23</v>
      </c>
      <c r="I4345" s="12">
        <v>289.60000000000002</v>
      </c>
      <c r="J4345" s="12">
        <f>J4344+IF(AND($B4345="B",$G4345="D"),-I4345,IF($B4345="B",+I4345,0))</f>
        <v>1683.0284306959011</v>
      </c>
      <c r="K4345" s="12">
        <f>K4344+IF(AND($B4345="B",$E4345&lt;&gt;""),IF($G4345="D",-I4345,+I4345),0)</f>
        <v>1683.0284306959011</v>
      </c>
      <c r="L4345" s="6" t="str">
        <f>IF(C4345="","",G4345&amp;" "&amp;VLOOKUP(C4345,$X$1:$Y$49,2))</f>
        <v>D 23</v>
      </c>
      <c r="M4345" s="10" t="e">
        <f>M4344+IF(AND(B4345="C",E4345&lt;&gt;""),IF(G4345="D",-#REF!,+#REF!),0)</f>
        <v>#REF!</v>
      </c>
      <c r="N4345">
        <f>IF(D4345,MONTH(D4345),"")</f>
        <v>4</v>
      </c>
      <c r="O4345">
        <f>IF(D4345,YEAR(D4345),"")</f>
        <v>2009</v>
      </c>
      <c r="P4345" s="12">
        <f>P4344+IF(AND($B4345="C",I4345&lt;&gt;""),IF($G4345="D",-I4345,+I4345),0)</f>
        <v>-4.2251877867869325E-3</v>
      </c>
    </row>
    <row r="4346" spans="1:18" x14ac:dyDescent="0.2">
      <c r="A4346" s="6">
        <v>2088</v>
      </c>
      <c r="B4346" s="29" t="s">
        <v>17</v>
      </c>
      <c r="C4346" t="s">
        <v>54</v>
      </c>
      <c r="D4346" s="8">
        <v>39917</v>
      </c>
      <c r="E4346" s="8">
        <v>39920</v>
      </c>
      <c r="F4346" s="40" t="s">
        <v>284</v>
      </c>
      <c r="G4346" s="29" t="s">
        <v>19</v>
      </c>
      <c r="I4346" s="12">
        <v>1873.35</v>
      </c>
      <c r="J4346" s="12">
        <f>J4345+IF(AND($B4346="B",$G4346="D"),-I4346,IF($B4346="B",+I4346,0))</f>
        <v>3556.378430695901</v>
      </c>
      <c r="K4346" s="12">
        <f>K4345+IF(AND($B4346="B",$E4346&lt;&gt;""),IF($G4346="D",-I4346,+I4346),0)</f>
        <v>3556.378430695901</v>
      </c>
      <c r="L4346" s="6" t="str">
        <f>IF(C4346="","",G4346&amp;" "&amp;VLOOKUP(C4346,$X$1:$Y$49,2))</f>
        <v>R 6</v>
      </c>
      <c r="M4346" s="10" t="e">
        <f>M4345+IF(AND(B4346="C",E4346&lt;&gt;""),IF(G4346="D",-#REF!,+#REF!),0)</f>
        <v>#REF!</v>
      </c>
      <c r="N4346">
        <f>IF(D4346,MONTH(D4346),"")</f>
        <v>4</v>
      </c>
      <c r="O4346">
        <f>IF(D4346,YEAR(D4346),"")</f>
        <v>2009</v>
      </c>
      <c r="P4346" s="12">
        <f>P4345+IF(AND($B4346="C",I4346&lt;&gt;""),IF($G4346="D",-I4346,+I4346),0)</f>
        <v>-4.2251877867869325E-3</v>
      </c>
    </row>
    <row r="4347" spans="1:18" x14ac:dyDescent="0.2">
      <c r="A4347" s="6">
        <v>2088</v>
      </c>
      <c r="B4347" s="29" t="s">
        <v>17</v>
      </c>
      <c r="C4347" t="s">
        <v>62</v>
      </c>
      <c r="D4347" s="8">
        <v>39917</v>
      </c>
      <c r="E4347" s="8">
        <v>39920</v>
      </c>
      <c r="F4347" t="s">
        <v>284</v>
      </c>
      <c r="G4347" s="29" t="s">
        <v>19</v>
      </c>
      <c r="I4347" s="12">
        <v>367.17</v>
      </c>
      <c r="J4347" s="12">
        <f>J4346+IF(AND($B4347="B",$G4347="D"),-I4347,IF($B4347="B",+I4347,0))</f>
        <v>3923.5484306959011</v>
      </c>
      <c r="K4347" s="12">
        <f>K4346+IF(AND($B4347="B",$E4347&lt;&gt;""),IF($G4347="D",-I4347,+I4347),0)</f>
        <v>3923.5484306959011</v>
      </c>
      <c r="L4347" s="6" t="str">
        <f>IF(C4347="","",G4347&amp;" "&amp;VLOOKUP(C4347,$X$1:$Y$49,2))</f>
        <v>R 5</v>
      </c>
      <c r="M4347" s="10" t="e">
        <f>M4346+IF(AND(B4347="C",E4347&lt;&gt;""),IF(G4347="D",-#REF!,+#REF!),0)</f>
        <v>#REF!</v>
      </c>
      <c r="N4347">
        <f>IF(D4347,MONTH(D4347),"")</f>
        <v>4</v>
      </c>
      <c r="O4347">
        <f>IF(D4347,YEAR(D4347),"")</f>
        <v>2009</v>
      </c>
      <c r="P4347" s="12">
        <f>P4346+IF(AND($B4347="C",I4347&lt;&gt;""),IF($G4347="D",-I4347,+I4347),0)</f>
        <v>-4.2251877867869325E-3</v>
      </c>
    </row>
    <row r="4348" spans="1:18" x14ac:dyDescent="0.2">
      <c r="A4348" s="6">
        <v>2089</v>
      </c>
      <c r="B4348" s="29" t="s">
        <v>17</v>
      </c>
      <c r="C4348" t="s">
        <v>28</v>
      </c>
      <c r="D4348" s="8">
        <v>39917</v>
      </c>
      <c r="E4348" s="8">
        <v>39917</v>
      </c>
      <c r="F4348" t="s">
        <v>284</v>
      </c>
      <c r="G4348" s="29" t="s">
        <v>23</v>
      </c>
      <c r="I4348" s="12">
        <v>74.180000000000007</v>
      </c>
      <c r="J4348" s="12">
        <f>J4347+IF(AND($B4348="B",$G4348="D"),-I4348,IF($B4348="B",+I4348,0))</f>
        <v>3849.3684306959012</v>
      </c>
      <c r="K4348" s="12">
        <f>K4347+IF(AND($B4348="B",$E4348&lt;&gt;""),IF($G4348="D",-I4348,+I4348),0)</f>
        <v>3849.3684306959012</v>
      </c>
      <c r="L4348" s="6" t="str">
        <f>IF(C4348="","",G4348&amp;" "&amp;VLOOKUP(C4348,$X$1:$Y$49,2))</f>
        <v>D 25</v>
      </c>
      <c r="M4348" s="10" t="e">
        <f>M4347+IF(AND(B4348="C",E4348&lt;&gt;""),IF(G4348="D",-#REF!,+#REF!),0)</f>
        <v>#REF!</v>
      </c>
      <c r="N4348">
        <f>IF(D4348,MONTH(D4348),"")</f>
        <v>4</v>
      </c>
      <c r="O4348">
        <f>IF(D4348,YEAR(D4348),"")</f>
        <v>2009</v>
      </c>
      <c r="P4348" s="12">
        <f>P4347+IF(AND($B4348="C",I4348&lt;&gt;""),IF($G4348="D",-I4348,+I4348),0)</f>
        <v>-4.2251877867869325E-3</v>
      </c>
    </row>
    <row r="4349" spans="1:18" x14ac:dyDescent="0.2">
      <c r="A4349" s="6">
        <v>2089</v>
      </c>
      <c r="B4349" s="29" t="s">
        <v>17</v>
      </c>
      <c r="C4349" s="7" t="s">
        <v>26</v>
      </c>
      <c r="D4349" s="8">
        <v>39917</v>
      </c>
      <c r="E4349" s="8">
        <v>39917</v>
      </c>
      <c r="F4349" t="s">
        <v>284</v>
      </c>
      <c r="G4349" s="29" t="s">
        <v>23</v>
      </c>
      <c r="I4349" s="12">
        <v>11.78</v>
      </c>
      <c r="J4349" s="12">
        <f>J4348+IF(AND($B4349="B",$G4349="D"),-I4349,IF($B4349="B",+I4349,0))</f>
        <v>3837.588430695901</v>
      </c>
      <c r="K4349" s="12">
        <f>K4348+IF(AND($B4349="B",$E4349&lt;&gt;""),IF($G4349="D",-I4349,+I4349),0)</f>
        <v>3837.588430695901</v>
      </c>
      <c r="L4349" s="6" t="str">
        <f>IF(C4349="","",G4349&amp;" "&amp;VLOOKUP(C4349,$X$1:$Y$49,2))</f>
        <v>D 6</v>
      </c>
      <c r="M4349" s="10" t="e">
        <f>M4348+IF(AND(B4349="C",E4349&lt;&gt;""),IF(G4349="D",-#REF!,+#REF!),0)</f>
        <v>#REF!</v>
      </c>
      <c r="N4349">
        <f>IF(D4349,MONTH(D4349),"")</f>
        <v>4</v>
      </c>
      <c r="O4349">
        <f>IF(D4349,YEAR(D4349),"")</f>
        <v>2009</v>
      </c>
      <c r="P4349" s="12">
        <f>P4348+IF(AND($B4349="C",I4349&lt;&gt;""),IF($G4349="D",-I4349,+I4349),0)</f>
        <v>-4.2251877867869325E-3</v>
      </c>
    </row>
    <row r="4350" spans="1:18" x14ac:dyDescent="0.2">
      <c r="A4350" s="6">
        <v>2087</v>
      </c>
      <c r="B4350" s="29" t="s">
        <v>17</v>
      </c>
      <c r="C4350" t="s">
        <v>54</v>
      </c>
      <c r="D4350" s="8">
        <v>39919</v>
      </c>
      <c r="E4350" s="8">
        <v>39920</v>
      </c>
      <c r="F4350" s="40" t="s">
        <v>284</v>
      </c>
      <c r="G4350" s="29" t="s">
        <v>19</v>
      </c>
      <c r="I4350" s="12">
        <v>1375</v>
      </c>
      <c r="J4350" s="12">
        <f>J4349+IF(AND($B4350="B",$G4350="D"),-I4350,IF($B4350="B",+I4350,0))</f>
        <v>5212.5884306959015</v>
      </c>
      <c r="K4350" s="12">
        <f>K4349+IF(AND($B4350="B",$E4350&lt;&gt;""),IF($G4350="D",-I4350,+I4350),0)</f>
        <v>5212.5884306959015</v>
      </c>
      <c r="L4350" s="6" t="str">
        <f>IF(C4350="","",G4350&amp;" "&amp;VLOOKUP(C4350,$X$1:$Y$49,2))</f>
        <v>R 6</v>
      </c>
      <c r="M4350" s="10" t="e">
        <f>M4349+IF(AND(B4350="C",E4350&lt;&gt;""),IF(G4350="D",-#REF!,+#REF!),0)</f>
        <v>#REF!</v>
      </c>
      <c r="N4350">
        <f>IF(D4350,MONTH(D4350),"")</f>
        <v>4</v>
      </c>
      <c r="O4350">
        <f>IF(D4350,YEAR(D4350),"")</f>
        <v>2009</v>
      </c>
      <c r="P4350" s="12">
        <f>P4349+IF(AND($B4350="C",I4350&lt;&gt;""),IF($G4350="D",-I4350,+I4350),0)</f>
        <v>-4.2251877867869325E-3</v>
      </c>
    </row>
    <row r="4351" spans="1:18" x14ac:dyDescent="0.2">
      <c r="A4351" s="6">
        <v>2087</v>
      </c>
      <c r="B4351" s="29" t="s">
        <v>17</v>
      </c>
      <c r="C4351" t="s">
        <v>62</v>
      </c>
      <c r="D4351" s="8">
        <v>39919</v>
      </c>
      <c r="E4351" s="8">
        <v>39920</v>
      </c>
      <c r="F4351" t="s">
        <v>284</v>
      </c>
      <c r="G4351" s="29" t="s">
        <v>19</v>
      </c>
      <c r="I4351" s="12">
        <v>269.5</v>
      </c>
      <c r="J4351" s="12">
        <f>J4350+IF(AND($B4351="B",$G4351="D"),-I4351,IF($B4351="B",+I4351,0))</f>
        <v>5482.0884306959015</v>
      </c>
      <c r="K4351" s="12">
        <f>K4350+IF(AND($B4351="B",$E4351&lt;&gt;""),IF($G4351="D",-I4351,+I4351),0)</f>
        <v>5482.0884306959015</v>
      </c>
      <c r="L4351" s="6" t="str">
        <f>IF(C4351="","",G4351&amp;" "&amp;VLOOKUP(C4351,$X$1:$Y$49,2))</f>
        <v>R 5</v>
      </c>
      <c r="M4351" s="10" t="e">
        <f>M4350+IF(AND(B4351="C",E4351&lt;&gt;""),IF(G4351="D",-#REF!,+#REF!),0)</f>
        <v>#REF!</v>
      </c>
      <c r="N4351">
        <f>IF(D4351,MONTH(D4351),"")</f>
        <v>4</v>
      </c>
      <c r="O4351">
        <f>IF(D4351,YEAR(D4351),"")</f>
        <v>2009</v>
      </c>
      <c r="P4351" s="12">
        <f>P4350+IF(AND($B4351="C",I4351&lt;&gt;""),IF($G4351="D",-I4351,+I4351),0)</f>
        <v>-4.2251877867869325E-3</v>
      </c>
    </row>
    <row r="4352" spans="1:18" x14ac:dyDescent="0.2">
      <c r="A4352" s="6">
        <v>2097</v>
      </c>
      <c r="B4352" s="29" t="s">
        <v>17</v>
      </c>
      <c r="C4352" t="s">
        <v>28</v>
      </c>
      <c r="D4352" s="8">
        <v>39919</v>
      </c>
      <c r="E4352" s="8">
        <v>39936</v>
      </c>
      <c r="F4352" s="40" t="s">
        <v>284</v>
      </c>
      <c r="G4352" s="29" t="s">
        <v>23</v>
      </c>
      <c r="I4352" s="12">
        <v>36.49</v>
      </c>
      <c r="J4352" s="12">
        <f>J4351+IF(AND($B4352="B",$G4352="D"),-I4352,IF($B4352="B",+I4352,0))</f>
        <v>5445.5984306959017</v>
      </c>
      <c r="K4352" s="12">
        <f>K4351+IF(AND($B4352="B",$E4352&lt;&gt;""),IF($G4352="D",-I4352,+I4352),0)</f>
        <v>5445.5984306959017</v>
      </c>
      <c r="L4352" s="6" t="str">
        <f>IF(C4352="","",G4352&amp;" "&amp;VLOOKUP(C4352,$X$1:$Y$49,2))</f>
        <v>D 25</v>
      </c>
      <c r="M4352" s="10" t="e">
        <f>M4351+IF(AND(B4352="C",E4352&lt;&gt;""),IF(G4352="D",-#REF!,+#REF!),0)</f>
        <v>#REF!</v>
      </c>
      <c r="N4352">
        <f>IF(D4352,MONTH(D4352),"")</f>
        <v>4</v>
      </c>
      <c r="O4352">
        <f>IF(D4352,YEAR(D4352),"")</f>
        <v>2009</v>
      </c>
      <c r="P4352" s="12">
        <f>P4351+IF(AND($B4352="C",I4352&lt;&gt;""),IF($G4352="D",-I4352,+I4352),0)</f>
        <v>-4.2251877867869325E-3</v>
      </c>
    </row>
    <row r="4353" spans="1:16" x14ac:dyDescent="0.2">
      <c r="A4353" s="6">
        <v>2097</v>
      </c>
      <c r="B4353" s="29" t="s">
        <v>17</v>
      </c>
      <c r="C4353" t="s">
        <v>26</v>
      </c>
      <c r="D4353" s="8">
        <v>39919</v>
      </c>
      <c r="E4353" s="8">
        <v>39936</v>
      </c>
      <c r="F4353" s="40" t="s">
        <v>284</v>
      </c>
      <c r="G4353" s="29" t="s">
        <v>23</v>
      </c>
      <c r="I4353" s="12">
        <v>7.15</v>
      </c>
      <c r="J4353" s="12">
        <f>J4352+IF(AND($B4353="B",$G4353="D"),-I4353,IF($B4353="B",+I4353,0))</f>
        <v>5438.4484306959021</v>
      </c>
      <c r="K4353" s="12">
        <f>K4352+IF(AND($B4353="B",$E4353&lt;&gt;""),IF($G4353="D",-I4353,+I4353),0)</f>
        <v>5438.4484306959021</v>
      </c>
      <c r="L4353" s="6" t="str">
        <f>IF(C4353="","",G4353&amp;" "&amp;VLOOKUP(C4353,$X$1:$Y$49,2))</f>
        <v>D 6</v>
      </c>
      <c r="M4353" s="10" t="e">
        <f>M4352+IF(AND(B4353="C",E4353&lt;&gt;""),IF(G4353="D",-#REF!,+#REF!),0)</f>
        <v>#REF!</v>
      </c>
      <c r="N4353">
        <f>IF(D4353,MONTH(D4353),"")</f>
        <v>4</v>
      </c>
      <c r="O4353">
        <f>IF(D4353,YEAR(D4353),"")</f>
        <v>2009</v>
      </c>
      <c r="P4353" s="12">
        <f>P4352+IF(AND($B4353="C",I4353&lt;&gt;""),IF($G4353="D",-I4353,+I4353),0)</f>
        <v>-4.2251877867869325E-3</v>
      </c>
    </row>
    <row r="4354" spans="1:16" x14ac:dyDescent="0.2">
      <c r="A4354" s="6">
        <v>2011</v>
      </c>
      <c r="B4354" s="29" t="s">
        <v>17</v>
      </c>
      <c r="C4354" t="s">
        <v>33</v>
      </c>
      <c r="D4354" s="8">
        <v>39923</v>
      </c>
      <c r="E4354" s="8">
        <v>39922</v>
      </c>
      <c r="F4354" s="40" t="s">
        <v>284</v>
      </c>
      <c r="G4354" s="29" t="s">
        <v>23</v>
      </c>
      <c r="I4354" s="12">
        <v>524</v>
      </c>
      <c r="J4354" s="12">
        <f>J4353+IF(AND($B4354="B",$G4354="D"),-I4354,IF($B4354="B",+I4354,0))</f>
        <v>4914.4484306959021</v>
      </c>
      <c r="K4354" s="12">
        <f>K4353+IF(AND($B4354="B",$E4354&lt;&gt;""),IF($G4354="D",-I4354,+I4354),0)</f>
        <v>4914.4484306959021</v>
      </c>
      <c r="L4354" s="6" t="str">
        <f>IF(C4354="","",G4354&amp;" "&amp;VLOOKUP(C4354,$X$1:$Y$49,2))</f>
        <v>D 23</v>
      </c>
      <c r="M4354" s="10" t="e">
        <f>M4353+IF(AND(B4354="C",E4354&lt;&gt;""),IF(G4354="D",-#REF!,+#REF!),0)</f>
        <v>#REF!</v>
      </c>
      <c r="N4354">
        <f>IF(D4354,MONTH(D4354),"")</f>
        <v>4</v>
      </c>
      <c r="O4354">
        <f>IF(D4354,YEAR(D4354),"")</f>
        <v>2009</v>
      </c>
      <c r="P4354" s="12">
        <f>P4353+IF(AND($B4354="C",I4354&lt;&gt;""),IF($G4354="D",-I4354,+I4354),0)</f>
        <v>-4.2251877867869325E-3</v>
      </c>
    </row>
    <row r="4355" spans="1:16" x14ac:dyDescent="0.2">
      <c r="A4355" s="6">
        <v>2015</v>
      </c>
      <c r="B4355" s="29" t="s">
        <v>17</v>
      </c>
      <c r="C4355" s="24" t="s">
        <v>33</v>
      </c>
      <c r="D4355" s="8">
        <v>39923</v>
      </c>
      <c r="E4355" s="8">
        <v>39922</v>
      </c>
      <c r="F4355" s="40" t="s">
        <v>284</v>
      </c>
      <c r="G4355" s="29" t="s">
        <v>23</v>
      </c>
      <c r="I4355" s="12">
        <v>220</v>
      </c>
      <c r="J4355" s="12">
        <f>J4354+IF(AND($B4355="B",$G4355="D"),-I4355,IF($B4355="B",+I4355,0))</f>
        <v>4694.4484306959021</v>
      </c>
      <c r="K4355" s="12">
        <f>K4354+IF(AND($B4355="B",$E4355&lt;&gt;""),IF($G4355="D",-I4355,+I4355),0)</f>
        <v>4694.4484306959021</v>
      </c>
      <c r="L4355" s="6" t="str">
        <f>IF(C4355="","",G4355&amp;" "&amp;VLOOKUP(C4355,$X$1:$Y$49,2))</f>
        <v>D 23</v>
      </c>
      <c r="M4355" s="10" t="e">
        <f>M4354+IF(AND(B4355="C",E4355&lt;&gt;""),IF(G4355="D",-#REF!,+#REF!),0)</f>
        <v>#REF!</v>
      </c>
      <c r="N4355">
        <f>IF(D4355,MONTH(D4355),"")</f>
        <v>4</v>
      </c>
      <c r="O4355">
        <f>IF(D4355,YEAR(D4355),"")</f>
        <v>2009</v>
      </c>
      <c r="P4355" s="12">
        <f>P4354+IF(AND($B4355="C",I4355&lt;&gt;""),IF($G4355="D",-I4355,+I4355),0)</f>
        <v>-4.2251877867869325E-3</v>
      </c>
    </row>
    <row r="4356" spans="1:16" x14ac:dyDescent="0.2">
      <c r="A4356" s="6">
        <v>2092</v>
      </c>
      <c r="B4356" s="29" t="s">
        <v>17</v>
      </c>
      <c r="C4356" t="s">
        <v>49</v>
      </c>
      <c r="D4356" s="8">
        <v>39923</v>
      </c>
      <c r="E4356" s="8">
        <v>39923</v>
      </c>
      <c r="F4356" s="40" t="s">
        <v>284</v>
      </c>
      <c r="G4356" s="29" t="s">
        <v>23</v>
      </c>
      <c r="I4356" s="12">
        <v>415.5</v>
      </c>
      <c r="J4356" s="12">
        <f>J4355+IF(AND($B4356="B",$G4356="D"),-I4356,IF($B4356="B",+I4356,0))</f>
        <v>4278.9484306959021</v>
      </c>
      <c r="K4356" s="12">
        <f>K4355+IF(AND($B4356="B",$E4356&lt;&gt;""),IF($G4356="D",-I4356,+I4356),0)</f>
        <v>4278.9484306959021</v>
      </c>
      <c r="L4356" s="6" t="str">
        <f>IF(C4356="","",G4356&amp;" "&amp;VLOOKUP(C4356,$X$1:$Y$49,2))</f>
        <v>D 24</v>
      </c>
      <c r="M4356" s="10" t="e">
        <f>M4355+IF(AND(B4356="C",E4356&lt;&gt;""),IF(G4356="D",-#REF!,+#REF!),0)</f>
        <v>#REF!</v>
      </c>
      <c r="N4356">
        <f>IF(D4356,MONTH(D4356),"")</f>
        <v>4</v>
      </c>
      <c r="O4356">
        <f>IF(D4356,YEAR(D4356),"")</f>
        <v>2009</v>
      </c>
      <c r="P4356" s="12">
        <f>P4355+IF(AND($B4356="C",I4356&lt;&gt;""),IF($G4356="D",-I4356,+I4356),0)</f>
        <v>-4.2251877867869325E-3</v>
      </c>
    </row>
    <row r="4357" spans="1:16" x14ac:dyDescent="0.2">
      <c r="A4357" s="6">
        <v>2092</v>
      </c>
      <c r="B4357" s="29" t="s">
        <v>17</v>
      </c>
      <c r="C4357" t="s">
        <v>26</v>
      </c>
      <c r="D4357" s="8">
        <v>39923</v>
      </c>
      <c r="E4357" s="8">
        <v>39923</v>
      </c>
      <c r="F4357" s="40" t="s">
        <v>284</v>
      </c>
      <c r="G4357" s="29" t="s">
        <v>23</v>
      </c>
      <c r="I4357" s="12">
        <v>81.44</v>
      </c>
      <c r="J4357" s="12">
        <f>J4356+IF(AND($B4357="B",$G4357="D"),-I4357,IF($B4357="B",+I4357,0))</f>
        <v>4197.5084306959025</v>
      </c>
      <c r="K4357" s="12">
        <f>K4356+IF(AND($B4357="B",$E4357&lt;&gt;""),IF($G4357="D",-I4357,+I4357),0)</f>
        <v>4197.5084306959025</v>
      </c>
      <c r="L4357" s="6" t="str">
        <f>IF(C4357="","",G4357&amp;" "&amp;VLOOKUP(C4357,$X$1:$Y$49,2))</f>
        <v>D 6</v>
      </c>
      <c r="M4357" s="10" t="e">
        <f>M4356+IF(AND(B4357="C",E4357&lt;&gt;""),IF(G4357="D",-#REF!,+#REF!),0)</f>
        <v>#REF!</v>
      </c>
      <c r="N4357">
        <f>IF(D4357,MONTH(D4357),"")</f>
        <v>4</v>
      </c>
      <c r="O4357">
        <f>IF(D4357,YEAR(D4357),"")</f>
        <v>2009</v>
      </c>
      <c r="P4357" s="12">
        <f>P4356+IF(AND($B4357="C",I4357&lt;&gt;""),IF($G4357="D",-I4357,+I4357),0)</f>
        <v>-4.2251877867869325E-3</v>
      </c>
    </row>
    <row r="4358" spans="1:16" x14ac:dyDescent="0.2">
      <c r="A4358" s="6">
        <v>2093</v>
      </c>
      <c r="B4358" s="29" t="s">
        <v>17</v>
      </c>
      <c r="C4358" t="s">
        <v>49</v>
      </c>
      <c r="D4358" s="8">
        <v>39923</v>
      </c>
      <c r="E4358" s="8">
        <v>39923</v>
      </c>
      <c r="F4358" s="40" t="s">
        <v>284</v>
      </c>
      <c r="G4358" s="29" t="s">
        <v>23</v>
      </c>
      <c r="I4358" s="12">
        <v>254.61</v>
      </c>
      <c r="J4358" s="12">
        <f>J4357+IF(AND($B4358="B",$G4358="D"),-I4358,IF($B4358="B",+I4358,0))</f>
        <v>3942.8984306959023</v>
      </c>
      <c r="K4358" s="12">
        <f>K4357+IF(AND($B4358="B",$E4358&lt;&gt;""),IF($G4358="D",-I4358,+I4358),0)</f>
        <v>3942.8984306959023</v>
      </c>
      <c r="L4358" s="6" t="str">
        <f>IF(C4358="","",G4358&amp;" "&amp;VLOOKUP(C4358,$X$1:$Y$49,2))</f>
        <v>D 24</v>
      </c>
      <c r="M4358" s="10" t="e">
        <f>M4357+IF(AND(B4358="C",E4358&lt;&gt;""),IF(G4358="D",-#REF!,+#REF!),0)</f>
        <v>#REF!</v>
      </c>
      <c r="N4358">
        <f>IF(D4358,MONTH(D4358),"")</f>
        <v>4</v>
      </c>
      <c r="O4358">
        <f>IF(D4358,YEAR(D4358),"")</f>
        <v>2009</v>
      </c>
      <c r="P4358" s="12">
        <f>P4357+IF(AND($B4358="C",I4358&lt;&gt;""),IF($G4358="D",-I4358,+I4358),0)</f>
        <v>-4.2251877867869325E-3</v>
      </c>
    </row>
    <row r="4359" spans="1:16" x14ac:dyDescent="0.2">
      <c r="A4359" s="6">
        <v>2093</v>
      </c>
      <c r="B4359" s="29" t="s">
        <v>17</v>
      </c>
      <c r="C4359" t="s">
        <v>26</v>
      </c>
      <c r="D4359" s="8">
        <v>39923</v>
      </c>
      <c r="E4359" s="8">
        <v>39923</v>
      </c>
      <c r="F4359" s="40" t="s">
        <v>284</v>
      </c>
      <c r="G4359" s="29" t="s">
        <v>23</v>
      </c>
      <c r="I4359" s="12">
        <v>49.9</v>
      </c>
      <c r="J4359" s="12">
        <f>J4358+IF(AND($B4359="B",$G4359="D"),-I4359,IF($B4359="B",+I4359,0))</f>
        <v>3892.9984306959022</v>
      </c>
      <c r="K4359" s="12">
        <f>K4358+IF(AND($B4359="B",$E4359&lt;&gt;""),IF($G4359="D",-I4359,+I4359),0)</f>
        <v>3892.9984306959022</v>
      </c>
      <c r="L4359" s="6" t="str">
        <f>IF(C4359="","",G4359&amp;" "&amp;VLOOKUP(C4359,$X$1:$Y$49,2))</f>
        <v>D 6</v>
      </c>
      <c r="M4359" s="10" t="e">
        <f>M4358+IF(AND(B4359="C",E4359&lt;&gt;""),IF(G4359="D",-#REF!,+#REF!),0)</f>
        <v>#REF!</v>
      </c>
      <c r="N4359">
        <f>IF(D4359,MONTH(D4359),"")</f>
        <v>4</v>
      </c>
      <c r="O4359">
        <f>IF(D4359,YEAR(D4359),"")</f>
        <v>2009</v>
      </c>
      <c r="P4359" s="12">
        <f>P4358+IF(AND($B4359="C",I4359&lt;&gt;""),IF($G4359="D",-I4359,+I4359),0)</f>
        <v>-4.2251877867869325E-3</v>
      </c>
    </row>
    <row r="4360" spans="1:16" x14ac:dyDescent="0.2">
      <c r="A4360" s="6">
        <v>1528</v>
      </c>
      <c r="B4360" s="6" t="s">
        <v>17</v>
      </c>
      <c r="C4360" t="s">
        <v>57</v>
      </c>
      <c r="D4360" s="8">
        <v>39924</v>
      </c>
      <c r="E4360" s="8">
        <v>39923</v>
      </c>
      <c r="F4360" t="s">
        <v>284</v>
      </c>
      <c r="G4360" s="6" t="s">
        <v>23</v>
      </c>
      <c r="I4360" s="12">
        <v>278.97000000000003</v>
      </c>
      <c r="J4360" s="12">
        <f>J4359+IF(AND($B4360="B",$G4360="D"),-I4360,IF($B4360="B",+I4360,0))</f>
        <v>3614.028430695902</v>
      </c>
      <c r="K4360" s="12">
        <f>K4359+IF(AND($B4360="B",$E4360&lt;&gt;""),IF($G4360="D",-I4360,+I4360),0)</f>
        <v>3614.028430695902</v>
      </c>
      <c r="L4360" s="6" t="str">
        <f>IF(C4360="","",G4360&amp;" "&amp;VLOOKUP(C4360,$X$1:$Y$49,2))</f>
        <v>D 13</v>
      </c>
      <c r="M4360" s="10" t="e">
        <f>M4359+IF(AND(B4360="C",E4360&lt;&gt;""),IF(G4360="D",-#REF!,+#REF!),0)</f>
        <v>#REF!</v>
      </c>
      <c r="N4360">
        <f>IF(D4360,MONTH(D4360),"")</f>
        <v>4</v>
      </c>
      <c r="O4360">
        <f>IF(D4360,YEAR(D4360),"")</f>
        <v>2009</v>
      </c>
      <c r="P4360" s="12">
        <f>P4359+IF(AND($B4360="C",I4360&lt;&gt;""),IF($G4360="D",-I4360,+I4360),0)</f>
        <v>-4.2251877867869325E-3</v>
      </c>
    </row>
    <row r="4361" spans="1:16" x14ac:dyDescent="0.2">
      <c r="A4361" s="6">
        <v>1528</v>
      </c>
      <c r="B4361" s="6" t="s">
        <v>17</v>
      </c>
      <c r="C4361" s="7" t="s">
        <v>26</v>
      </c>
      <c r="D4361" s="8">
        <v>39924</v>
      </c>
      <c r="E4361" s="8">
        <v>39923</v>
      </c>
      <c r="F4361" t="s">
        <v>284</v>
      </c>
      <c r="G4361" s="6" t="s">
        <v>23</v>
      </c>
      <c r="I4361" s="12">
        <v>54.68</v>
      </c>
      <c r="J4361" s="12">
        <f>J4360+IF(AND($B4361="B",$G4361="D"),-I4361,IF($B4361="B",+I4361,0))</f>
        <v>3559.3484306959022</v>
      </c>
      <c r="K4361" s="12">
        <f>K4360+IF(AND($B4361="B",$E4361&lt;&gt;""),IF($G4361="D",-I4361,+I4361),0)</f>
        <v>3559.3484306959022</v>
      </c>
      <c r="L4361" s="6" t="str">
        <f>IF(C4361="","",G4361&amp;" "&amp;VLOOKUP(C4361,$X$1:$Y$49,2))</f>
        <v>D 6</v>
      </c>
      <c r="M4361" s="10" t="e">
        <f>M4360+IF(AND(B4361="C",E4361&lt;&gt;""),IF(G4361="D",-#REF!,+#REF!),0)</f>
        <v>#REF!</v>
      </c>
      <c r="N4361">
        <f>IF(D4361,MONTH(D4361),"")</f>
        <v>4</v>
      </c>
      <c r="O4361">
        <f>IF(D4361,YEAR(D4361),"")</f>
        <v>2009</v>
      </c>
      <c r="P4361" s="12">
        <f>P4360+IF(AND($B4361="C",I4361&lt;&gt;""),IF($G4361="D",-I4361,+I4361),0)</f>
        <v>-4.2251877867869325E-3</v>
      </c>
    </row>
    <row r="4362" spans="1:16" x14ac:dyDescent="0.2">
      <c r="A4362" s="6">
        <v>1528</v>
      </c>
      <c r="B4362" s="6" t="s">
        <v>17</v>
      </c>
      <c r="C4362" t="s">
        <v>64</v>
      </c>
      <c r="D4362" s="8">
        <v>39924</v>
      </c>
      <c r="E4362" s="8">
        <v>39923</v>
      </c>
      <c r="F4362" t="s">
        <v>284</v>
      </c>
      <c r="G4362" s="6" t="s">
        <v>23</v>
      </c>
      <c r="I4362" s="12">
        <v>6.11</v>
      </c>
      <c r="J4362" s="12">
        <f>J4361+IF(AND($B4362="B",$G4362="D"),-I4362,IF($B4362="B",+I4362,0))</f>
        <v>3553.238430695902</v>
      </c>
      <c r="K4362" s="12">
        <f>K4361+IF(AND($B4362="B",$E4362&lt;&gt;""),IF($G4362="D",-I4362,+I4362),0)</f>
        <v>3553.238430695902</v>
      </c>
      <c r="L4362" s="6" t="str">
        <f>IF(C4362="","",G4362&amp;" "&amp;VLOOKUP(C4362,$X$1:$Y$49,2))</f>
        <v>D 20</v>
      </c>
      <c r="M4362" s="10" t="e">
        <f>M4361+IF(AND(B4362="C",E4362&lt;&gt;""),IF(G4362="D",-#REF!,+#REF!),0)</f>
        <v>#REF!</v>
      </c>
      <c r="N4362">
        <f>IF(D4362,MONTH(D4362),"")</f>
        <v>4</v>
      </c>
      <c r="O4362">
        <f>IF(D4362,YEAR(D4362),"")</f>
        <v>2009</v>
      </c>
      <c r="P4362" s="12">
        <f>P4361+IF(AND($B4362="C",I4362&lt;&gt;""),IF($G4362="D",-I4362,+I4362),0)</f>
        <v>-4.2251877867869325E-3</v>
      </c>
    </row>
    <row r="4363" spans="1:16" x14ac:dyDescent="0.2">
      <c r="A4363" s="6">
        <v>2090</v>
      </c>
      <c r="B4363" s="29" t="s">
        <v>17</v>
      </c>
      <c r="C4363" t="s">
        <v>54</v>
      </c>
      <c r="D4363" s="8">
        <v>39927</v>
      </c>
      <c r="E4363" s="8">
        <v>39927</v>
      </c>
      <c r="F4363" s="40" t="s">
        <v>284</v>
      </c>
      <c r="G4363" s="29" t="s">
        <v>19</v>
      </c>
      <c r="I4363" s="12">
        <v>825</v>
      </c>
      <c r="J4363" s="12">
        <f>J4362+IF(AND($B4363="B",$G4363="D"),-I4363,IF($B4363="B",+I4363,0))</f>
        <v>4378.238430695902</v>
      </c>
      <c r="K4363" s="12">
        <f>K4362+IF(AND($B4363="B",$E4363&lt;&gt;""),IF($G4363="D",-I4363,+I4363),0)</f>
        <v>4378.238430695902</v>
      </c>
      <c r="L4363" s="6" t="str">
        <f>IF(C4363="","",G4363&amp;" "&amp;VLOOKUP(C4363,$X$1:$Y$49,2))</f>
        <v>R 6</v>
      </c>
      <c r="M4363" s="10" t="e">
        <f>M4362+IF(AND(B4363="C",E4363&lt;&gt;""),IF(G4363="D",-#REF!,+#REF!),0)</f>
        <v>#REF!</v>
      </c>
      <c r="N4363">
        <f>IF(D4363,MONTH(D4363),"")</f>
        <v>4</v>
      </c>
      <c r="O4363">
        <f>IF(D4363,YEAR(D4363),"")</f>
        <v>2009</v>
      </c>
      <c r="P4363" s="12">
        <f>P4362+IF(AND($B4363="C",I4363&lt;&gt;""),IF($G4363="D",-I4363,+I4363),0)</f>
        <v>-4.2251877867869325E-3</v>
      </c>
    </row>
    <row r="4364" spans="1:16" x14ac:dyDescent="0.2">
      <c r="A4364" s="6">
        <v>2090</v>
      </c>
      <c r="B4364" s="29" t="s">
        <v>17</v>
      </c>
      <c r="C4364" t="s">
        <v>62</v>
      </c>
      <c r="D4364" s="8">
        <v>39927</v>
      </c>
      <c r="E4364" s="8">
        <v>39927</v>
      </c>
      <c r="F4364" s="40" t="s">
        <v>284</v>
      </c>
      <c r="G4364" s="29" t="s">
        <v>19</v>
      </c>
      <c r="I4364" s="12">
        <v>161.69999999999999</v>
      </c>
      <c r="J4364" s="12">
        <f>J4363+IF(AND($B4364="B",$G4364="D"),-I4364,IF($B4364="B",+I4364,0))</f>
        <v>4539.9384306959018</v>
      </c>
      <c r="K4364" s="12">
        <f>K4363+IF(AND($B4364="B",$E4364&lt;&gt;""),IF($G4364="D",-I4364,+I4364),0)</f>
        <v>4539.9384306959018</v>
      </c>
      <c r="L4364" s="6" t="str">
        <f>IF(C4364="","",G4364&amp;" "&amp;VLOOKUP(C4364,$X$1:$Y$49,2))</f>
        <v>R 5</v>
      </c>
      <c r="M4364" s="10" t="e">
        <f>M4363+IF(AND(B4364="C",E4364&lt;&gt;""),IF(G4364="D",-#REF!,+#REF!),0)</f>
        <v>#REF!</v>
      </c>
      <c r="N4364">
        <f>IF(D4364,MONTH(D4364),"")</f>
        <v>4</v>
      </c>
      <c r="O4364">
        <f>IF(D4364,YEAR(D4364),"")</f>
        <v>2009</v>
      </c>
      <c r="P4364" s="12">
        <f>P4363+IF(AND($B4364="C",I4364&lt;&gt;""),IF($G4364="D",-I4364,+I4364),0)</f>
        <v>-4.2251877867869325E-3</v>
      </c>
    </row>
    <row r="4365" spans="1:16" x14ac:dyDescent="0.2">
      <c r="A4365" s="6">
        <v>2095</v>
      </c>
      <c r="B4365" s="29" t="s">
        <v>17</v>
      </c>
      <c r="C4365" t="s">
        <v>28</v>
      </c>
      <c r="D4365" s="8">
        <v>39929</v>
      </c>
      <c r="E4365" s="8">
        <v>39929</v>
      </c>
      <c r="F4365" s="40" t="s">
        <v>284</v>
      </c>
      <c r="G4365" s="29" t="s">
        <v>23</v>
      </c>
      <c r="I4365" s="12">
        <v>56.32</v>
      </c>
      <c r="J4365" s="12">
        <f>J4364+IF(AND($B4365="B",$G4365="D"),-I4365,IF($B4365="B",+I4365,0))</f>
        <v>4483.6184306959021</v>
      </c>
      <c r="K4365" s="12">
        <f>K4364+IF(AND($B4365="B",$E4365&lt;&gt;""),IF($G4365="D",-I4365,+I4365),0)</f>
        <v>4483.6184306959021</v>
      </c>
      <c r="L4365" s="6" t="str">
        <f>IF(C4365="","",G4365&amp;" "&amp;VLOOKUP(C4365,$X$1:$Y$49,2))</f>
        <v>D 25</v>
      </c>
      <c r="M4365" s="10" t="e">
        <f>M4364+IF(AND(B4365="C",E4365&lt;&gt;""),IF(G4365="D",-#REF!,+#REF!),0)</f>
        <v>#REF!</v>
      </c>
      <c r="N4365">
        <f>IF(D4365,MONTH(D4365),"")</f>
        <v>4</v>
      </c>
      <c r="O4365">
        <f>IF(D4365,YEAR(D4365),"")</f>
        <v>2009</v>
      </c>
      <c r="P4365" s="12">
        <f>P4364+IF(AND($B4365="C",I4365&lt;&gt;""),IF($G4365="D",-I4365,+I4365),0)</f>
        <v>-4.2251877867869325E-3</v>
      </c>
    </row>
    <row r="4366" spans="1:16" x14ac:dyDescent="0.2">
      <c r="A4366" s="6">
        <v>2095</v>
      </c>
      <c r="B4366" s="29" t="s">
        <v>17</v>
      </c>
      <c r="C4366" t="s">
        <v>26</v>
      </c>
      <c r="D4366" s="8">
        <v>39929</v>
      </c>
      <c r="E4366" s="8">
        <v>39929</v>
      </c>
      <c r="F4366" s="40" t="s">
        <v>284</v>
      </c>
      <c r="G4366" s="29" t="s">
        <v>23</v>
      </c>
      <c r="I4366" s="12">
        <v>9.64</v>
      </c>
      <c r="J4366" s="12">
        <f>J4365+IF(AND($B4366="B",$G4366="D"),-I4366,IF($B4366="B",+I4366,0))</f>
        <v>4473.9784306959018</v>
      </c>
      <c r="K4366" s="12">
        <f>K4365+IF(AND($B4366="B",$E4366&lt;&gt;""),IF($G4366="D",-I4366,+I4366),0)</f>
        <v>4473.9784306959018</v>
      </c>
      <c r="L4366" s="6" t="str">
        <f>IF(C4366="","",G4366&amp;" "&amp;VLOOKUP(C4366,$X$1:$Y$49,2))</f>
        <v>D 6</v>
      </c>
      <c r="M4366" s="10" t="e">
        <f>M4365+IF(AND(B4366="C",E4366&lt;&gt;""),IF(G4366="D",-#REF!,+#REF!),0)</f>
        <v>#REF!</v>
      </c>
      <c r="N4366">
        <f>IF(D4366,MONTH(D4366),"")</f>
        <v>4</v>
      </c>
      <c r="O4366">
        <f>IF(D4366,YEAR(D4366),"")</f>
        <v>2009</v>
      </c>
      <c r="P4366" s="12">
        <f>P4365+IF(AND($B4366="C",I4366&lt;&gt;""),IF($G4366="D",-I4366,+I4366),0)</f>
        <v>-4.2251877867869325E-3</v>
      </c>
    </row>
    <row r="4367" spans="1:16" x14ac:dyDescent="0.2">
      <c r="A4367" s="6">
        <v>2099</v>
      </c>
      <c r="B4367" s="29" t="s">
        <v>17</v>
      </c>
      <c r="C4367" t="s">
        <v>43</v>
      </c>
      <c r="D4367" s="8">
        <v>39929</v>
      </c>
      <c r="E4367" s="8">
        <v>39942</v>
      </c>
      <c r="F4367" s="40" t="s">
        <v>284</v>
      </c>
      <c r="G4367" s="29" t="s">
        <v>23</v>
      </c>
      <c r="I4367" s="12">
        <v>317.89</v>
      </c>
      <c r="J4367" s="12">
        <f>J4366+IF(AND($B4367="B",$G4367="D"),-I4367,IF($B4367="B",+I4367,0))</f>
        <v>4156.0884306959015</v>
      </c>
      <c r="K4367" s="12">
        <f>K4366+IF(AND($B4367="B",$E4367&lt;&gt;""),IF($G4367="D",-I4367,+I4367),0)</f>
        <v>4156.0884306959015</v>
      </c>
      <c r="L4367" s="6" t="str">
        <f>IF(C4367="","",G4367&amp;" "&amp;VLOOKUP(C4367,$X$1:$Y$49,2))</f>
        <v>D 15</v>
      </c>
      <c r="M4367" s="10" t="e">
        <f>M4366+IF(AND(B4367="C",E4367&lt;&gt;""),IF(G4367="D",-#REF!,+#REF!),0)</f>
        <v>#REF!</v>
      </c>
      <c r="N4367">
        <f>IF(D4367,MONTH(D4367),"")</f>
        <v>4</v>
      </c>
      <c r="O4367">
        <f>IF(D4367,YEAR(D4367),"")</f>
        <v>2009</v>
      </c>
      <c r="P4367" s="12">
        <f>P4366+IF(AND($B4367="C",I4367&lt;&gt;""),IF($G4367="D",-I4367,+I4367),0)</f>
        <v>-4.2251877867869325E-3</v>
      </c>
    </row>
    <row r="4368" spans="1:16" x14ac:dyDescent="0.2">
      <c r="A4368" s="6">
        <v>2099</v>
      </c>
      <c r="B4368" s="29" t="s">
        <v>17</v>
      </c>
      <c r="C4368" t="s">
        <v>26</v>
      </c>
      <c r="D4368" s="8">
        <v>39929</v>
      </c>
      <c r="E4368" s="8">
        <v>39942</v>
      </c>
      <c r="F4368" s="40" t="s">
        <v>284</v>
      </c>
      <c r="G4368" s="29" t="s">
        <v>23</v>
      </c>
      <c r="I4368" s="12">
        <v>62.3</v>
      </c>
      <c r="J4368" s="12">
        <f>J4367+IF(AND($B4368="B",$G4368="D"),-I4368,IF($B4368="B",+I4368,0))</f>
        <v>4093.7884306959013</v>
      </c>
      <c r="K4368" s="12">
        <f>K4367+IF(AND($B4368="B",$E4368&lt;&gt;""),IF($G4368="D",-I4368,+I4368),0)</f>
        <v>4093.7884306959013</v>
      </c>
      <c r="L4368" s="6" t="str">
        <f>IF(C4368="","",G4368&amp;" "&amp;VLOOKUP(C4368,$X$1:$Y$49,2))</f>
        <v>D 6</v>
      </c>
      <c r="M4368" s="10" t="e">
        <f>M4367+IF(AND(B4368="C",E4368&lt;&gt;""),IF(G4368="D",-#REF!,+#REF!),0)</f>
        <v>#REF!</v>
      </c>
      <c r="N4368">
        <f>IF(D4368,MONTH(D4368),"")</f>
        <v>4</v>
      </c>
      <c r="O4368">
        <f>IF(D4368,YEAR(D4368),"")</f>
        <v>2009</v>
      </c>
      <c r="P4368" s="12">
        <f>P4367+IF(AND($B4368="C",I4368&lt;&gt;""),IF($G4368="D",-I4368,+I4368),0)</f>
        <v>-4.2251877867869325E-3</v>
      </c>
    </row>
    <row r="4369" spans="1:18" x14ac:dyDescent="0.2">
      <c r="A4369" s="6">
        <v>2096</v>
      </c>
      <c r="B4369" s="29" t="s">
        <v>17</v>
      </c>
      <c r="C4369" t="s">
        <v>49</v>
      </c>
      <c r="D4369" s="8">
        <v>39933</v>
      </c>
      <c r="E4369" s="8">
        <v>39933</v>
      </c>
      <c r="F4369" s="40" t="s">
        <v>284</v>
      </c>
      <c r="G4369" s="29" t="s">
        <v>23</v>
      </c>
      <c r="I4369" s="12">
        <v>194.82</v>
      </c>
      <c r="J4369" s="12">
        <f>J4368+IF(AND($B4369="B",$G4369="D"),-I4369,IF($B4369="B",+I4369,0))</f>
        <v>3898.9684306959011</v>
      </c>
      <c r="K4369" s="12">
        <f>K4368+IF(AND($B4369="B",$E4369&lt;&gt;""),IF($G4369="D",-I4369,+I4369),0)</f>
        <v>3898.9684306959011</v>
      </c>
      <c r="L4369" s="6" t="str">
        <f>IF(C4369="","",G4369&amp;" "&amp;VLOOKUP(C4369,$X$1:$Y$49,2))</f>
        <v>D 24</v>
      </c>
      <c r="M4369" s="10" t="e">
        <f>M4368+IF(AND(B4369="C",E4369&lt;&gt;""),IF(G4369="D",-#REF!,+#REF!),0)</f>
        <v>#REF!</v>
      </c>
      <c r="N4369">
        <f>IF(D4369,MONTH(D4369),"")</f>
        <v>4</v>
      </c>
      <c r="O4369">
        <f>IF(D4369,YEAR(D4369),"")</f>
        <v>2009</v>
      </c>
      <c r="P4369" s="12">
        <f>P4368+IF(AND($B4369="C",I4369&lt;&gt;""),IF($G4369="D",-I4369,+I4369),0)</f>
        <v>-4.2251877867869325E-3</v>
      </c>
    </row>
    <row r="4370" spans="1:18" x14ac:dyDescent="0.2">
      <c r="A4370" s="6">
        <v>2096</v>
      </c>
      <c r="B4370" s="29" t="s">
        <v>17</v>
      </c>
      <c r="C4370" t="s">
        <v>26</v>
      </c>
      <c r="D4370" s="8">
        <v>39933</v>
      </c>
      <c r="E4370" s="8">
        <v>39933</v>
      </c>
      <c r="F4370" s="40" t="s">
        <v>284</v>
      </c>
      <c r="G4370" s="29" t="s">
        <v>23</v>
      </c>
      <c r="I4370" s="12">
        <v>63.51</v>
      </c>
      <c r="J4370" s="12">
        <f>J4369+IF(AND($B4370="B",$G4370="D"),-I4370,IF($B4370="B",+I4370,0))</f>
        <v>3835.4584306959009</v>
      </c>
      <c r="K4370" s="12">
        <f>K4369+IF(AND($B4370="B",$E4370&lt;&gt;""),IF($G4370="D",-I4370,+I4370),0)</f>
        <v>3835.4584306959009</v>
      </c>
      <c r="L4370" s="6" t="str">
        <f>IF(C4370="","",G4370&amp;" "&amp;VLOOKUP(C4370,$X$1:$Y$49,2))</f>
        <v>D 6</v>
      </c>
      <c r="M4370" s="10" t="e">
        <f>M4369+IF(AND(B4370="C",E4370&lt;&gt;""),IF(G4370="D",-#REF!,+#REF!),0)</f>
        <v>#REF!</v>
      </c>
      <c r="N4370">
        <f>IF(D4370,MONTH(D4370),"")</f>
        <v>4</v>
      </c>
      <c r="O4370">
        <f>IF(D4370,YEAR(D4370),"")</f>
        <v>2009</v>
      </c>
      <c r="P4370" s="12">
        <f>P4369+IF(AND($B4370="C",I4370&lt;&gt;""),IF($G4370="D",-I4370,+I4370),0)</f>
        <v>-4.2251877867869325E-3</v>
      </c>
    </row>
    <row r="4371" spans="1:18" x14ac:dyDescent="0.2">
      <c r="A4371" s="6">
        <v>2096</v>
      </c>
      <c r="B4371" s="29" t="s">
        <v>17</v>
      </c>
      <c r="C4371" t="s">
        <v>31</v>
      </c>
      <c r="D4371" s="8">
        <v>39933</v>
      </c>
      <c r="E4371" s="8">
        <v>39933</v>
      </c>
      <c r="F4371" s="40" t="s">
        <v>284</v>
      </c>
      <c r="G4371" s="29" t="s">
        <v>23</v>
      </c>
      <c r="I4371" s="12">
        <v>164.27</v>
      </c>
      <c r="J4371" s="12">
        <f>J4370+IF(AND($B4371="B",$G4371="D"),-I4371,IF($B4371="B",+I4371,0))</f>
        <v>3671.1884306959009</v>
      </c>
      <c r="K4371" s="12">
        <f>K4370+IF(AND($B4371="B",$E4371&lt;&gt;""),IF($G4371="D",-I4371,+I4371),0)</f>
        <v>3671.1884306959009</v>
      </c>
      <c r="L4371" s="6" t="str">
        <f>IF(C4371="","",G4371&amp;" "&amp;VLOOKUP(C4371,$X$1:$Y$49,2))</f>
        <v>D 22</v>
      </c>
      <c r="M4371" s="10" t="e">
        <f>M4370+IF(AND(B4371="C",E4371&lt;&gt;""),IF(G4371="D",-#REF!,+#REF!),0)</f>
        <v>#REF!</v>
      </c>
      <c r="N4371">
        <f>IF(D4371,MONTH(D4371),"")</f>
        <v>4</v>
      </c>
      <c r="O4371">
        <f>IF(D4371,YEAR(D4371),"")</f>
        <v>2009</v>
      </c>
      <c r="P4371" s="12">
        <f>P4370+IF(AND($B4371="C",I4371&lt;&gt;""),IF($G4371="D",-I4371,+I4371),0)</f>
        <v>-4.2251877867869325E-3</v>
      </c>
    </row>
    <row r="4372" spans="1:18" x14ac:dyDescent="0.2">
      <c r="A4372" s="6">
        <v>2096</v>
      </c>
      <c r="B4372" s="29" t="s">
        <v>17</v>
      </c>
      <c r="C4372" t="s">
        <v>49</v>
      </c>
      <c r="D4372" s="8">
        <v>39933</v>
      </c>
      <c r="E4372" s="8">
        <v>39933</v>
      </c>
      <c r="F4372" s="40" t="s">
        <v>284</v>
      </c>
      <c r="G4372" s="29" t="s">
        <v>23</v>
      </c>
      <c r="I4372" s="12">
        <v>20.07</v>
      </c>
      <c r="J4372" s="12">
        <f>J4371+IF(AND($B4372="B",$G4372="D"),-I4372,IF($B4372="B",+I4372,0))</f>
        <v>3651.1184306959008</v>
      </c>
      <c r="K4372" s="12">
        <f>K4371+IF(AND($B4372="B",$E4372&lt;&gt;""),IF($G4372="D",-I4372,+I4372),0)</f>
        <v>3651.1184306959008</v>
      </c>
      <c r="L4372" s="6" t="str">
        <f>IF(C4372="","",G4372&amp;" "&amp;VLOOKUP(C4372,$X$1:$Y$49,2))</f>
        <v>D 24</v>
      </c>
      <c r="M4372" s="10" t="e">
        <f>M4371+IF(AND(B4372="C",E4372&lt;&gt;""),IF(G4372="D",-#REF!,+#REF!),0)</f>
        <v>#REF!</v>
      </c>
      <c r="N4372">
        <f>IF(D4372,MONTH(D4372),"")</f>
        <v>4</v>
      </c>
      <c r="O4372">
        <f>IF(D4372,YEAR(D4372),"")</f>
        <v>2009</v>
      </c>
      <c r="P4372" s="12">
        <f>P4371+IF(AND($B4372="C",I4372&lt;&gt;""),IF($G4372="D",-I4372,+I4372),0)</f>
        <v>-4.2251877867869325E-3</v>
      </c>
    </row>
    <row r="4373" spans="1:18" x14ac:dyDescent="0.2">
      <c r="A4373" s="6">
        <v>2096</v>
      </c>
      <c r="B4373" s="29" t="s">
        <v>17</v>
      </c>
      <c r="C4373" t="s">
        <v>49</v>
      </c>
      <c r="D4373" s="8">
        <v>39933</v>
      </c>
      <c r="E4373" s="8">
        <v>39933</v>
      </c>
      <c r="F4373" s="40" t="s">
        <v>284</v>
      </c>
      <c r="G4373" s="29" t="s">
        <v>23</v>
      </c>
      <c r="I4373" s="12">
        <v>61.51</v>
      </c>
      <c r="J4373" s="12">
        <f>J4372+IF(AND($B4373="B",$G4373="D"),-I4373,IF($B4373="B",+I4373,0))</f>
        <v>3589.6084306959006</v>
      </c>
      <c r="K4373" s="12">
        <f>K4372+IF(AND($B4373="B",$E4373&lt;&gt;""),IF($G4373="D",-I4373,+I4373),0)</f>
        <v>3589.6084306959006</v>
      </c>
      <c r="L4373" s="6" t="str">
        <f>IF(C4373="","",G4373&amp;" "&amp;VLOOKUP(C4373,$X$1:$Y$49,2))</f>
        <v>D 24</v>
      </c>
      <c r="M4373" s="10" t="e">
        <f>M4372+IF(AND(B4373="C",E4373&lt;&gt;""),IF(G4373="D",-#REF!,+#REF!),0)</f>
        <v>#REF!</v>
      </c>
      <c r="N4373">
        <f>IF(D4373,MONTH(D4373),"")</f>
        <v>4</v>
      </c>
      <c r="O4373">
        <f>IF(D4373,YEAR(D4373),"")</f>
        <v>2009</v>
      </c>
      <c r="P4373" s="12">
        <f>P4372+IF(AND($B4373="C",I4373&lt;&gt;""),IF($G4373="D",-I4373,+I4373),0)</f>
        <v>-4.2251877867869325E-3</v>
      </c>
    </row>
    <row r="4374" spans="1:18" x14ac:dyDescent="0.2">
      <c r="A4374" s="6">
        <v>2096</v>
      </c>
      <c r="B4374" s="29" t="s">
        <v>17</v>
      </c>
      <c r="C4374" s="24" t="s">
        <v>58</v>
      </c>
      <c r="D4374" s="8">
        <v>39933</v>
      </c>
      <c r="E4374" s="8">
        <v>39933</v>
      </c>
      <c r="F4374" s="40" t="s">
        <v>284</v>
      </c>
      <c r="G4374" s="29" t="s">
        <v>23</v>
      </c>
      <c r="I4374" s="12">
        <v>74.25</v>
      </c>
      <c r="J4374" s="12">
        <f>J4373+IF(AND($B4374="B",$G4374="D"),-I4374,IF($B4374="B",+I4374,0))</f>
        <v>3515.3584306959006</v>
      </c>
      <c r="K4374" s="12">
        <f>K4373+IF(AND($B4374="B",$E4374&lt;&gt;""),IF($G4374="D",-I4374,+I4374),0)</f>
        <v>3515.3584306959006</v>
      </c>
      <c r="L4374" s="6" t="str">
        <f>IF(C4374="","",G4374&amp;" "&amp;VLOOKUP(C4374,$X$1:$Y$49,2))</f>
        <v>D 4</v>
      </c>
      <c r="M4374" s="10" t="e">
        <f>M4373+IF(AND(B4374="C",E4374&lt;&gt;""),IF(G4374="D",-#REF!,+#REF!),0)</f>
        <v>#REF!</v>
      </c>
      <c r="N4374">
        <f>IF(D4374,MONTH(D4374),"")</f>
        <v>4</v>
      </c>
      <c r="O4374">
        <f>IF(D4374,YEAR(D4374),"")</f>
        <v>2009</v>
      </c>
      <c r="P4374" s="12">
        <f>P4373+IF(AND($B4374="C",I4374&lt;&gt;""),IF($G4374="D",-I4374,+I4374),0)</f>
        <v>-4.2251877867869325E-3</v>
      </c>
    </row>
    <row r="4375" spans="1:18" x14ac:dyDescent="0.2">
      <c r="A4375" s="6">
        <v>2091</v>
      </c>
      <c r="B4375" s="29" t="s">
        <v>17</v>
      </c>
      <c r="C4375" t="s">
        <v>54</v>
      </c>
      <c r="D4375" s="8">
        <v>39934</v>
      </c>
      <c r="E4375" s="8">
        <v>39934</v>
      </c>
      <c r="F4375" s="40" t="s">
        <v>284</v>
      </c>
      <c r="G4375" s="29" t="s">
        <v>19</v>
      </c>
      <c r="I4375" s="12">
        <v>1684</v>
      </c>
      <c r="J4375" s="12">
        <f>J4374+IF(AND($B4375="B",$G4375="D"),-I4375,IF($B4375="B",+I4375,0))</f>
        <v>5199.3584306959001</v>
      </c>
      <c r="K4375" s="12">
        <f>K4374+IF(AND($B4375="B",$E4375&lt;&gt;""),IF($G4375="D",-I4375,+I4375),0)</f>
        <v>5199.3584306959001</v>
      </c>
      <c r="L4375" s="6" t="str">
        <f>IF(C4375="","",G4375&amp;" "&amp;VLOOKUP(C4375,$X$1:$Y$49,2))</f>
        <v>R 6</v>
      </c>
      <c r="M4375" s="10" t="e">
        <f>M4374+IF(AND(B4375="C",E4375&lt;&gt;""),IF(G4375="D",-#REF!,+#REF!),0)</f>
        <v>#REF!</v>
      </c>
      <c r="N4375">
        <f>IF(D4375,MONTH(D4375),"")</f>
        <v>5</v>
      </c>
      <c r="O4375">
        <f>IF(D4375,YEAR(D4375),"")</f>
        <v>2009</v>
      </c>
      <c r="P4375" s="12">
        <f>P4374+IF(AND($B4375="C",I4375&lt;&gt;""),IF($G4375="D",-I4375,+I4375),0)</f>
        <v>-4.2251877867869325E-3</v>
      </c>
    </row>
    <row r="4376" spans="1:18" x14ac:dyDescent="0.2">
      <c r="A4376" s="6">
        <v>2091</v>
      </c>
      <c r="B4376" s="29" t="s">
        <v>17</v>
      </c>
      <c r="C4376" t="s">
        <v>62</v>
      </c>
      <c r="D4376" s="8">
        <v>39934</v>
      </c>
      <c r="E4376" s="8">
        <v>39934</v>
      </c>
      <c r="F4376" s="40" t="s">
        <v>284</v>
      </c>
      <c r="G4376" s="29" t="s">
        <v>19</v>
      </c>
      <c r="I4376" s="12">
        <v>330.06</v>
      </c>
      <c r="J4376" s="12">
        <f>J4375+IF(AND($B4376="B",$G4376="D"),-I4376,IF($B4376="B",+I4376,0))</f>
        <v>5529.4184306959005</v>
      </c>
      <c r="K4376" s="12">
        <f>K4375+IF(AND($B4376="B",$E4376&lt;&gt;""),IF($G4376="D",-I4376,+I4376),0)</f>
        <v>5529.4184306959005</v>
      </c>
      <c r="L4376" s="6" t="str">
        <f>IF(C4376="","",G4376&amp;" "&amp;VLOOKUP(C4376,$X$1:$Y$49,2))</f>
        <v>R 5</v>
      </c>
      <c r="M4376" s="10" t="e">
        <f>M4375+IF(AND(B4376="C",E4376&lt;&gt;""),IF(G4376="D",-#REF!,+#REF!),0)</f>
        <v>#REF!</v>
      </c>
      <c r="N4376">
        <f>IF(D4376,MONTH(D4376),"")</f>
        <v>5</v>
      </c>
      <c r="O4376">
        <f>IF(D4376,YEAR(D4376),"")</f>
        <v>2009</v>
      </c>
      <c r="P4376" s="12">
        <f>P4375+IF(AND($B4376="C",I4376&lt;&gt;""),IF($G4376="D",-I4376,+I4376),0)</f>
        <v>-4.2251877867869325E-3</v>
      </c>
    </row>
    <row r="4377" spans="1:18" x14ac:dyDescent="0.2">
      <c r="A4377" s="6">
        <v>999</v>
      </c>
      <c r="B4377" s="6" t="s">
        <v>17</v>
      </c>
      <c r="C4377" t="s">
        <v>33</v>
      </c>
      <c r="D4377" s="8">
        <v>39937</v>
      </c>
      <c r="E4377" s="8">
        <v>39937</v>
      </c>
      <c r="F4377" t="s">
        <v>284</v>
      </c>
      <c r="G4377" s="6" t="s">
        <v>23</v>
      </c>
      <c r="I4377" s="12">
        <v>141.47999999999999</v>
      </c>
      <c r="J4377" s="12">
        <f>J4376+IF(AND($B4377="B",$G4377="D"),-I4377,IF($B4377="B",+I4377,0))</f>
        <v>5387.9384306959009</v>
      </c>
      <c r="K4377" s="12">
        <f>K4376+IF(AND($B4377="B",$E4377&lt;&gt;""),IF($G4377="D",-I4377,+I4377),0)</f>
        <v>5387.9384306959009</v>
      </c>
      <c r="L4377" s="6" t="str">
        <f>IF(C4377="","",G4377&amp;" "&amp;VLOOKUP(C4377,$X$1:$Y$49,2))</f>
        <v>D 23</v>
      </c>
      <c r="M4377" s="10" t="e">
        <f>M4376+IF(AND(B4377="C",E4377&lt;&gt;""),IF(G4377="D",-#REF!,+#REF!),0)</f>
        <v>#REF!</v>
      </c>
      <c r="N4377">
        <f>IF(D4377,MONTH(D4377),"")</f>
        <v>5</v>
      </c>
      <c r="O4377">
        <f>IF(D4377,YEAR(D4377),"")</f>
        <v>2009</v>
      </c>
      <c r="P4377" s="12">
        <f>P4376+IF(AND($B4377="C",I4377&lt;&gt;""),IF($G4377="D",-I4377,+I4377),0)</f>
        <v>-4.2251877867869325E-3</v>
      </c>
    </row>
    <row r="4378" spans="1:18" x14ac:dyDescent="0.2">
      <c r="A4378" s="6">
        <v>2102</v>
      </c>
      <c r="B4378" s="6" t="s">
        <v>17</v>
      </c>
      <c r="C4378" t="s">
        <v>53</v>
      </c>
      <c r="D4378" s="8">
        <v>39937</v>
      </c>
      <c r="E4378" s="8">
        <v>39937</v>
      </c>
      <c r="F4378" t="s">
        <v>284</v>
      </c>
      <c r="G4378" s="6" t="s">
        <v>23</v>
      </c>
      <c r="I4378" s="12">
        <v>35</v>
      </c>
      <c r="J4378" s="12">
        <f>J4377+IF(AND($B4378="B",$G4378="D"),-I4378,IF($B4378="B",+I4378,0))</f>
        <v>5352.9384306959009</v>
      </c>
      <c r="K4378" s="12">
        <f>K4377+IF(AND($B4378="B",$E4378&lt;&gt;""),IF($G4378="D",-I4378,+I4378),0)</f>
        <v>5352.9384306959009</v>
      </c>
      <c r="L4378" s="6" t="str">
        <f>IF(C4378="","",G4378&amp;" "&amp;VLOOKUP(C4378,$X$1:$Y$49,2))</f>
        <v>D 29</v>
      </c>
      <c r="M4378" s="10" t="e">
        <f>M4377+IF(AND(B4378="C",E4378&lt;&gt;""),IF(G4378="D",-#REF!,+#REF!),0)</f>
        <v>#REF!</v>
      </c>
      <c r="N4378">
        <f>IF(D4378,MONTH(D4378),"")</f>
        <v>5</v>
      </c>
      <c r="O4378">
        <f>IF(D4378,YEAR(D4378),"")</f>
        <v>2009</v>
      </c>
      <c r="P4378" s="12">
        <f>P4377+IF(AND($B4378="C",I4378&lt;&gt;""),IF($G4378="D",-I4378,+I4378),0)</f>
        <v>-4.2251877867869325E-3</v>
      </c>
    </row>
    <row r="4379" spans="1:18" x14ac:dyDescent="0.2">
      <c r="A4379" s="6">
        <v>2102</v>
      </c>
      <c r="B4379" s="6" t="s">
        <v>17</v>
      </c>
      <c r="C4379" t="s">
        <v>53</v>
      </c>
      <c r="D4379" s="8">
        <v>39937</v>
      </c>
      <c r="E4379" s="8">
        <v>39937</v>
      </c>
      <c r="F4379" t="s">
        <v>284</v>
      </c>
      <c r="G4379" s="6" t="s">
        <v>23</v>
      </c>
      <c r="I4379" s="12">
        <v>8.36</v>
      </c>
      <c r="J4379" s="12">
        <f>J4378+IF(AND($B4379="B",$G4379="D"),-I4379,IF($B4379="B",+I4379,0))</f>
        <v>5344.5784306959013</v>
      </c>
      <c r="K4379" s="12">
        <f>K4378+IF(AND($B4379="B",$E4379&lt;&gt;""),IF($G4379="D",-I4379,+I4379),0)</f>
        <v>5344.5784306959013</v>
      </c>
      <c r="L4379" s="6" t="str">
        <f>IF(C4379="","",G4379&amp;" "&amp;VLOOKUP(C4379,$X$1:$Y$49,2))</f>
        <v>D 29</v>
      </c>
      <c r="M4379" s="10" t="e">
        <f>M4378+IF(AND(B4379="C",E4379&lt;&gt;""),IF(G4379="D",-#REF!,+#REF!),0)</f>
        <v>#REF!</v>
      </c>
      <c r="N4379">
        <f>IF(D4379,MONTH(D4379),"")</f>
        <v>5</v>
      </c>
      <c r="O4379">
        <f>IF(D4379,YEAR(D4379),"")</f>
        <v>2009</v>
      </c>
      <c r="P4379" s="12">
        <f>P4378+IF(AND($B4379="C",I4379&lt;&gt;""),IF($G4379="D",-I4379,+I4379),0)</f>
        <v>-4.2251877867869325E-3</v>
      </c>
    </row>
    <row r="4380" spans="1:18" x14ac:dyDescent="0.2">
      <c r="A4380" s="6">
        <v>2024</v>
      </c>
      <c r="B4380" s="6" t="s">
        <v>17</v>
      </c>
      <c r="C4380" t="s">
        <v>58</v>
      </c>
      <c r="D4380" s="8">
        <v>39938</v>
      </c>
      <c r="E4380" s="8">
        <v>39952</v>
      </c>
      <c r="F4380" t="s">
        <v>284</v>
      </c>
      <c r="G4380" s="6" t="s">
        <v>23</v>
      </c>
      <c r="I4380" s="12">
        <v>250</v>
      </c>
      <c r="J4380" s="12">
        <f>J4379+IF(AND($B4380="B",$G4380="D"),-I4380,IF($B4380="B",+I4380,0))</f>
        <v>5094.5784306959013</v>
      </c>
      <c r="K4380" s="12">
        <f>K4379+IF(AND($B4380="B",$E4380&lt;&gt;""),IF($G4380="D",-I4380,+I4380),0)</f>
        <v>5094.5784306959013</v>
      </c>
      <c r="L4380" s="6" t="str">
        <f>IF(C4380="","",G4380&amp;" "&amp;VLOOKUP(C4380,$X$1:$Y$49,2))</f>
        <v>D 4</v>
      </c>
      <c r="M4380" s="10" t="e">
        <f>M4379+IF(AND(B4380="C",E4380&lt;&gt;""),IF(G4380="D",-#REF!,+#REF!),0)</f>
        <v>#REF!</v>
      </c>
      <c r="N4380">
        <f>IF(D4380,MONTH(D4380),"")</f>
        <v>5</v>
      </c>
      <c r="O4380">
        <f>IF(D4380,YEAR(D4380),"")</f>
        <v>2009</v>
      </c>
      <c r="P4380" s="12">
        <f>P4379+IF(AND($B4380="C",I4380&lt;&gt;""),IF($G4380="D",-I4380,+I4380),0)</f>
        <v>-4.2251877867869325E-3</v>
      </c>
    </row>
    <row r="4381" spans="1:18" x14ac:dyDescent="0.2">
      <c r="A4381" s="6">
        <v>2094</v>
      </c>
      <c r="B4381" s="29" t="s">
        <v>17</v>
      </c>
      <c r="C4381" t="s">
        <v>31</v>
      </c>
      <c r="D4381" s="8">
        <v>39938</v>
      </c>
      <c r="E4381" s="8">
        <v>39937</v>
      </c>
      <c r="F4381" s="40" t="s">
        <v>284</v>
      </c>
      <c r="G4381" s="29" t="s">
        <v>23</v>
      </c>
      <c r="I4381" s="12">
        <v>54.43</v>
      </c>
      <c r="J4381" s="12">
        <f>J4380+IF(AND($B4381="B",$G4381="D"),-I4381,IF($B4381="B",+I4381,0))</f>
        <v>5040.148430695901</v>
      </c>
      <c r="K4381" s="12">
        <f>K4380+IF(AND($B4381="B",$E4381&lt;&gt;""),IF($G4381="D",-I4381,+I4381),0)</f>
        <v>5040.148430695901</v>
      </c>
      <c r="L4381" s="6" t="str">
        <f>IF(C4381="","",G4381&amp;" "&amp;VLOOKUP(C4381,$X$1:$Y$49,2))</f>
        <v>D 22</v>
      </c>
      <c r="M4381" s="10" t="e">
        <f>M4380+IF(AND(B4381="C",E4381&lt;&gt;""),IF(G4381="D",-#REF!,+#REF!),0)</f>
        <v>#REF!</v>
      </c>
      <c r="N4381">
        <f>IF(D4381,MONTH(D4381),"")</f>
        <v>5</v>
      </c>
      <c r="O4381">
        <f>IF(D4381,YEAR(D4381),"")</f>
        <v>2009</v>
      </c>
      <c r="P4381" s="12">
        <f>P4380+IF(AND($B4381="C",I4381&lt;&gt;""),IF($G4381="D",-I4381,+I4381),0)</f>
        <v>-4.2251877867869325E-3</v>
      </c>
    </row>
    <row r="4382" spans="1:18" x14ac:dyDescent="0.2">
      <c r="A4382" s="6">
        <v>2094</v>
      </c>
      <c r="B4382" s="29" t="s">
        <v>17</v>
      </c>
      <c r="C4382" t="s">
        <v>26</v>
      </c>
      <c r="D4382" s="8">
        <v>39938</v>
      </c>
      <c r="E4382" s="8">
        <v>39937</v>
      </c>
      <c r="F4382" s="40" t="s">
        <v>284</v>
      </c>
      <c r="G4382" s="29" t="s">
        <v>23</v>
      </c>
      <c r="I4382" s="12">
        <v>10.67</v>
      </c>
      <c r="J4382" s="12">
        <f>J4381+IF(AND($B4382="B",$G4382="D"),-I4382,IF($B4382="B",+I4382,0))</f>
        <v>5029.4784306959009</v>
      </c>
      <c r="K4382" s="12">
        <f>K4381+IF(AND($B4382="B",$E4382&lt;&gt;""),IF($G4382="D",-I4382,+I4382),0)</f>
        <v>5029.4784306959009</v>
      </c>
      <c r="L4382" s="6" t="str">
        <f>IF(C4382="","",G4382&amp;" "&amp;VLOOKUP(C4382,$X$1:$Y$49,2))</f>
        <v>D 6</v>
      </c>
      <c r="M4382" s="10" t="e">
        <f>M4381+IF(AND(B4382="C",E4382&lt;&gt;""),IF(G4382="D",-#REF!,+#REF!),0)</f>
        <v>#REF!</v>
      </c>
      <c r="N4382">
        <f>IF(D4382,MONTH(D4382),"")</f>
        <v>5</v>
      </c>
      <c r="O4382">
        <f>IF(D4382,YEAR(D4382),"")</f>
        <v>2009</v>
      </c>
      <c r="P4382" s="12">
        <f>P4381+IF(AND($B4382="C",I4382&lt;&gt;""),IF($G4382="D",-I4382,+I4382),0)</f>
        <v>-4.2251877867869325E-3</v>
      </c>
    </row>
    <row r="4383" spans="1:18" x14ac:dyDescent="0.2">
      <c r="A4383" s="6">
        <v>2101</v>
      </c>
      <c r="B4383" s="29" t="s">
        <v>17</v>
      </c>
      <c r="C4383" t="s">
        <v>54</v>
      </c>
      <c r="D4383" s="8">
        <v>39940</v>
      </c>
      <c r="E4383" s="8">
        <v>39940</v>
      </c>
      <c r="F4383" s="40" t="s">
        <v>284</v>
      </c>
      <c r="G4383" s="29" t="s">
        <v>19</v>
      </c>
      <c r="I4383" s="12">
        <v>786</v>
      </c>
      <c r="J4383" s="12">
        <f>J4382+IF(AND($B4383="B",$G4383="D"),-I4383,IF($B4383="B",+I4383,0))</f>
        <v>5815.4784306959009</v>
      </c>
      <c r="K4383" s="12">
        <f>K4382+IF(AND($B4383="B",$E4383&lt;&gt;""),IF($G4383="D",-I4383,+I4383),0)</f>
        <v>5815.4784306959009</v>
      </c>
      <c r="L4383" s="6" t="str">
        <f>IF(C4383="","",G4383&amp;" "&amp;VLOOKUP(C4383,$X$1:$Y$49,2))</f>
        <v>R 6</v>
      </c>
      <c r="M4383" s="10" t="e">
        <f>M4382+IF(AND(B4383="C",E4383&lt;&gt;""),IF(G4383="D",-#REF!,+#REF!),0)</f>
        <v>#REF!</v>
      </c>
      <c r="N4383">
        <f>IF(D4383,MONTH(D4383),"")</f>
        <v>5</v>
      </c>
      <c r="O4383">
        <f>IF(D4383,YEAR(D4383),"")</f>
        <v>2009</v>
      </c>
      <c r="P4383" s="12">
        <f>P4382+IF(AND($B4383="C",I4383&lt;&gt;""),IF($G4383="D",-I4383,+I4383),0)</f>
        <v>-4.2251877867869325E-3</v>
      </c>
      <c r="R4383" s="17"/>
    </row>
    <row r="4384" spans="1:18" x14ac:dyDescent="0.2">
      <c r="A4384" s="6">
        <v>2101</v>
      </c>
      <c r="B4384" s="29" t="s">
        <v>17</v>
      </c>
      <c r="C4384" t="s">
        <v>62</v>
      </c>
      <c r="D4384" s="8">
        <v>39940</v>
      </c>
      <c r="E4384" s="8">
        <v>39940</v>
      </c>
      <c r="F4384" s="40" t="s">
        <v>284</v>
      </c>
      <c r="G4384" s="29" t="s">
        <v>19</v>
      </c>
      <c r="I4384" s="12">
        <v>154.06</v>
      </c>
      <c r="J4384" s="12">
        <f>J4383+IF(AND($B4384="B",$G4384="D"),-I4384,IF($B4384="B",+I4384,0))</f>
        <v>5969.5384306959013</v>
      </c>
      <c r="K4384" s="12">
        <f>K4383+IF(AND($B4384="B",$E4384&lt;&gt;""),IF($G4384="D",-I4384,+I4384),0)</f>
        <v>5969.5384306959013</v>
      </c>
      <c r="L4384" s="6" t="str">
        <f>IF(C4384="","",G4384&amp;" "&amp;VLOOKUP(C4384,$X$1:$Y$49,2))</f>
        <v>R 5</v>
      </c>
      <c r="M4384" s="10" t="e">
        <f>M4383+IF(AND(B4384="C",E4384&lt;&gt;""),IF(G4384="D",-#REF!,+#REF!),0)</f>
        <v>#REF!</v>
      </c>
      <c r="N4384">
        <f>IF(D4384,MONTH(D4384),"")</f>
        <v>5</v>
      </c>
      <c r="O4384">
        <f>IF(D4384,YEAR(D4384),"")</f>
        <v>2009</v>
      </c>
      <c r="P4384" s="12">
        <f>P4383+IF(AND($B4384="C",I4384&lt;&gt;""),IF($G4384="D",-I4384,+I4384),0)</f>
        <v>-4.2251877867869325E-3</v>
      </c>
    </row>
    <row r="4385" spans="1:19" x14ac:dyDescent="0.2">
      <c r="A4385" s="6">
        <v>1538</v>
      </c>
      <c r="B4385" s="6" t="s">
        <v>17</v>
      </c>
      <c r="C4385" t="s">
        <v>64</v>
      </c>
      <c r="D4385" s="8">
        <v>39941</v>
      </c>
      <c r="E4385" s="8">
        <v>39944</v>
      </c>
      <c r="F4385" t="s">
        <v>284</v>
      </c>
      <c r="G4385" s="6" t="s">
        <v>23</v>
      </c>
      <c r="I4385" s="12">
        <v>4</v>
      </c>
      <c r="J4385" s="12">
        <f>J4384+IF(AND($B4385="B",$G4385="D"),-I4385,IF($B4385="B",+I4385,0))</f>
        <v>5965.5384306959013</v>
      </c>
      <c r="K4385" s="12">
        <f>K4384+IF(AND($B4385="B",$E4385&lt;&gt;""),IF($G4385="D",-I4385,+I4385),0)</f>
        <v>5965.5384306959013</v>
      </c>
      <c r="L4385" s="6" t="str">
        <f>IF(C4385="","",G4385&amp;" "&amp;VLOOKUP(C4385,$X$1:$Y$49,2))</f>
        <v>D 20</v>
      </c>
      <c r="M4385" s="10" t="e">
        <f>M4384+IF(AND(B4385="C",E4385&lt;&gt;""),IF(G4385="D",-#REF!,+#REF!),0)</f>
        <v>#REF!</v>
      </c>
      <c r="N4385">
        <f>IF(D4385,MONTH(D4385),"")</f>
        <v>5</v>
      </c>
      <c r="O4385">
        <f>IF(D4385,YEAR(D4385),"")</f>
        <v>2009</v>
      </c>
      <c r="P4385" s="12">
        <f>P4384+IF(AND($B4385="C",I4385&lt;&gt;""),IF($G4385="D",-I4385,+I4385),0)</f>
        <v>-4.2251877867869325E-3</v>
      </c>
    </row>
    <row r="4386" spans="1:19" x14ac:dyDescent="0.2">
      <c r="A4386" s="6">
        <v>2100</v>
      </c>
      <c r="B4386" s="29" t="s">
        <v>17</v>
      </c>
      <c r="C4386" t="s">
        <v>54</v>
      </c>
      <c r="D4386" s="8">
        <v>39941</v>
      </c>
      <c r="E4386" s="8">
        <v>39941</v>
      </c>
      <c r="F4386" s="40" t="s">
        <v>284</v>
      </c>
      <c r="G4386" s="29" t="s">
        <v>19</v>
      </c>
      <c r="I4386" s="12">
        <v>2350</v>
      </c>
      <c r="J4386" s="12">
        <f>J4385+IF(AND($B4386="B",$G4386="D"),-I4386,IF($B4386="B",+I4386,0))</f>
        <v>8315.5384306959022</v>
      </c>
      <c r="K4386" s="12">
        <f>K4385+IF(AND($B4386="B",$E4386&lt;&gt;""),IF($G4386="D",-I4386,+I4386),0)</f>
        <v>8315.5384306959022</v>
      </c>
      <c r="L4386" s="6" t="str">
        <f>IF(C4386="","",G4386&amp;" "&amp;VLOOKUP(C4386,$X$1:$Y$49,2))</f>
        <v>R 6</v>
      </c>
      <c r="M4386" s="10" t="e">
        <f>M4385+IF(AND(B4386="C",E4386&lt;&gt;""),IF(G4386="D",-#REF!,+#REF!),0)</f>
        <v>#REF!</v>
      </c>
      <c r="N4386">
        <f>IF(D4386,MONTH(D4386),"")</f>
        <v>5</v>
      </c>
      <c r="O4386">
        <f>IF(D4386,YEAR(D4386),"")</f>
        <v>2009</v>
      </c>
      <c r="P4386" s="12">
        <f>P4385+IF(AND($B4386="C",I4386&lt;&gt;""),IF($G4386="D",-I4386,+I4386),0)</f>
        <v>-4.2251877867869325E-3</v>
      </c>
    </row>
    <row r="4387" spans="1:19" x14ac:dyDescent="0.2">
      <c r="A4387" s="6">
        <v>2100</v>
      </c>
      <c r="B4387" s="29" t="s">
        <v>17</v>
      </c>
      <c r="C4387" t="s">
        <v>62</v>
      </c>
      <c r="D4387" s="8">
        <v>39941</v>
      </c>
      <c r="E4387" s="8">
        <v>39941</v>
      </c>
      <c r="F4387" t="s">
        <v>284</v>
      </c>
      <c r="G4387" s="29" t="s">
        <v>19</v>
      </c>
      <c r="I4387" s="12">
        <v>460.6</v>
      </c>
      <c r="J4387" s="12">
        <f>J4386+IF(AND($B4387="B",$G4387="D"),-I4387,IF($B4387="B",+I4387,0))</f>
        <v>8776.1384306959026</v>
      </c>
      <c r="K4387" s="12">
        <f>K4386+IF(AND($B4387="B",$E4387&lt;&gt;""),IF($G4387="D",-I4387,+I4387),0)</f>
        <v>8776.1384306959026</v>
      </c>
      <c r="L4387" s="6" t="str">
        <f>IF(C4387="","",G4387&amp;" "&amp;VLOOKUP(C4387,$X$1:$Y$49,2))</f>
        <v>R 5</v>
      </c>
      <c r="M4387" s="10" t="e">
        <f>M4386+IF(AND(B4387="C",E4387&lt;&gt;""),IF(G4387="D",-#REF!,+#REF!),0)</f>
        <v>#REF!</v>
      </c>
      <c r="N4387">
        <f>IF(D4387,MONTH(D4387),"")</f>
        <v>5</v>
      </c>
      <c r="O4387">
        <f>IF(D4387,YEAR(D4387),"")</f>
        <v>2009</v>
      </c>
      <c r="P4387" s="12">
        <f>P4386+IF(AND($B4387="C",I4387&lt;&gt;""),IF($G4387="D",-I4387,+I4387),0)</f>
        <v>-4.2251877867869325E-3</v>
      </c>
    </row>
    <row r="4388" spans="1:19" x14ac:dyDescent="0.2">
      <c r="A4388" s="6">
        <v>2103</v>
      </c>
      <c r="B4388" s="29" t="s">
        <v>17</v>
      </c>
      <c r="C4388" s="24" t="s">
        <v>58</v>
      </c>
      <c r="D4388" s="8">
        <v>39942</v>
      </c>
      <c r="E4388" s="8">
        <v>39942</v>
      </c>
      <c r="F4388" s="40" t="s">
        <v>284</v>
      </c>
      <c r="G4388" s="29" t="s">
        <v>23</v>
      </c>
      <c r="I4388" s="12">
        <v>3000</v>
      </c>
      <c r="J4388" s="12">
        <f>J4387+IF(AND($B4388="B",$G4388="D"),-I4388,IF($B4388="B",+I4388,0))</f>
        <v>5776.1384306959026</v>
      </c>
      <c r="K4388" s="12">
        <f>K4387+IF(AND($B4388="B",$E4388&lt;&gt;""),IF($G4388="D",-I4388,+I4388),0)</f>
        <v>5776.1384306959026</v>
      </c>
      <c r="L4388" s="6" t="str">
        <f>IF(C4388="","",G4388&amp;" "&amp;VLOOKUP(C4388,$X$1:$Y$49,2))</f>
        <v>D 4</v>
      </c>
      <c r="M4388" s="10" t="e">
        <f>M4387+IF(AND(B4388="C",E4388&lt;&gt;""),IF(G4388="D",-#REF!,+#REF!),0)</f>
        <v>#REF!</v>
      </c>
      <c r="N4388">
        <f>IF(D4388,MONTH(D4388),"")</f>
        <v>5</v>
      </c>
      <c r="O4388">
        <f>IF(D4388,YEAR(D4388),"")</f>
        <v>2009</v>
      </c>
      <c r="P4388" s="12">
        <f>P4387+IF(AND($B4388="C",I4388&lt;&gt;""),IF($G4388="D",-I4388,+I4388),0)</f>
        <v>-4.2251877867869325E-3</v>
      </c>
    </row>
    <row r="4389" spans="1:19" x14ac:dyDescent="0.2">
      <c r="A4389" s="6">
        <v>2017</v>
      </c>
      <c r="B4389" s="29" t="s">
        <v>17</v>
      </c>
      <c r="C4389" s="24" t="s">
        <v>33</v>
      </c>
      <c r="D4389" s="8">
        <v>39943</v>
      </c>
      <c r="E4389" s="8">
        <v>39945</v>
      </c>
      <c r="F4389" t="s">
        <v>284</v>
      </c>
      <c r="G4389" s="29" t="s">
        <v>23</v>
      </c>
      <c r="I4389" s="12">
        <v>289.60000000000002</v>
      </c>
      <c r="J4389" s="12">
        <f>J4388+IF(AND($B4389="B",$G4389="D"),-I4389,IF($B4389="B",+I4389,0))</f>
        <v>5486.5384306959022</v>
      </c>
      <c r="K4389" s="12">
        <f>K4388+IF(AND($B4389="B",$E4389&lt;&gt;""),IF($G4389="D",-I4389,+I4389),0)</f>
        <v>5486.5384306959022</v>
      </c>
      <c r="L4389" s="6" t="str">
        <f>IF(C4389="","",G4389&amp;" "&amp;VLOOKUP(C4389,$X$1:$Y$49,2))</f>
        <v>D 23</v>
      </c>
      <c r="M4389" s="10" t="e">
        <f>M4388+IF(AND(B4389="C",E4389&lt;&gt;""),IF(G4389="D",-#REF!,+#REF!),0)</f>
        <v>#REF!</v>
      </c>
      <c r="N4389">
        <f>IF(D4389,MONTH(D4389),"")</f>
        <v>5</v>
      </c>
      <c r="O4389">
        <f>IF(D4389,YEAR(D4389),"")</f>
        <v>2009</v>
      </c>
      <c r="P4389" s="12">
        <f>P4388+IF(AND($B4389="C",I4389&lt;&gt;""),IF($G4389="D",-I4389,+I4389),0)</f>
        <v>-4.2251877867869325E-3</v>
      </c>
    </row>
    <row r="4390" spans="1:19" x14ac:dyDescent="0.2">
      <c r="A4390" s="6">
        <v>2108</v>
      </c>
      <c r="B4390" s="29" t="s">
        <v>17</v>
      </c>
      <c r="C4390" s="24" t="s">
        <v>58</v>
      </c>
      <c r="D4390" s="8">
        <v>39944</v>
      </c>
      <c r="E4390" s="8">
        <v>39944</v>
      </c>
      <c r="F4390" s="40" t="s">
        <v>284</v>
      </c>
      <c r="G4390" s="29" t="s">
        <v>23</v>
      </c>
      <c r="I4390" s="12">
        <v>2000</v>
      </c>
      <c r="J4390" s="12">
        <f>J4389+IF(AND($B4390="B",$G4390="D"),-I4390,IF($B4390="B",+I4390,0))</f>
        <v>3486.5384306959022</v>
      </c>
      <c r="K4390" s="12">
        <f>K4389+IF(AND($B4390="B",$E4390&lt;&gt;""),IF($G4390="D",-I4390,+I4390),0)</f>
        <v>3486.5384306959022</v>
      </c>
      <c r="L4390" s="6" t="str">
        <f>IF(C4390="","",G4390&amp;" "&amp;VLOOKUP(C4390,$X$1:$Y$49,2))</f>
        <v>D 4</v>
      </c>
      <c r="M4390" s="10" t="e">
        <f>M4389+IF(AND(B4390="C",E4390&lt;&gt;""),IF(G4390="D",-#REF!,+#REF!),0)</f>
        <v>#REF!</v>
      </c>
      <c r="N4390">
        <f>IF(D4390,MONTH(D4390),"")</f>
        <v>5</v>
      </c>
      <c r="O4390">
        <f>IF(D4390,YEAR(D4390),"")</f>
        <v>2009</v>
      </c>
      <c r="P4390" s="12">
        <f>P4389+IF(AND($B4390="C",I4390&lt;&gt;""),IF($G4390="D",-I4390,+I4390),0)</f>
        <v>-4.2251877867869325E-3</v>
      </c>
    </row>
    <row r="4391" spans="1:19" x14ac:dyDescent="0.2">
      <c r="A4391" s="6">
        <v>2102</v>
      </c>
      <c r="B4391" s="29" t="s">
        <v>17</v>
      </c>
      <c r="C4391" t="s">
        <v>67</v>
      </c>
      <c r="D4391" s="8">
        <v>39945</v>
      </c>
      <c r="E4391" s="8">
        <v>39946</v>
      </c>
      <c r="F4391" s="40" t="s">
        <v>284</v>
      </c>
      <c r="G4391" s="29" t="s">
        <v>23</v>
      </c>
      <c r="I4391" s="12">
        <v>1439</v>
      </c>
      <c r="J4391" s="12">
        <f>J4390+IF(AND($B4391="B",$G4391="D"),-I4391,IF($B4391="B",+I4391,0))</f>
        <v>2047.5384306959022</v>
      </c>
      <c r="K4391" s="12">
        <f>K4390+IF(AND($B4391="B",$E4391&lt;&gt;""),IF($G4391="D",-I4391,+I4391),0)</f>
        <v>2047.5384306959022</v>
      </c>
      <c r="L4391" s="6" t="str">
        <f>IF(C4391="","",G4391&amp;" "&amp;VLOOKUP(C4391,$X$1:$Y$49,2))</f>
        <v>D 11</v>
      </c>
      <c r="M4391" s="10" t="e">
        <f>M4390+IF(AND(B4391="C",E4391&lt;&gt;""),IF(G4391="D",-#REF!,+#REF!),0)</f>
        <v>#REF!</v>
      </c>
      <c r="N4391">
        <f>IF(D4391,MONTH(D4391),"")</f>
        <v>5</v>
      </c>
      <c r="O4391">
        <f>IF(D4391,YEAR(D4391),"")</f>
        <v>2009</v>
      </c>
      <c r="P4391" s="12">
        <f>P4390+IF(AND($B4391="C",I4391&lt;&gt;""),IF($G4391="D",-I4391,+I4391),0)</f>
        <v>-4.2251877867869325E-3</v>
      </c>
    </row>
    <row r="4392" spans="1:19" x14ac:dyDescent="0.2">
      <c r="A4392" s="6">
        <v>2111</v>
      </c>
      <c r="B4392" s="29" t="s">
        <v>17</v>
      </c>
      <c r="C4392" t="s">
        <v>28</v>
      </c>
      <c r="D4392" s="8">
        <v>39946</v>
      </c>
      <c r="E4392" s="8">
        <v>39946</v>
      </c>
      <c r="F4392" t="s">
        <v>284</v>
      </c>
      <c r="G4392" s="29" t="s">
        <v>23</v>
      </c>
      <c r="I4392" s="12">
        <v>75.680000000000007</v>
      </c>
      <c r="J4392" s="12">
        <f>J4391+IF(AND($B4392="B",$G4392="D"),-I4392,IF($B4392="B",+I4392,0))</f>
        <v>1971.8584306959021</v>
      </c>
      <c r="K4392" s="12">
        <f>K4391+IF(AND($B4392="B",$E4392&lt;&gt;""),IF($G4392="D",-I4392,+I4392),0)</f>
        <v>1971.8584306959021</v>
      </c>
      <c r="L4392" s="6" t="str">
        <f>IF(C4392="","",G4392&amp;" "&amp;VLOOKUP(C4392,$X$1:$Y$49,2))</f>
        <v>D 25</v>
      </c>
      <c r="M4392" s="10" t="e">
        <f>M4391+IF(AND(B4392="C",E4392&lt;&gt;""),IF(G4392="D",-#REF!,+#REF!),0)</f>
        <v>#REF!</v>
      </c>
      <c r="N4392">
        <f>IF(D4392,MONTH(D4392),"")</f>
        <v>5</v>
      </c>
      <c r="O4392">
        <f>IF(D4392,YEAR(D4392),"")</f>
        <v>2009</v>
      </c>
      <c r="P4392" s="12">
        <f>P4391+IF(AND($B4392="C",I4392&lt;&gt;""),IF($G4392="D",-I4392,+I4392),0)</f>
        <v>-4.2251877867869325E-3</v>
      </c>
    </row>
    <row r="4393" spans="1:19" x14ac:dyDescent="0.2">
      <c r="A4393" s="6">
        <v>2111</v>
      </c>
      <c r="B4393" s="29" t="s">
        <v>17</v>
      </c>
      <c r="C4393" t="s">
        <v>26</v>
      </c>
      <c r="D4393" s="8">
        <v>39946</v>
      </c>
      <c r="E4393" s="8">
        <v>39946</v>
      </c>
      <c r="F4393" t="s">
        <v>284</v>
      </c>
      <c r="G4393" s="29" t="s">
        <v>23</v>
      </c>
      <c r="I4393" s="12">
        <v>12.07</v>
      </c>
      <c r="J4393" s="12">
        <f>J4392+IF(AND($B4393="B",$G4393="D"),-I4393,IF($B4393="B",+I4393,0))</f>
        <v>1959.7884306959022</v>
      </c>
      <c r="K4393" s="12">
        <f>K4392+IF(AND($B4393="B",$E4393&lt;&gt;""),IF($G4393="D",-I4393,+I4393),0)</f>
        <v>1959.7884306959022</v>
      </c>
      <c r="L4393" s="6" t="str">
        <f>IF(C4393="","",G4393&amp;" "&amp;VLOOKUP(C4393,$X$1:$Y$49,2))</f>
        <v>D 6</v>
      </c>
      <c r="M4393" s="10" t="e">
        <f>M4392+IF(AND(B4393="C",E4393&lt;&gt;""),IF(G4393="D",-#REF!,+#REF!),0)</f>
        <v>#REF!</v>
      </c>
      <c r="N4393">
        <f>IF(D4393,MONTH(D4393),"")</f>
        <v>5</v>
      </c>
      <c r="O4393">
        <f>IF(D4393,YEAR(D4393),"")</f>
        <v>2009</v>
      </c>
      <c r="P4393" s="12">
        <f>P4392+IF(AND($B4393="C",I4393&lt;&gt;""),IF($G4393="D",-I4393,+I4393),0)</f>
        <v>-4.2251877867869325E-3</v>
      </c>
    </row>
    <row r="4394" spans="1:19" x14ac:dyDescent="0.2">
      <c r="A4394" s="6">
        <v>2104</v>
      </c>
      <c r="B4394" s="29" t="s">
        <v>17</v>
      </c>
      <c r="C4394" t="s">
        <v>54</v>
      </c>
      <c r="D4394" s="8">
        <v>39947</v>
      </c>
      <c r="E4394" s="8">
        <v>39949</v>
      </c>
      <c r="F4394" s="40" t="s">
        <v>284</v>
      </c>
      <c r="G4394" s="29" t="s">
        <v>19</v>
      </c>
      <c r="I4394" s="12">
        <v>4650</v>
      </c>
      <c r="J4394" s="12">
        <f>J4393+IF(AND($B4394="B",$G4394="D"),-I4394,IF($B4394="B",+I4394,0))</f>
        <v>6609.7884306959022</v>
      </c>
      <c r="K4394" s="12">
        <f>K4393+IF(AND($B4394="B",$E4394&lt;&gt;""),IF($G4394="D",-I4394,+I4394),0)</f>
        <v>6609.7884306959022</v>
      </c>
      <c r="L4394" s="6" t="str">
        <f>IF(C4394="","",G4394&amp;" "&amp;VLOOKUP(C4394,$X$1:$Y$49,2))</f>
        <v>R 6</v>
      </c>
      <c r="M4394" s="10" t="e">
        <f>M4393+IF(AND(B4394="C",E4394&lt;&gt;""),IF(G4394="D",-#REF!,+#REF!),0)</f>
        <v>#REF!</v>
      </c>
      <c r="N4394">
        <f>IF(D4394,MONTH(D4394),"")</f>
        <v>5</v>
      </c>
      <c r="O4394">
        <f>IF(D4394,YEAR(D4394),"")</f>
        <v>2009</v>
      </c>
      <c r="P4394" s="12">
        <f>P4393+IF(AND($B4394="C",I4394&lt;&gt;""),IF($G4394="D",-I4394,+I4394),0)</f>
        <v>-4.2251877867869325E-3</v>
      </c>
    </row>
    <row r="4395" spans="1:19" x14ac:dyDescent="0.2">
      <c r="A4395" s="6">
        <v>2104</v>
      </c>
      <c r="B4395" s="29" t="s">
        <v>17</v>
      </c>
      <c r="C4395" t="s">
        <v>62</v>
      </c>
      <c r="D4395" s="8">
        <v>39947</v>
      </c>
      <c r="E4395" s="8">
        <v>39949</v>
      </c>
      <c r="F4395" t="s">
        <v>284</v>
      </c>
      <c r="G4395" s="29" t="s">
        <v>19</v>
      </c>
      <c r="I4395" s="12">
        <v>911.4</v>
      </c>
      <c r="J4395" s="12">
        <f>J4394+IF(AND($B4395="B",$G4395="D"),-I4395,IF($B4395="B",+I4395,0))</f>
        <v>7521.1884306959018</v>
      </c>
      <c r="K4395" s="12">
        <f>K4394+IF(AND($B4395="B",$E4395&lt;&gt;""),IF($G4395="D",-I4395,+I4395),0)</f>
        <v>7521.1884306959018</v>
      </c>
      <c r="L4395" s="6" t="str">
        <f>IF(C4395="","",G4395&amp;" "&amp;VLOOKUP(C4395,$X$1:$Y$49,2))</f>
        <v>R 5</v>
      </c>
      <c r="M4395" s="10" t="e">
        <f>M4394+IF(AND(B4395="C",E4395&lt;&gt;""),IF(G4395="D",-#REF!,+#REF!),0)</f>
        <v>#REF!</v>
      </c>
      <c r="N4395">
        <f>IF(D4395,MONTH(D4395),"")</f>
        <v>5</v>
      </c>
      <c r="O4395">
        <f>IF(D4395,YEAR(D4395),"")</f>
        <v>2009</v>
      </c>
      <c r="P4395" s="12">
        <f>P4394+IF(AND($B4395="C",I4395&lt;&gt;""),IF($G4395="D",-I4395,+I4395),0)</f>
        <v>-4.2251877867869325E-3</v>
      </c>
    </row>
    <row r="4396" spans="1:19" x14ac:dyDescent="0.2">
      <c r="A4396" s="6">
        <v>2105</v>
      </c>
      <c r="B4396" s="29" t="s">
        <v>17</v>
      </c>
      <c r="C4396" t="s">
        <v>54</v>
      </c>
      <c r="D4396" s="8">
        <v>39948</v>
      </c>
      <c r="E4396" s="8">
        <v>39955</v>
      </c>
      <c r="F4396" s="40" t="s">
        <v>284</v>
      </c>
      <c r="G4396" s="29" t="s">
        <v>19</v>
      </c>
      <c r="I4396" s="12">
        <v>2622.69</v>
      </c>
      <c r="J4396" s="12">
        <f>J4395+IF(AND($B4396="B",$G4396="D"),-I4396,IF($B4396="B",+I4396,0))</f>
        <v>10143.878430695902</v>
      </c>
      <c r="K4396" s="12">
        <f>K4395+IF(AND($B4396="B",$E4396&lt;&gt;""),IF($G4396="D",-I4396,+I4396),0)</f>
        <v>10143.878430695902</v>
      </c>
      <c r="L4396" s="6" t="str">
        <f>IF(C4396="","",G4396&amp;" "&amp;VLOOKUP(C4396,$X$1:$Y$49,2))</f>
        <v>R 6</v>
      </c>
      <c r="M4396" s="10" t="e">
        <f>M4395+IF(AND(B4396="C",E4396&lt;&gt;""),IF(G4396="D",-#REF!,+#REF!),0)</f>
        <v>#REF!</v>
      </c>
      <c r="N4396">
        <f>IF(D4396,MONTH(D4396),"")</f>
        <v>5</v>
      </c>
      <c r="O4396">
        <f>IF(D4396,YEAR(D4396),"")</f>
        <v>2009</v>
      </c>
      <c r="P4396" s="12">
        <f>P4395+IF(AND($B4396="C",I4396&lt;&gt;""),IF($G4396="D",-I4396,+I4396),0)</f>
        <v>-4.2251877867869325E-3</v>
      </c>
    </row>
    <row r="4397" spans="1:19" x14ac:dyDescent="0.2">
      <c r="A4397" s="6">
        <v>2105</v>
      </c>
      <c r="B4397" s="29" t="s">
        <v>17</v>
      </c>
      <c r="C4397" t="s">
        <v>62</v>
      </c>
      <c r="D4397" s="8">
        <v>39948</v>
      </c>
      <c r="E4397" s="8">
        <v>39955</v>
      </c>
      <c r="F4397" s="40" t="s">
        <v>284</v>
      </c>
      <c r="G4397" s="29" t="s">
        <v>19</v>
      </c>
      <c r="I4397" s="12">
        <v>514.04</v>
      </c>
      <c r="J4397" s="12">
        <f>J4396+IF(AND($B4397="B",$G4397="D"),-I4397,IF($B4397="B",+I4397,0))</f>
        <v>10657.918430695903</v>
      </c>
      <c r="K4397" s="12">
        <f>K4396+IF(AND($B4397="B",$E4397&lt;&gt;""),IF($G4397="D",-I4397,+I4397),0)</f>
        <v>10657.918430695903</v>
      </c>
      <c r="L4397" s="6" t="str">
        <f>IF(C4397="","",G4397&amp;" "&amp;VLOOKUP(C4397,$X$1:$Y$49,2))</f>
        <v>R 5</v>
      </c>
      <c r="M4397" s="10" t="e">
        <f>M4396+IF(AND(B4397="C",E4397&lt;&gt;""),IF(G4397="D",-#REF!,+#REF!),0)</f>
        <v>#REF!</v>
      </c>
      <c r="N4397">
        <f>IF(D4397,MONTH(D4397),"")</f>
        <v>5</v>
      </c>
      <c r="O4397">
        <f>IF(D4397,YEAR(D4397),"")</f>
        <v>2009</v>
      </c>
      <c r="P4397" s="12">
        <f>P4396+IF(AND($B4397="C",I4397&lt;&gt;""),IF($G4397="D",-I4397,+I4397),0)</f>
        <v>-4.2251877867869325E-3</v>
      </c>
      <c r="S4397" s="32">
        <f>9565.74-K4402</f>
        <v>2980.8215693040966</v>
      </c>
    </row>
    <row r="4398" spans="1:19" x14ac:dyDescent="0.2">
      <c r="A4398" s="6">
        <v>2109</v>
      </c>
      <c r="B4398" s="29" t="s">
        <v>17</v>
      </c>
      <c r="C4398" s="24" t="s">
        <v>58</v>
      </c>
      <c r="D4398" s="8">
        <v>39950</v>
      </c>
      <c r="E4398" s="8">
        <v>39950</v>
      </c>
      <c r="F4398" t="s">
        <v>284</v>
      </c>
      <c r="G4398" s="29" t="s">
        <v>23</v>
      </c>
      <c r="I4398" s="12">
        <v>3000</v>
      </c>
      <c r="J4398" s="12">
        <f>J4397+IF(AND($B4398="B",$G4398="D"),-I4398,IF($B4398="B",+I4398,0))</f>
        <v>7657.9184306959032</v>
      </c>
      <c r="K4398" s="12">
        <f>K4397+IF(AND($B4398="B",$E4398&lt;&gt;""),IF($G4398="D",-I4398,+I4398),0)</f>
        <v>7657.9184306959032</v>
      </c>
      <c r="L4398" s="6" t="str">
        <f>IF(C4398="","",G4398&amp;" "&amp;VLOOKUP(C4398,$X$1:$Y$49,2))</f>
        <v>D 4</v>
      </c>
      <c r="M4398" s="10" t="e">
        <f>M4397+IF(AND(B4398="C",E4398&lt;&gt;""),IF(G4398="D",-#REF!,+#REF!),0)</f>
        <v>#REF!</v>
      </c>
      <c r="N4398">
        <f>IF(D4398,MONTH(D4398),"")</f>
        <v>5</v>
      </c>
      <c r="O4398">
        <f>IF(D4398,YEAR(D4398),"")</f>
        <v>2009</v>
      </c>
      <c r="P4398" s="12">
        <f>P4397+IF(AND($B4398="C",I4398&lt;&gt;""),IF($G4398="D",-I4398,+I4398),0)</f>
        <v>-4.2251877867869325E-3</v>
      </c>
    </row>
    <row r="4399" spans="1:19" x14ac:dyDescent="0.2">
      <c r="A4399" s="6">
        <v>2011</v>
      </c>
      <c r="B4399" s="29" t="s">
        <v>17</v>
      </c>
      <c r="C4399" t="s">
        <v>33</v>
      </c>
      <c r="D4399" s="8">
        <v>39953</v>
      </c>
      <c r="E4399" s="8">
        <v>39952</v>
      </c>
      <c r="F4399" s="40" t="s">
        <v>284</v>
      </c>
      <c r="G4399" s="29" t="s">
        <v>23</v>
      </c>
      <c r="I4399" s="12">
        <v>524</v>
      </c>
      <c r="J4399" s="12">
        <f>J4398+IF(AND($B4399="B",$G4399="D"),-I4399,IF($B4399="B",+I4399,0))</f>
        <v>7133.9184306959032</v>
      </c>
      <c r="K4399" s="12">
        <f>K4398+IF(AND($B4399="B",$E4399&lt;&gt;""),IF($G4399="D",-I4399,+I4399),0)</f>
        <v>7133.9184306959032</v>
      </c>
      <c r="L4399" s="6" t="str">
        <f>IF(C4399="","",G4399&amp;" "&amp;VLOOKUP(C4399,$X$1:$Y$49,2))</f>
        <v>D 23</v>
      </c>
      <c r="M4399" s="10" t="e">
        <f>M4398+IF(AND(B4399="C",E4399&lt;&gt;""),IF(G4399="D",-#REF!,+#REF!),0)</f>
        <v>#REF!</v>
      </c>
      <c r="N4399">
        <f>IF(D4399,MONTH(D4399),"")</f>
        <v>5</v>
      </c>
      <c r="O4399">
        <f>IF(D4399,YEAR(D4399),"")</f>
        <v>2009</v>
      </c>
      <c r="P4399" s="12">
        <f>P4398+IF(AND($B4399="C",I4399&lt;&gt;""),IF($G4399="D",-I4399,+I4399),0)</f>
        <v>-4.2251877867869325E-3</v>
      </c>
    </row>
    <row r="4400" spans="1:19" x14ac:dyDescent="0.2">
      <c r="A4400" s="6">
        <v>2015</v>
      </c>
      <c r="B4400" s="29" t="s">
        <v>17</v>
      </c>
      <c r="C4400" s="24" t="s">
        <v>33</v>
      </c>
      <c r="D4400" s="8">
        <v>39953</v>
      </c>
      <c r="E4400" s="8">
        <v>39952</v>
      </c>
      <c r="F4400" s="40" t="s">
        <v>284</v>
      </c>
      <c r="G4400" s="29" t="s">
        <v>23</v>
      </c>
      <c r="I4400" s="12">
        <v>220</v>
      </c>
      <c r="J4400" s="12">
        <f>J4399+IF(AND($B4400="B",$G4400="D"),-I4400,IF($B4400="B",+I4400,0))</f>
        <v>6913.9184306959032</v>
      </c>
      <c r="K4400" s="12">
        <f>K4399+IF(AND($B4400="B",$E4400&lt;&gt;""),IF($G4400="D",-I4400,+I4400),0)</f>
        <v>6913.9184306959032</v>
      </c>
      <c r="L4400" s="6" t="str">
        <f>IF(C4400="","",G4400&amp;" "&amp;VLOOKUP(C4400,$X$1:$Y$49,2))</f>
        <v>D 23</v>
      </c>
      <c r="M4400" s="10" t="e">
        <f>M4399+IF(AND(B4400="C",E4400&lt;&gt;""),IF(G4400="D",-#REF!,+#REF!),0)</f>
        <v>#REF!</v>
      </c>
      <c r="N4400">
        <f>IF(D4400,MONTH(D4400),"")</f>
        <v>5</v>
      </c>
      <c r="O4400">
        <f>IF(D4400,YEAR(D4400),"")</f>
        <v>2009</v>
      </c>
      <c r="P4400" s="12">
        <f>P4399+IF(AND($B4400="C",I4400&lt;&gt;""),IF($G4400="D",-I4400,+I4400),0)</f>
        <v>-4.2251877867869325E-3</v>
      </c>
    </row>
    <row r="4401" spans="1:20" x14ac:dyDescent="0.2">
      <c r="A4401" s="6">
        <v>2092</v>
      </c>
      <c r="B4401" s="29" t="s">
        <v>17</v>
      </c>
      <c r="C4401" t="s">
        <v>49</v>
      </c>
      <c r="D4401" s="8">
        <v>39953</v>
      </c>
      <c r="E4401" s="8">
        <v>39947</v>
      </c>
      <c r="F4401" s="40" t="s">
        <v>284</v>
      </c>
      <c r="G4401" s="29" t="s">
        <v>23</v>
      </c>
      <c r="I4401" s="12">
        <v>275.08</v>
      </c>
      <c r="J4401" s="12">
        <f>J4400+IF(AND($B4401="B",$G4401="D"),-I4401,IF($B4401="B",+I4401,0))</f>
        <v>6638.8384306959033</v>
      </c>
      <c r="K4401" s="12">
        <f>K4400+IF(AND($B4401="B",$E4401&lt;&gt;""),IF($G4401="D",-I4401,+I4401),0)</f>
        <v>6638.8384306959033</v>
      </c>
      <c r="L4401" s="6" t="str">
        <f>IF(C4401="","",G4401&amp;" "&amp;VLOOKUP(C4401,$X$1:$Y$49,2))</f>
        <v>D 24</v>
      </c>
      <c r="M4401" s="10" t="e">
        <f>M4400+IF(AND(B4401="C",E4401&lt;&gt;""),IF(G4401="D",-#REF!,+#REF!),0)</f>
        <v>#REF!</v>
      </c>
      <c r="N4401">
        <f>IF(D4401,MONTH(D4401),"")</f>
        <v>5</v>
      </c>
      <c r="O4401">
        <f>IF(D4401,YEAR(D4401),"")</f>
        <v>2009</v>
      </c>
      <c r="P4401" s="12">
        <f>P4400+IF(AND($B4401="C",I4401&lt;&gt;""),IF($G4401="D",-I4401,+I4401),0)</f>
        <v>-4.2251877867869325E-3</v>
      </c>
    </row>
    <row r="4402" spans="1:20" x14ac:dyDescent="0.2">
      <c r="A4402" s="6">
        <v>2092</v>
      </c>
      <c r="B4402" s="29" t="s">
        <v>17</v>
      </c>
      <c r="C4402" t="s">
        <v>26</v>
      </c>
      <c r="D4402" s="8">
        <v>39953</v>
      </c>
      <c r="E4402" s="8">
        <v>39947</v>
      </c>
      <c r="F4402" s="40" t="s">
        <v>284</v>
      </c>
      <c r="G4402" s="29" t="s">
        <v>23</v>
      </c>
      <c r="I4402" s="12">
        <v>53.92</v>
      </c>
      <c r="J4402" s="12">
        <f>J4401+IF(AND($B4402="B",$G4402="D"),-I4402,IF($B4402="B",+I4402,0))</f>
        <v>6584.9184306959032</v>
      </c>
      <c r="K4402" s="12">
        <f>K4401+IF(AND($B4402="B",$E4402&lt;&gt;""),IF($G4402="D",-I4402,+I4402),0)</f>
        <v>6584.9184306959032</v>
      </c>
      <c r="L4402" s="6" t="str">
        <f>IF(C4402="","",G4402&amp;" "&amp;VLOOKUP(C4402,$X$1:$Y$49,2))</f>
        <v>D 6</v>
      </c>
      <c r="M4402" s="10" t="e">
        <f>M4401+IF(AND(B4402="C",E4402&lt;&gt;""),IF(G4402="D",-#REF!,+#REF!),0)</f>
        <v>#REF!</v>
      </c>
      <c r="N4402">
        <f>IF(D4402,MONTH(D4402),"")</f>
        <v>5</v>
      </c>
      <c r="O4402">
        <f>IF(D4402,YEAR(D4402),"")</f>
        <v>2009</v>
      </c>
      <c r="P4402" s="12">
        <f>P4401+IF(AND($B4402="C",I4402&lt;&gt;""),IF($G4402="D",-I4402,+I4402),0)</f>
        <v>-4.2251877867869325E-3</v>
      </c>
    </row>
    <row r="4403" spans="1:20" x14ac:dyDescent="0.2">
      <c r="A4403" s="6">
        <v>2093</v>
      </c>
      <c r="B4403" s="29" t="s">
        <v>17</v>
      </c>
      <c r="C4403" t="s">
        <v>49</v>
      </c>
      <c r="D4403" s="8">
        <v>39953</v>
      </c>
      <c r="E4403" s="8">
        <v>39947</v>
      </c>
      <c r="F4403" s="40" t="s">
        <v>284</v>
      </c>
      <c r="G4403" s="29" t="s">
        <v>23</v>
      </c>
      <c r="I4403" s="12">
        <v>145.47999999999999</v>
      </c>
      <c r="J4403" s="12">
        <f>J4402+IF(AND($B4403="B",$G4403="D"),-I4403,IF($B4403="B",+I4403,0))</f>
        <v>6439.4384306959037</v>
      </c>
      <c r="K4403" s="12">
        <f>K4402+IF(AND($B4403="B",$E4403&lt;&gt;""),IF($G4403="D",-I4403,+I4403),0)</f>
        <v>6439.4384306959037</v>
      </c>
      <c r="L4403" s="6" t="str">
        <f>IF(C4403="","",G4403&amp;" "&amp;VLOOKUP(C4403,$X$1:$Y$49,2))</f>
        <v>D 24</v>
      </c>
      <c r="M4403" s="10" t="e">
        <f>M4402+IF(AND(B4403="C",E4403&lt;&gt;""),IF(G4403="D",-#REF!,+#REF!),0)</f>
        <v>#REF!</v>
      </c>
      <c r="N4403">
        <f>IF(D4403,MONTH(D4403),"")</f>
        <v>5</v>
      </c>
      <c r="O4403">
        <f>IF(D4403,YEAR(D4403),"")</f>
        <v>2009</v>
      </c>
      <c r="P4403" s="12">
        <f>P4402+IF(AND($B4403="C",I4403&lt;&gt;""),IF($G4403="D",-I4403,+I4403),0)</f>
        <v>-4.2251877867869325E-3</v>
      </c>
    </row>
    <row r="4404" spans="1:20" x14ac:dyDescent="0.2">
      <c r="A4404" s="6">
        <v>2093</v>
      </c>
      <c r="B4404" s="29" t="s">
        <v>17</v>
      </c>
      <c r="C4404" t="s">
        <v>26</v>
      </c>
      <c r="D4404" s="8">
        <v>39953</v>
      </c>
      <c r="E4404" s="8">
        <v>39947</v>
      </c>
      <c r="F4404" s="40" t="s">
        <v>284</v>
      </c>
      <c r="G4404" s="29" t="s">
        <v>23</v>
      </c>
      <c r="I4404" s="12">
        <v>28.52</v>
      </c>
      <c r="J4404" s="12">
        <f>J4403+IF(AND($B4404="B",$G4404="D"),-I4404,IF($B4404="B",+I4404,0))</f>
        <v>6410.9184306959032</v>
      </c>
      <c r="K4404" s="12">
        <f>K4403+IF(AND($B4404="B",$E4404&lt;&gt;""),IF($G4404="D",-I4404,+I4404),0)</f>
        <v>6410.9184306959032</v>
      </c>
      <c r="L4404" s="6" t="str">
        <f>IF(C4404="","",G4404&amp;" "&amp;VLOOKUP(C4404,$X$1:$Y$49,2))</f>
        <v>D 6</v>
      </c>
      <c r="M4404" s="10" t="e">
        <f>M4403+IF(AND(B4404="C",E4404&lt;&gt;""),IF(G4404="D",-#REF!,+#REF!),0)</f>
        <v>#REF!</v>
      </c>
      <c r="N4404">
        <f>IF(D4404,MONTH(D4404),"")</f>
        <v>5</v>
      </c>
      <c r="O4404">
        <f>IF(D4404,YEAR(D4404),"")</f>
        <v>2009</v>
      </c>
      <c r="P4404" s="12">
        <f>P4403+IF(AND($B4404="C",I4404&lt;&gt;""),IF($G4404="D",-I4404,+I4404),0)</f>
        <v>-4.2251877867869325E-3</v>
      </c>
      <c r="T4404">
        <v>66.2</v>
      </c>
    </row>
    <row r="4405" spans="1:20" x14ac:dyDescent="0.2">
      <c r="A4405" s="6">
        <v>2110</v>
      </c>
      <c r="B4405" s="29" t="s">
        <v>17</v>
      </c>
      <c r="C4405" t="s">
        <v>54</v>
      </c>
      <c r="D4405" s="8">
        <v>39953</v>
      </c>
      <c r="E4405" s="8">
        <v>39953</v>
      </c>
      <c r="F4405" s="40" t="s">
        <v>284</v>
      </c>
      <c r="G4405" s="29" t="s">
        <v>19</v>
      </c>
      <c r="I4405" s="12">
        <v>900</v>
      </c>
      <c r="J4405" s="12">
        <f>J4404+IF(AND($B4405="B",$G4405="D"),-I4405,IF($B4405="B",+I4405,0))</f>
        <v>7310.9184306959032</v>
      </c>
      <c r="K4405" s="12">
        <f>K4404+IF(AND($B4405="B",$E4405&lt;&gt;""),IF($G4405="D",-I4405,+I4405),0)</f>
        <v>7310.9184306959032</v>
      </c>
      <c r="L4405" s="6" t="str">
        <f>IF(C4405="","",G4405&amp;" "&amp;VLOOKUP(C4405,$X$1:$Y$49,2))</f>
        <v>R 6</v>
      </c>
      <c r="M4405" s="10" t="e">
        <f>M4404+IF(AND(B4405="C",E4405&lt;&gt;""),IF(G4405="D",-#REF!,+#REF!),0)</f>
        <v>#REF!</v>
      </c>
      <c r="N4405">
        <f>IF(D4405,MONTH(D4405),"")</f>
        <v>5</v>
      </c>
      <c r="O4405">
        <f>IF(D4405,YEAR(D4405),"")</f>
        <v>2009</v>
      </c>
      <c r="P4405" s="12">
        <f>P4404+IF(AND($B4405="C",I4405&lt;&gt;""),IF($G4405="D",-I4405,+I4405),0)</f>
        <v>-4.2251877867869325E-3</v>
      </c>
    </row>
    <row r="4406" spans="1:20" x14ac:dyDescent="0.2">
      <c r="A4406" s="6">
        <v>2110</v>
      </c>
      <c r="B4406" s="29" t="s">
        <v>17</v>
      </c>
      <c r="C4406" t="s">
        <v>62</v>
      </c>
      <c r="D4406" s="8">
        <v>39953</v>
      </c>
      <c r="E4406" s="8">
        <v>39953</v>
      </c>
      <c r="F4406" t="s">
        <v>284</v>
      </c>
      <c r="G4406" s="29" t="s">
        <v>19</v>
      </c>
      <c r="I4406" s="12">
        <v>176.4</v>
      </c>
      <c r="J4406" s="12">
        <f>J4405+IF(AND($B4406="B",$G4406="D"),-I4406,IF($B4406="B",+I4406,0))</f>
        <v>7487.3184306959029</v>
      </c>
      <c r="K4406" s="12">
        <f>K4405+IF(AND($B4406="B",$E4406&lt;&gt;""),IF($G4406="D",-I4406,+I4406),0)</f>
        <v>7487.3184306959029</v>
      </c>
      <c r="L4406" s="6" t="str">
        <f>IF(C4406="","",G4406&amp;" "&amp;VLOOKUP(C4406,$X$1:$Y$49,2))</f>
        <v>R 5</v>
      </c>
      <c r="M4406" s="10" t="e">
        <f>M4405+IF(AND(B4406="C",E4406&lt;&gt;""),IF(G4406="D",-#REF!,+#REF!),0)</f>
        <v>#REF!</v>
      </c>
      <c r="N4406">
        <f>IF(D4406,MONTH(D4406),"")</f>
        <v>5</v>
      </c>
      <c r="O4406">
        <f>IF(D4406,YEAR(D4406),"")</f>
        <v>2009</v>
      </c>
      <c r="P4406" s="12">
        <f>P4405+IF(AND($B4406="C",I4406&lt;&gt;""),IF($G4406="D",-I4406,+I4406),0)</f>
        <v>-4.2251877867869325E-3</v>
      </c>
    </row>
    <row r="4407" spans="1:20" x14ac:dyDescent="0.2">
      <c r="A4407" s="6">
        <v>1528</v>
      </c>
      <c r="B4407" s="6" t="s">
        <v>17</v>
      </c>
      <c r="C4407" t="s">
        <v>57</v>
      </c>
      <c r="D4407" s="8">
        <v>39954</v>
      </c>
      <c r="E4407" s="8">
        <v>39954</v>
      </c>
      <c r="F4407" t="s">
        <v>284</v>
      </c>
      <c r="G4407" s="6" t="s">
        <v>23</v>
      </c>
      <c r="I4407" s="12">
        <v>278.97000000000003</v>
      </c>
      <c r="J4407" s="12">
        <f>J4406+IF(AND($B4407="B",$G4407="D"),-I4407,IF($B4407="B",+I4407,0))</f>
        <v>7208.3484306959026</v>
      </c>
      <c r="K4407" s="12">
        <f>K4406+IF(AND($B4407="B",$E4407&lt;&gt;""),IF($G4407="D",-I4407,+I4407),0)</f>
        <v>7208.3484306959026</v>
      </c>
      <c r="L4407" s="6" t="str">
        <f>IF(C4407="","",G4407&amp;" "&amp;VLOOKUP(C4407,$X$1:$Y$49,2))</f>
        <v>D 13</v>
      </c>
      <c r="M4407" s="10" t="e">
        <f>M4406+IF(AND(B4407="C",E4407&lt;&gt;""),IF(G4407="D",-#REF!,+#REF!),0)</f>
        <v>#REF!</v>
      </c>
      <c r="N4407">
        <f>IF(D4407,MONTH(D4407),"")</f>
        <v>5</v>
      </c>
      <c r="O4407">
        <f>IF(D4407,YEAR(D4407),"")</f>
        <v>2009</v>
      </c>
      <c r="P4407" s="12">
        <f>P4406+IF(AND($B4407="C",I4407&lt;&gt;""),IF($G4407="D",-I4407,+I4407),0)</f>
        <v>-4.2251877867869325E-3</v>
      </c>
    </row>
    <row r="4408" spans="1:20" x14ac:dyDescent="0.2">
      <c r="A4408" s="6">
        <v>1528</v>
      </c>
      <c r="B4408" s="6" t="s">
        <v>17</v>
      </c>
      <c r="C4408" s="7" t="s">
        <v>26</v>
      </c>
      <c r="D4408" s="8">
        <v>39954</v>
      </c>
      <c r="E4408" s="8">
        <v>39954</v>
      </c>
      <c r="F4408" t="s">
        <v>284</v>
      </c>
      <c r="G4408" s="6" t="s">
        <v>23</v>
      </c>
      <c r="I4408" s="12">
        <v>54.68</v>
      </c>
      <c r="J4408" s="12">
        <f>J4407+IF(AND($B4408="B",$G4408="D"),-I4408,IF($B4408="B",+I4408,0))</f>
        <v>7153.6684306959023</v>
      </c>
      <c r="K4408" s="12">
        <f>K4407+IF(AND($B4408="B",$E4408&lt;&gt;""),IF($G4408="D",-I4408,+I4408),0)</f>
        <v>7153.6684306959023</v>
      </c>
      <c r="L4408" s="6" t="str">
        <f>IF(C4408="","",G4408&amp;" "&amp;VLOOKUP(C4408,$X$1:$Y$49,2))</f>
        <v>D 6</v>
      </c>
      <c r="M4408" s="10" t="e">
        <f>M4407+IF(AND(B4408="C",E4408&lt;&gt;""),IF(G4408="D",-#REF!,+#REF!),0)</f>
        <v>#REF!</v>
      </c>
      <c r="N4408">
        <f>IF(D4408,MONTH(D4408),"")</f>
        <v>5</v>
      </c>
      <c r="O4408">
        <f>IF(D4408,YEAR(D4408),"")</f>
        <v>2009</v>
      </c>
      <c r="P4408" s="12">
        <f>P4407+IF(AND($B4408="C",I4408&lt;&gt;""),IF($G4408="D",-I4408,+I4408),0)</f>
        <v>-4.2251877867869325E-3</v>
      </c>
    </row>
    <row r="4409" spans="1:20" x14ac:dyDescent="0.2">
      <c r="A4409" s="6">
        <v>1528</v>
      </c>
      <c r="B4409" s="6" t="s">
        <v>17</v>
      </c>
      <c r="C4409" t="s">
        <v>64</v>
      </c>
      <c r="D4409" s="8">
        <v>39954</v>
      </c>
      <c r="E4409" s="8">
        <v>39954</v>
      </c>
      <c r="F4409" t="s">
        <v>284</v>
      </c>
      <c r="G4409" s="6" t="s">
        <v>23</v>
      </c>
      <c r="I4409" s="12">
        <v>6.11</v>
      </c>
      <c r="J4409" s="12">
        <f>J4408+IF(AND($B4409="B",$G4409="D"),-I4409,IF($B4409="B",+I4409,0))</f>
        <v>7147.5584306959026</v>
      </c>
      <c r="K4409" s="12">
        <f>K4408+IF(AND($B4409="B",$E4409&lt;&gt;""),IF($G4409="D",-I4409,+I4409),0)</f>
        <v>7147.5584306959026</v>
      </c>
      <c r="L4409" s="6" t="str">
        <f>IF(C4409="","",G4409&amp;" "&amp;VLOOKUP(C4409,$X$1:$Y$49,2))</f>
        <v>D 20</v>
      </c>
      <c r="M4409" s="10" t="e">
        <f>M4408+IF(AND(B4409="C",E4409&lt;&gt;""),IF(G4409="D",-#REF!,+#REF!),0)</f>
        <v>#REF!</v>
      </c>
      <c r="N4409">
        <f>IF(D4409,MONTH(D4409),"")</f>
        <v>5</v>
      </c>
      <c r="O4409">
        <f>IF(D4409,YEAR(D4409),"")</f>
        <v>2009</v>
      </c>
      <c r="P4409" s="12">
        <f>P4408+IF(AND($B4409="C",I4409&lt;&gt;""),IF($G4409="D",-I4409,+I4409),0)</f>
        <v>-4.2251877867869325E-3</v>
      </c>
    </row>
    <row r="4410" spans="1:20" x14ac:dyDescent="0.2">
      <c r="A4410" s="6">
        <v>2107</v>
      </c>
      <c r="B4410" s="29" t="s">
        <v>17</v>
      </c>
      <c r="C4410" s="24" t="s">
        <v>58</v>
      </c>
      <c r="D4410" s="8">
        <v>39956</v>
      </c>
      <c r="E4410" s="8">
        <v>39956</v>
      </c>
      <c r="F4410" s="40" t="s">
        <v>284</v>
      </c>
      <c r="G4410" s="29" t="s">
        <v>23</v>
      </c>
      <c r="I4410" s="12">
        <v>580</v>
      </c>
      <c r="J4410" s="12">
        <f>J4409+IF(AND($B4410="B",$G4410="D"),-I4410,IF($B4410="B",+I4410,0))</f>
        <v>6567.5584306959026</v>
      </c>
      <c r="K4410" s="12">
        <f>K4409+IF(AND($B4410="B",$E4410&lt;&gt;""),IF($G4410="D",-I4410,+I4410),0)</f>
        <v>6567.5584306959026</v>
      </c>
      <c r="L4410" s="6" t="str">
        <f>IF(C4410="","",G4410&amp;" "&amp;VLOOKUP(C4410,$X$1:$Y$49,2))</f>
        <v>D 4</v>
      </c>
      <c r="M4410" s="10" t="e">
        <f>M4409+IF(AND(B4410="C",E4410&lt;&gt;""),IF(G4410="D",-#REF!,+#REF!),0)</f>
        <v>#REF!</v>
      </c>
      <c r="N4410">
        <f>IF(D4410,MONTH(D4410),"")</f>
        <v>5</v>
      </c>
      <c r="O4410">
        <f>IF(D4410,YEAR(D4410),"")</f>
        <v>2009</v>
      </c>
      <c r="P4410" s="12">
        <f>P4409+IF(AND($B4410="C",I4410&lt;&gt;""),IF($G4410="D",-I4410,+I4410),0)</f>
        <v>-4.2251877867869325E-3</v>
      </c>
    </row>
    <row r="4411" spans="1:20" x14ac:dyDescent="0.2">
      <c r="A4411" s="6">
        <v>2106</v>
      </c>
      <c r="B4411" s="29" t="s">
        <v>17</v>
      </c>
      <c r="C4411" t="s">
        <v>54</v>
      </c>
      <c r="D4411" s="8">
        <v>39962</v>
      </c>
      <c r="E4411" s="8">
        <v>39962</v>
      </c>
      <c r="F4411" s="40" t="s">
        <v>284</v>
      </c>
      <c r="G4411" s="29" t="s">
        <v>19</v>
      </c>
      <c r="I4411" s="12">
        <v>825</v>
      </c>
      <c r="J4411" s="12">
        <f>J4410+IF(AND($B4411="B",$G4411="D"),-I4411,IF($B4411="B",+I4411,0))</f>
        <v>7392.5584306959026</v>
      </c>
      <c r="K4411" s="12">
        <f>K4410+IF(AND($B4411="B",$E4411&lt;&gt;""),IF($G4411="D",-I4411,+I4411),0)</f>
        <v>7392.5584306959026</v>
      </c>
      <c r="L4411" s="6" t="str">
        <f>IF(C4411="","",G4411&amp;" "&amp;VLOOKUP(C4411,$X$1:$Y$49,2))</f>
        <v>R 6</v>
      </c>
      <c r="M4411" s="10" t="e">
        <f>M4410+IF(AND(B4411="C",E4411&lt;&gt;""),IF(G4411="D",-#REF!,+#REF!),0)</f>
        <v>#REF!</v>
      </c>
      <c r="N4411">
        <f>IF(D4411,MONTH(D4411),"")</f>
        <v>5</v>
      </c>
      <c r="O4411">
        <f>IF(D4411,YEAR(D4411),"")</f>
        <v>2009</v>
      </c>
      <c r="P4411" s="12">
        <f>P4410+IF(AND($B4411="C",I4411&lt;&gt;""),IF($G4411="D",-I4411,+I4411),0)</f>
        <v>-4.2251877867869325E-3</v>
      </c>
    </row>
    <row r="4412" spans="1:20" x14ac:dyDescent="0.2">
      <c r="A4412" s="6">
        <v>2106</v>
      </c>
      <c r="B4412" s="29" t="s">
        <v>17</v>
      </c>
      <c r="C4412" t="s">
        <v>62</v>
      </c>
      <c r="D4412" s="8">
        <v>39962</v>
      </c>
      <c r="E4412" s="8">
        <v>39962</v>
      </c>
      <c r="F4412" t="s">
        <v>284</v>
      </c>
      <c r="G4412" s="29" t="s">
        <v>19</v>
      </c>
      <c r="I4412" s="12">
        <v>161.69999999999999</v>
      </c>
      <c r="J4412" s="12">
        <f>J4411+IF(AND($B4412="B",$G4412="D"),-I4412,IF($B4412="B",+I4412,0))</f>
        <v>7554.2584306959025</v>
      </c>
      <c r="K4412" s="12">
        <f>K4411+IF(AND($B4412="B",$E4412&lt;&gt;""),IF($G4412="D",-I4412,+I4412),0)</f>
        <v>7554.2584306959025</v>
      </c>
      <c r="L4412" s="6" t="str">
        <f>IF(C4412="","",G4412&amp;" "&amp;VLOOKUP(C4412,$X$1:$Y$49,2))</f>
        <v>R 5</v>
      </c>
      <c r="M4412" s="10" t="e">
        <f>M4411+IF(AND(B4412="C",E4412&lt;&gt;""),IF(G4412="D",-#REF!,+#REF!),0)</f>
        <v>#REF!</v>
      </c>
      <c r="N4412">
        <f>IF(D4412,MONTH(D4412),"")</f>
        <v>5</v>
      </c>
      <c r="O4412">
        <f>IF(D4412,YEAR(D4412),"")</f>
        <v>2009</v>
      </c>
      <c r="P4412" s="12">
        <f>P4411+IF(AND($B4412="C",I4412&lt;&gt;""),IF($G4412="D",-I4412,+I4412),0)</f>
        <v>-4.2251877867869325E-3</v>
      </c>
    </row>
    <row r="4413" spans="1:20" x14ac:dyDescent="0.2">
      <c r="A4413" s="6">
        <v>2113</v>
      </c>
      <c r="B4413" s="29" t="s">
        <v>17</v>
      </c>
      <c r="C4413" t="s">
        <v>31</v>
      </c>
      <c r="D4413" s="8">
        <v>39962</v>
      </c>
      <c r="E4413" s="8">
        <v>39962</v>
      </c>
      <c r="F4413" s="40" t="s">
        <v>284</v>
      </c>
      <c r="G4413" s="29" t="s">
        <v>23</v>
      </c>
      <c r="I4413" s="12">
        <v>51.3</v>
      </c>
      <c r="J4413" s="12">
        <f>J4412+IF(AND($B4413="B",$G4413="D"),-I4413,IF($B4413="B",+I4413,0))</f>
        <v>7502.9584306959023</v>
      </c>
      <c r="K4413" s="12">
        <f>K4412+IF(AND($B4413="B",$E4413&lt;&gt;""),IF($G4413="D",-I4413,+I4413),0)</f>
        <v>7502.9584306959023</v>
      </c>
      <c r="L4413" s="6" t="str">
        <f>IF(C4413="","",G4413&amp;" "&amp;VLOOKUP(C4413,$X$1:$Y$49,2))</f>
        <v>D 22</v>
      </c>
      <c r="M4413" s="10" t="e">
        <f>M4412+IF(AND(B4413="C",E4413&lt;&gt;""),IF(G4413="D",-#REF!,+#REF!),0)</f>
        <v>#REF!</v>
      </c>
      <c r="N4413">
        <f>IF(D4413,MONTH(D4413),"")</f>
        <v>5</v>
      </c>
      <c r="O4413">
        <f>IF(D4413,YEAR(D4413),"")</f>
        <v>2009</v>
      </c>
      <c r="P4413" s="12">
        <f>P4412+IF(AND($B4413="C",I4413&lt;&gt;""),IF($G4413="D",-I4413,+I4413),0)</f>
        <v>-4.2251877867869325E-3</v>
      </c>
    </row>
    <row r="4414" spans="1:20" x14ac:dyDescent="0.2">
      <c r="A4414" s="6">
        <v>2112</v>
      </c>
      <c r="B4414" s="29" t="s">
        <v>17</v>
      </c>
      <c r="C4414" s="24" t="s">
        <v>58</v>
      </c>
      <c r="D4414" s="8">
        <v>39963</v>
      </c>
      <c r="E4414" s="8">
        <v>39967</v>
      </c>
      <c r="F4414" s="40" t="s">
        <v>284</v>
      </c>
      <c r="G4414" s="29" t="s">
        <v>23</v>
      </c>
      <c r="I4414" s="12">
        <v>1500</v>
      </c>
      <c r="J4414" s="12">
        <f>J4413+IF(AND($B4414="B",$G4414="D"),-I4414,IF($B4414="B",+I4414,0))</f>
        <v>6002.9584306959023</v>
      </c>
      <c r="K4414" s="12">
        <f>K4413+IF(AND($B4414="B",$E4414&lt;&gt;""),IF($G4414="D",-I4414,+I4414),0)</f>
        <v>6002.9584306959023</v>
      </c>
      <c r="L4414" s="6" t="str">
        <f>IF(C4414="","",G4414&amp;" "&amp;VLOOKUP(C4414,$X$1:$Y$49,2))</f>
        <v>D 4</v>
      </c>
      <c r="M4414" s="10" t="e">
        <f>M4413+IF(AND(B4414="C",E4414&lt;&gt;""),IF(G4414="D",-#REF!,+#REF!),0)</f>
        <v>#REF!</v>
      </c>
      <c r="N4414">
        <f>IF(D4414,MONTH(D4414),"")</f>
        <v>5</v>
      </c>
      <c r="O4414">
        <f>IF(D4414,YEAR(D4414),"")</f>
        <v>2009</v>
      </c>
      <c r="P4414" s="12">
        <f>P4413+IF(AND($B4414="C",I4414&lt;&gt;""),IF($G4414="D",-I4414,+I4414),0)</f>
        <v>-4.2251877867869325E-3</v>
      </c>
    </row>
    <row r="4415" spans="1:20" x14ac:dyDescent="0.2">
      <c r="A4415" s="6">
        <v>2114</v>
      </c>
      <c r="B4415" s="29" t="s">
        <v>17</v>
      </c>
      <c r="C4415" t="s">
        <v>28</v>
      </c>
      <c r="D4415" s="8">
        <v>39965</v>
      </c>
      <c r="E4415" s="8">
        <v>39965</v>
      </c>
      <c r="F4415" s="40" t="s">
        <v>284</v>
      </c>
      <c r="G4415" s="29" t="s">
        <v>23</v>
      </c>
      <c r="I4415" s="12">
        <v>37.56</v>
      </c>
      <c r="J4415" s="12">
        <f>J4414+IF(AND($B4415="B",$G4415="D"),-I4415,IF($B4415="B",+I4415,0))</f>
        <v>5965.3984306959019</v>
      </c>
      <c r="K4415" s="12">
        <f>K4414+IF(AND($B4415="B",$E4415&lt;&gt;""),IF($G4415="D",-I4415,+I4415),0)</f>
        <v>5965.3984306959019</v>
      </c>
      <c r="L4415" s="6" t="str">
        <f>IF(C4415="","",G4415&amp;" "&amp;VLOOKUP(C4415,$X$1:$Y$49,2))</f>
        <v>D 25</v>
      </c>
      <c r="M4415" s="10" t="e">
        <f>M4414+IF(AND(B4415="C",E4415&lt;&gt;""),IF(G4415="D",-#REF!,+#REF!),0)</f>
        <v>#REF!</v>
      </c>
      <c r="N4415">
        <f>IF(D4415,MONTH(D4415),"")</f>
        <v>6</v>
      </c>
      <c r="O4415">
        <f>IF(D4415,YEAR(D4415),"")</f>
        <v>2009</v>
      </c>
      <c r="P4415" s="12">
        <f>P4414+IF(AND($B4415="C",I4415&lt;&gt;""),IF($G4415="D",-I4415,+I4415),0)</f>
        <v>-4.2251877867869325E-3</v>
      </c>
    </row>
    <row r="4416" spans="1:20" x14ac:dyDescent="0.2">
      <c r="A4416" s="6">
        <v>2114</v>
      </c>
      <c r="B4416" s="29" t="s">
        <v>17</v>
      </c>
      <c r="C4416" t="s">
        <v>26</v>
      </c>
      <c r="D4416" s="8">
        <v>39965</v>
      </c>
      <c r="E4416" s="8">
        <v>39965</v>
      </c>
      <c r="F4416" s="40" t="s">
        <v>284</v>
      </c>
      <c r="G4416" s="29" t="s">
        <v>23</v>
      </c>
      <c r="I4416" s="12">
        <v>7.36</v>
      </c>
      <c r="J4416" s="12">
        <f>J4415+IF(AND($B4416="B",$G4416="D"),-I4416,IF($B4416="B",+I4416,0))</f>
        <v>5958.0384306959022</v>
      </c>
      <c r="K4416" s="12">
        <f>K4415+IF(AND($B4416="B",$E4416&lt;&gt;""),IF($G4416="D",-I4416,+I4416),0)</f>
        <v>5958.0384306959022</v>
      </c>
      <c r="L4416" s="6" t="str">
        <f>IF(C4416="","",G4416&amp;" "&amp;VLOOKUP(C4416,$X$1:$Y$49,2))</f>
        <v>D 6</v>
      </c>
      <c r="M4416" s="10" t="e">
        <f>M4415+IF(AND(B4416="C",E4416&lt;&gt;""),IF(G4416="D",-#REF!,+#REF!),0)</f>
        <v>#REF!</v>
      </c>
      <c r="N4416">
        <f>IF(D4416,MONTH(D4416),"")</f>
        <v>6</v>
      </c>
      <c r="O4416">
        <f>IF(D4416,YEAR(D4416),"")</f>
        <v>2009</v>
      </c>
      <c r="P4416" s="12">
        <f>P4415+IF(AND($B4416="C",I4416&lt;&gt;""),IF($G4416="D",-I4416,+I4416),0)</f>
        <v>-4.2251877867869325E-3</v>
      </c>
    </row>
    <row r="4417" spans="1:16" x14ac:dyDescent="0.2">
      <c r="A4417" s="6">
        <v>2118</v>
      </c>
      <c r="B4417" s="6" t="s">
        <v>17</v>
      </c>
      <c r="C4417" t="s">
        <v>53</v>
      </c>
      <c r="D4417" s="8">
        <v>39966</v>
      </c>
      <c r="E4417" s="8">
        <v>39966</v>
      </c>
      <c r="F4417" t="s">
        <v>284</v>
      </c>
      <c r="G4417" s="6" t="s">
        <v>23</v>
      </c>
      <c r="I4417" s="12">
        <v>35</v>
      </c>
      <c r="J4417" s="12">
        <f>J4416+IF(AND($B4417="B",$G4417="D"),-I4417,IF($B4417="B",+I4417,0))</f>
        <v>5923.0384306959022</v>
      </c>
      <c r="K4417" s="12">
        <f>K4416+IF(AND($B4417="B",$E4417&lt;&gt;""),IF($G4417="D",-I4417,+I4417),0)</f>
        <v>5923.0384306959022</v>
      </c>
      <c r="L4417" s="6" t="str">
        <f>IF(C4417="","",G4417&amp;" "&amp;VLOOKUP(C4417,$X$1:$Y$49,2))</f>
        <v>D 29</v>
      </c>
      <c r="M4417" s="10" t="e">
        <f>M4416+IF(AND(B4417="C",E4417&lt;&gt;""),IF(G4417="D",-#REF!,+#REF!),0)</f>
        <v>#REF!</v>
      </c>
      <c r="N4417">
        <f>IF(D4417,MONTH(D4417),"")</f>
        <v>6</v>
      </c>
      <c r="O4417">
        <f>IF(D4417,YEAR(D4417),"")</f>
        <v>2009</v>
      </c>
      <c r="P4417" s="12">
        <f>P4416+IF(AND($B4417="C",I4417&lt;&gt;""),IF($G4417="D",-I4417,+I4417),0)</f>
        <v>-4.2251877867869325E-3</v>
      </c>
    </row>
    <row r="4418" spans="1:16" x14ac:dyDescent="0.2">
      <c r="A4418" s="6">
        <v>2118</v>
      </c>
      <c r="B4418" s="6" t="s">
        <v>17</v>
      </c>
      <c r="C4418" t="s">
        <v>53</v>
      </c>
      <c r="D4418" s="8">
        <v>39966</v>
      </c>
      <c r="E4418" s="8">
        <v>39966</v>
      </c>
      <c r="F4418" t="s">
        <v>284</v>
      </c>
      <c r="G4418" s="6" t="s">
        <v>23</v>
      </c>
      <c r="I4418" s="12">
        <v>8.36</v>
      </c>
      <c r="J4418" s="12">
        <f>J4417+IF(AND($B4418="B",$G4418="D"),-I4418,IF($B4418="B",+I4418,0))</f>
        <v>5914.6784306959025</v>
      </c>
      <c r="K4418" s="12">
        <f>K4417+IF(AND($B4418="B",$E4418&lt;&gt;""),IF($G4418="D",-I4418,+I4418),0)</f>
        <v>5914.6784306959025</v>
      </c>
      <c r="L4418" s="6" t="str">
        <f>IF(C4418="","",G4418&amp;" "&amp;VLOOKUP(C4418,$X$1:$Y$49,2))</f>
        <v>D 29</v>
      </c>
      <c r="M4418" s="10" t="e">
        <f>M4417+IF(AND(B4418="C",E4418&lt;&gt;""),IF(G4418="D",-#REF!,+#REF!),0)</f>
        <v>#REF!</v>
      </c>
      <c r="N4418">
        <f>IF(D4418,MONTH(D4418),"")</f>
        <v>6</v>
      </c>
      <c r="O4418">
        <f>IF(D4418,YEAR(D4418),"")</f>
        <v>2009</v>
      </c>
      <c r="P4418" s="12">
        <f>P4417+IF(AND($B4418="C",I4418&lt;&gt;""),IF($G4418="D",-I4418,+I4418),0)</f>
        <v>-4.2251877867869325E-3</v>
      </c>
    </row>
    <row r="4419" spans="1:16" x14ac:dyDescent="0.2">
      <c r="A4419" s="6">
        <v>2116</v>
      </c>
      <c r="B4419" s="29" t="s">
        <v>17</v>
      </c>
      <c r="C4419" t="s">
        <v>54</v>
      </c>
      <c r="D4419" s="8">
        <v>39967</v>
      </c>
      <c r="E4419" s="8">
        <v>39968</v>
      </c>
      <c r="F4419" s="40" t="s">
        <v>284</v>
      </c>
      <c r="G4419" s="29" t="s">
        <v>19</v>
      </c>
      <c r="I4419" s="12">
        <v>743</v>
      </c>
      <c r="J4419" s="12">
        <f>J4418+IF(AND($B4419="B",$G4419="D"),-I4419,IF($B4419="B",+I4419,0))</f>
        <v>6657.6784306959025</v>
      </c>
      <c r="K4419" s="12">
        <f>K4418+IF(AND($B4419="B",$E4419&lt;&gt;""),IF($G4419="D",-I4419,+I4419),0)</f>
        <v>6657.6784306959025</v>
      </c>
      <c r="L4419" s="6" t="str">
        <f>IF(C4419="","",G4419&amp;" "&amp;VLOOKUP(C4419,$X$1:$Y$49,2))</f>
        <v>R 6</v>
      </c>
      <c r="M4419" s="10" t="e">
        <f>M4418+IF(AND(B4419="C",E4419&lt;&gt;""),IF(G4419="D",-#REF!,+#REF!),0)</f>
        <v>#REF!</v>
      </c>
      <c r="N4419">
        <f>IF(D4419,MONTH(D4419),"")</f>
        <v>6</v>
      </c>
      <c r="O4419">
        <f>IF(D4419,YEAR(D4419),"")</f>
        <v>2009</v>
      </c>
      <c r="P4419" s="12">
        <f>P4418+IF(AND($B4419="C",I4419&lt;&gt;""),IF($G4419="D",-I4419,+I4419),0)</f>
        <v>-4.2251877867869325E-3</v>
      </c>
    </row>
    <row r="4420" spans="1:16" x14ac:dyDescent="0.2">
      <c r="A4420" s="6">
        <v>2116</v>
      </c>
      <c r="B4420" s="29" t="s">
        <v>17</v>
      </c>
      <c r="C4420" t="s">
        <v>62</v>
      </c>
      <c r="D4420" s="8">
        <v>39967</v>
      </c>
      <c r="E4420" s="8">
        <v>39968</v>
      </c>
      <c r="F4420" s="40" t="s">
        <v>284</v>
      </c>
      <c r="G4420" s="29" t="s">
        <v>19</v>
      </c>
      <c r="I4420" s="12">
        <v>145.63</v>
      </c>
      <c r="J4420" s="12">
        <f>J4419+IF(AND($B4420="B",$G4420="D"),-I4420,IF($B4420="B",+I4420,0))</f>
        <v>6803.3084306959026</v>
      </c>
      <c r="K4420" s="12">
        <f>K4419+IF(AND($B4420="B",$E4420&lt;&gt;""),IF($G4420="D",-I4420,+I4420),0)</f>
        <v>6803.3084306959026</v>
      </c>
      <c r="L4420" s="6" t="str">
        <f>IF(C4420="","",G4420&amp;" "&amp;VLOOKUP(C4420,$X$1:$Y$49,2))</f>
        <v>R 5</v>
      </c>
      <c r="M4420" s="10" t="e">
        <f>M4419+IF(AND(B4420="C",E4420&lt;&gt;""),IF(G4420="D",-#REF!,+#REF!),0)</f>
        <v>#REF!</v>
      </c>
      <c r="N4420">
        <f>IF(D4420,MONTH(D4420),"")</f>
        <v>6</v>
      </c>
      <c r="O4420">
        <f>IF(D4420,YEAR(D4420),"")</f>
        <v>2009</v>
      </c>
      <c r="P4420" s="12">
        <f>P4419+IF(AND($B4420="C",I4420&lt;&gt;""),IF($G4420="D",-I4420,+I4420),0)</f>
        <v>-4.2251877867869325E-3</v>
      </c>
    </row>
    <row r="4421" spans="1:16" x14ac:dyDescent="0.2">
      <c r="A4421" s="6">
        <v>999</v>
      </c>
      <c r="B4421" s="6" t="s">
        <v>17</v>
      </c>
      <c r="C4421" t="s">
        <v>33</v>
      </c>
      <c r="D4421" s="8">
        <v>39968</v>
      </c>
      <c r="E4421" s="8">
        <v>39968</v>
      </c>
      <c r="F4421" t="s">
        <v>284</v>
      </c>
      <c r="G4421" s="6" t="s">
        <v>23</v>
      </c>
      <c r="I4421" s="12">
        <v>141.47999999999999</v>
      </c>
      <c r="J4421" s="12">
        <f>J4420+IF(AND($B4421="B",$G4421="D"),-I4421,IF($B4421="B",+I4421,0))</f>
        <v>6661.8284306959031</v>
      </c>
      <c r="K4421" s="12">
        <f>K4420+IF(AND($B4421="B",$E4421&lt;&gt;""),IF($G4421="D",-I4421,+I4421),0)</f>
        <v>6661.8284306959031</v>
      </c>
      <c r="L4421" s="6" t="str">
        <f>IF(C4421="","",G4421&amp;" "&amp;VLOOKUP(C4421,$X$1:$Y$49,2))</f>
        <v>D 23</v>
      </c>
      <c r="M4421" s="10" t="e">
        <f>M4420+IF(AND(B4421="C",E4421&lt;&gt;""),IF(G4421="D",-#REF!,+#REF!),0)</f>
        <v>#REF!</v>
      </c>
      <c r="N4421">
        <f>IF(D4421,MONTH(D4421),"")</f>
        <v>6</v>
      </c>
      <c r="O4421">
        <f>IF(D4421,YEAR(D4421),"")</f>
        <v>2009</v>
      </c>
      <c r="P4421" s="12">
        <f>P4420+IF(AND($B4421="C",I4421&lt;&gt;""),IF($G4421="D",-I4421,+I4421),0)</f>
        <v>-4.2251877867869325E-3</v>
      </c>
    </row>
    <row r="4422" spans="1:16" x14ac:dyDescent="0.2">
      <c r="A4422" s="6">
        <v>2024</v>
      </c>
      <c r="B4422" s="6" t="s">
        <v>17</v>
      </c>
      <c r="C4422" t="s">
        <v>58</v>
      </c>
      <c r="D4422" s="8">
        <v>39969</v>
      </c>
      <c r="E4422" s="8">
        <v>39982</v>
      </c>
      <c r="F4422" t="s">
        <v>284</v>
      </c>
      <c r="G4422" s="6" t="s">
        <v>23</v>
      </c>
      <c r="I4422" s="12">
        <v>250</v>
      </c>
      <c r="J4422" s="12">
        <f>J4421+IF(AND($B4422="B",$G4422="D"),-I4422,IF($B4422="B",+I4422,0))</f>
        <v>6411.8284306959031</v>
      </c>
      <c r="K4422" s="12">
        <f>K4421+IF(AND($B4422="B",$E4422&lt;&gt;""),IF($G4422="D",-I4422,+I4422),0)</f>
        <v>6411.8284306959031</v>
      </c>
      <c r="L4422" s="6" t="str">
        <f>IF(C4422="","",G4422&amp;" "&amp;VLOOKUP(C4422,$X$1:$Y$49,2))</f>
        <v>D 4</v>
      </c>
      <c r="M4422" s="10" t="e">
        <f>M4421+IF(AND(B4422="C",E4422&lt;&gt;""),IF(G4422="D",-#REF!,+#REF!),0)</f>
        <v>#REF!</v>
      </c>
      <c r="N4422">
        <f>IF(D4422,MONTH(D4422),"")</f>
        <v>6</v>
      </c>
      <c r="O4422">
        <f>IF(D4422,YEAR(D4422),"")</f>
        <v>2009</v>
      </c>
      <c r="P4422" s="12">
        <f>P4421+IF(AND($B4422="C",I4422&lt;&gt;""),IF($G4422="D",-I4422,+I4422),0)</f>
        <v>-4.2251877867869325E-3</v>
      </c>
    </row>
    <row r="4423" spans="1:16" x14ac:dyDescent="0.2">
      <c r="A4423" s="6">
        <v>2117</v>
      </c>
      <c r="B4423" s="29" t="s">
        <v>17</v>
      </c>
      <c r="C4423" t="s">
        <v>31</v>
      </c>
      <c r="D4423" s="8">
        <v>39969</v>
      </c>
      <c r="E4423" s="8">
        <v>39968</v>
      </c>
      <c r="F4423" s="40" t="s">
        <v>284</v>
      </c>
      <c r="G4423" s="29" t="s">
        <v>23</v>
      </c>
      <c r="I4423" s="12">
        <v>67.64</v>
      </c>
      <c r="J4423" s="12">
        <f>J4422+IF(AND($B4423="B",$G4423="D"),-I4423,IF($B4423="B",+I4423,0))</f>
        <v>6344.1884306959028</v>
      </c>
      <c r="K4423" s="12">
        <f>K4422+IF(AND($B4423="B",$E4423&lt;&gt;""),IF($G4423="D",-I4423,+I4423),0)</f>
        <v>6344.1884306959028</v>
      </c>
      <c r="L4423" s="6" t="str">
        <f>IF(C4423="","",G4423&amp;" "&amp;VLOOKUP(C4423,$X$1:$Y$49,2))</f>
        <v>D 22</v>
      </c>
      <c r="M4423" s="10" t="e">
        <f>M4422+IF(AND(B4423="C",E4423&lt;&gt;""),IF(G4423="D",-#REF!,+#REF!),0)</f>
        <v>#REF!</v>
      </c>
      <c r="N4423">
        <f>IF(D4423,MONTH(D4423),"")</f>
        <v>6</v>
      </c>
      <c r="O4423">
        <f>IF(D4423,YEAR(D4423),"")</f>
        <v>2009</v>
      </c>
      <c r="P4423" s="12">
        <f>P4422+IF(AND($B4423="C",I4423&lt;&gt;""),IF($G4423="D",-I4423,+I4423),0)</f>
        <v>-4.2251877867869325E-3</v>
      </c>
    </row>
    <row r="4424" spans="1:16" x14ac:dyDescent="0.2">
      <c r="A4424" s="6">
        <v>2117</v>
      </c>
      <c r="B4424" s="29" t="s">
        <v>17</v>
      </c>
      <c r="C4424" t="s">
        <v>26</v>
      </c>
      <c r="D4424" s="8">
        <v>39969</v>
      </c>
      <c r="E4424" s="8">
        <v>39968</v>
      </c>
      <c r="F4424" s="40" t="s">
        <v>284</v>
      </c>
      <c r="G4424" s="29" t="s">
        <v>23</v>
      </c>
      <c r="I4424" s="12">
        <v>13.26</v>
      </c>
      <c r="J4424" s="12">
        <f>J4423+IF(AND($B4424="B",$G4424="D"),-I4424,IF($B4424="B",+I4424,0))</f>
        <v>6330.9284306959025</v>
      </c>
      <c r="K4424" s="12">
        <f>K4423+IF(AND($B4424="B",$E4424&lt;&gt;""),IF($G4424="D",-I4424,+I4424),0)</f>
        <v>6330.9284306959025</v>
      </c>
      <c r="L4424" s="6" t="str">
        <f>IF(C4424="","",G4424&amp;" "&amp;VLOOKUP(C4424,$X$1:$Y$49,2))</f>
        <v>D 6</v>
      </c>
      <c r="M4424" s="10" t="e">
        <f>M4423+IF(AND(B4424="C",E4424&lt;&gt;""),IF(G4424="D",-#REF!,+#REF!),0)</f>
        <v>#REF!</v>
      </c>
      <c r="N4424">
        <f>IF(D4424,MONTH(D4424),"")</f>
        <v>6</v>
      </c>
      <c r="O4424">
        <f>IF(D4424,YEAR(D4424),"")</f>
        <v>2009</v>
      </c>
      <c r="P4424" s="12">
        <f>P4423+IF(AND($B4424="C",I4424&lt;&gt;""),IF($G4424="D",-I4424,+I4424),0)</f>
        <v>-4.2251877867869325E-3</v>
      </c>
    </row>
    <row r="4425" spans="1:16" x14ac:dyDescent="0.2">
      <c r="A4425" s="6">
        <v>1538</v>
      </c>
      <c r="B4425" s="6" t="s">
        <v>17</v>
      </c>
      <c r="C4425" t="s">
        <v>64</v>
      </c>
      <c r="D4425" s="8">
        <v>39972</v>
      </c>
      <c r="E4425" s="8">
        <v>39973</v>
      </c>
      <c r="F4425" t="s">
        <v>284</v>
      </c>
      <c r="G4425" s="6" t="s">
        <v>23</v>
      </c>
      <c r="I4425" s="12">
        <v>4</v>
      </c>
      <c r="J4425" s="12">
        <f>J4424+IF(AND($B4425="B",$G4425="D"),-I4425,IF($B4425="B",+I4425,0))</f>
        <v>6326.9284306959025</v>
      </c>
      <c r="K4425" s="12">
        <f>K4424+IF(AND($B4425="B",$E4425&lt;&gt;""),IF($G4425="D",-I4425,+I4425),0)</f>
        <v>6326.9284306959025</v>
      </c>
      <c r="L4425" s="6" t="str">
        <f>IF(C4425="","",G4425&amp;" "&amp;VLOOKUP(C4425,$X$1:$Y$49,2))</f>
        <v>D 20</v>
      </c>
      <c r="M4425" s="10" t="e">
        <f>M4424+IF(AND(B4425="C",E4425&lt;&gt;""),IF(G4425="D",-#REF!,+#REF!),0)</f>
        <v>#REF!</v>
      </c>
      <c r="N4425">
        <f>IF(D4425,MONTH(D4425),"")</f>
        <v>6</v>
      </c>
      <c r="O4425">
        <f>IF(D4425,YEAR(D4425),"")</f>
        <v>2009</v>
      </c>
      <c r="P4425" s="12">
        <f>P4424+IF(AND($B4425="C",I4425&lt;&gt;""),IF($G4425="D",-I4425,+I4425),0)</f>
        <v>-4.2251877867869325E-3</v>
      </c>
    </row>
    <row r="4426" spans="1:16" x14ac:dyDescent="0.2">
      <c r="A4426" s="6">
        <v>2017</v>
      </c>
      <c r="B4426" s="29" t="s">
        <v>17</v>
      </c>
      <c r="C4426" s="24" t="s">
        <v>33</v>
      </c>
      <c r="D4426" s="8">
        <v>39974</v>
      </c>
      <c r="E4426" s="8">
        <v>39974</v>
      </c>
      <c r="F4426" t="s">
        <v>284</v>
      </c>
      <c r="G4426" s="29" t="s">
        <v>23</v>
      </c>
      <c r="I4426" s="12">
        <v>289.60000000000002</v>
      </c>
      <c r="J4426" s="12">
        <f>J4425+IF(AND($B4426="B",$G4426="D"),-I4426,IF($B4426="B",+I4426,0))</f>
        <v>6037.3284306959022</v>
      </c>
      <c r="K4426" s="12">
        <f>K4425+IF(AND($B4426="B",$E4426&lt;&gt;""),IF($G4426="D",-I4426,+I4426),0)</f>
        <v>6037.3284306959022</v>
      </c>
      <c r="L4426" s="6" t="str">
        <f>IF(C4426="","",G4426&amp;" "&amp;VLOOKUP(C4426,$X$1:$Y$49,2))</f>
        <v>D 23</v>
      </c>
      <c r="M4426" s="10" t="e">
        <f>M4425+IF(AND(B4426="C",E4426&lt;&gt;""),IF(G4426="D",-#REF!,+#REF!),0)</f>
        <v>#REF!</v>
      </c>
      <c r="N4426">
        <f>IF(D4426,MONTH(D4426),"")</f>
        <v>6</v>
      </c>
      <c r="O4426">
        <f>IF(D4426,YEAR(D4426),"")</f>
        <v>2009</v>
      </c>
      <c r="P4426" s="12">
        <f>P4425+IF(AND($B4426="C",I4426&lt;&gt;""),IF($G4426="D",-I4426,+I4426),0)</f>
        <v>-4.2251877867869325E-3</v>
      </c>
    </row>
    <row r="4427" spans="1:16" x14ac:dyDescent="0.2">
      <c r="A4427" s="6">
        <v>2124</v>
      </c>
      <c r="B4427" s="29" t="s">
        <v>17</v>
      </c>
      <c r="C4427" s="24" t="s">
        <v>58</v>
      </c>
      <c r="D4427" s="8">
        <v>39975</v>
      </c>
      <c r="E4427" s="8">
        <v>39975</v>
      </c>
      <c r="F4427" s="40" t="s">
        <v>284</v>
      </c>
      <c r="G4427" s="29" t="s">
        <v>23</v>
      </c>
      <c r="I4427" s="12">
        <v>5000</v>
      </c>
      <c r="J4427" s="12">
        <f>J4426+IF(AND($B4427="B",$G4427="D"),-I4427,IF($B4427="B",+I4427,0))</f>
        <v>1037.3284306959022</v>
      </c>
      <c r="K4427" s="12">
        <f>K4426+IF(AND($B4427="B",$E4427&lt;&gt;""),IF($G4427="D",-I4427,+I4427),0)</f>
        <v>1037.3284306959022</v>
      </c>
      <c r="L4427" s="6" t="str">
        <f>IF(C4427="","",G4427&amp;" "&amp;VLOOKUP(C4427,$X$1:$Y$49,2))</f>
        <v>D 4</v>
      </c>
      <c r="M4427" s="10" t="e">
        <f>M4426+IF(AND(B4427="C",E4427&lt;&gt;""),IF(G4427="D",-#REF!,+#REF!),0)</f>
        <v>#REF!</v>
      </c>
      <c r="N4427">
        <f>IF(D4427,MONTH(D4427),"")</f>
        <v>6</v>
      </c>
      <c r="O4427">
        <f>IF(D4427,YEAR(D4427),"")</f>
        <v>2009</v>
      </c>
      <c r="P4427" s="12">
        <f>P4426+IF(AND($B4427="C",I4427&lt;&gt;""),IF($G4427="D",-I4427,+I4427),0)</f>
        <v>-4.2251877867869325E-3</v>
      </c>
    </row>
    <row r="4428" spans="1:16" x14ac:dyDescent="0.2">
      <c r="A4428" s="6">
        <v>2125</v>
      </c>
      <c r="B4428" s="29" t="s">
        <v>17</v>
      </c>
      <c r="C4428" s="24" t="s">
        <v>58</v>
      </c>
      <c r="D4428" s="8">
        <v>39975</v>
      </c>
      <c r="E4428" s="8">
        <v>39975</v>
      </c>
      <c r="F4428" s="40" t="s">
        <v>284</v>
      </c>
      <c r="G4428" s="29" t="s">
        <v>23</v>
      </c>
      <c r="I4428" s="12">
        <v>500</v>
      </c>
      <c r="J4428" s="12">
        <f>J4427+IF(AND($B4428="B",$G4428="D"),-I4428,IF($B4428="B",+I4428,0))</f>
        <v>537.32843069590217</v>
      </c>
      <c r="K4428" s="12">
        <f>K4427+IF(AND($B4428="B",$E4428&lt;&gt;""),IF($G4428="D",-I4428,+I4428),0)</f>
        <v>537.32843069590217</v>
      </c>
      <c r="L4428" s="6" t="str">
        <f>IF(C4428="","",G4428&amp;" "&amp;VLOOKUP(C4428,$X$1:$Y$49,2))</f>
        <v>D 4</v>
      </c>
      <c r="M4428" s="10" t="e">
        <f>M4427+IF(AND(B4428="C",E4428&lt;&gt;""),IF(G4428="D",-#REF!,+#REF!),0)</f>
        <v>#REF!</v>
      </c>
      <c r="N4428">
        <f>IF(D4428,MONTH(D4428),"")</f>
        <v>6</v>
      </c>
      <c r="O4428">
        <f>IF(D4428,YEAR(D4428),"")</f>
        <v>2009</v>
      </c>
      <c r="P4428" s="12">
        <f>P4427+IF(AND($B4428="C",I4428&lt;&gt;""),IF($G4428="D",-I4428,+I4428),0)</f>
        <v>-4.2251877867869325E-3</v>
      </c>
    </row>
    <row r="4429" spans="1:16" x14ac:dyDescent="0.2">
      <c r="A4429" s="6">
        <v>2127</v>
      </c>
      <c r="B4429" s="29" t="s">
        <v>17</v>
      </c>
      <c r="C4429" t="s">
        <v>28</v>
      </c>
      <c r="D4429" s="8">
        <v>39978</v>
      </c>
      <c r="E4429" s="8">
        <v>39978</v>
      </c>
      <c r="F4429" t="s">
        <v>284</v>
      </c>
      <c r="G4429" s="29" t="s">
        <v>23</v>
      </c>
      <c r="I4429" s="12">
        <v>93.02</v>
      </c>
      <c r="J4429" s="12">
        <f>J4428+IF(AND($B4429="B",$G4429="D"),-I4429,IF($B4429="B",+I4429,0))</f>
        <v>444.30843069590219</v>
      </c>
      <c r="K4429" s="12">
        <f>K4428+IF(AND($B4429="B",$E4429&lt;&gt;""),IF($G4429="D",-I4429,+I4429),0)</f>
        <v>444.30843069590219</v>
      </c>
      <c r="L4429" s="6" t="str">
        <f>IF(C4429="","",G4429&amp;" "&amp;VLOOKUP(C4429,$X$1:$Y$49,2))</f>
        <v>D 25</v>
      </c>
      <c r="M4429" s="10" t="e">
        <f>M4428+IF(AND(B4429="C",E4429&lt;&gt;""),IF(G4429="D",-#REF!,+#REF!),0)</f>
        <v>#REF!</v>
      </c>
      <c r="N4429">
        <f>IF(D4429,MONTH(D4429),"")</f>
        <v>6</v>
      </c>
      <c r="O4429">
        <f>IF(D4429,YEAR(D4429),"")</f>
        <v>2009</v>
      </c>
      <c r="P4429" s="12">
        <f>P4428+IF(AND($B4429="C",I4429&lt;&gt;""),IF($G4429="D",-I4429,+I4429),0)</f>
        <v>-4.2251877867869325E-3</v>
      </c>
    </row>
    <row r="4430" spans="1:16" x14ac:dyDescent="0.2">
      <c r="A4430" s="6">
        <v>2127</v>
      </c>
      <c r="B4430" s="29" t="s">
        <v>17</v>
      </c>
      <c r="C4430" t="s">
        <v>26</v>
      </c>
      <c r="D4430" s="8">
        <v>39978</v>
      </c>
      <c r="E4430" s="8">
        <v>39978</v>
      </c>
      <c r="F4430" t="s">
        <v>284</v>
      </c>
      <c r="G4430" s="29" t="s">
        <v>23</v>
      </c>
      <c r="I4430" s="12">
        <v>15.47</v>
      </c>
      <c r="J4430" s="12">
        <f>J4429+IF(AND($B4430="B",$G4430="D"),-I4430,IF($B4430="B",+I4430,0))</f>
        <v>428.83843069590216</v>
      </c>
      <c r="K4430" s="12">
        <f>K4429+IF(AND($B4430="B",$E4430&lt;&gt;""),IF($G4430="D",-I4430,+I4430),0)</f>
        <v>428.83843069590216</v>
      </c>
      <c r="L4430" s="6" t="str">
        <f>IF(C4430="","",G4430&amp;" "&amp;VLOOKUP(C4430,$X$1:$Y$49,2))</f>
        <v>D 6</v>
      </c>
      <c r="M4430" s="10" t="e">
        <f>M4429+IF(AND(B4430="C",E4430&lt;&gt;""),IF(G4430="D",-#REF!,+#REF!),0)</f>
        <v>#REF!</v>
      </c>
      <c r="N4430">
        <f>IF(D4430,MONTH(D4430),"")</f>
        <v>6</v>
      </c>
      <c r="O4430">
        <f>IF(D4430,YEAR(D4430),"")</f>
        <v>2009</v>
      </c>
      <c r="P4430" s="12">
        <f>P4429+IF(AND($B4430="C",I4430&lt;&gt;""),IF($G4430="D",-I4430,+I4430),0)</f>
        <v>-4.2251877867869325E-3</v>
      </c>
    </row>
    <row r="4431" spans="1:16" x14ac:dyDescent="0.2">
      <c r="A4431" s="6">
        <v>2132</v>
      </c>
      <c r="B4431" s="29" t="s">
        <v>17</v>
      </c>
      <c r="C4431" t="s">
        <v>67</v>
      </c>
      <c r="D4431" s="8">
        <v>39978</v>
      </c>
      <c r="E4431" s="8">
        <v>39978</v>
      </c>
      <c r="F4431" s="40" t="s">
        <v>284</v>
      </c>
      <c r="G4431" s="29" t="s">
        <v>23</v>
      </c>
      <c r="I4431" s="12">
        <v>2548</v>
      </c>
      <c r="J4431" s="12">
        <f>J4430+IF(AND($B4431="B",$G4431="D"),-I4431,IF($B4431="B",+I4431,0))</f>
        <v>-2119.1615693040976</v>
      </c>
      <c r="K4431" s="12">
        <f>K4430+IF(AND($B4431="B",$E4431&lt;&gt;""),IF($G4431="D",-I4431,+I4431),0)</f>
        <v>-2119.1615693040976</v>
      </c>
      <c r="L4431" s="6" t="str">
        <f>IF(C4431="","",G4431&amp;" "&amp;VLOOKUP(C4431,$X$1:$Y$49,2))</f>
        <v>D 11</v>
      </c>
      <c r="M4431" s="10" t="e">
        <f>M4430+IF(AND(B4431="C",E4431&lt;&gt;""),IF(G4431="D",-#REF!,+#REF!),0)</f>
        <v>#REF!</v>
      </c>
      <c r="N4431">
        <f>IF(D4431,MONTH(D4431),"")</f>
        <v>6</v>
      </c>
      <c r="O4431">
        <f>IF(D4431,YEAR(D4431),"")</f>
        <v>2009</v>
      </c>
      <c r="P4431" s="12">
        <f>P4430+IF(AND($B4431="C",I4431&lt;&gt;""),IF($G4431="D",-I4431,+I4431),0)</f>
        <v>-4.2251877867869325E-3</v>
      </c>
    </row>
    <row r="4432" spans="1:16" x14ac:dyDescent="0.2">
      <c r="A4432" s="6">
        <v>2115</v>
      </c>
      <c r="B4432" s="29" t="s">
        <v>17</v>
      </c>
      <c r="C4432" t="s">
        <v>54</v>
      </c>
      <c r="D4432" s="8">
        <v>39979</v>
      </c>
      <c r="E4432" s="8">
        <v>39980</v>
      </c>
      <c r="F4432" s="40" t="s">
        <v>284</v>
      </c>
      <c r="G4432" s="29" t="s">
        <v>19</v>
      </c>
      <c r="I4432" s="12">
        <v>1450</v>
      </c>
      <c r="J4432" s="12">
        <f>J4431+IF(AND($B4432="B",$G4432="D"),-I4432,IF($B4432="B",+I4432,0))</f>
        <v>-669.16156930409761</v>
      </c>
      <c r="K4432" s="12">
        <f>K4431+IF(AND($B4432="B",$E4432&lt;&gt;""),IF($G4432="D",-I4432,+I4432),0)</f>
        <v>-669.16156930409761</v>
      </c>
      <c r="L4432" s="6" t="str">
        <f>IF(C4432="","",G4432&amp;" "&amp;VLOOKUP(C4432,$X$1:$Y$49,2))</f>
        <v>R 6</v>
      </c>
      <c r="M4432" s="10" t="e">
        <f>M4431+IF(AND(B4432="C",E4432&lt;&gt;""),IF(G4432="D",-#REF!,+#REF!),0)</f>
        <v>#REF!</v>
      </c>
      <c r="N4432">
        <f>IF(D4432,MONTH(D4432),"")</f>
        <v>6</v>
      </c>
      <c r="O4432">
        <f>IF(D4432,YEAR(D4432),"")</f>
        <v>2009</v>
      </c>
      <c r="P4432" s="12">
        <f>P4431+IF(AND($B4432="C",I4432&lt;&gt;""),IF($G4432="D",-I4432,+I4432),0)</f>
        <v>-4.2251877867869325E-3</v>
      </c>
    </row>
    <row r="4433" spans="1:19" x14ac:dyDescent="0.2">
      <c r="A4433" s="6">
        <v>2115</v>
      </c>
      <c r="B4433" s="29" t="s">
        <v>17</v>
      </c>
      <c r="C4433" t="s">
        <v>62</v>
      </c>
      <c r="D4433" s="8">
        <v>39979</v>
      </c>
      <c r="E4433" s="8">
        <v>39980</v>
      </c>
      <c r="F4433" s="40" t="s">
        <v>284</v>
      </c>
      <c r="G4433" s="29" t="s">
        <v>19</v>
      </c>
      <c r="I4433" s="12">
        <v>284.2</v>
      </c>
      <c r="J4433" s="12">
        <f>J4432+IF(AND($B4433="B",$G4433="D"),-I4433,IF($B4433="B",+I4433,0))</f>
        <v>-384.96156930409762</v>
      </c>
      <c r="K4433" s="12">
        <f>K4432+IF(AND($B4433="B",$E4433&lt;&gt;""),IF($G4433="D",-I4433,+I4433),0)</f>
        <v>-384.96156930409762</v>
      </c>
      <c r="L4433" s="6" t="str">
        <f>IF(C4433="","",G4433&amp;" "&amp;VLOOKUP(C4433,$X$1:$Y$49,2))</f>
        <v>R 5</v>
      </c>
      <c r="M4433" s="10" t="e">
        <f>M4432+IF(AND(B4433="C",E4433&lt;&gt;""),IF(G4433="D",-#REF!,+#REF!),0)</f>
        <v>#REF!</v>
      </c>
      <c r="N4433">
        <f>IF(D4433,MONTH(D4433),"")</f>
        <v>6</v>
      </c>
      <c r="O4433">
        <f>IF(D4433,YEAR(D4433),"")</f>
        <v>2009</v>
      </c>
      <c r="P4433" s="12">
        <f>P4432+IF(AND($B4433="C",I4433&lt;&gt;""),IF($G4433="D",-I4433,+I4433),0)</f>
        <v>-4.2251877867869325E-3</v>
      </c>
    </row>
    <row r="4434" spans="1:19" x14ac:dyDescent="0.2">
      <c r="A4434" s="6">
        <v>2119</v>
      </c>
      <c r="B4434" s="29" t="s">
        <v>17</v>
      </c>
      <c r="C4434" t="s">
        <v>54</v>
      </c>
      <c r="D4434" s="8">
        <v>39979</v>
      </c>
      <c r="E4434" s="8">
        <v>39979</v>
      </c>
      <c r="F4434" s="40" t="s">
        <v>284</v>
      </c>
      <c r="G4434" s="29" t="s">
        <v>19</v>
      </c>
      <c r="I4434" s="12">
        <v>2625</v>
      </c>
      <c r="J4434" s="12">
        <f>J4433+IF(AND($B4434="B",$G4434="D"),-I4434,IF($B4434="B",+I4434,0))</f>
        <v>2240.0384306959022</v>
      </c>
      <c r="K4434" s="12">
        <f>K4433+IF(AND($B4434="B",$E4434&lt;&gt;""),IF($G4434="D",-I4434,+I4434),0)</f>
        <v>2240.0384306959022</v>
      </c>
      <c r="L4434" s="6" t="str">
        <f>IF(C4434="","",G4434&amp;" "&amp;VLOOKUP(C4434,$X$1:$Y$49,2))</f>
        <v>R 6</v>
      </c>
      <c r="M4434" s="10" t="e">
        <f>M4433+IF(AND(B4434="C",E4434&lt;&gt;""),IF(G4434="D",-#REF!,+#REF!),0)</f>
        <v>#REF!</v>
      </c>
      <c r="N4434">
        <f>IF(D4434,MONTH(D4434),"")</f>
        <v>6</v>
      </c>
      <c r="O4434">
        <f>IF(D4434,YEAR(D4434),"")</f>
        <v>2009</v>
      </c>
      <c r="P4434" s="12">
        <f>P4433+IF(AND($B4434="C",I4434&lt;&gt;""),IF($G4434="D",-I4434,+I4434),0)</f>
        <v>-4.2251877867869325E-3</v>
      </c>
      <c r="R4434" s="17">
        <f>I4433*19.6%</f>
        <v>55.703200000000002</v>
      </c>
    </row>
    <row r="4435" spans="1:19" x14ac:dyDescent="0.2">
      <c r="A4435" s="6">
        <v>2119</v>
      </c>
      <c r="B4435" s="29" t="s">
        <v>17</v>
      </c>
      <c r="C4435" t="s">
        <v>62</v>
      </c>
      <c r="D4435" s="8">
        <v>39979</v>
      </c>
      <c r="E4435" s="8">
        <v>39979</v>
      </c>
      <c r="F4435" t="s">
        <v>284</v>
      </c>
      <c r="G4435" s="29" t="s">
        <v>19</v>
      </c>
      <c r="I4435" s="12">
        <v>514.5</v>
      </c>
      <c r="J4435" s="12">
        <f>J4434+IF(AND($B4435="B",$G4435="D"),-I4435,IF($B4435="B",+I4435,0))</f>
        <v>2754.5384306959022</v>
      </c>
      <c r="K4435" s="12">
        <f>K4434+IF(AND($B4435="B",$E4435&lt;&gt;""),IF($G4435="D",-I4435,+I4435),0)</f>
        <v>2754.5384306959022</v>
      </c>
      <c r="L4435" s="6" t="str">
        <f>IF(C4435="","",G4435&amp;" "&amp;VLOOKUP(C4435,$X$1:$Y$49,2))</f>
        <v>R 5</v>
      </c>
      <c r="M4435" s="10" t="e">
        <f>M4434+IF(AND(B4435="C",E4435&lt;&gt;""),IF(G4435="D",-#REF!,+#REF!),0)</f>
        <v>#REF!</v>
      </c>
      <c r="N4435">
        <f>IF(D4435,MONTH(D4435),"")</f>
        <v>6</v>
      </c>
      <c r="O4435">
        <f>IF(D4435,YEAR(D4435),"")</f>
        <v>2009</v>
      </c>
      <c r="P4435" s="12">
        <f>P4434+IF(AND($B4435="C",I4435&lt;&gt;""),IF($G4435="D",-I4435,+I4435),0)</f>
        <v>-4.2251877867869325E-3</v>
      </c>
      <c r="R4435" s="17"/>
      <c r="S4435" s="32"/>
    </row>
    <row r="4436" spans="1:19" x14ac:dyDescent="0.2">
      <c r="A4436" s="6">
        <v>2128</v>
      </c>
      <c r="B4436" s="29" t="s">
        <v>17</v>
      </c>
      <c r="C4436" s="24" t="s">
        <v>58</v>
      </c>
      <c r="D4436" s="8">
        <v>39979</v>
      </c>
      <c r="E4436" s="8">
        <v>39979</v>
      </c>
      <c r="F4436" s="40" t="s">
        <v>284</v>
      </c>
      <c r="G4436" s="29" t="s">
        <v>23</v>
      </c>
      <c r="I4436" s="12">
        <v>455</v>
      </c>
      <c r="J4436" s="12">
        <f>J4435+IF(AND($B4436="B",$G4436="D"),-I4436,IF($B4436="B",+I4436,0))</f>
        <v>2299.5384306959022</v>
      </c>
      <c r="K4436" s="12">
        <f>K4435+IF(AND($B4436="B",$E4436&lt;&gt;""),IF($G4436="D",-I4436,+I4436),0)</f>
        <v>2299.5384306959022</v>
      </c>
      <c r="L4436" s="6" t="str">
        <f>IF(C4436="","",G4436&amp;" "&amp;VLOOKUP(C4436,$X$1:$Y$49,2))</f>
        <v>D 4</v>
      </c>
      <c r="M4436" s="10" t="e">
        <f>M4435+IF(AND(B4436="C",E4436&lt;&gt;""),IF(G4436="D",-#REF!,+#REF!),0)</f>
        <v>#REF!</v>
      </c>
      <c r="N4436">
        <f>IF(D4436,MONTH(D4436),"")</f>
        <v>6</v>
      </c>
      <c r="O4436">
        <f>IF(D4436,YEAR(D4436),"")</f>
        <v>2009</v>
      </c>
      <c r="P4436" s="12">
        <f>P4435+IF(AND($B4436="C",I4436&lt;&gt;""),IF($G4436="D",-I4436,+I4436),0)</f>
        <v>-4.2251877867869325E-3</v>
      </c>
      <c r="R4436" s="17"/>
      <c r="S4436" s="32"/>
    </row>
    <row r="4437" spans="1:19" x14ac:dyDescent="0.2">
      <c r="A4437" s="6">
        <v>2120</v>
      </c>
      <c r="B4437" s="29" t="s">
        <v>17</v>
      </c>
      <c r="C4437" t="s">
        <v>54</v>
      </c>
      <c r="D4437" s="8">
        <v>39981</v>
      </c>
      <c r="E4437" s="8">
        <v>39981</v>
      </c>
      <c r="F4437" s="40" t="s">
        <v>284</v>
      </c>
      <c r="G4437" s="29" t="s">
        <v>19</v>
      </c>
      <c r="I4437" s="12">
        <v>1873.35</v>
      </c>
      <c r="J4437" s="12">
        <f>J4436+IF(AND($B4437="B",$G4437="D"),-I4437,IF($B4437="B",+I4437,0))</f>
        <v>4172.8884306959026</v>
      </c>
      <c r="K4437" s="12">
        <f>K4436+IF(AND($B4437="B",$E4437&lt;&gt;""),IF($G4437="D",-I4437,+I4437),0)</f>
        <v>4172.8884306959026</v>
      </c>
      <c r="L4437" s="6" t="str">
        <f>IF(C4437="","",G4437&amp;" "&amp;VLOOKUP(C4437,$X$1:$Y$49,2))</f>
        <v>R 6</v>
      </c>
      <c r="M4437" s="10" t="e">
        <f>M4436+IF(AND(B4437="C",E4437&lt;&gt;""),IF(G4437="D",-#REF!,+#REF!),0)</f>
        <v>#REF!</v>
      </c>
      <c r="N4437">
        <f>IF(D4437,MONTH(D4437),"")</f>
        <v>6</v>
      </c>
      <c r="O4437">
        <f>IF(D4437,YEAR(D4437),"")</f>
        <v>2009</v>
      </c>
      <c r="P4437" s="12">
        <f>P4436+IF(AND($B4437="C",I4437&lt;&gt;""),IF($G4437="D",-I4437,+I4437),0)</f>
        <v>-4.2251877867869325E-3</v>
      </c>
      <c r="R4437" s="17"/>
      <c r="S4437" s="32"/>
    </row>
    <row r="4438" spans="1:19" x14ac:dyDescent="0.2">
      <c r="A4438" s="6">
        <v>2120</v>
      </c>
      <c r="B4438" s="29" t="s">
        <v>17</v>
      </c>
      <c r="C4438" t="s">
        <v>62</v>
      </c>
      <c r="D4438" s="8">
        <v>39981</v>
      </c>
      <c r="E4438" s="8">
        <v>39981</v>
      </c>
      <c r="F4438" t="s">
        <v>284</v>
      </c>
      <c r="G4438" s="29" t="s">
        <v>19</v>
      </c>
      <c r="I4438" s="12">
        <v>367.18</v>
      </c>
      <c r="J4438" s="12">
        <f>J4437+IF(AND($B4438="B",$G4438="D"),-I4438,IF($B4438="B",+I4438,0))</f>
        <v>4540.0684306959029</v>
      </c>
      <c r="K4438" s="12">
        <f>K4437+IF(AND($B4438="B",$E4438&lt;&gt;""),IF($G4438="D",-I4438,+I4438),0)</f>
        <v>4540.0684306959029</v>
      </c>
      <c r="L4438" s="6" t="str">
        <f>IF(C4438="","",G4438&amp;" "&amp;VLOOKUP(C4438,$X$1:$Y$49,2))</f>
        <v>R 5</v>
      </c>
      <c r="M4438" s="10" t="e">
        <f>M4437+IF(AND(B4438="C",E4438&lt;&gt;""),IF(G4438="D",-#REF!,+#REF!),0)</f>
        <v>#REF!</v>
      </c>
      <c r="N4438">
        <f>IF(D4438,MONTH(D4438),"")</f>
        <v>6</v>
      </c>
      <c r="O4438">
        <f>IF(D4438,YEAR(D4438),"")</f>
        <v>2009</v>
      </c>
      <c r="P4438" s="12">
        <f>P4437+IF(AND($B4438="C",I4438&lt;&gt;""),IF($G4438="D",-I4438,+I4438),0)</f>
        <v>-4.2251877867869325E-3</v>
      </c>
      <c r="R4438" s="17"/>
      <c r="S4438" s="32"/>
    </row>
    <row r="4439" spans="1:19" x14ac:dyDescent="0.2">
      <c r="A4439" s="6">
        <v>2129</v>
      </c>
      <c r="B4439" s="29" t="s">
        <v>17</v>
      </c>
      <c r="C4439" t="s">
        <v>39</v>
      </c>
      <c r="D4439" s="8">
        <v>39983</v>
      </c>
      <c r="E4439" s="8">
        <v>39986</v>
      </c>
      <c r="F4439" s="40" t="s">
        <v>284</v>
      </c>
      <c r="G4439" s="29" t="s">
        <v>23</v>
      </c>
      <c r="I4439" s="12">
        <v>1210.92</v>
      </c>
      <c r="J4439" s="12">
        <f>J4438+IF(AND($B4439="B",$G4439="D"),-I4439,IF($B4439="B",+I4439,0))</f>
        <v>3329.1484306959028</v>
      </c>
      <c r="K4439" s="12">
        <f>K4438+IF(AND($B4439="B",$E4439&lt;&gt;""),IF($G4439="D",-I4439,+I4439),0)</f>
        <v>3329.1484306959028</v>
      </c>
      <c r="L4439" s="6" t="str">
        <f>IF(C4439="","",G4439&amp;" "&amp;VLOOKUP(C4439,$X$1:$Y$49,2))</f>
        <v>D 31</v>
      </c>
      <c r="M4439" s="10" t="e">
        <f>M4438+IF(AND(B4439="C",E4439&lt;&gt;""),IF(G4439="D",-#REF!,+#REF!),0)</f>
        <v>#REF!</v>
      </c>
      <c r="N4439">
        <f>IF(D4439,MONTH(D4439),"")</f>
        <v>6</v>
      </c>
      <c r="O4439">
        <f>IF(D4439,YEAR(D4439),"")</f>
        <v>2009</v>
      </c>
      <c r="P4439" s="12">
        <f>P4438+IF(AND($B4439="C",I4439&lt;&gt;""),IF($G4439="D",-I4439,+I4439),0)</f>
        <v>-4.2251877867869325E-3</v>
      </c>
      <c r="R4439" s="17"/>
      <c r="S4439" s="32"/>
    </row>
    <row r="4440" spans="1:19" x14ac:dyDescent="0.2">
      <c r="A4440" s="6">
        <v>2129</v>
      </c>
      <c r="B4440" s="29" t="s">
        <v>17</v>
      </c>
      <c r="C4440" t="s">
        <v>26</v>
      </c>
      <c r="D4440" s="8">
        <v>39983</v>
      </c>
      <c r="E4440" s="8">
        <v>39986</v>
      </c>
      <c r="F4440" s="40" t="s">
        <v>284</v>
      </c>
      <c r="G4440" s="29" t="s">
        <v>23</v>
      </c>
      <c r="I4440" s="12">
        <v>237.33</v>
      </c>
      <c r="J4440" s="12">
        <f>J4439+IF(AND($B4440="B",$G4440="D"),-I4440,IF($B4440="B",+I4440,0))</f>
        <v>3091.8184306959029</v>
      </c>
      <c r="K4440" s="12">
        <f>K4439+IF(AND($B4440="B",$E4440&lt;&gt;""),IF($G4440="D",-I4440,+I4440),0)</f>
        <v>3091.8184306959029</v>
      </c>
      <c r="L4440" s="6" t="str">
        <f>IF(C4440="","",G4440&amp;" "&amp;VLOOKUP(C4440,$X$1:$Y$49,2))</f>
        <v>D 6</v>
      </c>
      <c r="M4440" s="10" t="e">
        <f>M4439+IF(AND(B4440="C",E4440&lt;&gt;""),IF(G4440="D",-#REF!,+#REF!),0)</f>
        <v>#REF!</v>
      </c>
      <c r="N4440">
        <f>IF(D4440,MONTH(D4440),"")</f>
        <v>6</v>
      </c>
      <c r="O4440">
        <f>IF(D4440,YEAR(D4440),"")</f>
        <v>2009</v>
      </c>
      <c r="P4440" s="12">
        <f>P4439+IF(AND($B4440="C",I4440&lt;&gt;""),IF($G4440="D",-I4440,+I4440),0)</f>
        <v>-4.2251877867869325E-3</v>
      </c>
      <c r="R4440" s="17"/>
      <c r="S4440" s="32"/>
    </row>
    <row r="4441" spans="1:19" x14ac:dyDescent="0.2">
      <c r="A4441" s="6">
        <v>2130</v>
      </c>
      <c r="B4441" s="29" t="s">
        <v>40</v>
      </c>
      <c r="C4441" t="s">
        <v>18</v>
      </c>
      <c r="D4441" s="8">
        <v>39983</v>
      </c>
      <c r="E4441" s="8">
        <v>39983</v>
      </c>
      <c r="F4441" s="40" t="s">
        <v>284</v>
      </c>
      <c r="G4441" s="29" t="s">
        <v>19</v>
      </c>
      <c r="I4441" s="12">
        <v>50</v>
      </c>
      <c r="J4441" s="12">
        <f>J4440+IF(AND($B4441="B",$G4441="D"),-I4441,IF($B4441="B",+I4441,0))</f>
        <v>3091.8184306959029</v>
      </c>
      <c r="K4441" s="12">
        <f>K4440+IF(AND($B4441="B",$E4441&lt;&gt;""),IF($G4441="D",-I4441,+I4441),0)</f>
        <v>3091.8184306959029</v>
      </c>
      <c r="L4441" s="6" t="str">
        <f>IF(C4441="","",G4441&amp;" "&amp;VLOOKUP(C4441,$X$1:$Y$49,2))</f>
        <v>R 8</v>
      </c>
      <c r="M4441" s="10" t="e">
        <f>M4440+IF(AND(B4441="C",E4441&lt;&gt;""),IF(G4441="D",-#REF!,+#REF!),0)</f>
        <v>#REF!</v>
      </c>
      <c r="N4441">
        <f>IF(D4441,MONTH(D4441),"")</f>
        <v>6</v>
      </c>
      <c r="O4441">
        <f>IF(D4441,YEAR(D4441),"")</f>
        <v>2009</v>
      </c>
      <c r="P4441" s="12">
        <f>P4440+IF(AND($B4441="C",I4441&lt;&gt;""),IF($G4441="D",-I4441,+I4441),0)</f>
        <v>49.995774812213213</v>
      </c>
      <c r="R4441" s="17"/>
      <c r="S4441" s="32"/>
    </row>
    <row r="4442" spans="1:19" x14ac:dyDescent="0.2">
      <c r="A4442" s="6">
        <v>2131</v>
      </c>
      <c r="B4442" s="29" t="s">
        <v>40</v>
      </c>
      <c r="C4442" t="s">
        <v>34</v>
      </c>
      <c r="D4442" s="8">
        <v>39983</v>
      </c>
      <c r="E4442" s="8">
        <v>39983</v>
      </c>
      <c r="F4442" s="40" t="s">
        <v>284</v>
      </c>
      <c r="G4442" s="29" t="s">
        <v>23</v>
      </c>
      <c r="I4442" s="12">
        <v>41.8</v>
      </c>
      <c r="J4442" s="12">
        <f>J4441+IF(AND($B4442="B",$G4442="D"),-I4442,IF($B4442="B",+I4442,0))</f>
        <v>3091.8184306959029</v>
      </c>
      <c r="K4442" s="12">
        <f>K4441+IF(AND($B4442="B",$E4442&lt;&gt;""),IF($G4442="D",-I4442,+I4442),0)</f>
        <v>3091.8184306959029</v>
      </c>
      <c r="L4442" s="6" t="str">
        <f>IF(C4442="","",G4442&amp;" "&amp;VLOOKUP(C4442,$X$1:$Y$49,2))</f>
        <v>D 17</v>
      </c>
      <c r="M4442" s="10" t="e">
        <f>M4441+IF(AND(B4442="C",E4442&lt;&gt;""),IF(G4442="D",-#REF!,+#REF!),0)</f>
        <v>#REF!</v>
      </c>
      <c r="N4442">
        <f>IF(D4442,MONTH(D4442),"")</f>
        <v>6</v>
      </c>
      <c r="O4442">
        <f>IF(D4442,YEAR(D4442),"")</f>
        <v>2009</v>
      </c>
      <c r="P4442" s="12">
        <f>P4441+IF(AND($B4442="C",I4442&lt;&gt;""),IF($G4442="D",-I4442,+I4442),0)</f>
        <v>8.1957748122132159</v>
      </c>
      <c r="R4442" s="17"/>
      <c r="S4442" s="32"/>
    </row>
    <row r="4443" spans="1:19" x14ac:dyDescent="0.2">
      <c r="A4443" s="6">
        <v>2131</v>
      </c>
      <c r="B4443" s="29" t="s">
        <v>40</v>
      </c>
      <c r="C4443" t="s">
        <v>26</v>
      </c>
      <c r="D4443" s="8">
        <v>39983</v>
      </c>
      <c r="E4443" s="8">
        <v>39983</v>
      </c>
      <c r="F4443" s="40" t="s">
        <v>284</v>
      </c>
      <c r="G4443" s="29" t="s">
        <v>23</v>
      </c>
      <c r="I4443" s="12">
        <v>8.19</v>
      </c>
      <c r="J4443" s="12">
        <f>J4442+IF(AND($B4443="B",$G4443="D"),-I4443,IF($B4443="B",+I4443,0))</f>
        <v>3091.8184306959029</v>
      </c>
      <c r="K4443" s="12">
        <f>K4442+IF(AND($B4443="B",$E4443&lt;&gt;""),IF($G4443="D",-I4443,+I4443),0)</f>
        <v>3091.8184306959029</v>
      </c>
      <c r="L4443" s="6" t="str">
        <f>IF(C4443="","",G4443&amp;" "&amp;VLOOKUP(C4443,$X$1:$Y$49,2))</f>
        <v>D 6</v>
      </c>
      <c r="M4443" s="10" t="e">
        <f>M4442+IF(AND(B4443="C",E4443&lt;&gt;""),IF(G4443="D",-#REF!,+#REF!),0)</f>
        <v>#REF!</v>
      </c>
      <c r="N4443">
        <f>IF(D4443,MONTH(D4443),"")</f>
        <v>6</v>
      </c>
      <c r="O4443">
        <f>IF(D4443,YEAR(D4443),"")</f>
        <v>2009</v>
      </c>
      <c r="P4443" s="12">
        <f>P4442+IF(AND($B4443="C",I4443&lt;&gt;""),IF($G4443="D",-I4443,+I4443),0)</f>
        <v>5.774812213216407E-3</v>
      </c>
      <c r="R4443" s="17"/>
      <c r="S4443" s="32"/>
    </row>
    <row r="4444" spans="1:19" x14ac:dyDescent="0.2">
      <c r="A4444" s="6">
        <v>2011</v>
      </c>
      <c r="B4444" s="29" t="s">
        <v>17</v>
      </c>
      <c r="C4444" t="s">
        <v>33</v>
      </c>
      <c r="D4444" s="8">
        <v>39984</v>
      </c>
      <c r="E4444" s="8">
        <v>39985</v>
      </c>
      <c r="F4444" s="40" t="s">
        <v>284</v>
      </c>
      <c r="G4444" s="29" t="s">
        <v>23</v>
      </c>
      <c r="I4444" s="12">
        <v>524</v>
      </c>
      <c r="J4444" s="12">
        <f>J4443+IF(AND($B4444="B",$G4444="D"),-I4444,IF($B4444="B",+I4444,0))</f>
        <v>2567.8184306959029</v>
      </c>
      <c r="K4444" s="12">
        <f>K4443+IF(AND($B4444="B",$E4444&lt;&gt;""),IF($G4444="D",-I4444,+I4444),0)</f>
        <v>2567.8184306959029</v>
      </c>
      <c r="L4444" s="6" t="str">
        <f>IF(C4444="","",G4444&amp;" "&amp;VLOOKUP(C4444,$X$1:$Y$49,2))</f>
        <v>D 23</v>
      </c>
      <c r="M4444" s="10" t="e">
        <f>M4443+IF(AND(B4444="C",E4444&lt;&gt;""),IF(G4444="D",-#REF!,+#REF!),0)</f>
        <v>#REF!</v>
      </c>
      <c r="N4444">
        <f>IF(D4444,MONTH(D4444),"")</f>
        <v>6</v>
      </c>
      <c r="O4444">
        <f>IF(D4444,YEAR(D4444),"")</f>
        <v>2009</v>
      </c>
      <c r="P4444" s="12">
        <f>P4443+IF(AND($B4444="C",I4444&lt;&gt;""),IF($G4444="D",-I4444,+I4444),0)</f>
        <v>5.774812213216407E-3</v>
      </c>
      <c r="R4444" s="17"/>
      <c r="S4444" s="32"/>
    </row>
    <row r="4445" spans="1:19" x14ac:dyDescent="0.2">
      <c r="A4445" s="6">
        <v>2015</v>
      </c>
      <c r="B4445" s="29" t="s">
        <v>17</v>
      </c>
      <c r="C4445" s="24" t="s">
        <v>33</v>
      </c>
      <c r="D4445" s="8">
        <v>39984</v>
      </c>
      <c r="E4445" s="8">
        <v>39985</v>
      </c>
      <c r="F4445" s="40" t="s">
        <v>284</v>
      </c>
      <c r="G4445" s="29" t="s">
        <v>23</v>
      </c>
      <c r="I4445" s="12">
        <v>220</v>
      </c>
      <c r="J4445" s="12">
        <f>J4444+IF(AND($B4445="B",$G4445="D"),-I4445,IF($B4445="B",+I4445,0))</f>
        <v>2347.8184306959029</v>
      </c>
      <c r="K4445" s="12">
        <f>K4444+IF(AND($B4445="B",$E4445&lt;&gt;""),IF($G4445="D",-I4445,+I4445),0)</f>
        <v>2347.8184306959029</v>
      </c>
      <c r="L4445" s="6" t="str">
        <f>IF(C4445="","",G4445&amp;" "&amp;VLOOKUP(C4445,$X$1:$Y$49,2))</f>
        <v>D 23</v>
      </c>
      <c r="M4445" s="10" t="e">
        <f>M4444+IF(AND(B4445="C",E4445&lt;&gt;""),IF(G4445="D",-#REF!,+#REF!),0)</f>
        <v>#REF!</v>
      </c>
      <c r="N4445">
        <f>IF(D4445,MONTH(D4445),"")</f>
        <v>6</v>
      </c>
      <c r="O4445">
        <f>IF(D4445,YEAR(D4445),"")</f>
        <v>2009</v>
      </c>
      <c r="P4445" s="12">
        <f>P4444+IF(AND($B4445="C",I4445&lt;&gt;""),IF($G4445="D",-I4445,+I4445),0)</f>
        <v>5.774812213216407E-3</v>
      </c>
    </row>
    <row r="4446" spans="1:19" x14ac:dyDescent="0.2">
      <c r="A4446" s="6">
        <v>2092</v>
      </c>
      <c r="B4446" s="29" t="s">
        <v>17</v>
      </c>
      <c r="C4446" t="s">
        <v>49</v>
      </c>
      <c r="D4446" s="8">
        <v>39984</v>
      </c>
      <c r="E4446" s="8">
        <v>39978</v>
      </c>
      <c r="F4446" s="40" t="s">
        <v>284</v>
      </c>
      <c r="G4446" s="29" t="s">
        <v>23</v>
      </c>
      <c r="I4446" s="12">
        <v>275.08</v>
      </c>
      <c r="J4446" s="12">
        <f>J4445+IF(AND($B4446="B",$G4446="D"),-I4446,IF($B4446="B",+I4446,0))</f>
        <v>2072.7384306959029</v>
      </c>
      <c r="K4446" s="12">
        <f>K4445+IF(AND($B4446="B",$E4446&lt;&gt;""),IF($G4446="D",-I4446,+I4446),0)</f>
        <v>2072.7384306959029</v>
      </c>
      <c r="L4446" s="6" t="str">
        <f>IF(C4446="","",G4446&amp;" "&amp;VLOOKUP(C4446,$X$1:$Y$49,2))</f>
        <v>D 24</v>
      </c>
      <c r="M4446" s="10" t="e">
        <f>M4445+IF(AND(B4446="C",E4446&lt;&gt;""),IF(G4446="D",-#REF!,+#REF!),0)</f>
        <v>#REF!</v>
      </c>
      <c r="N4446">
        <f>IF(D4446,MONTH(D4446),"")</f>
        <v>6</v>
      </c>
      <c r="O4446">
        <f>IF(D4446,YEAR(D4446),"")</f>
        <v>2009</v>
      </c>
      <c r="P4446" s="12">
        <f>P4445+IF(AND($B4446="C",I4446&lt;&gt;""),IF($G4446="D",-I4446,+I4446),0)</f>
        <v>5.774812213216407E-3</v>
      </c>
    </row>
    <row r="4447" spans="1:19" x14ac:dyDescent="0.2">
      <c r="A4447" s="6">
        <v>2092</v>
      </c>
      <c r="B4447" s="29" t="s">
        <v>17</v>
      </c>
      <c r="C4447" t="s">
        <v>26</v>
      </c>
      <c r="D4447" s="8">
        <v>39984</v>
      </c>
      <c r="E4447" s="8">
        <v>39978</v>
      </c>
      <c r="F4447" s="40" t="s">
        <v>284</v>
      </c>
      <c r="G4447" s="29" t="s">
        <v>23</v>
      </c>
      <c r="I4447" s="12">
        <v>53.92</v>
      </c>
      <c r="J4447" s="12">
        <f>J4446+IF(AND($B4447="B",$G4447="D"),-I4447,IF($B4447="B",+I4447,0))</f>
        <v>2018.8184306959029</v>
      </c>
      <c r="K4447" s="12">
        <f>K4446+IF(AND($B4447="B",$E4447&lt;&gt;""),IF($G4447="D",-I4447,+I4447),0)</f>
        <v>2018.8184306959029</v>
      </c>
      <c r="L4447" s="6" t="str">
        <f>IF(C4447="","",G4447&amp;" "&amp;VLOOKUP(C4447,$X$1:$Y$49,2))</f>
        <v>D 6</v>
      </c>
      <c r="M4447" s="10" t="e">
        <f>M4446+IF(AND(B4447="C",E4447&lt;&gt;""),IF(G4447="D",-#REF!,+#REF!),0)</f>
        <v>#REF!</v>
      </c>
      <c r="N4447">
        <f>IF(D4447,MONTH(D4447),"")</f>
        <v>6</v>
      </c>
      <c r="O4447">
        <f>IF(D4447,YEAR(D4447),"")</f>
        <v>2009</v>
      </c>
      <c r="P4447" s="12">
        <f>P4446+IF(AND($B4447="C",I4447&lt;&gt;""),IF($G4447="D",-I4447,+I4447),0)</f>
        <v>5.774812213216407E-3</v>
      </c>
    </row>
    <row r="4448" spans="1:19" x14ac:dyDescent="0.2">
      <c r="A4448" s="6">
        <v>2093</v>
      </c>
      <c r="B4448" s="29" t="s">
        <v>17</v>
      </c>
      <c r="C4448" t="s">
        <v>49</v>
      </c>
      <c r="D4448" s="8">
        <v>39984</v>
      </c>
      <c r="E4448" s="8">
        <v>39978</v>
      </c>
      <c r="F4448" s="40" t="s">
        <v>284</v>
      </c>
      <c r="G4448" s="29" t="s">
        <v>23</v>
      </c>
      <c r="I4448" s="12">
        <v>145.47999999999999</v>
      </c>
      <c r="J4448" s="12">
        <f>J4447+IF(AND($B4448="B",$G4448="D"),-I4448,IF($B4448="B",+I4448,0))</f>
        <v>1873.3384306959028</v>
      </c>
      <c r="K4448" s="12">
        <f>K4447+IF(AND($B4448="B",$E4448&lt;&gt;""),IF($G4448="D",-I4448,+I4448),0)</f>
        <v>1873.3384306959028</v>
      </c>
      <c r="L4448" s="6" t="str">
        <f>IF(C4448="","",G4448&amp;" "&amp;VLOOKUP(C4448,$X$1:$Y$49,2))</f>
        <v>D 24</v>
      </c>
      <c r="M4448" s="10" t="e">
        <f>M4447+IF(AND(B4448="C",E4448&lt;&gt;""),IF(G4448="D",-#REF!,+#REF!),0)</f>
        <v>#REF!</v>
      </c>
      <c r="N4448">
        <f>IF(D4448,MONTH(D4448),"")</f>
        <v>6</v>
      </c>
      <c r="O4448">
        <f>IF(D4448,YEAR(D4448),"")</f>
        <v>2009</v>
      </c>
      <c r="P4448" s="12">
        <f>P4447+IF(AND($B4448="C",I4448&lt;&gt;""),IF($G4448="D",-I4448,+I4448),0)</f>
        <v>5.774812213216407E-3</v>
      </c>
    </row>
    <row r="4449" spans="1:16" x14ac:dyDescent="0.2">
      <c r="A4449" s="6">
        <v>2093</v>
      </c>
      <c r="B4449" s="29" t="s">
        <v>17</v>
      </c>
      <c r="C4449" t="s">
        <v>26</v>
      </c>
      <c r="D4449" s="8">
        <v>39984</v>
      </c>
      <c r="E4449" s="8">
        <v>39978</v>
      </c>
      <c r="F4449" s="40" t="s">
        <v>284</v>
      </c>
      <c r="G4449" s="29" t="s">
        <v>23</v>
      </c>
      <c r="I4449" s="12">
        <v>28.52</v>
      </c>
      <c r="J4449" s="12">
        <f>J4448+IF(AND($B4449="B",$G4449="D"),-I4449,IF($B4449="B",+I4449,0))</f>
        <v>1844.8184306959029</v>
      </c>
      <c r="K4449" s="12">
        <f>K4448+IF(AND($B4449="B",$E4449&lt;&gt;""),IF($G4449="D",-I4449,+I4449),0)</f>
        <v>1844.8184306959029</v>
      </c>
      <c r="L4449" s="6" t="str">
        <f>IF(C4449="","",G4449&amp;" "&amp;VLOOKUP(C4449,$X$1:$Y$49,2))</f>
        <v>D 6</v>
      </c>
      <c r="M4449" s="10" t="e">
        <f>M4448+IF(AND(B4449="C",E4449&lt;&gt;""),IF(G4449="D",-#REF!,+#REF!),0)</f>
        <v>#REF!</v>
      </c>
      <c r="N4449">
        <f>IF(D4449,MONTH(D4449),"")</f>
        <v>6</v>
      </c>
      <c r="O4449">
        <f>IF(D4449,YEAR(D4449),"")</f>
        <v>2009</v>
      </c>
      <c r="P4449" s="12">
        <f>P4448+IF(AND($B4449="C",I4449&lt;&gt;""),IF($G4449="D",-I4449,+I4449),0)</f>
        <v>5.774812213216407E-3</v>
      </c>
    </row>
    <row r="4450" spans="1:16" x14ac:dyDescent="0.2">
      <c r="A4450" s="6">
        <v>1528</v>
      </c>
      <c r="B4450" s="6" t="s">
        <v>17</v>
      </c>
      <c r="C4450" t="s">
        <v>57</v>
      </c>
      <c r="D4450" s="8">
        <v>39985</v>
      </c>
      <c r="E4450" s="8">
        <v>39985</v>
      </c>
      <c r="F4450" t="s">
        <v>284</v>
      </c>
      <c r="G4450" s="6" t="s">
        <v>23</v>
      </c>
      <c r="I4450" s="12">
        <v>278.97000000000003</v>
      </c>
      <c r="J4450" s="12">
        <f>J4449+IF(AND($B4450="B",$G4450="D"),-I4450,IF($B4450="B",+I4450,0))</f>
        <v>1565.8484306959028</v>
      </c>
      <c r="K4450" s="12">
        <f>K4449+IF(AND($B4450="B",$E4450&lt;&gt;""),IF($G4450="D",-I4450,+I4450),0)</f>
        <v>1565.8484306959028</v>
      </c>
      <c r="L4450" s="6" t="str">
        <f>IF(C4450="","",G4450&amp;" "&amp;VLOOKUP(C4450,$X$1:$Y$49,2))</f>
        <v>D 13</v>
      </c>
      <c r="M4450" s="10" t="e">
        <f>M4449+IF(AND(B4450="C",E4450&lt;&gt;""),IF(G4450="D",-#REF!,+#REF!),0)</f>
        <v>#REF!</v>
      </c>
      <c r="N4450">
        <f>IF(D4450,MONTH(D4450),"")</f>
        <v>6</v>
      </c>
      <c r="O4450">
        <f>IF(D4450,YEAR(D4450),"")</f>
        <v>2009</v>
      </c>
      <c r="P4450" s="12">
        <f>P4449+IF(AND($B4450="C",I4450&lt;&gt;""),IF($G4450="D",-I4450,+I4450),0)</f>
        <v>5.774812213216407E-3</v>
      </c>
    </row>
    <row r="4451" spans="1:16" x14ac:dyDescent="0.2">
      <c r="A4451" s="6">
        <v>1528</v>
      </c>
      <c r="B4451" s="6" t="s">
        <v>17</v>
      </c>
      <c r="C4451" s="7" t="s">
        <v>26</v>
      </c>
      <c r="D4451" s="8">
        <v>39985</v>
      </c>
      <c r="E4451" s="8">
        <v>39985</v>
      </c>
      <c r="F4451" t="s">
        <v>284</v>
      </c>
      <c r="G4451" s="6" t="s">
        <v>23</v>
      </c>
      <c r="I4451" s="12">
        <v>54.68</v>
      </c>
      <c r="J4451" s="12">
        <f>J4450+IF(AND($B4451="B",$G4451="D"),-I4451,IF($B4451="B",+I4451,0))</f>
        <v>1511.1684306959028</v>
      </c>
      <c r="K4451" s="12">
        <f>K4450+IF(AND($B4451="B",$E4451&lt;&gt;""),IF($G4451="D",-I4451,+I4451),0)</f>
        <v>1511.1684306959028</v>
      </c>
      <c r="L4451" s="6" t="str">
        <f>IF(C4451="","",G4451&amp;" "&amp;VLOOKUP(C4451,$X$1:$Y$49,2))</f>
        <v>D 6</v>
      </c>
      <c r="M4451" s="10" t="e">
        <f>M4450+IF(AND(B4451="C",E4451&lt;&gt;""),IF(G4451="D",-#REF!,+#REF!),0)</f>
        <v>#REF!</v>
      </c>
      <c r="N4451">
        <f>IF(D4451,MONTH(D4451),"")</f>
        <v>6</v>
      </c>
      <c r="O4451">
        <f>IF(D4451,YEAR(D4451),"")</f>
        <v>2009</v>
      </c>
      <c r="P4451" s="12">
        <f>P4450+IF(AND($B4451="C",I4451&lt;&gt;""),IF($G4451="D",-I4451,+I4451),0)</f>
        <v>5.774812213216407E-3</v>
      </c>
    </row>
    <row r="4452" spans="1:16" x14ac:dyDescent="0.2">
      <c r="A4452" s="6">
        <v>1528</v>
      </c>
      <c r="B4452" s="6" t="s">
        <v>17</v>
      </c>
      <c r="C4452" t="s">
        <v>64</v>
      </c>
      <c r="D4452" s="8">
        <v>39985</v>
      </c>
      <c r="E4452" s="8">
        <v>39985</v>
      </c>
      <c r="F4452" t="s">
        <v>284</v>
      </c>
      <c r="G4452" s="6" t="s">
        <v>23</v>
      </c>
      <c r="I4452" s="12">
        <v>6.11</v>
      </c>
      <c r="J4452" s="12">
        <f>J4451+IF(AND($B4452="B",$G4452="D"),-I4452,IF($B4452="B",+I4452,0))</f>
        <v>1505.0584306959029</v>
      </c>
      <c r="K4452" s="12">
        <f>K4451+IF(AND($B4452="B",$E4452&lt;&gt;""),IF($G4452="D",-I4452,+I4452),0)</f>
        <v>1505.0584306959029</v>
      </c>
      <c r="L4452" s="6" t="str">
        <f>IF(C4452="","",G4452&amp;" "&amp;VLOOKUP(C4452,$X$1:$Y$49,2))</f>
        <v>D 20</v>
      </c>
      <c r="M4452" s="10" t="e">
        <f>M4451+IF(AND(B4452="C",E4452&lt;&gt;""),IF(G4452="D",-#REF!,+#REF!),0)</f>
        <v>#REF!</v>
      </c>
      <c r="N4452">
        <f>IF(D4452,MONTH(D4452),"")</f>
        <v>6</v>
      </c>
      <c r="O4452">
        <f>IF(D4452,YEAR(D4452),"")</f>
        <v>2009</v>
      </c>
      <c r="P4452" s="12">
        <f>P4451+IF(AND($B4452="C",I4452&lt;&gt;""),IF($G4452="D",-I4452,+I4452),0)</f>
        <v>5.774812213216407E-3</v>
      </c>
    </row>
    <row r="4453" spans="1:16" x14ac:dyDescent="0.2">
      <c r="A4453" s="6">
        <v>2134</v>
      </c>
      <c r="B4453" s="29" t="s">
        <v>17</v>
      </c>
      <c r="C4453" t="s">
        <v>28</v>
      </c>
      <c r="D4453" s="8">
        <v>39988</v>
      </c>
      <c r="E4453" s="8">
        <v>39988</v>
      </c>
      <c r="F4453" s="40" t="s">
        <v>284</v>
      </c>
      <c r="G4453" s="29" t="s">
        <v>23</v>
      </c>
      <c r="I4453" s="12">
        <v>57.06</v>
      </c>
      <c r="J4453" s="12">
        <f>J4452+IF(AND($B4453="B",$G4453="D"),-I4453,IF($B4453="B",+I4453,0))</f>
        <v>1447.9984306959029</v>
      </c>
      <c r="K4453" s="12">
        <f>K4452+IF(AND($B4453="B",$E4453&lt;&gt;""),IF($G4453="D",-I4453,+I4453),0)</f>
        <v>1447.9984306959029</v>
      </c>
      <c r="L4453" s="6" t="str">
        <f>IF(C4453="","",G4453&amp;" "&amp;VLOOKUP(C4453,$X$1:$Y$49,2))</f>
        <v>D 25</v>
      </c>
      <c r="M4453" s="10" t="e">
        <f>M4452+IF(AND(B4453="C",E4453&lt;&gt;""),IF(G4453="D",-#REF!,+#REF!),0)</f>
        <v>#REF!</v>
      </c>
      <c r="N4453">
        <f>IF(D4453,MONTH(D4453),"")</f>
        <v>6</v>
      </c>
      <c r="O4453">
        <f>IF(D4453,YEAR(D4453),"")</f>
        <v>2009</v>
      </c>
      <c r="P4453" s="12">
        <f>P4452+IF(AND($B4453="C",I4453&lt;&gt;""),IF($G4453="D",-I4453,+I4453),0)</f>
        <v>5.774812213216407E-3</v>
      </c>
    </row>
    <row r="4454" spans="1:16" x14ac:dyDescent="0.2">
      <c r="A4454" s="6">
        <v>2134</v>
      </c>
      <c r="B4454" s="29" t="s">
        <v>17</v>
      </c>
      <c r="C4454" t="s">
        <v>26</v>
      </c>
      <c r="D4454" s="8">
        <v>39988</v>
      </c>
      <c r="E4454" s="8">
        <v>39988</v>
      </c>
      <c r="F4454" s="40" t="s">
        <v>284</v>
      </c>
      <c r="G4454" s="29" t="s">
        <v>23</v>
      </c>
      <c r="I4454" s="12">
        <v>11.18</v>
      </c>
      <c r="J4454" s="12">
        <f>J4453+IF(AND($B4454="B",$G4454="D"),-I4454,IF($B4454="B",+I4454,0))</f>
        <v>1436.8184306959029</v>
      </c>
      <c r="K4454" s="12">
        <f>K4453+IF(AND($B4454="B",$E4454&lt;&gt;""),IF($G4454="D",-I4454,+I4454),0)</f>
        <v>1436.8184306959029</v>
      </c>
      <c r="L4454" s="6" t="str">
        <f>IF(C4454="","",G4454&amp;" "&amp;VLOOKUP(C4454,$X$1:$Y$49,2))</f>
        <v>D 6</v>
      </c>
      <c r="M4454" s="10" t="e">
        <f>M4453+IF(AND(B4454="C",E4454&lt;&gt;""),IF(G4454="D",-#REF!,+#REF!),0)</f>
        <v>#REF!</v>
      </c>
      <c r="N4454">
        <f>IF(D4454,MONTH(D4454),"")</f>
        <v>6</v>
      </c>
      <c r="O4454">
        <f>IF(D4454,YEAR(D4454),"")</f>
        <v>2009</v>
      </c>
      <c r="P4454" s="12">
        <f>P4453+IF(AND($B4454="C",I4454&lt;&gt;""),IF($G4454="D",-I4454,+I4454),0)</f>
        <v>5.774812213216407E-3</v>
      </c>
    </row>
    <row r="4455" spans="1:16" x14ac:dyDescent="0.2">
      <c r="A4455" s="6">
        <v>2121</v>
      </c>
      <c r="B4455" s="29" t="s">
        <v>17</v>
      </c>
      <c r="C4455" t="s">
        <v>54</v>
      </c>
      <c r="D4455" s="8">
        <v>39989</v>
      </c>
      <c r="E4455" s="8">
        <v>39989</v>
      </c>
      <c r="F4455" s="40" t="s">
        <v>284</v>
      </c>
      <c r="G4455" s="29" t="s">
        <v>19</v>
      </c>
      <c r="I4455" s="12">
        <v>9000</v>
      </c>
      <c r="J4455" s="12">
        <f>J4454+IF(AND($B4455="B",$G4455="D"),-I4455,IF($B4455="B",+I4455,0))</f>
        <v>10436.818430695903</v>
      </c>
      <c r="K4455" s="12">
        <f>K4454+IF(AND($B4455="B",$E4455&lt;&gt;""),IF($G4455="D",-I4455,+I4455),0)</f>
        <v>10436.818430695903</v>
      </c>
      <c r="L4455" s="6" t="str">
        <f>IF(C4455="","",G4455&amp;" "&amp;VLOOKUP(C4455,$X$1:$Y$49,2))</f>
        <v>R 6</v>
      </c>
      <c r="M4455" s="10" t="e">
        <f>M4454+IF(AND(B4455="C",E4455&lt;&gt;""),IF(G4455="D",-#REF!,+#REF!),0)</f>
        <v>#REF!</v>
      </c>
      <c r="N4455">
        <f>IF(D4455,MONTH(D4455),"")</f>
        <v>6</v>
      </c>
      <c r="O4455">
        <f>IF(D4455,YEAR(D4455),"")</f>
        <v>2009</v>
      </c>
      <c r="P4455" s="12">
        <f>P4454+IF(AND($B4455="C",I4455&lt;&gt;""),IF($G4455="D",-I4455,+I4455),0)</f>
        <v>5.774812213216407E-3</v>
      </c>
    </row>
    <row r="4456" spans="1:16" x14ac:dyDescent="0.2">
      <c r="A4456" s="6">
        <v>2121</v>
      </c>
      <c r="B4456" s="29" t="s">
        <v>17</v>
      </c>
      <c r="C4456" t="s">
        <v>62</v>
      </c>
      <c r="D4456" s="8">
        <v>39989</v>
      </c>
      <c r="E4456" s="8">
        <v>39989</v>
      </c>
      <c r="F4456" t="s">
        <v>284</v>
      </c>
      <c r="G4456" s="29" t="s">
        <v>19</v>
      </c>
      <c r="I4456" s="12">
        <v>1764</v>
      </c>
      <c r="J4456" s="12">
        <f>J4455+IF(AND($B4456="B",$G4456="D"),-I4456,IF($B4456="B",+I4456,0))</f>
        <v>12200.818430695903</v>
      </c>
      <c r="K4456" s="12">
        <f>K4455+IF(AND($B4456="B",$E4456&lt;&gt;""),IF($G4456="D",-I4456,+I4456),0)</f>
        <v>12200.818430695903</v>
      </c>
      <c r="L4456" s="6" t="str">
        <f>IF(C4456="","",G4456&amp;" "&amp;VLOOKUP(C4456,$X$1:$Y$49,2))</f>
        <v>R 5</v>
      </c>
      <c r="M4456" s="10" t="e">
        <f>M4455+IF(AND(B4456="C",E4456&lt;&gt;""),IF(G4456="D",-#REF!,+#REF!),0)</f>
        <v>#REF!</v>
      </c>
      <c r="N4456">
        <f>IF(D4456,MONTH(D4456),"")</f>
        <v>6</v>
      </c>
      <c r="O4456">
        <f>IF(D4456,YEAR(D4456),"")</f>
        <v>2009</v>
      </c>
      <c r="P4456" s="12">
        <f>P4455+IF(AND($B4456="C",I4456&lt;&gt;""),IF($G4456="D",-I4456,+I4456),0)</f>
        <v>5.774812213216407E-3</v>
      </c>
    </row>
    <row r="4457" spans="1:16" x14ac:dyDescent="0.2">
      <c r="A4457" s="6">
        <v>2126</v>
      </c>
      <c r="B4457" s="29" t="s">
        <v>17</v>
      </c>
      <c r="C4457" s="24" t="s">
        <v>58</v>
      </c>
      <c r="D4457" s="8">
        <v>39989</v>
      </c>
      <c r="E4457" s="8">
        <v>39989</v>
      </c>
      <c r="F4457" s="40" t="s">
        <v>284</v>
      </c>
      <c r="G4457" s="29" t="s">
        <v>23</v>
      </c>
      <c r="I4457" s="12">
        <v>7000</v>
      </c>
      <c r="J4457" s="12">
        <f>J4456+IF(AND($B4457="B",$G4457="D"),-I4457,IF($B4457="B",+I4457,0))</f>
        <v>5200.8184306959029</v>
      </c>
      <c r="K4457" s="12">
        <f>K4456+IF(AND($B4457="B",$E4457&lt;&gt;""),IF($G4457="D",-I4457,+I4457),0)</f>
        <v>5200.8184306959029</v>
      </c>
      <c r="L4457" s="6" t="str">
        <f>IF(C4457="","",G4457&amp;" "&amp;VLOOKUP(C4457,$X$1:$Y$49,2))</f>
        <v>D 4</v>
      </c>
      <c r="M4457" s="10" t="e">
        <f>M4456+IF(AND(B4457="C",E4457&lt;&gt;""),IF(G4457="D",-#REF!,+#REF!),0)</f>
        <v>#REF!</v>
      </c>
      <c r="N4457">
        <f>IF(D4457,MONTH(D4457),"")</f>
        <v>6</v>
      </c>
      <c r="O4457">
        <f>IF(D4457,YEAR(D4457),"")</f>
        <v>2009</v>
      </c>
      <c r="P4457" s="12">
        <f>P4456+IF(AND($B4457="C",I4457&lt;&gt;""),IF($G4457="D",-I4457,+I4457),0)</f>
        <v>5.774812213216407E-3</v>
      </c>
    </row>
    <row r="4458" spans="1:16" x14ac:dyDescent="0.2">
      <c r="A4458" s="6">
        <v>2133</v>
      </c>
      <c r="B4458" s="29" t="s">
        <v>17</v>
      </c>
      <c r="C4458" t="s">
        <v>28</v>
      </c>
      <c r="D4458" s="8">
        <v>39993</v>
      </c>
      <c r="E4458" s="8">
        <v>39993</v>
      </c>
      <c r="F4458" t="s">
        <v>284</v>
      </c>
      <c r="G4458" s="29" t="s">
        <v>23</v>
      </c>
      <c r="I4458" s="12">
        <v>36.49</v>
      </c>
      <c r="J4458" s="12">
        <f>J4457+IF(AND($B4458="B",$G4506="D"),-I4458,IF($B4458="B",+I4458,0))</f>
        <v>5164.3284306959031</v>
      </c>
      <c r="K4458" s="12">
        <f>K4457+IF(AND($B4458="B",$E4458&lt;&gt;""),IF($G4506="D",-I4458,+I4458),0)</f>
        <v>5164.3284306959031</v>
      </c>
      <c r="L4458" s="6" t="str">
        <f>IF(C4458="","",G4506&amp;" "&amp;VLOOKUP(C4458,$X$1:$Y$49,2))</f>
        <v>D 25</v>
      </c>
      <c r="M4458" s="10" t="e">
        <f>M4457+IF(AND(B4458="C",E4458&lt;&gt;""),IF(G4506="D",-#REF!,+#REF!),0)</f>
        <v>#REF!</v>
      </c>
      <c r="N4458">
        <f>IF(D4458,MONTH(D4458),"")</f>
        <v>6</v>
      </c>
      <c r="O4458">
        <f>IF(D4458,YEAR(D4458),"")</f>
        <v>2009</v>
      </c>
      <c r="P4458" s="12">
        <f>P4457+IF(AND($B4458="C",I4458&lt;&gt;""),IF($G4458="D",-I4458,+I4458),0)</f>
        <v>5.774812213216407E-3</v>
      </c>
    </row>
    <row r="4459" spans="1:16" x14ac:dyDescent="0.2">
      <c r="A4459" s="6">
        <v>2133</v>
      </c>
      <c r="B4459" s="29" t="s">
        <v>17</v>
      </c>
      <c r="C4459" t="s">
        <v>26</v>
      </c>
      <c r="D4459" s="8">
        <v>39993</v>
      </c>
      <c r="E4459" s="8">
        <v>39993</v>
      </c>
      <c r="F4459" t="s">
        <v>284</v>
      </c>
      <c r="G4459" s="29" t="s">
        <v>23</v>
      </c>
      <c r="I4459" s="12">
        <v>7.15</v>
      </c>
      <c r="J4459" s="12">
        <f>J4458+IF(AND($B4459="B",$G4507="D"),-I4459,IF($B4459="B",+I4459,0))</f>
        <v>5157.1784306959034</v>
      </c>
      <c r="K4459" s="12">
        <f>K4458+IF(AND($B4459="B",$E4459&lt;&gt;""),IF($G4507="D",-I4459,+I4459),0)</f>
        <v>5157.1784306959034</v>
      </c>
      <c r="L4459" s="6" t="str">
        <f>IF(C4459="","",G4507&amp;" "&amp;VLOOKUP(C4459,$X$1:$Y$49,2))</f>
        <v>D 6</v>
      </c>
      <c r="M4459" s="10" t="e">
        <f>M4458+IF(AND(B4459="C",E4459&lt;&gt;""),IF(G4507="D",-#REF!,+#REF!),0)</f>
        <v>#REF!</v>
      </c>
      <c r="N4459">
        <f>IF(D4459,MONTH(D4459),"")</f>
        <v>6</v>
      </c>
      <c r="O4459">
        <f>IF(D4459,YEAR(D4459),"")</f>
        <v>2009</v>
      </c>
      <c r="P4459" s="12">
        <f>P4458+IF(AND($B4459="C",I4459&lt;&gt;""),IF($G4459="D",-I4459,+I4459),0)</f>
        <v>5.774812213216407E-3</v>
      </c>
    </row>
    <row r="4460" spans="1:16" x14ac:dyDescent="0.2">
      <c r="A4460" s="6">
        <v>2132</v>
      </c>
      <c r="B4460" s="29" t="s">
        <v>17</v>
      </c>
      <c r="C4460" t="s">
        <v>45</v>
      </c>
      <c r="D4460" s="8">
        <v>39994</v>
      </c>
      <c r="E4460" s="8">
        <v>39994</v>
      </c>
      <c r="F4460" s="40" t="s">
        <v>284</v>
      </c>
      <c r="G4460" s="29" t="s">
        <v>23</v>
      </c>
      <c r="I4460" s="12">
        <v>600</v>
      </c>
      <c r="J4460" s="12">
        <f>J4459+IF(AND($B4460="B",$G4460="D"),-I4460,IF($B4460="B",+I4460,0))</f>
        <v>4557.1784306959034</v>
      </c>
      <c r="K4460" s="12">
        <f>K4459+IF(AND($B4460="B",$E4460&lt;&gt;""),IF($G4460="D",-I4460,+I4460),0)</f>
        <v>4557.1784306959034</v>
      </c>
      <c r="L4460" s="6" t="str">
        <f>IF(C4460="","",G4460&amp;" "&amp;VLOOKUP(C4460,$X$1:$Y$49,2))</f>
        <v>D 7</v>
      </c>
      <c r="M4460" s="10" t="e">
        <f>M4459+IF(AND(B4460="C",E4460&lt;&gt;""),IF(G4460="D",-#REF!,+#REF!),0)</f>
        <v>#REF!</v>
      </c>
      <c r="N4460">
        <f>IF(D4460,MONTH(D4460),"")</f>
        <v>6</v>
      </c>
      <c r="O4460">
        <f>IF(D4460,YEAR(D4460),"")</f>
        <v>2009</v>
      </c>
      <c r="P4460" s="12">
        <f>P4459+IF(AND($B4460="C",I4460&lt;&gt;""),IF($G4460="D",-I4460,+I4460),0)</f>
        <v>5.774812213216407E-3</v>
      </c>
    </row>
    <row r="4461" spans="1:16" x14ac:dyDescent="0.2">
      <c r="A4461" s="6">
        <v>2132</v>
      </c>
      <c r="B4461" s="29" t="s">
        <v>17</v>
      </c>
      <c r="C4461" t="s">
        <v>26</v>
      </c>
      <c r="D4461" s="8">
        <v>39994</v>
      </c>
      <c r="E4461" s="8">
        <v>39994</v>
      </c>
      <c r="F4461" s="40" t="s">
        <v>284</v>
      </c>
      <c r="G4461" s="29" t="s">
        <v>23</v>
      </c>
      <c r="I4461" s="12">
        <v>117.6</v>
      </c>
      <c r="J4461" s="12">
        <f>J4460+IF(AND($B4461="B",$G4461="D"),-I4461,IF($B4461="B",+I4461,0))</f>
        <v>4439.5784306959031</v>
      </c>
      <c r="K4461" s="12">
        <f>K4460+IF(AND($B4461="B",$E4461&lt;&gt;""),IF($G4461="D",-I4461,+I4461),0)</f>
        <v>4439.5784306959031</v>
      </c>
      <c r="L4461" s="6" t="str">
        <f>IF(C4461="","",G4461&amp;" "&amp;VLOOKUP(C4461,$X$1:$Y$49,2))</f>
        <v>D 6</v>
      </c>
      <c r="M4461" s="10" t="e">
        <f>M4460+IF(AND(B4461="C",E4461&lt;&gt;""),IF(G4461="D",-#REF!,+#REF!),0)</f>
        <v>#REF!</v>
      </c>
      <c r="N4461">
        <f>IF(D4461,MONTH(D4461),"")</f>
        <v>6</v>
      </c>
      <c r="O4461">
        <f>IF(D4461,YEAR(D4461),"")</f>
        <v>2009</v>
      </c>
      <c r="P4461" s="12">
        <f>P4460+IF(AND($B4461="C",I4461&lt;&gt;""),IF($G4461="D",-I4461,+I4461),0)</f>
        <v>5.774812213216407E-3</v>
      </c>
    </row>
    <row r="4462" spans="1:16" x14ac:dyDescent="0.2">
      <c r="A4462" s="6">
        <v>2135</v>
      </c>
      <c r="B4462" s="29" t="s">
        <v>17</v>
      </c>
      <c r="C4462" t="s">
        <v>31</v>
      </c>
      <c r="D4462" s="8">
        <v>39994</v>
      </c>
      <c r="E4462" s="8">
        <v>39994</v>
      </c>
      <c r="F4462" s="40" t="s">
        <v>284</v>
      </c>
      <c r="G4462" s="29" t="s">
        <v>23</v>
      </c>
      <c r="I4462" s="12">
        <v>281.55</v>
      </c>
      <c r="J4462" s="12">
        <f>J4461+IF(AND($B4462="B",$G4462="D"),-I4462,IF($B4462="B",+I4462,0))</f>
        <v>4158.0284306959029</v>
      </c>
      <c r="K4462" s="12">
        <f>K4461+IF(AND($B4462="B",$E4462&lt;&gt;""),IF($G4462="D",-I4462,+I4462),0)</f>
        <v>4158.0284306959029</v>
      </c>
      <c r="L4462" s="6" t="str">
        <f>IF(C4462="","",G4462&amp;" "&amp;VLOOKUP(C4462,$X$1:$Y$49,2))</f>
        <v>D 22</v>
      </c>
      <c r="M4462" s="10" t="e">
        <f>M4461+IF(AND(B4462="C",E4462&lt;&gt;""),IF(G4462="D",-#REF!,+#REF!),0)</f>
        <v>#REF!</v>
      </c>
      <c r="N4462">
        <f>IF(D4462,MONTH(D4462),"")</f>
        <v>6</v>
      </c>
      <c r="O4462">
        <f>IF(D4462,YEAR(D4462),"")</f>
        <v>2009</v>
      </c>
      <c r="P4462" s="12">
        <f>P4461+IF(AND($B4462="C",I4462&lt;&gt;""),IF($G4462="D",-I4462,+I4462),0)</f>
        <v>5.774812213216407E-3</v>
      </c>
    </row>
    <row r="4463" spans="1:16" x14ac:dyDescent="0.2">
      <c r="A4463" s="6">
        <v>2135</v>
      </c>
      <c r="B4463" s="29" t="s">
        <v>17</v>
      </c>
      <c r="C4463" t="s">
        <v>26</v>
      </c>
      <c r="D4463" s="8">
        <v>39994</v>
      </c>
      <c r="E4463" s="8">
        <v>39994</v>
      </c>
      <c r="F4463" s="40" t="s">
        <v>284</v>
      </c>
      <c r="G4463" s="29" t="s">
        <v>23</v>
      </c>
      <c r="I4463" s="12">
        <v>55.18</v>
      </c>
      <c r="J4463" s="12">
        <f>J4462+IF(AND($B4463="B",$G4463="D"),-I4463,IF($B4463="B",+I4463,0))</f>
        <v>4102.8484306959026</v>
      </c>
      <c r="K4463" s="12">
        <f>K4462+IF(AND($B4463="B",$E4463&lt;&gt;""),IF($G4463="D",-I4463,+I4463),0)</f>
        <v>4102.8484306959026</v>
      </c>
      <c r="L4463" s="6" t="str">
        <f>IF(C4463="","",G4463&amp;" "&amp;VLOOKUP(C4463,$X$1:$Y$49,2))</f>
        <v>D 6</v>
      </c>
      <c r="M4463" s="10" t="e">
        <f>M4462+IF(AND(B4463="C",E4463&lt;&gt;""),IF(G4463="D",-#REF!,+#REF!),0)</f>
        <v>#REF!</v>
      </c>
      <c r="N4463">
        <f>IF(D4463,MONTH(D4463),"")</f>
        <v>6</v>
      </c>
      <c r="O4463">
        <f>IF(D4463,YEAR(D4463),"")</f>
        <v>2009</v>
      </c>
      <c r="P4463" s="12">
        <f>P4462+IF(AND($B4463="C",I4463&lt;&gt;""),IF($G4463="D",-I4463,+I4463),0)</f>
        <v>5.774812213216407E-3</v>
      </c>
    </row>
    <row r="4464" spans="1:16" x14ac:dyDescent="0.2">
      <c r="A4464" s="6">
        <v>2122</v>
      </c>
      <c r="B4464" s="29" t="s">
        <v>17</v>
      </c>
      <c r="C4464" t="s">
        <v>54</v>
      </c>
      <c r="D4464" s="8">
        <v>39995</v>
      </c>
      <c r="E4464" s="8">
        <v>39996</v>
      </c>
      <c r="F4464" s="40" t="s">
        <v>284</v>
      </c>
      <c r="G4464" s="29" t="s">
        <v>19</v>
      </c>
      <c r="I4464" s="12">
        <v>1650</v>
      </c>
      <c r="J4464" s="12">
        <f>J4463+IF(AND($B4464="B",$G4464="D"),-I4464,IF($B4464="B",+I4464,0))</f>
        <v>5752.8484306959026</v>
      </c>
      <c r="K4464" s="12">
        <f>K4463+IF(AND($B4464="B",$E4464&lt;&gt;""),IF($G4464="D",-I4464,+I4464),0)</f>
        <v>5752.8484306959026</v>
      </c>
      <c r="L4464" s="6" t="str">
        <f>IF(C4464="","",G4464&amp;" "&amp;VLOOKUP(C4464,$X$1:$Y$49,2))</f>
        <v>R 6</v>
      </c>
      <c r="M4464" s="10" t="e">
        <f>M4463+IF(AND(B4464="C",E4464&lt;&gt;""),IF(G4464="D",-#REF!,+#REF!),0)</f>
        <v>#REF!</v>
      </c>
      <c r="N4464">
        <f>IF(D4464,MONTH(D4464),"")</f>
        <v>7</v>
      </c>
      <c r="O4464">
        <f>IF(D4464,YEAR(D4464),"")</f>
        <v>2009</v>
      </c>
      <c r="P4464" s="12">
        <f>P4463+IF(AND($B4464="C",I4464&lt;&gt;""),IF($G4464="D",-I4464,+I4464),0)</f>
        <v>5.774812213216407E-3</v>
      </c>
    </row>
    <row r="4465" spans="1:18" x14ac:dyDescent="0.2">
      <c r="A4465" s="6">
        <v>2122</v>
      </c>
      <c r="B4465" s="29" t="s">
        <v>17</v>
      </c>
      <c r="C4465" t="s">
        <v>62</v>
      </c>
      <c r="D4465" s="8">
        <v>39995</v>
      </c>
      <c r="E4465" s="8">
        <v>39996</v>
      </c>
      <c r="F4465" t="s">
        <v>284</v>
      </c>
      <c r="G4465" s="29" t="s">
        <v>19</v>
      </c>
      <c r="I4465" s="12">
        <v>323.39999999999998</v>
      </c>
      <c r="J4465" s="12">
        <f>J4464+IF(AND($B4465="B",$G4465="D"),-I4465,IF($B4465="B",+I4465,0))</f>
        <v>6076.2484306959022</v>
      </c>
      <c r="K4465" s="12">
        <f>K4464+IF(AND($B4465="B",$E4465&lt;&gt;""),IF($G4465="D",-I4465,+I4465),0)</f>
        <v>6076.2484306959022</v>
      </c>
      <c r="L4465" s="6" t="str">
        <f>IF(C4465="","",G4465&amp;" "&amp;VLOOKUP(C4465,$X$1:$Y$49,2))</f>
        <v>R 5</v>
      </c>
      <c r="M4465" s="10" t="e">
        <f>M4464+IF(AND(B4465="C",E4465&lt;&gt;""),IF(G4465="D",-#REF!,+#REF!),0)</f>
        <v>#REF!</v>
      </c>
      <c r="N4465">
        <f>IF(D4465,MONTH(D4465),"")</f>
        <v>7</v>
      </c>
      <c r="O4465">
        <f>IF(D4465,YEAR(D4465),"")</f>
        <v>2009</v>
      </c>
      <c r="P4465" s="12">
        <f>P4464+IF(AND($B4465="C",I4465&lt;&gt;""),IF($G4465="D",-I4465,+I4465),0)</f>
        <v>5.774812213216407E-3</v>
      </c>
    </row>
    <row r="4466" spans="1:18" x14ac:dyDescent="0.2">
      <c r="A4466" s="6">
        <v>2123</v>
      </c>
      <c r="B4466" s="29" t="s">
        <v>17</v>
      </c>
      <c r="C4466" t="s">
        <v>54</v>
      </c>
      <c r="D4466" s="8">
        <v>39995</v>
      </c>
      <c r="E4466" s="8">
        <v>39996</v>
      </c>
      <c r="F4466" s="40" t="s">
        <v>284</v>
      </c>
      <c r="G4466" s="29" t="s">
        <v>19</v>
      </c>
      <c r="I4466" s="12">
        <v>400</v>
      </c>
      <c r="J4466" s="12">
        <f>J4465+IF(AND($B4466="B",$G4466="D"),-I4466,IF($B4466="B",+I4466,0))</f>
        <v>6476.2484306959022</v>
      </c>
      <c r="K4466" s="12">
        <f>K4465+IF(AND($B4466="B",$E4466&lt;&gt;""),IF($G4466="D",-I4466,+I4466),0)</f>
        <v>6476.2484306959022</v>
      </c>
      <c r="L4466" s="6" t="str">
        <f>IF(C4466="","",G4466&amp;" "&amp;VLOOKUP(C4466,$X$1:$Y$49,2))</f>
        <v>R 6</v>
      </c>
      <c r="M4466" s="10" t="e">
        <f>M4465+IF(AND(B4466="C",E4466&lt;&gt;""),IF(G4466="D",-#REF!,+#REF!),0)</f>
        <v>#REF!</v>
      </c>
      <c r="N4466">
        <f>IF(D4466,MONTH(D4466),"")</f>
        <v>7</v>
      </c>
      <c r="O4466">
        <f>IF(D4466,YEAR(D4466),"")</f>
        <v>2009</v>
      </c>
      <c r="P4466" s="12">
        <f>P4465+IF(AND($B4466="C",I4466&lt;&gt;""),IF($G4466="D",-I4466,+I4466),0)</f>
        <v>5.774812213216407E-3</v>
      </c>
    </row>
    <row r="4467" spans="1:18" x14ac:dyDescent="0.2">
      <c r="A4467" s="6">
        <v>2123</v>
      </c>
      <c r="B4467" s="29" t="s">
        <v>17</v>
      </c>
      <c r="C4467" t="s">
        <v>62</v>
      </c>
      <c r="D4467" s="8">
        <v>39995</v>
      </c>
      <c r="E4467" s="8">
        <v>39996</v>
      </c>
      <c r="F4467" s="40" t="s">
        <v>284</v>
      </c>
      <c r="G4467" s="29" t="s">
        <v>19</v>
      </c>
      <c r="I4467" s="12">
        <v>78.400000000000006</v>
      </c>
      <c r="J4467" s="12">
        <f>J4466+IF(AND($B4467="B",$G4467="D"),-I4467,IF($B4467="B",+I4467,0))</f>
        <v>6554.6484306959019</v>
      </c>
      <c r="K4467" s="12">
        <f>K4466+IF(AND($B4467="B",$E4467&lt;&gt;""),IF($G4467="D",-I4467,+I4467),0)</f>
        <v>6554.6484306959019</v>
      </c>
      <c r="L4467" s="6" t="str">
        <f>IF(C4467="","",G4467&amp;" "&amp;VLOOKUP(C4467,$X$1:$Y$49,2))</f>
        <v>R 5</v>
      </c>
      <c r="M4467" s="10" t="e">
        <f>M4466+IF(AND(B4467="C",E4467&lt;&gt;""),IF(G4467="D",-#REF!,+#REF!),0)</f>
        <v>#REF!</v>
      </c>
      <c r="N4467">
        <f>IF(D4467,MONTH(D4467),"")</f>
        <v>7</v>
      </c>
      <c r="O4467">
        <f>IF(D4467,YEAR(D4467),"")</f>
        <v>2009</v>
      </c>
      <c r="P4467" s="12">
        <f>P4466+IF(AND($B4467="C",I4467&lt;&gt;""),IF($G4467="D",-I4467,+I4467),0)</f>
        <v>5.774812213216407E-3</v>
      </c>
    </row>
    <row r="4468" spans="1:18" x14ac:dyDescent="0.2">
      <c r="A4468" s="6">
        <v>2132</v>
      </c>
      <c r="B4468" s="6" t="s">
        <v>17</v>
      </c>
      <c r="C4468" t="s">
        <v>53</v>
      </c>
      <c r="D4468" s="8">
        <v>39995</v>
      </c>
      <c r="E4468" s="8">
        <v>39995</v>
      </c>
      <c r="F4468" s="40" t="s">
        <v>284</v>
      </c>
      <c r="G4468" s="29" t="s">
        <v>23</v>
      </c>
      <c r="I4468" s="12">
        <v>9.44</v>
      </c>
      <c r="J4468" s="12">
        <f>J4467+IF(AND($B4468="B",$G4468="D"),-I4468,IF($B4468="B",+I4468,0))</f>
        <v>6545.2084306959023</v>
      </c>
      <c r="K4468" s="12">
        <f>K4467+IF(AND($B4468="B",$E4468&lt;&gt;""),IF($G4468="D",-I4468,+I4468),0)</f>
        <v>6545.2084306959023</v>
      </c>
      <c r="L4468" s="6" t="str">
        <f>IF(C4468="","",G4468&amp;" "&amp;VLOOKUP(C4468,$X$1:$Y$49,2))</f>
        <v>D 29</v>
      </c>
      <c r="M4468" s="10" t="e">
        <f>M4467+IF(AND(B4468="C",E4468&lt;&gt;""),IF(G4468="D",-#REF!,+#REF!),0)</f>
        <v>#REF!</v>
      </c>
      <c r="N4468">
        <f>IF(D4468,MONTH(D4468),"")</f>
        <v>7</v>
      </c>
      <c r="O4468">
        <f>IF(D4468,YEAR(D4468),"")</f>
        <v>2009</v>
      </c>
      <c r="P4468" s="12">
        <f>P4467+IF(AND($B4468="C",I4468&lt;&gt;""),IF($G4468="D",-I4468,+I4468),0)</f>
        <v>5.774812213216407E-3</v>
      </c>
    </row>
    <row r="4469" spans="1:18" x14ac:dyDescent="0.2">
      <c r="A4469" s="6">
        <v>2133</v>
      </c>
      <c r="B4469" s="6" t="s">
        <v>17</v>
      </c>
      <c r="C4469" t="s">
        <v>53</v>
      </c>
      <c r="D4469" s="8">
        <v>39995</v>
      </c>
      <c r="E4469" s="8">
        <v>39995</v>
      </c>
      <c r="F4469" t="s">
        <v>284</v>
      </c>
      <c r="G4469" s="6" t="s">
        <v>23</v>
      </c>
      <c r="I4469" s="12">
        <v>35</v>
      </c>
      <c r="J4469" s="12">
        <f>J4468+IF(AND($B4469="B",$G4469="D"),-I4469,IF($B4469="B",+I4469,0))</f>
        <v>6510.2084306959023</v>
      </c>
      <c r="K4469" s="12">
        <f>K4468+IF(AND($B4469="B",$E4469&lt;&gt;""),IF($G4469="D",-I4469,+I4469),0)</f>
        <v>6510.2084306959023</v>
      </c>
      <c r="L4469" s="6" t="str">
        <f>IF(C4469="","",G4469&amp;" "&amp;VLOOKUP(C4469,$X$1:$Y$49,2))</f>
        <v>D 29</v>
      </c>
      <c r="M4469" s="10" t="e">
        <f>M4468+IF(AND(B4469="C",E4469&lt;&gt;""),IF(G4469="D",-#REF!,+#REF!),0)</f>
        <v>#REF!</v>
      </c>
      <c r="N4469">
        <f>IF(D4469,MONTH(D4469),"")</f>
        <v>7</v>
      </c>
      <c r="O4469">
        <f>IF(D4469,YEAR(D4469),"")</f>
        <v>2009</v>
      </c>
      <c r="P4469" s="12">
        <f>P4468+IF(AND($B4469="C",I4469&lt;&gt;""),IF($G4469="D",-I4469,+I4469),0)</f>
        <v>5.774812213216407E-3</v>
      </c>
    </row>
    <row r="4470" spans="1:18" x14ac:dyDescent="0.2">
      <c r="A4470" s="6">
        <v>2133</v>
      </c>
      <c r="B4470" s="6" t="s">
        <v>17</v>
      </c>
      <c r="C4470" t="s">
        <v>53</v>
      </c>
      <c r="D4470" s="8">
        <v>39995</v>
      </c>
      <c r="E4470" s="8">
        <v>39995</v>
      </c>
      <c r="F4470" t="s">
        <v>284</v>
      </c>
      <c r="G4470" s="6" t="s">
        <v>23</v>
      </c>
      <c r="I4470" s="12">
        <v>8.36</v>
      </c>
      <c r="J4470" s="12">
        <f>J4469+IF(AND($B4470="B",$G4470="D"),-I4470,IF($B4470="B",+I4470,0))</f>
        <v>6501.8484306959026</v>
      </c>
      <c r="K4470" s="12">
        <f>K4469+IF(AND($B4470="B",$E4470&lt;&gt;""),IF($G4470="D",-I4470,+I4470),0)</f>
        <v>6501.8484306959026</v>
      </c>
      <c r="L4470" s="6" t="str">
        <f>IF(C4470="","",G4470&amp;" "&amp;VLOOKUP(C4470,$X$1:$Y$49,2))</f>
        <v>D 29</v>
      </c>
      <c r="M4470" s="10" t="e">
        <f>M4469+IF(AND(B4470="C",E4470&lt;&gt;""),IF(G4470="D",-#REF!,+#REF!),0)</f>
        <v>#REF!</v>
      </c>
      <c r="N4470">
        <f>IF(D4470,MONTH(D4470),"")</f>
        <v>7</v>
      </c>
      <c r="O4470">
        <f>IF(D4470,YEAR(D4470),"")</f>
        <v>2009</v>
      </c>
      <c r="P4470" s="12">
        <f>P4469+IF(AND($B4470="C",I4470&lt;&gt;""),IF($G4470="D",-I4470,+I4470),0)</f>
        <v>5.774812213216407E-3</v>
      </c>
    </row>
    <row r="4471" spans="1:18" x14ac:dyDescent="0.2">
      <c r="A4471" s="6">
        <v>999</v>
      </c>
      <c r="B4471" s="6" t="s">
        <v>17</v>
      </c>
      <c r="C4471" t="s">
        <v>33</v>
      </c>
      <c r="D4471" s="8">
        <v>39998</v>
      </c>
      <c r="E4471" s="8">
        <v>39999</v>
      </c>
      <c r="F4471" t="s">
        <v>284</v>
      </c>
      <c r="G4471" s="6" t="s">
        <v>23</v>
      </c>
      <c r="I4471" s="12">
        <v>141.47999999999999</v>
      </c>
      <c r="J4471" s="12">
        <f>J4470+IF(AND($B4471="B",$G4471="D"),-I4471,IF($B4471="B",+I4471,0))</f>
        <v>6360.368430695903</v>
      </c>
      <c r="K4471" s="12">
        <f>K4470+IF(AND($B4471="B",$E4471&lt;&gt;""),IF($G4471="D",-I4471,+I4471),0)</f>
        <v>6360.368430695903</v>
      </c>
      <c r="L4471" s="6" t="str">
        <f>IF(C4471="","",G4471&amp;" "&amp;VLOOKUP(C4471,$X$1:$Y$49,2))</f>
        <v>D 23</v>
      </c>
      <c r="M4471" s="10" t="e">
        <f>M4470+IF(AND(B4471="C",E4471&lt;&gt;""),IF(G4471="D",-#REF!,+#REF!),0)</f>
        <v>#REF!</v>
      </c>
      <c r="N4471">
        <f>IF(D4471,MONTH(D4471),"")</f>
        <v>7</v>
      </c>
      <c r="O4471">
        <f>IF(D4471,YEAR(D4471),"")</f>
        <v>2009</v>
      </c>
      <c r="P4471" s="12">
        <f>P4470+IF(AND($B4471="C",I4471&lt;&gt;""),IF($G4471="D",-I4471,+I4471),0)</f>
        <v>5.774812213216407E-3</v>
      </c>
      <c r="R4471" s="17">
        <f>6501.85-K4471</f>
        <v>141.48156930409732</v>
      </c>
    </row>
    <row r="4472" spans="1:18" x14ac:dyDescent="0.2">
      <c r="A4472" s="6">
        <v>2024</v>
      </c>
      <c r="B4472" s="6" t="s">
        <v>17</v>
      </c>
      <c r="C4472" t="s">
        <v>58</v>
      </c>
      <c r="D4472" s="8">
        <v>39999</v>
      </c>
      <c r="E4472" s="8">
        <v>40013</v>
      </c>
      <c r="F4472" t="s">
        <v>284</v>
      </c>
      <c r="G4472" s="6" t="s">
        <v>23</v>
      </c>
      <c r="I4472" s="12">
        <v>254.5</v>
      </c>
      <c r="J4472" s="12">
        <f>J4471+IF(AND($B4472="B",$G4472="D"),-I4472,IF($B4472="B",+I4472,0))</f>
        <v>6105.868430695903</v>
      </c>
      <c r="K4472" s="12">
        <f>K4471+IF(AND($B4472="B",$E4472&lt;&gt;""),IF($G4472="D",-I4472,+I4472),0)</f>
        <v>6105.868430695903</v>
      </c>
      <c r="L4472" s="6" t="str">
        <f>IF(C4472="","",G4472&amp;" "&amp;VLOOKUP(C4472,$X$1:$Y$49,2))</f>
        <v>D 4</v>
      </c>
      <c r="M4472" s="10" t="e">
        <f>M4471+IF(AND(B4472="C",E4472&lt;&gt;""),IF(G4472="D",-#REF!,+#REF!),0)</f>
        <v>#REF!</v>
      </c>
      <c r="N4472">
        <f>IF(D4472,MONTH(D4472),"")</f>
        <v>7</v>
      </c>
      <c r="O4472">
        <f>IF(D4472,YEAR(D4472),"")</f>
        <v>2009</v>
      </c>
      <c r="P4472" s="12">
        <f>P4471+IF(AND($B4472="C",I4472&lt;&gt;""),IF($G4472="D",-I4472,+I4472),0)</f>
        <v>5.774812213216407E-3</v>
      </c>
      <c r="R4472" s="17">
        <f>6501.85-K4472</f>
        <v>395.98156930409732</v>
      </c>
    </row>
    <row r="4473" spans="1:18" x14ac:dyDescent="0.2">
      <c r="A4473" s="6">
        <v>2138</v>
      </c>
      <c r="B4473" s="29" t="s">
        <v>17</v>
      </c>
      <c r="C4473" t="s">
        <v>31</v>
      </c>
      <c r="D4473" s="8">
        <v>39999</v>
      </c>
      <c r="E4473" s="8">
        <v>39999</v>
      </c>
      <c r="F4473" s="40" t="s">
        <v>284</v>
      </c>
      <c r="G4473" s="29" t="s">
        <v>23</v>
      </c>
      <c r="I4473" s="12">
        <v>60.45</v>
      </c>
      <c r="J4473" s="12">
        <f>J4472+IF(AND($B4473="B",$G4473="D"),-I4473,IF($B4473="B",+I4473,0))</f>
        <v>6045.4184306959032</v>
      </c>
      <c r="K4473" s="12">
        <f>K4472+IF(AND($B4473="B",$E4473&lt;&gt;""),IF($G4473="D",-I4473,+I4473),0)</f>
        <v>6045.4184306959032</v>
      </c>
      <c r="L4473" s="6" t="str">
        <f>IF(C4473="","",G4473&amp;" "&amp;VLOOKUP(C4473,$X$1:$Y$49,2))</f>
        <v>D 22</v>
      </c>
      <c r="M4473" s="10" t="e">
        <f>M4472+IF(AND(B4473="C",E4473&lt;&gt;""),IF(G4473="D",-#REF!,+#REF!),0)</f>
        <v>#REF!</v>
      </c>
      <c r="N4473">
        <f>IF(D4473,MONTH(D4473),"")</f>
        <v>7</v>
      </c>
      <c r="O4473">
        <f>IF(D4473,YEAR(D4473),"")</f>
        <v>2009</v>
      </c>
      <c r="P4473" s="12">
        <f>P4472+IF(AND($B4473="C",I4473&lt;&gt;""),IF($G4473="D",-I4473,+I4473),0)</f>
        <v>5.774812213216407E-3</v>
      </c>
      <c r="R4473" s="17">
        <f>6501.85-K4473</f>
        <v>456.43156930409714</v>
      </c>
    </row>
    <row r="4474" spans="1:18" x14ac:dyDescent="0.2">
      <c r="A4474" s="6">
        <v>2138</v>
      </c>
      <c r="B4474" s="29" t="s">
        <v>17</v>
      </c>
      <c r="C4474" t="s">
        <v>26</v>
      </c>
      <c r="D4474" s="8">
        <v>39999</v>
      </c>
      <c r="E4474" s="8">
        <v>39999</v>
      </c>
      <c r="F4474" s="40" t="s">
        <v>284</v>
      </c>
      <c r="G4474" s="29" t="s">
        <v>23</v>
      </c>
      <c r="I4474" s="12">
        <v>11.85</v>
      </c>
      <c r="J4474" s="12">
        <f>J4473+IF(AND($B4474="B",$G4474="D"),-I4474,IF($B4474="B",+I4474,0))</f>
        <v>6033.5684306959029</v>
      </c>
      <c r="K4474" s="12">
        <f>K4473+IF(AND($B4474="B",$E4474&lt;&gt;""),IF($G4474="D",-I4474,+I4474),0)</f>
        <v>6033.5684306959029</v>
      </c>
      <c r="L4474" s="6" t="str">
        <f>IF(C4474="","",G4474&amp;" "&amp;VLOOKUP(C4474,$X$1:$Y$49,2))</f>
        <v>D 6</v>
      </c>
      <c r="M4474" s="10" t="e">
        <f>M4473+IF(AND(B4474="C",E4474&lt;&gt;""),IF(G4474="D",-#REF!,+#REF!),0)</f>
        <v>#REF!</v>
      </c>
      <c r="N4474">
        <f>IF(D4474,MONTH(D4474),"")</f>
        <v>7</v>
      </c>
      <c r="O4474">
        <f>IF(D4474,YEAR(D4474),"")</f>
        <v>2009</v>
      </c>
      <c r="P4474" s="12">
        <f>P4473+IF(AND($B4474="C",I4474&lt;&gt;""),IF($G4474="D",-I4474,+I4474),0)</f>
        <v>5.774812213216407E-3</v>
      </c>
    </row>
    <row r="4475" spans="1:18" x14ac:dyDescent="0.2">
      <c r="A4475" s="6">
        <v>1538</v>
      </c>
      <c r="B4475" s="6" t="s">
        <v>17</v>
      </c>
      <c r="C4475" t="s">
        <v>64</v>
      </c>
      <c r="D4475" s="8">
        <v>40002</v>
      </c>
      <c r="E4475" s="8">
        <v>40008</v>
      </c>
      <c r="F4475" t="s">
        <v>284</v>
      </c>
      <c r="G4475" s="6" t="s">
        <v>23</v>
      </c>
      <c r="I4475" s="12">
        <v>4</v>
      </c>
      <c r="J4475" s="12">
        <f>J4474+IF(AND($B4475="B",$G4475="D"),-I4475,IF($B4475="B",+I4475,0))</f>
        <v>6029.5684306959029</v>
      </c>
      <c r="K4475" s="12">
        <f>K4474+IF(AND($B4475="B",$E4475&lt;&gt;""),IF($G4475="D",-I4475,+I4475),0)</f>
        <v>6029.5684306959029</v>
      </c>
      <c r="L4475" s="6" t="str">
        <f>IF(C4475="","",G4475&amp;" "&amp;VLOOKUP(C4475,$X$1:$Y$49,2))</f>
        <v>D 20</v>
      </c>
      <c r="M4475" s="10" t="e">
        <f>M4474+IF(AND(B4475="C",E4475&lt;&gt;""),IF(G4475="D",-#REF!,+#REF!),0)</f>
        <v>#REF!</v>
      </c>
      <c r="N4475">
        <f>IF(D4475,MONTH(D4475),"")</f>
        <v>7</v>
      </c>
      <c r="O4475">
        <f>IF(D4475,YEAR(D4475),"")</f>
        <v>2009</v>
      </c>
      <c r="P4475" s="12">
        <f>P4474+IF(AND($B4475="C",I4475&lt;&gt;""),IF($G4475="D",-I4475,+I4475),0)</f>
        <v>5.774812213216407E-3</v>
      </c>
    </row>
    <row r="4476" spans="1:18" x14ac:dyDescent="0.2">
      <c r="A4476" s="6">
        <v>2140</v>
      </c>
      <c r="B4476" s="29" t="s">
        <v>17</v>
      </c>
      <c r="C4476" s="24" t="s">
        <v>58</v>
      </c>
      <c r="D4476" s="8">
        <v>40002</v>
      </c>
      <c r="E4476" s="8">
        <v>40002</v>
      </c>
      <c r="F4476" s="40" t="s">
        <v>284</v>
      </c>
      <c r="G4476" s="29" t="s">
        <v>23</v>
      </c>
      <c r="I4476" s="12">
        <v>1000</v>
      </c>
      <c r="J4476" s="12">
        <f>J4475+IF(AND($B4476="B",$G4476="D"),-I4476,IF($B4476="B",+I4476,0))</f>
        <v>5029.5684306959029</v>
      </c>
      <c r="K4476" s="12">
        <f>K4475+IF(AND($B4476="B",$E4476&lt;&gt;""),IF($G4476="D",-I4476,+I4476),0)</f>
        <v>5029.5684306959029</v>
      </c>
      <c r="L4476" s="6" t="str">
        <f>IF(C4476="","",G4476&amp;" "&amp;VLOOKUP(C4476,$X$1:$Y$49,2))</f>
        <v>D 4</v>
      </c>
      <c r="M4476" s="10" t="e">
        <f>M4475+IF(AND(B4476="C",E4476&lt;&gt;""),IF(G4476="D",-#REF!,+#REF!),0)</f>
        <v>#REF!</v>
      </c>
      <c r="N4476">
        <f>IF(D4476,MONTH(D4476),"")</f>
        <v>7</v>
      </c>
      <c r="O4476">
        <f>IF(D4476,YEAR(D4476),"")</f>
        <v>2009</v>
      </c>
      <c r="P4476" s="12">
        <f>P4475+IF(AND($B4476="C",I4476&lt;&gt;""),IF($G4476="D",-I4476,+I4476),0)</f>
        <v>5.774812213216407E-3</v>
      </c>
    </row>
    <row r="4477" spans="1:18" x14ac:dyDescent="0.2">
      <c r="A4477" s="6">
        <v>2012</v>
      </c>
      <c r="B4477" s="29" t="s">
        <v>17</v>
      </c>
      <c r="C4477" t="s">
        <v>33</v>
      </c>
      <c r="D4477" s="8">
        <v>40003</v>
      </c>
      <c r="E4477" s="8">
        <v>40003</v>
      </c>
      <c r="F4477" s="40" t="s">
        <v>284</v>
      </c>
      <c r="G4477" s="29" t="s">
        <v>23</v>
      </c>
      <c r="I4477" s="12">
        <v>294.18</v>
      </c>
      <c r="J4477" s="12">
        <f>J4476+IF(AND($B4477="B",$G4477="D"),-I4477,IF($B4477="B",+I4477,0))</f>
        <v>4735.3884306959026</v>
      </c>
      <c r="K4477" s="12">
        <f>K4476+IF(AND($B4477="B",$E4477&lt;&gt;""),IF($G4477="D",-I4477,+I4477),0)</f>
        <v>4735.3884306959026</v>
      </c>
      <c r="L4477" s="6" t="str">
        <f>IF(C4477="","",G4477&amp;" "&amp;VLOOKUP(C4477,$X$1:$Y$49,2))</f>
        <v>D 23</v>
      </c>
      <c r="M4477" s="10" t="e">
        <f>M4476+IF(AND(B4477="C",E4477&lt;&gt;""),IF(G4477="D",-#REF!,+#REF!),0)</f>
        <v>#REF!</v>
      </c>
      <c r="N4477">
        <f>IF(D4477,MONTH(D4477),"")</f>
        <v>7</v>
      </c>
      <c r="O4477">
        <f>IF(D4477,YEAR(D4477),"")</f>
        <v>2009</v>
      </c>
      <c r="P4477" s="12">
        <f>P4476+IF(AND($B4477="C",I4477&lt;&gt;""),IF($G4477="D",-I4477,+I4477),0)</f>
        <v>5.774812213216407E-3</v>
      </c>
    </row>
    <row r="4478" spans="1:18" x14ac:dyDescent="0.2">
      <c r="A4478" s="6">
        <v>2014</v>
      </c>
      <c r="B4478" s="29" t="s">
        <v>17</v>
      </c>
      <c r="C4478" s="24" t="s">
        <v>33</v>
      </c>
      <c r="D4478" s="8">
        <v>40003</v>
      </c>
      <c r="E4478" s="8">
        <v>40003</v>
      </c>
      <c r="F4478" t="s">
        <v>284</v>
      </c>
      <c r="G4478" s="29" t="s">
        <v>23</v>
      </c>
      <c r="I4478" s="12">
        <v>324.37</v>
      </c>
      <c r="J4478" s="12">
        <f>J4477+IF(AND($B4478="B",$G4478="D"),-I4478,IF($B4478="B",+I4478,0))</f>
        <v>4411.0184306959027</v>
      </c>
      <c r="K4478" s="12">
        <f>K4477+IF(AND($B4478="B",$E4478&lt;&gt;""),IF($G4478="D",-I4478,+I4478),0)</f>
        <v>4411.0184306959027</v>
      </c>
      <c r="L4478" s="6" t="str">
        <f>IF(C4478="","",G4478&amp;" "&amp;VLOOKUP(C4478,$X$1:$Y$49,2))</f>
        <v>D 23</v>
      </c>
      <c r="M4478" s="10" t="e">
        <f>M4477+IF(AND(B4478="C",E4478&lt;&gt;""),IF(G4478="D",-#REF!,+#REF!),0)</f>
        <v>#REF!</v>
      </c>
      <c r="N4478">
        <f>IF(D4478,MONTH(D4478),"")</f>
        <v>7</v>
      </c>
      <c r="O4478">
        <f>IF(D4478,YEAR(D4478),"")</f>
        <v>2009</v>
      </c>
      <c r="P4478" s="12">
        <f>P4477+IF(AND($B4478="C",I4478&lt;&gt;""),IF($G4478="D",-I4478,+I4478),0)</f>
        <v>5.774812213216407E-3</v>
      </c>
    </row>
    <row r="4479" spans="1:18" x14ac:dyDescent="0.2">
      <c r="A4479" s="6">
        <v>2136</v>
      </c>
      <c r="B4479" s="29" t="s">
        <v>17</v>
      </c>
      <c r="C4479" t="s">
        <v>67</v>
      </c>
      <c r="D4479" s="8">
        <v>40003</v>
      </c>
      <c r="E4479" s="8">
        <v>40001</v>
      </c>
      <c r="F4479" s="40" t="s">
        <v>284</v>
      </c>
      <c r="G4479" s="29" t="s">
        <v>23</v>
      </c>
      <c r="I4479" s="12">
        <v>2466</v>
      </c>
      <c r="J4479" s="12">
        <f>J4478+IF(AND($B4479="B",$G4479="D"),-I4479,IF($B4479="B",+I4479,0))</f>
        <v>1945.0184306959027</v>
      </c>
      <c r="K4479" s="12">
        <f>K4478+IF(AND($B4479="B",$E4479&lt;&gt;""),IF($G4479="D",-I4479,+I4479),0)</f>
        <v>1945.0184306959027</v>
      </c>
      <c r="L4479" s="6" t="str">
        <f>IF(C4479="","",G4479&amp;" "&amp;VLOOKUP(C4479,$X$1:$Y$49,2))</f>
        <v>D 11</v>
      </c>
      <c r="M4479" s="10" t="e">
        <f>M4478+IF(AND(B4479="C",E4479&lt;&gt;""),IF(G4479="D",-#REF!,+#REF!),0)</f>
        <v>#REF!</v>
      </c>
      <c r="N4479">
        <f>IF(D4479,MONTH(D4479),"")</f>
        <v>7</v>
      </c>
      <c r="O4479">
        <f>IF(D4479,YEAR(D4479),"")</f>
        <v>2009</v>
      </c>
      <c r="P4479" s="12">
        <f>P4478+IF(AND($B4479="C",I4479&lt;&gt;""),IF($G4479="D",-I4479,+I4479),0)</f>
        <v>5.774812213216407E-3</v>
      </c>
    </row>
    <row r="4480" spans="1:18" x14ac:dyDescent="0.2">
      <c r="A4480" s="6">
        <v>2139</v>
      </c>
      <c r="B4480" s="29" t="s">
        <v>17</v>
      </c>
      <c r="C4480" t="s">
        <v>54</v>
      </c>
      <c r="D4480" s="8">
        <v>40003</v>
      </c>
      <c r="E4480" s="8">
        <v>40004</v>
      </c>
      <c r="F4480" s="40" t="s">
        <v>284</v>
      </c>
      <c r="G4480" s="29" t="s">
        <v>19</v>
      </c>
      <c r="I4480" s="12">
        <v>550</v>
      </c>
      <c r="J4480" s="12">
        <f>J4479+IF(AND($B4480="B",$G4480="D"),-I4480,IF($B4480="B",+I4480,0))</f>
        <v>2495.0184306959027</v>
      </c>
      <c r="K4480" s="12">
        <f>K4479+IF(AND($B4480="B",$E4480&lt;&gt;""),IF($G4480="D",-I4480,+I4480),0)</f>
        <v>2495.0184306959027</v>
      </c>
      <c r="L4480" s="6" t="str">
        <f>IF(C4480="","",G4480&amp;" "&amp;VLOOKUP(C4480,$X$1:$Y$49,2))</f>
        <v>R 6</v>
      </c>
      <c r="M4480" s="10" t="e">
        <f>M4479+IF(AND(B4480="C",E4480&lt;&gt;""),IF(G4480="D",-#REF!,+#REF!),0)</f>
        <v>#REF!</v>
      </c>
      <c r="N4480">
        <f>IF(D4480,MONTH(D4480),"")</f>
        <v>7</v>
      </c>
      <c r="O4480">
        <f>IF(D4480,YEAR(D4480),"")</f>
        <v>2009</v>
      </c>
      <c r="P4480" s="12">
        <f>P4479+IF(AND($B4480="C",I4480&lt;&gt;""),IF($G4480="D",-I4480,+I4480),0)</f>
        <v>5.774812213216407E-3</v>
      </c>
    </row>
    <row r="4481" spans="1:18" x14ac:dyDescent="0.2">
      <c r="A4481" s="6">
        <v>2139</v>
      </c>
      <c r="B4481" s="29" t="s">
        <v>17</v>
      </c>
      <c r="C4481" t="s">
        <v>62</v>
      </c>
      <c r="D4481" s="8">
        <v>40003</v>
      </c>
      <c r="E4481" s="8">
        <v>40004</v>
      </c>
      <c r="F4481" t="s">
        <v>284</v>
      </c>
      <c r="G4481" s="29" t="s">
        <v>19</v>
      </c>
      <c r="I4481" s="12">
        <v>107.8</v>
      </c>
      <c r="J4481" s="12">
        <f>J4480+IF(AND($B4481="B",$G4481="D"),-I4481,IF($B4481="B",+I4481,0))</f>
        <v>2602.8184306959029</v>
      </c>
      <c r="K4481" s="12">
        <f>K4480+IF(AND($B4481="B",$E4481&lt;&gt;""),IF($G4481="D",-I4481,+I4481),0)</f>
        <v>2602.8184306959029</v>
      </c>
      <c r="L4481" s="6" t="str">
        <f>IF(C4481="","",G4481&amp;" "&amp;VLOOKUP(C4481,$X$1:$Y$49,2))</f>
        <v>R 5</v>
      </c>
      <c r="M4481" s="10" t="e">
        <f>M4480+IF(AND(B4481="C",E4481&lt;&gt;""),IF(G4481="D",-#REF!,+#REF!),0)</f>
        <v>#REF!</v>
      </c>
      <c r="N4481">
        <f>IF(D4481,MONTH(D4481),"")</f>
        <v>7</v>
      </c>
      <c r="O4481">
        <f>IF(D4481,YEAR(D4481),"")</f>
        <v>2009</v>
      </c>
      <c r="P4481" s="12">
        <f>P4480+IF(AND($B4481="C",I4481&lt;&gt;""),IF($G4481="D",-I4481,+I4481),0)</f>
        <v>5.774812213216407E-3</v>
      </c>
    </row>
    <row r="4482" spans="1:18" x14ac:dyDescent="0.2">
      <c r="A4482" s="6">
        <v>2017</v>
      </c>
      <c r="B4482" s="29" t="s">
        <v>17</v>
      </c>
      <c r="C4482" s="24" t="s">
        <v>33</v>
      </c>
      <c r="D4482" s="8">
        <v>40004</v>
      </c>
      <c r="E4482" s="8">
        <v>40006</v>
      </c>
      <c r="F4482" t="s">
        <v>284</v>
      </c>
      <c r="G4482" s="29" t="s">
        <v>23</v>
      </c>
      <c r="I4482" s="12">
        <v>289.60000000000002</v>
      </c>
      <c r="J4482" s="12">
        <f>J4481+IF(AND($B4482="B",$G4482="D"),-I4482,IF($B4482="B",+I4482,0))</f>
        <v>2313.218430695903</v>
      </c>
      <c r="K4482" s="12">
        <f>K4481+IF(AND($B4482="B",$E4482&lt;&gt;""),IF($G4482="D",-I4482,+I4482),0)</f>
        <v>2313.218430695903</v>
      </c>
      <c r="L4482" s="6" t="str">
        <f>IF(C4482="","",G4482&amp;" "&amp;VLOOKUP(C4482,$X$1:$Y$49,2))</f>
        <v>D 23</v>
      </c>
      <c r="M4482" s="10" t="e">
        <f>M4481+IF(AND(B4482="C",E4482&lt;&gt;""),IF(G4482="D",-#REF!,+#REF!),0)</f>
        <v>#REF!</v>
      </c>
      <c r="N4482">
        <f>IF(D4482,MONTH(D4482),"")</f>
        <v>7</v>
      </c>
      <c r="O4482">
        <f>IF(D4482,YEAR(D4482),"")</f>
        <v>2009</v>
      </c>
      <c r="P4482" s="12">
        <f>P4481+IF(AND($B4482="C",I4482&lt;&gt;""),IF($G4482="D",-I4482,+I4482),0)</f>
        <v>5.774812213216407E-3</v>
      </c>
    </row>
    <row r="4483" spans="1:18" x14ac:dyDescent="0.2">
      <c r="A4483" s="6">
        <v>2141</v>
      </c>
      <c r="B4483" s="29" t="s">
        <v>17</v>
      </c>
      <c r="C4483" t="s">
        <v>28</v>
      </c>
      <c r="D4483" s="8">
        <v>40006</v>
      </c>
      <c r="E4483" s="8">
        <v>40006</v>
      </c>
      <c r="F4483" s="40" t="s">
        <v>284</v>
      </c>
      <c r="G4483" s="29" t="s">
        <v>23</v>
      </c>
      <c r="I4483" s="12">
        <v>84.46</v>
      </c>
      <c r="J4483" s="12">
        <f>J4482+IF(AND($B4483="B",$G4483="D"),-I4483,IF($B4483="B",+I4483,0))</f>
        <v>2228.7584306959029</v>
      </c>
      <c r="K4483" s="12">
        <f>K4482+IF(AND($B4483="B",$E4483&lt;&gt;""),IF($G4483="D",-I4483,+I4483),0)</f>
        <v>2228.7584306959029</v>
      </c>
      <c r="L4483" s="6" t="str">
        <f>IF(C4483="","",G4483&amp;" "&amp;VLOOKUP(C4483,$X$1:$Y$49,2))</f>
        <v>D 25</v>
      </c>
      <c r="M4483" s="10" t="e">
        <f>M4482+IF(AND(B4483="C",E4483&lt;&gt;""),IF(G4483="D",-#REF!,+#REF!),0)</f>
        <v>#REF!</v>
      </c>
      <c r="N4483">
        <f>IF(D4483,MONTH(D4483),"")</f>
        <v>7</v>
      </c>
      <c r="O4483">
        <f>IF(D4483,YEAR(D4483),"")</f>
        <v>2009</v>
      </c>
      <c r="P4483" s="12">
        <f>P4482+IF(AND($B4483="C",I4483&lt;&gt;""),IF($G4483="D",-I4483,+I4483),0)</f>
        <v>5.774812213216407E-3</v>
      </c>
    </row>
    <row r="4484" spans="1:18" x14ac:dyDescent="0.2">
      <c r="A4484" s="6">
        <v>2141</v>
      </c>
      <c r="B4484" s="29" t="s">
        <v>17</v>
      </c>
      <c r="C4484" t="s">
        <v>26</v>
      </c>
      <c r="D4484" s="8">
        <v>40006</v>
      </c>
      <c r="E4484" s="8">
        <v>40006</v>
      </c>
      <c r="F4484" s="40" t="s">
        <v>284</v>
      </c>
      <c r="G4484" s="29" t="s">
        <v>23</v>
      </c>
      <c r="I4484" s="12">
        <v>13.79</v>
      </c>
      <c r="J4484" s="12">
        <f>J4483+IF(AND($B4484="B",$G4484="D"),-I4484,IF($B4484="B",+I4484,0))</f>
        <v>2214.968430695903</v>
      </c>
      <c r="K4484" s="12">
        <f>K4483+IF(AND($B4484="B",$E4484&lt;&gt;""),IF($G4484="D",-I4484,+I4484),0)</f>
        <v>2214.968430695903</v>
      </c>
      <c r="L4484" s="6" t="str">
        <f>IF(C4484="","",G4484&amp;" "&amp;VLOOKUP(C4484,$X$1:$Y$49,2))</f>
        <v>D 6</v>
      </c>
      <c r="M4484" s="10" t="e">
        <f>M4483+IF(AND(B4484="C",E4484&lt;&gt;""),IF(G4484="D",-#REF!,+#REF!),0)</f>
        <v>#REF!</v>
      </c>
      <c r="N4484">
        <f>IF(D4484,MONTH(D4484),"")</f>
        <v>7</v>
      </c>
      <c r="O4484">
        <f>IF(D4484,YEAR(D4484),"")</f>
        <v>2009</v>
      </c>
      <c r="P4484" s="12">
        <f>P4483+IF(AND($B4484="C",I4484&lt;&gt;""),IF($G4484="D",-I4484,+I4484),0)</f>
        <v>5.774812213216407E-3</v>
      </c>
    </row>
    <row r="4485" spans="1:18" x14ac:dyDescent="0.2">
      <c r="A4485" s="6">
        <v>2011</v>
      </c>
      <c r="B4485" s="29" t="s">
        <v>17</v>
      </c>
      <c r="C4485" t="s">
        <v>33</v>
      </c>
      <c r="D4485" s="8">
        <v>40014</v>
      </c>
      <c r="E4485" s="8">
        <v>40013</v>
      </c>
      <c r="F4485" s="40" t="s">
        <v>284</v>
      </c>
      <c r="G4485" s="29" t="s">
        <v>23</v>
      </c>
      <c r="I4485" s="12">
        <v>524</v>
      </c>
      <c r="J4485" s="12">
        <f>J4484+IF(AND($B4485="B",$G4485="D"),-I4485,IF($B4485="B",+I4485,0))</f>
        <v>1690.968430695903</v>
      </c>
      <c r="K4485" s="12">
        <f>K4484+IF(AND($B4485="B",$E4485&lt;&gt;""),IF($G4485="D",-I4485,+I4485),0)</f>
        <v>1690.968430695903</v>
      </c>
      <c r="L4485" s="6" t="str">
        <f>IF(C4485="","",G4485&amp;" "&amp;VLOOKUP(C4485,$X$1:$Y$49,2))</f>
        <v>D 23</v>
      </c>
      <c r="M4485" s="10" t="e">
        <f>M4484+IF(AND(B4485="C",E4485&lt;&gt;""),IF(G4485="D",-#REF!,+#REF!),0)</f>
        <v>#REF!</v>
      </c>
      <c r="N4485">
        <f>IF(D4485,MONTH(D4485),"")</f>
        <v>7</v>
      </c>
      <c r="O4485">
        <f>IF(D4485,YEAR(D4485),"")</f>
        <v>2009</v>
      </c>
      <c r="P4485" s="12">
        <f>P4484+IF(AND($B4485="C",I4485&lt;&gt;""),IF($G4485="D",-I4485,+I4485),0)</f>
        <v>5.774812213216407E-3</v>
      </c>
    </row>
    <row r="4486" spans="1:18" x14ac:dyDescent="0.2">
      <c r="A4486" s="6">
        <v>2015</v>
      </c>
      <c r="B4486" s="29" t="s">
        <v>17</v>
      </c>
      <c r="C4486" s="24" t="s">
        <v>33</v>
      </c>
      <c r="D4486" s="8">
        <v>40014</v>
      </c>
      <c r="E4486" s="8">
        <v>40014</v>
      </c>
      <c r="F4486" s="40" t="s">
        <v>284</v>
      </c>
      <c r="G4486" s="29" t="s">
        <v>23</v>
      </c>
      <c r="I4486" s="12">
        <v>220</v>
      </c>
      <c r="J4486" s="12">
        <f>J4485+IF(AND($B4486="B",$G4486="D"),-I4486,IF($B4486="B",+I4486,0))</f>
        <v>1470.968430695903</v>
      </c>
      <c r="K4486" s="12">
        <f>K4485+IF(AND($B4486="B",$E4486&lt;&gt;""),IF($G4486="D",-I4486,+I4486),0)</f>
        <v>1470.968430695903</v>
      </c>
      <c r="L4486" s="6" t="str">
        <f>IF(C4486="","",G4486&amp;" "&amp;VLOOKUP(C4486,$X$1:$Y$49,2))</f>
        <v>D 23</v>
      </c>
      <c r="M4486" s="10" t="e">
        <f>M4485+IF(AND(B4486="C",E4486&lt;&gt;""),IF(G4486="D",-#REF!,+#REF!),0)</f>
        <v>#REF!</v>
      </c>
      <c r="N4486">
        <f>IF(D4486,MONTH(D4486),"")</f>
        <v>7</v>
      </c>
      <c r="O4486">
        <f>IF(D4486,YEAR(D4486),"")</f>
        <v>2009</v>
      </c>
      <c r="P4486" s="12">
        <f>P4485+IF(AND($B4486="C",I4486&lt;&gt;""),IF($G4486="D",-I4486,+I4486),0)</f>
        <v>5.774812213216407E-3</v>
      </c>
    </row>
    <row r="4487" spans="1:18" x14ac:dyDescent="0.2">
      <c r="A4487" s="6">
        <v>2092</v>
      </c>
      <c r="B4487" s="29" t="s">
        <v>17</v>
      </c>
      <c r="C4487" t="s">
        <v>49</v>
      </c>
      <c r="D4487" s="8">
        <v>40014</v>
      </c>
      <c r="E4487" s="8">
        <v>40008</v>
      </c>
      <c r="F4487" s="40" t="s">
        <v>284</v>
      </c>
      <c r="G4487" s="29" t="s">
        <v>23</v>
      </c>
      <c r="I4487" s="12">
        <v>275.08</v>
      </c>
      <c r="J4487" s="12">
        <f>J4486+IF(AND($B4487="B",$G4487="D"),-I4487,IF($B4487="B",+I4487,0))</f>
        <v>1195.888430695903</v>
      </c>
      <c r="K4487" s="12">
        <f>K4486+IF(AND($B4487="B",$E4487&lt;&gt;""),IF($G4487="D",-I4487,+I4487),0)</f>
        <v>1195.888430695903</v>
      </c>
      <c r="L4487" s="6" t="str">
        <f>IF(C4487="","",G4487&amp;" "&amp;VLOOKUP(C4487,$X$1:$Y$49,2))</f>
        <v>D 24</v>
      </c>
      <c r="M4487" s="10" t="e">
        <f>M4486+IF(AND(B4487="C",E4487&lt;&gt;""),IF(G4487="D",-#REF!,+#REF!),0)</f>
        <v>#REF!</v>
      </c>
      <c r="N4487">
        <f>IF(D4487,MONTH(D4487),"")</f>
        <v>7</v>
      </c>
      <c r="O4487">
        <f>IF(D4487,YEAR(D4487),"")</f>
        <v>2009</v>
      </c>
      <c r="P4487" s="12">
        <f>P4486+IF(AND($B4487="C",I4487&lt;&gt;""),IF($G4487="D",-I4487,+I4487),0)</f>
        <v>5.774812213216407E-3</v>
      </c>
      <c r="R4487" s="33"/>
    </row>
    <row r="4488" spans="1:18" x14ac:dyDescent="0.2">
      <c r="A4488" s="6">
        <v>2092</v>
      </c>
      <c r="B4488" s="29" t="s">
        <v>17</v>
      </c>
      <c r="C4488" t="s">
        <v>26</v>
      </c>
      <c r="D4488" s="8">
        <v>40014</v>
      </c>
      <c r="E4488" s="8">
        <v>40008</v>
      </c>
      <c r="F4488" s="40" t="s">
        <v>284</v>
      </c>
      <c r="G4488" s="29" t="s">
        <v>23</v>
      </c>
      <c r="I4488" s="12">
        <v>53.92</v>
      </c>
      <c r="J4488" s="12">
        <f>J4487+IF(AND($B4488="B",$G4488="D"),-I4488,IF($B4488="B",+I4488,0))</f>
        <v>1141.968430695903</v>
      </c>
      <c r="K4488" s="12">
        <f>K4487+IF(AND($B4488="B",$E4488&lt;&gt;""),IF($G4488="D",-I4488,+I4488),0)</f>
        <v>1141.968430695903</v>
      </c>
      <c r="L4488" s="6" t="str">
        <f>IF(C4488="","",G4488&amp;" "&amp;VLOOKUP(C4488,$X$1:$Y$49,2))</f>
        <v>D 6</v>
      </c>
      <c r="M4488" s="10" t="e">
        <f>M4487+IF(AND(B4488="C",E4488&lt;&gt;""),IF(G4488="D",-#REF!,+#REF!),0)</f>
        <v>#REF!</v>
      </c>
      <c r="N4488">
        <f>IF(D4488,MONTH(D4488),"")</f>
        <v>7</v>
      </c>
      <c r="O4488">
        <f>IF(D4488,YEAR(D4488),"")</f>
        <v>2009</v>
      </c>
      <c r="P4488" s="12">
        <f>P4487+IF(AND($B4488="C",I4488&lt;&gt;""),IF($G4488="D",-I4488,+I4488),0)</f>
        <v>5.774812213216407E-3</v>
      </c>
    </row>
    <row r="4489" spans="1:18" x14ac:dyDescent="0.2">
      <c r="A4489" s="6">
        <v>2093</v>
      </c>
      <c r="B4489" s="29" t="s">
        <v>17</v>
      </c>
      <c r="C4489" t="s">
        <v>49</v>
      </c>
      <c r="D4489" s="8">
        <v>40014</v>
      </c>
      <c r="E4489" s="8">
        <v>40008</v>
      </c>
      <c r="F4489" s="40" t="s">
        <v>284</v>
      </c>
      <c r="G4489" s="29" t="s">
        <v>23</v>
      </c>
      <c r="I4489" s="12">
        <v>145.47999999999999</v>
      </c>
      <c r="J4489" s="12">
        <f>J4488+IF(AND($B4489="B",$G4489="D"),-I4489,IF($B4489="B",+I4489,0))</f>
        <v>996.48843069590293</v>
      </c>
      <c r="K4489" s="12">
        <f>K4488+IF(AND($B4489="B",$E4489&lt;&gt;""),IF($G4489="D",-I4489,+I4489),0)</f>
        <v>996.48843069590293</v>
      </c>
      <c r="L4489" s="6" t="str">
        <f>IF(C4489="","",G4489&amp;" "&amp;VLOOKUP(C4489,$X$1:$Y$49,2))</f>
        <v>D 24</v>
      </c>
      <c r="M4489" s="10" t="e">
        <f>M4488+IF(AND(B4489="C",E4489&lt;&gt;""),IF(G4489="D",-#REF!,+#REF!),0)</f>
        <v>#REF!</v>
      </c>
      <c r="N4489">
        <f>IF(D4489,MONTH(D4489),"")</f>
        <v>7</v>
      </c>
      <c r="O4489">
        <f>IF(D4489,YEAR(D4489),"")</f>
        <v>2009</v>
      </c>
      <c r="P4489" s="12">
        <f>P4488+IF(AND($B4489="C",I4489&lt;&gt;""),IF($G4489="D",-I4489,+I4489),0)</f>
        <v>5.774812213216407E-3</v>
      </c>
    </row>
    <row r="4490" spans="1:18" x14ac:dyDescent="0.2">
      <c r="A4490" s="6">
        <v>2093</v>
      </c>
      <c r="B4490" s="29" t="s">
        <v>17</v>
      </c>
      <c r="C4490" t="s">
        <v>26</v>
      </c>
      <c r="D4490" s="8">
        <v>40014</v>
      </c>
      <c r="E4490" s="8">
        <v>40008</v>
      </c>
      <c r="F4490" s="40" t="s">
        <v>284</v>
      </c>
      <c r="G4490" s="29" t="s">
        <v>23</v>
      </c>
      <c r="I4490" s="12">
        <v>28.52</v>
      </c>
      <c r="J4490" s="12">
        <f>J4489+IF(AND($B4490="B",$G4490="D"),-I4490,IF($B4490="B",+I4490,0))</f>
        <v>967.96843069590295</v>
      </c>
      <c r="K4490" s="12">
        <f>K4489+IF(AND($B4490="B",$E4490&lt;&gt;""),IF($G4490="D",-I4490,+I4490),0)</f>
        <v>967.96843069590295</v>
      </c>
      <c r="L4490" s="6" t="str">
        <f>IF(C4490="","",G4490&amp;" "&amp;VLOOKUP(C4490,$X$1:$Y$49,2))</f>
        <v>D 6</v>
      </c>
      <c r="M4490" s="10" t="e">
        <f>M4489+IF(AND(B4490="C",E4490&lt;&gt;""),IF(G4490="D",-#REF!,+#REF!),0)</f>
        <v>#REF!</v>
      </c>
      <c r="N4490">
        <f>IF(D4490,MONTH(D4490),"")</f>
        <v>7</v>
      </c>
      <c r="O4490">
        <f>IF(D4490,YEAR(D4490),"")</f>
        <v>2009</v>
      </c>
      <c r="P4490" s="12">
        <f>P4489+IF(AND($B4490="C",I4490&lt;&gt;""),IF($G4490="D",-I4490,+I4490),0)</f>
        <v>5.774812213216407E-3</v>
      </c>
    </row>
    <row r="4491" spans="1:18" x14ac:dyDescent="0.2">
      <c r="A4491" s="6">
        <v>1528</v>
      </c>
      <c r="B4491" s="6" t="s">
        <v>17</v>
      </c>
      <c r="C4491" t="s">
        <v>57</v>
      </c>
      <c r="D4491" s="8">
        <v>40015</v>
      </c>
      <c r="E4491" s="8">
        <v>40014</v>
      </c>
      <c r="F4491" t="s">
        <v>284</v>
      </c>
      <c r="G4491" s="6" t="s">
        <v>23</v>
      </c>
      <c r="I4491" s="12">
        <v>278.97000000000003</v>
      </c>
      <c r="J4491" s="12">
        <f>J4490+IF(AND($B4491="B",$G4491="D"),-I4491,IF($B4491="B",+I4491,0))</f>
        <v>688.99843069590293</v>
      </c>
      <c r="K4491" s="12">
        <f>K4490+IF(AND($B4491="B",$E4491&lt;&gt;""),IF($G4491="D",-I4491,+I4491),0)</f>
        <v>688.99843069590293</v>
      </c>
      <c r="L4491" s="6" t="str">
        <f>IF(C4491="","",G4491&amp;" "&amp;VLOOKUP(C4491,$X$1:$Y$49,2))</f>
        <v>D 13</v>
      </c>
      <c r="M4491" s="10" t="e">
        <f>M4490+IF(AND(B4491="C",E4491&lt;&gt;""),IF(G4491="D",-#REF!,+#REF!),0)</f>
        <v>#REF!</v>
      </c>
      <c r="N4491">
        <f>IF(D4491,MONTH(D4491),"")</f>
        <v>7</v>
      </c>
      <c r="O4491">
        <f>IF(D4491,YEAR(D4491),"")</f>
        <v>2009</v>
      </c>
      <c r="P4491" s="12">
        <f>P4490+IF(AND($B4491="C",I4491&lt;&gt;""),IF($G4491="D",-I4491,+I4491),0)</f>
        <v>5.774812213216407E-3</v>
      </c>
    </row>
    <row r="4492" spans="1:18" x14ac:dyDescent="0.2">
      <c r="A4492" s="6">
        <v>1528</v>
      </c>
      <c r="B4492" s="6" t="s">
        <v>17</v>
      </c>
      <c r="C4492" s="7" t="s">
        <v>26</v>
      </c>
      <c r="D4492" s="8">
        <v>40015</v>
      </c>
      <c r="E4492" s="8">
        <v>40014</v>
      </c>
      <c r="F4492" t="s">
        <v>284</v>
      </c>
      <c r="G4492" s="6" t="s">
        <v>23</v>
      </c>
      <c r="I4492" s="12">
        <v>54.68</v>
      </c>
      <c r="J4492" s="12">
        <f>J4491+IF(AND($B4492="B",$G4492="D"),-I4492,IF($B4492="B",+I4492,0))</f>
        <v>634.31843069590298</v>
      </c>
      <c r="K4492" s="12">
        <f>K4491+IF(AND($B4492="B",$E4492&lt;&gt;""),IF($G4492="D",-I4492,+I4492),0)</f>
        <v>634.31843069590298</v>
      </c>
      <c r="L4492" s="6" t="str">
        <f>IF(C4492="","",G4492&amp;" "&amp;VLOOKUP(C4492,$X$1:$Y$49,2))</f>
        <v>D 6</v>
      </c>
      <c r="M4492" s="10" t="e">
        <f>M4491+IF(AND(B4492="C",E4492&lt;&gt;""),IF(G4492="D",-#REF!,+#REF!),0)</f>
        <v>#REF!</v>
      </c>
      <c r="N4492">
        <f>IF(D4492,MONTH(D4492),"")</f>
        <v>7</v>
      </c>
      <c r="O4492">
        <f>IF(D4492,YEAR(D4492),"")</f>
        <v>2009</v>
      </c>
      <c r="P4492" s="12">
        <f>P4491+IF(AND($B4492="C",I4492&lt;&gt;""),IF($G4492="D",-I4492,+I4492),0)</f>
        <v>5.774812213216407E-3</v>
      </c>
    </row>
    <row r="4493" spans="1:18" x14ac:dyDescent="0.2">
      <c r="A4493" s="6">
        <v>1528</v>
      </c>
      <c r="B4493" s="6" t="s">
        <v>17</v>
      </c>
      <c r="C4493" t="s">
        <v>64</v>
      </c>
      <c r="D4493" s="8">
        <v>40015</v>
      </c>
      <c r="E4493" s="8">
        <v>40014</v>
      </c>
      <c r="F4493" t="s">
        <v>284</v>
      </c>
      <c r="G4493" s="6" t="s">
        <v>23</v>
      </c>
      <c r="I4493" s="12">
        <v>6.11</v>
      </c>
      <c r="J4493" s="12">
        <f>J4492+IF(AND($B4493="B",$G4493="D"),-I4493,IF($B4493="B",+I4493,0))</f>
        <v>628.20843069590296</v>
      </c>
      <c r="K4493" s="12">
        <f>K4492+IF(AND($B4493="B",$E4493&lt;&gt;""),IF($G4493="D",-I4493,+I4493),0)</f>
        <v>628.20843069590296</v>
      </c>
      <c r="L4493" s="6" t="str">
        <f>IF(C4493="","",G4493&amp;" "&amp;VLOOKUP(C4493,$X$1:$Y$49,2))</f>
        <v>D 20</v>
      </c>
      <c r="M4493" s="10" t="e">
        <f>M4492+IF(AND(B4493="C",E4493&lt;&gt;""),IF(G4493="D",-#REF!,+#REF!),0)</f>
        <v>#REF!</v>
      </c>
      <c r="N4493">
        <f>IF(D4493,MONTH(D4493),"")</f>
        <v>7</v>
      </c>
      <c r="O4493">
        <f>IF(D4493,YEAR(D4493),"")</f>
        <v>2009</v>
      </c>
      <c r="P4493" s="12">
        <f>P4492+IF(AND($B4493="C",I4493&lt;&gt;""),IF($G4493="D",-I4493,+I4493),0)</f>
        <v>5.774812213216407E-3</v>
      </c>
    </row>
    <row r="4494" spans="1:18" x14ac:dyDescent="0.2">
      <c r="A4494" s="6">
        <v>2142</v>
      </c>
      <c r="B4494" s="29" t="s">
        <v>17</v>
      </c>
      <c r="C4494" t="s">
        <v>54</v>
      </c>
      <c r="D4494" s="8">
        <v>40017</v>
      </c>
      <c r="E4494" s="8">
        <v>40017</v>
      </c>
      <c r="F4494" s="40" t="s">
        <v>284</v>
      </c>
      <c r="G4494" s="29" t="s">
        <v>19</v>
      </c>
      <c r="I4494" s="12">
        <v>825</v>
      </c>
      <c r="J4494" s="12">
        <f>J4493+IF(AND($B4494="B",$G4494="D"),-I4494,IF($B4494="B",+I4494,0))</f>
        <v>1453.208430695903</v>
      </c>
      <c r="K4494" s="12">
        <f>K4493+IF(AND($B4494="B",$E4494&lt;&gt;""),IF($G4494="D",-I4494,+I4494),0)</f>
        <v>1453.208430695903</v>
      </c>
      <c r="L4494" s="6" t="str">
        <f>IF(C4494="","",G4494&amp;" "&amp;VLOOKUP(C4494,$X$1:$Y$49,2))</f>
        <v>R 6</v>
      </c>
      <c r="M4494" s="10" t="e">
        <f>M4493+IF(AND(B4494="C",E4494&lt;&gt;""),IF(G4494="D",-#REF!,+#REF!),0)</f>
        <v>#REF!</v>
      </c>
      <c r="N4494">
        <f>IF(D4494,MONTH(D4494),"")</f>
        <v>7</v>
      </c>
      <c r="O4494">
        <f>IF(D4494,YEAR(D4494),"")</f>
        <v>2009</v>
      </c>
      <c r="P4494" s="12">
        <f>P4493+IF(AND($B4494="C",I4494&lt;&gt;""),IF($G4494="D",-I4494,+I4494),0)</f>
        <v>5.774812213216407E-3</v>
      </c>
    </row>
    <row r="4495" spans="1:18" x14ac:dyDescent="0.2">
      <c r="A4495" s="6">
        <v>2142</v>
      </c>
      <c r="B4495" s="29" t="s">
        <v>17</v>
      </c>
      <c r="C4495" t="s">
        <v>62</v>
      </c>
      <c r="D4495" s="8">
        <v>40017</v>
      </c>
      <c r="E4495" s="8">
        <v>40017</v>
      </c>
      <c r="F4495" t="s">
        <v>284</v>
      </c>
      <c r="G4495" s="29" t="s">
        <v>19</v>
      </c>
      <c r="I4495" s="12">
        <v>161.69999999999999</v>
      </c>
      <c r="J4495" s="12">
        <f>J4494+IF(AND($B4495="B",$G4495="D"),-I4495,IF($B4495="B",+I4495,0))</f>
        <v>1614.908430695903</v>
      </c>
      <c r="K4495" s="12">
        <f>K4494+IF(AND($B4495="B",$E4495&lt;&gt;""),IF($G4495="D",-I4495,+I4495),0)</f>
        <v>1614.908430695903</v>
      </c>
      <c r="L4495" s="6" t="str">
        <f>IF(C4495="","",G4495&amp;" "&amp;VLOOKUP(C4495,$X$1:$Y$49,2))</f>
        <v>R 5</v>
      </c>
      <c r="M4495" s="10" t="e">
        <f>M4494+IF(AND(B4495="C",E4495&lt;&gt;""),IF(G4495="D",-#REF!,+#REF!),0)</f>
        <v>#REF!</v>
      </c>
      <c r="N4495">
        <f>IF(D4495,MONTH(D4495),"")</f>
        <v>7</v>
      </c>
      <c r="O4495">
        <f>IF(D4495,YEAR(D4495),"")</f>
        <v>2009</v>
      </c>
      <c r="P4495" s="12">
        <f>P4494+IF(AND($B4495="C",I4495&lt;&gt;""),IF($G4495="D",-I4495,+I4495),0)</f>
        <v>5.774812213216407E-3</v>
      </c>
    </row>
    <row r="4496" spans="1:18" x14ac:dyDescent="0.2">
      <c r="A4496" s="6">
        <v>2144</v>
      </c>
      <c r="B4496" s="29" t="s">
        <v>17</v>
      </c>
      <c r="C4496" s="24" t="s">
        <v>58</v>
      </c>
      <c r="D4496" s="8">
        <v>40023</v>
      </c>
      <c r="E4496" s="8">
        <v>40023</v>
      </c>
      <c r="F4496" s="40" t="s">
        <v>284</v>
      </c>
      <c r="G4496" s="29" t="s">
        <v>23</v>
      </c>
      <c r="I4496" s="12">
        <v>200</v>
      </c>
      <c r="J4496" s="12">
        <f>J4495+IF(AND($B4496="B",$G4496="D"),-I4496,IF($B4496="B",+I4496,0))</f>
        <v>1414.908430695903</v>
      </c>
      <c r="K4496" s="12">
        <f>K4495+IF(AND($B4496="B",$E4496&lt;&gt;""),IF($G4496="D",-I4496,+I4496),0)</f>
        <v>1414.908430695903</v>
      </c>
      <c r="L4496" s="6" t="str">
        <f>IF(C4496="","",G4496&amp;" "&amp;VLOOKUP(C4496,$X$1:$Y$49,2))</f>
        <v>D 4</v>
      </c>
      <c r="M4496" s="10" t="e">
        <f>M4495+IF(AND(B4496="C",E4496&lt;&gt;""),IF(G4496="D",-#REF!,+#REF!),0)</f>
        <v>#REF!</v>
      </c>
      <c r="N4496">
        <f>IF(D4496,MONTH(D4496),"")</f>
        <v>7</v>
      </c>
      <c r="O4496">
        <f>IF(D4496,YEAR(D4496),"")</f>
        <v>2009</v>
      </c>
      <c r="P4496" s="12">
        <f>P4495+IF(AND($B4496="C",I4496&lt;&gt;""),IF($G4496="D",-I4496,+I4496),0)</f>
        <v>5.774812213216407E-3</v>
      </c>
    </row>
    <row r="4497" spans="1:16" x14ac:dyDescent="0.2">
      <c r="A4497" s="6">
        <v>2146</v>
      </c>
      <c r="B4497" s="29" t="s">
        <v>17</v>
      </c>
      <c r="C4497" t="s">
        <v>28</v>
      </c>
      <c r="D4497" s="8">
        <v>40024</v>
      </c>
      <c r="E4497" s="8">
        <v>40024</v>
      </c>
      <c r="F4497" s="40" t="s">
        <v>284</v>
      </c>
      <c r="G4497" s="29" t="s">
        <v>23</v>
      </c>
      <c r="I4497" s="12">
        <v>41.7</v>
      </c>
      <c r="J4497" s="12">
        <f>J4496+IF(AND($B4497="B",$G4497="D"),-I4497,IF($B4497="B",+I4497,0))</f>
        <v>1373.208430695903</v>
      </c>
      <c r="K4497" s="12">
        <f>K4496+IF(AND($B4497="B",$E4497&lt;&gt;""),IF($G4497="D",-I4497,+I4497),0)</f>
        <v>1373.208430695903</v>
      </c>
      <c r="L4497" s="6" t="str">
        <f>IF(C4497="","",G4497&amp;" "&amp;VLOOKUP(C4497,$X$1:$Y$49,2))</f>
        <v>D 25</v>
      </c>
      <c r="M4497" s="10" t="e">
        <f>M4496+IF(AND(B4497="C",E4497&lt;&gt;""),IF(G4497="D",-#REF!,+#REF!),0)</f>
        <v>#REF!</v>
      </c>
      <c r="N4497">
        <f>IF(D4497,MONTH(D4497),"")</f>
        <v>7</v>
      </c>
      <c r="O4497">
        <f>IF(D4497,YEAR(D4497),"")</f>
        <v>2009</v>
      </c>
      <c r="P4497" s="12">
        <f>P4496+IF(AND($B4497="C",I4497&lt;&gt;""),IF($G4497="D",-I4497,+I4497),0)</f>
        <v>5.774812213216407E-3</v>
      </c>
    </row>
    <row r="4498" spans="1:16" x14ac:dyDescent="0.2">
      <c r="A4498" s="6">
        <v>2146</v>
      </c>
      <c r="B4498" s="29" t="s">
        <v>17</v>
      </c>
      <c r="C4498" t="s">
        <v>26</v>
      </c>
      <c r="D4498" s="8">
        <v>40024</v>
      </c>
      <c r="E4498" s="8">
        <v>40024</v>
      </c>
      <c r="F4498" s="40" t="s">
        <v>284</v>
      </c>
      <c r="G4498" s="29" t="s">
        <v>23</v>
      </c>
      <c r="I4498" s="12">
        <v>8.17</v>
      </c>
      <c r="J4498" s="12">
        <f>J4497+IF(AND($B4498="B",$G4498="D"),-I4498,IF($B4498="B",+I4498,0))</f>
        <v>1365.0384306959029</v>
      </c>
      <c r="K4498" s="12">
        <f>K4497+IF(AND($B4498="B",$E4498&lt;&gt;""),IF($G4498="D",-I4498,+I4498),0)</f>
        <v>1365.0384306959029</v>
      </c>
      <c r="L4498" s="6" t="str">
        <f>IF(C4498="","",G4498&amp;" "&amp;VLOOKUP(C4498,$X$1:$Y$49,2))</f>
        <v>D 6</v>
      </c>
      <c r="M4498" s="10" t="e">
        <f>M4497+IF(AND(B4498="C",E4498&lt;&gt;""),IF(G4498="D",-#REF!,+#REF!),0)</f>
        <v>#REF!</v>
      </c>
      <c r="N4498">
        <f>IF(D4498,MONTH(D4498),"")</f>
        <v>7</v>
      </c>
      <c r="O4498">
        <f>IF(D4498,YEAR(D4498),"")</f>
        <v>2009</v>
      </c>
      <c r="P4498" s="12">
        <f>P4497+IF(AND($B4498="C",I4498&lt;&gt;""),IF($G4498="D",-I4498,+I4498),0)</f>
        <v>5.774812213216407E-3</v>
      </c>
    </row>
    <row r="4499" spans="1:16" x14ac:dyDescent="0.2">
      <c r="A4499" s="6">
        <v>2145</v>
      </c>
      <c r="B4499" s="29" t="s">
        <v>17</v>
      </c>
      <c r="C4499" t="s">
        <v>31</v>
      </c>
      <c r="D4499" s="8">
        <v>40025</v>
      </c>
      <c r="E4499" s="8">
        <v>40025</v>
      </c>
      <c r="F4499" s="40" t="s">
        <v>284</v>
      </c>
      <c r="G4499" s="29" t="s">
        <v>23</v>
      </c>
      <c r="I4499" s="12">
        <v>285.20999999999998</v>
      </c>
      <c r="J4499" s="12">
        <f>J4498+IF(AND($B4499="B",$G4499="D"),-I4499,IF($B4499="B",+I4499,0))</f>
        <v>1079.8284306959029</v>
      </c>
      <c r="K4499" s="12">
        <f>K4498+IF(AND($B4499="B",$E4499&lt;&gt;""),IF($G4499="D",-I4499,+I4499),0)</f>
        <v>1079.8284306959029</v>
      </c>
      <c r="L4499" s="6" t="str">
        <f>IF(C4499="","",G4499&amp;" "&amp;VLOOKUP(C4499,$X$1:$Y$49,2))</f>
        <v>D 22</v>
      </c>
      <c r="M4499" s="10" t="e">
        <f>M4498+IF(AND(B4499="C",E4499&lt;&gt;""),IF(G4499="D",-#REF!,+#REF!),0)</f>
        <v>#REF!</v>
      </c>
      <c r="N4499">
        <f>IF(D4499,MONTH(D4499),"")</f>
        <v>7</v>
      </c>
      <c r="O4499">
        <f>IF(D4499,YEAR(D4499),"")</f>
        <v>2009</v>
      </c>
      <c r="P4499" s="12">
        <f>P4498+IF(AND($B4499="C",I4499&lt;&gt;""),IF($G4499="D",-I4499,+I4499),0)</f>
        <v>5.774812213216407E-3</v>
      </c>
    </row>
    <row r="4500" spans="1:16" x14ac:dyDescent="0.2">
      <c r="A4500" s="6">
        <v>2145</v>
      </c>
      <c r="B4500" s="29" t="s">
        <v>17</v>
      </c>
      <c r="C4500" t="s">
        <v>26</v>
      </c>
      <c r="D4500" s="8">
        <v>40025</v>
      </c>
      <c r="E4500" s="8">
        <v>40025</v>
      </c>
      <c r="F4500" s="40" t="s">
        <v>284</v>
      </c>
      <c r="G4500" s="29" t="s">
        <v>23</v>
      </c>
      <c r="I4500" s="12">
        <v>55.9</v>
      </c>
      <c r="J4500" s="12">
        <f>J4499+IF(AND($B4500="B",$G4500="D"),-I4500,IF($B4500="B",+I4500,0))</f>
        <v>1023.9284306959029</v>
      </c>
      <c r="K4500" s="12">
        <f>K4499+IF(AND($B4500="B",$E4500&lt;&gt;""),IF($G4500="D",-I4500,+I4500),0)</f>
        <v>1023.9284306959029</v>
      </c>
      <c r="L4500" s="6" t="str">
        <f>IF(C4500="","",G4500&amp;" "&amp;VLOOKUP(C4500,$X$1:$Y$49,2))</f>
        <v>D 6</v>
      </c>
      <c r="M4500" s="10" t="e">
        <f>M4499+IF(AND(B4500="C",E4500&lt;&gt;""),IF(G4500="D",-#REF!,+#REF!),0)</f>
        <v>#REF!</v>
      </c>
      <c r="N4500">
        <f>IF(D4500,MONTH(D4500),"")</f>
        <v>7</v>
      </c>
      <c r="O4500">
        <f>IF(D4500,YEAR(D4500),"")</f>
        <v>2009</v>
      </c>
      <c r="P4500" s="12">
        <f>P4499+IF(AND($B4500="C",I4500&lt;&gt;""),IF($G4500="D",-I4500,+I4500),0)</f>
        <v>5.774812213216407E-3</v>
      </c>
    </row>
    <row r="4501" spans="1:16" x14ac:dyDescent="0.2">
      <c r="A4501" s="6">
        <v>2143</v>
      </c>
      <c r="B4501" s="6" t="s">
        <v>17</v>
      </c>
      <c r="C4501" t="s">
        <v>53</v>
      </c>
      <c r="D4501" s="8">
        <v>40028</v>
      </c>
      <c r="E4501" s="8">
        <v>40028</v>
      </c>
      <c r="F4501" t="s">
        <v>284</v>
      </c>
      <c r="G4501" s="6" t="s">
        <v>23</v>
      </c>
      <c r="I4501" s="12">
        <v>35</v>
      </c>
      <c r="J4501" s="12">
        <f>J4500+IF(AND($B4501="B",$G4501="D"),-I4501,IF($B4501="B",+I4501,0))</f>
        <v>988.92843069590288</v>
      </c>
      <c r="K4501" s="12">
        <f>K4500+IF(AND($B4501="B",$E4501&lt;&gt;""),IF($G4501="D",-I4501,+I4501),0)</f>
        <v>988.92843069590288</v>
      </c>
      <c r="L4501" s="6" t="str">
        <f>IF(C4501="","",G4501&amp;" "&amp;VLOOKUP(C4501,$X$1:$Y$49,2))</f>
        <v>D 29</v>
      </c>
      <c r="M4501" s="10" t="e">
        <f>M4500+IF(AND(B4501="C",E4501&lt;&gt;""),IF(G4501="D",-#REF!,+#REF!),0)</f>
        <v>#REF!</v>
      </c>
      <c r="N4501">
        <f>IF(D4501,MONTH(D4501),"")</f>
        <v>8</v>
      </c>
      <c r="O4501">
        <f>IF(D4501,YEAR(D4501),"")</f>
        <v>2009</v>
      </c>
      <c r="P4501" s="12">
        <f>P4500+IF(AND($B4501="C",I4501&lt;&gt;""),IF($G4501="D",-I4501,+I4501),0)</f>
        <v>5.774812213216407E-3</v>
      </c>
    </row>
    <row r="4502" spans="1:16" x14ac:dyDescent="0.2">
      <c r="A4502" s="6">
        <v>2143</v>
      </c>
      <c r="B4502" s="6" t="s">
        <v>17</v>
      </c>
      <c r="C4502" t="s">
        <v>53</v>
      </c>
      <c r="D4502" s="8">
        <v>40028</v>
      </c>
      <c r="E4502" s="8">
        <v>40028</v>
      </c>
      <c r="F4502" t="s">
        <v>284</v>
      </c>
      <c r="G4502" s="6" t="s">
        <v>23</v>
      </c>
      <c r="I4502" s="12">
        <v>8.36</v>
      </c>
      <c r="J4502" s="12">
        <f>J4501+IF(AND($B4502="B",$G4502="D"),-I4502,IF($B4502="B",+I4502,0))</f>
        <v>980.56843069590286</v>
      </c>
      <c r="K4502" s="12">
        <f>K4501+IF(AND($B4502="B",$E4502&lt;&gt;""),IF($G4502="D",-I4502,+I4502),0)</f>
        <v>980.56843069590286</v>
      </c>
      <c r="L4502" s="6" t="str">
        <f>IF(C4502="","",G4502&amp;" "&amp;VLOOKUP(C4502,$X$1:$Y$49,2))</f>
        <v>D 29</v>
      </c>
      <c r="M4502" s="10" t="e">
        <f>M4501+IF(AND(B4502="C",E4502&lt;&gt;""),IF(G4502="D",-#REF!,+#REF!),0)</f>
        <v>#REF!</v>
      </c>
      <c r="N4502">
        <f>IF(D4502,MONTH(D4502),"")</f>
        <v>8</v>
      </c>
      <c r="O4502">
        <f>IF(D4502,YEAR(D4502),"")</f>
        <v>2009</v>
      </c>
      <c r="P4502" s="12">
        <f>P4501+IF(AND($B4502="C",I4502&lt;&gt;""),IF($G4502="D",-I4502,+I4502),0)</f>
        <v>5.774812213216407E-3</v>
      </c>
    </row>
    <row r="4503" spans="1:16" x14ac:dyDescent="0.2">
      <c r="A4503" s="6">
        <v>999</v>
      </c>
      <c r="B4503" s="6" t="s">
        <v>17</v>
      </c>
      <c r="C4503" t="s">
        <v>33</v>
      </c>
      <c r="D4503" s="8">
        <v>40029</v>
      </c>
      <c r="E4503" s="8">
        <v>40029</v>
      </c>
      <c r="F4503" t="s">
        <v>284</v>
      </c>
      <c r="G4503" s="6" t="s">
        <v>23</v>
      </c>
      <c r="I4503" s="12">
        <v>141.47999999999999</v>
      </c>
      <c r="J4503" s="12">
        <f>J4502+IF(AND($B4503="B",$G4503="D"),-I4503,IF($B4503="B",+I4503,0))</f>
        <v>839.08843069590284</v>
      </c>
      <c r="K4503" s="12">
        <f>K4502+IF(AND($B4503="B",$E4503&lt;&gt;""),IF($G4503="D",-I4503,+I4503),0)</f>
        <v>839.08843069590284</v>
      </c>
      <c r="L4503" s="6" t="str">
        <f>IF(C4503="","",G4503&amp;" "&amp;VLOOKUP(C4503,$X$1:$Y$49,2))</f>
        <v>D 23</v>
      </c>
      <c r="M4503" s="10" t="e">
        <f>M4502+IF(AND(B4503="C",E4503&lt;&gt;""),IF(G4503="D",-#REF!,+#REF!),0)</f>
        <v>#REF!</v>
      </c>
      <c r="N4503">
        <f>IF(D4503,MONTH(D4503),"")</f>
        <v>8</v>
      </c>
      <c r="O4503">
        <f>IF(D4503,YEAR(D4503),"")</f>
        <v>2009</v>
      </c>
      <c r="P4503" s="12">
        <f>P4502+IF(AND($B4503="C",I4503&lt;&gt;""),IF($G4503="D",-I4503,+I4503),0)</f>
        <v>5.774812213216407E-3</v>
      </c>
    </row>
    <row r="4504" spans="1:16" x14ac:dyDescent="0.2">
      <c r="A4504" s="6">
        <v>2024</v>
      </c>
      <c r="B4504" s="6" t="s">
        <v>17</v>
      </c>
      <c r="C4504" t="s">
        <v>58</v>
      </c>
      <c r="D4504" s="8">
        <v>40030</v>
      </c>
      <c r="E4504" s="8">
        <v>40044</v>
      </c>
      <c r="F4504" t="s">
        <v>284</v>
      </c>
      <c r="G4504" s="6" t="s">
        <v>23</v>
      </c>
      <c r="I4504" s="12">
        <v>254.5</v>
      </c>
      <c r="J4504" s="12">
        <f>J4503+IF(AND($B4504="B",$G4504="D"),-I4504,IF($B4504="B",+I4504,0))</f>
        <v>584.58843069590284</v>
      </c>
      <c r="K4504" s="12">
        <f>K4503+IF(AND($B4504="B",$E4504&lt;&gt;""),IF($G4504="D",-I4504,+I4504),0)</f>
        <v>584.58843069590284</v>
      </c>
      <c r="L4504" s="6" t="str">
        <f>IF(C4504="","",G4504&amp;" "&amp;VLOOKUP(C4504,$X$1:$Y$49,2))</f>
        <v>D 4</v>
      </c>
      <c r="M4504" s="10" t="e">
        <f>M4503+IF(AND(B4504="C",E4504&lt;&gt;""),IF(G4504="D",-#REF!,+#REF!),0)</f>
        <v>#REF!</v>
      </c>
      <c r="N4504">
        <f>IF(D4504,MONTH(D4504),"")</f>
        <v>8</v>
      </c>
      <c r="O4504">
        <f>IF(D4504,YEAR(D4504),"")</f>
        <v>2009</v>
      </c>
      <c r="P4504" s="12">
        <f>P4503+IF(AND($B4504="C",I4504&lt;&gt;""),IF($G4504="D",-I4504,+I4504),0)</f>
        <v>5.774812213216407E-3</v>
      </c>
    </row>
    <row r="4505" spans="1:16" x14ac:dyDescent="0.2">
      <c r="A4505" s="6">
        <v>2137</v>
      </c>
      <c r="B4505" s="29" t="s">
        <v>17</v>
      </c>
      <c r="C4505" t="s">
        <v>31</v>
      </c>
      <c r="D4505" s="8">
        <v>40030</v>
      </c>
      <c r="E4505" s="8">
        <v>40030</v>
      </c>
      <c r="F4505" s="40" t="s">
        <v>284</v>
      </c>
      <c r="G4505" s="29" t="s">
        <v>23</v>
      </c>
      <c r="I4505" s="12">
        <v>45.99</v>
      </c>
      <c r="J4505" s="12">
        <f>J4504+IF(AND($B4505="B",$G4505="D"),-I4505,IF($B4505="B",+I4505,0))</f>
        <v>538.59843069590283</v>
      </c>
      <c r="K4505" s="12">
        <f>K4504+IF(AND($B4505="B",$E4505&lt;&gt;""),IF($G4505="D",-I4505,+I4505),0)</f>
        <v>538.59843069590283</v>
      </c>
      <c r="L4505" s="6" t="str">
        <f>IF(C4505="","",G4505&amp;" "&amp;VLOOKUP(C4505,$X$1:$Y$49,2))</f>
        <v>D 22</v>
      </c>
      <c r="M4505" s="10" t="e">
        <f>M4504+IF(AND(B4505="C",E4505&lt;&gt;""),IF(G4505="D",-#REF!,+#REF!),0)</f>
        <v>#REF!</v>
      </c>
      <c r="N4505">
        <f>IF(D4505,MONTH(D4505),"")</f>
        <v>8</v>
      </c>
      <c r="O4505">
        <f>IF(D4505,YEAR(D4505),"")</f>
        <v>2009</v>
      </c>
      <c r="P4505" s="12">
        <f>P4504+IF(AND($B4505="C",I4505&lt;&gt;""),IF($G4505="D",-I4505,+I4505),0)</f>
        <v>5.774812213216407E-3</v>
      </c>
    </row>
    <row r="4506" spans="1:16" x14ac:dyDescent="0.2">
      <c r="A4506" s="6">
        <v>2137</v>
      </c>
      <c r="B4506" s="29" t="s">
        <v>17</v>
      </c>
      <c r="C4506" t="s">
        <v>26</v>
      </c>
      <c r="D4506" s="8">
        <v>40030</v>
      </c>
      <c r="E4506" s="8">
        <v>40030</v>
      </c>
      <c r="F4506" s="40" t="s">
        <v>284</v>
      </c>
      <c r="G4506" s="29" t="s">
        <v>23</v>
      </c>
      <c r="I4506" s="12">
        <v>9.01</v>
      </c>
      <c r="J4506" s="12">
        <f>J4505+IF(AND($B4506="B",$G4506="D"),-I4506,IF($B4506="B",+I4506,0))</f>
        <v>529.58843069590284</v>
      </c>
      <c r="K4506" s="12">
        <f>K4505+IF(AND($B4506="B",$E4506&lt;&gt;""),IF($G4506="D",-I4506,+I4506),0)</f>
        <v>529.58843069590284</v>
      </c>
      <c r="L4506" s="6" t="str">
        <f>IF(C4506="","",G4506&amp;" "&amp;VLOOKUP(C4506,$X$1:$Y$49,2))</f>
        <v>D 6</v>
      </c>
      <c r="M4506" s="10" t="e">
        <f>M4505+IF(AND(B4506="C",E4506&lt;&gt;""),IF(G4506="D",-#REF!,+#REF!),0)</f>
        <v>#REF!</v>
      </c>
      <c r="N4506">
        <f>IF(D4506,MONTH(D4506),"")</f>
        <v>8</v>
      </c>
      <c r="O4506">
        <f>IF(D4506,YEAR(D4506),"")</f>
        <v>2009</v>
      </c>
      <c r="P4506" s="12">
        <f>P4505+IF(AND($B4506="C",I4506&lt;&gt;""),IF($G4506="D",-I4506,+I4506),0)</f>
        <v>5.774812213216407E-3</v>
      </c>
    </row>
    <row r="4507" spans="1:16" x14ac:dyDescent="0.2">
      <c r="A4507" s="6">
        <v>1538</v>
      </c>
      <c r="B4507" s="6" t="s">
        <v>17</v>
      </c>
      <c r="C4507" t="s">
        <v>64</v>
      </c>
      <c r="D4507" s="8">
        <v>40033</v>
      </c>
      <c r="E4507" s="8">
        <v>40037</v>
      </c>
      <c r="F4507" t="s">
        <v>284</v>
      </c>
      <c r="G4507" s="6" t="s">
        <v>23</v>
      </c>
      <c r="I4507" s="12">
        <v>4</v>
      </c>
      <c r="J4507" s="12">
        <f>J4506+IF(AND($B4507="B",$G4507="D"),-I4507,IF($B4507="B",+I4507,0))</f>
        <v>525.58843069590284</v>
      </c>
      <c r="K4507" s="12">
        <f>K4506+IF(AND($B4507="B",$E4507&lt;&gt;""),IF($G4507="D",-I4507,+I4507),0)</f>
        <v>525.58843069590284</v>
      </c>
      <c r="L4507" s="6" t="str">
        <f>IF(C4507="","",G4507&amp;" "&amp;VLOOKUP(C4507,$X$1:$Y$49,2))</f>
        <v>D 20</v>
      </c>
      <c r="M4507" s="10" t="e">
        <f>M4506+IF(AND(B4507="C",E4507&lt;&gt;""),IF(G4507="D",-#REF!,+#REF!),0)</f>
        <v>#REF!</v>
      </c>
      <c r="N4507">
        <f>IF(D4507,MONTH(D4507),"")</f>
        <v>8</v>
      </c>
      <c r="O4507">
        <f>IF(D4507,YEAR(D4507),"")</f>
        <v>2009</v>
      </c>
      <c r="P4507" s="12">
        <f>P4506+IF(AND($B4507="C",I4507&lt;&gt;""),IF($G4507="D",-I4507,+I4507),0)</f>
        <v>5.774812213216407E-3</v>
      </c>
    </row>
    <row r="4508" spans="1:16" x14ac:dyDescent="0.2">
      <c r="A4508" s="6">
        <v>2017</v>
      </c>
      <c r="B4508" s="29" t="s">
        <v>17</v>
      </c>
      <c r="C4508" s="24" t="s">
        <v>33</v>
      </c>
      <c r="D4508" s="8">
        <v>40035</v>
      </c>
      <c r="E4508" s="8">
        <v>40036</v>
      </c>
      <c r="F4508" t="s">
        <v>284</v>
      </c>
      <c r="G4508" s="29" t="s">
        <v>23</v>
      </c>
      <c r="I4508" s="12">
        <v>289.60000000000002</v>
      </c>
      <c r="J4508" s="12">
        <f>J4507+IF(AND($B4508="B",$G4508="D"),-I4508,IF($B4508="B",+I4508,0))</f>
        <v>235.98843069590282</v>
      </c>
      <c r="K4508" s="12">
        <f>K4507+IF(AND($B4508="B",$E4508&lt;&gt;""),IF($G4508="D",-I4508,+I4508),0)</f>
        <v>235.98843069590282</v>
      </c>
      <c r="L4508" s="6" t="str">
        <f>IF(C4508="","",G4508&amp;" "&amp;VLOOKUP(C4508,$X$1:$Y$49,2))</f>
        <v>D 23</v>
      </c>
      <c r="M4508" s="10" t="e">
        <f>M4507+IF(AND(B4508="C",E4508&lt;&gt;""),IF(G4508="D",-#REF!,+#REF!),0)</f>
        <v>#REF!</v>
      </c>
      <c r="N4508">
        <f>IF(D4508,MONTH(D4508),"")</f>
        <v>8</v>
      </c>
      <c r="O4508">
        <f>IF(D4508,YEAR(D4508),"")</f>
        <v>2009</v>
      </c>
      <c r="P4508" s="12">
        <f>P4507+IF(AND($B4508="C",I4508&lt;&gt;""),IF($G4508="D",-I4508,+I4508),0)</f>
        <v>5.774812213216407E-3</v>
      </c>
    </row>
    <row r="4509" spans="1:16" x14ac:dyDescent="0.2">
      <c r="A4509" s="6">
        <v>2147</v>
      </c>
      <c r="B4509" s="29" t="s">
        <v>17</v>
      </c>
      <c r="C4509" s="24" t="s">
        <v>67</v>
      </c>
      <c r="D4509" s="8">
        <v>40036</v>
      </c>
      <c r="E4509" s="8">
        <v>40040</v>
      </c>
      <c r="F4509" s="40" t="s">
        <v>284</v>
      </c>
      <c r="G4509" s="29" t="s">
        <v>23</v>
      </c>
      <c r="I4509" s="12">
        <v>444</v>
      </c>
      <c r="J4509" s="12">
        <f>J4508+IF(AND($B4509="B",$G4509="D"),-I4509,IF($B4509="B",+I4509,0))</f>
        <v>-208.01156930409718</v>
      </c>
      <c r="K4509" s="12">
        <f>K4508+IF(AND($B4509="B",$E4509&lt;&gt;""),IF($G4509="D",-I4509,+I4509),0)</f>
        <v>-208.01156930409718</v>
      </c>
      <c r="L4509" s="6" t="str">
        <f>IF(C4509="","",G4509&amp;" "&amp;VLOOKUP(C4509,$X$1:$Y$49,2))</f>
        <v>D 11</v>
      </c>
      <c r="M4509" s="10" t="e">
        <f>M4508+IF(AND(B4509="C",E4509&lt;&gt;""),IF(G4509="D",-#REF!,+#REF!),0)</f>
        <v>#REF!</v>
      </c>
      <c r="N4509">
        <f>IF(D4509,MONTH(D4509),"")</f>
        <v>8</v>
      </c>
      <c r="O4509">
        <f>IF(D4509,YEAR(D4509),"")</f>
        <v>2009</v>
      </c>
      <c r="P4509" s="12">
        <f>P4508+IF(AND($B4509="C",I4509&lt;&gt;""),IF($G4509="D",-I4509,+I4509),0)</f>
        <v>5.774812213216407E-3</v>
      </c>
    </row>
    <row r="4510" spans="1:16" x14ac:dyDescent="0.2">
      <c r="A4510" s="6">
        <v>2153</v>
      </c>
      <c r="B4510" s="29" t="s">
        <v>17</v>
      </c>
      <c r="C4510" t="s">
        <v>54</v>
      </c>
      <c r="D4510" s="8">
        <v>40037</v>
      </c>
      <c r="E4510" s="8">
        <v>40037</v>
      </c>
      <c r="F4510" s="40" t="s">
        <v>284</v>
      </c>
      <c r="G4510" s="29" t="s">
        <v>19</v>
      </c>
      <c r="I4510" s="12">
        <v>200</v>
      </c>
      <c r="J4510" s="12">
        <f>J4509+IF(AND($B4510="B",$G4510="D"),-I4510,IF($B4510="B",+I4510,0))</f>
        <v>-8.0115693040971792</v>
      </c>
      <c r="K4510" s="12">
        <f>K4509+IF(AND($B4510="B",$E4510&lt;&gt;""),IF($G4510="D",-I4510,+I4510),0)</f>
        <v>-8.0115693040971792</v>
      </c>
      <c r="L4510" s="6" t="str">
        <f>IF(C4510="","",G4510&amp;" "&amp;VLOOKUP(C4510,$X$1:$Y$49,2))</f>
        <v>R 6</v>
      </c>
      <c r="M4510" s="10" t="e">
        <f>M4509+IF(AND(B4510="C",E4510&lt;&gt;""),IF(G4510="D",-#REF!,+#REF!),0)</f>
        <v>#REF!</v>
      </c>
      <c r="N4510">
        <f>IF(D4510,MONTH(D4510),"")</f>
        <v>8</v>
      </c>
      <c r="O4510">
        <f>IF(D4510,YEAR(D4510),"")</f>
        <v>2009</v>
      </c>
      <c r="P4510" s="12">
        <f>P4509+IF(AND($B4510="C",I4510&lt;&gt;""),IF($G4510="D",-I4510,+I4510),0)</f>
        <v>5.774812213216407E-3</v>
      </c>
    </row>
    <row r="4511" spans="1:16" x14ac:dyDescent="0.2">
      <c r="A4511" s="6">
        <v>2153</v>
      </c>
      <c r="B4511" s="29" t="s">
        <v>17</v>
      </c>
      <c r="C4511" t="s">
        <v>62</v>
      </c>
      <c r="D4511" s="8">
        <v>40037</v>
      </c>
      <c r="E4511" s="8">
        <v>40037</v>
      </c>
      <c r="F4511" t="s">
        <v>284</v>
      </c>
      <c r="G4511" s="29" t="s">
        <v>19</v>
      </c>
      <c r="I4511" s="12">
        <v>39.200000000000003</v>
      </c>
      <c r="J4511" s="12">
        <f>J4510+IF(AND($B4511="B",$G4511="D"),-I4511,IF($B4511="B",+I4511,0))</f>
        <v>31.188430695902824</v>
      </c>
      <c r="K4511" s="12">
        <f>K4510+IF(AND($B4511="B",$E4511&lt;&gt;""),IF($G4511="D",-I4511,+I4511),0)</f>
        <v>31.188430695902824</v>
      </c>
      <c r="L4511" s="6" t="str">
        <f>IF(C4511="","",G4511&amp;" "&amp;VLOOKUP(C4511,$X$1:$Y$49,2))</f>
        <v>R 5</v>
      </c>
      <c r="M4511" s="10" t="e">
        <f>M4510+IF(AND(B4511="C",E4511&lt;&gt;""),IF(G4511="D",-#REF!,+#REF!),0)</f>
        <v>#REF!</v>
      </c>
      <c r="N4511">
        <f>IF(D4511,MONTH(D4511),"")</f>
        <v>8</v>
      </c>
      <c r="O4511">
        <f>IF(D4511,YEAR(D4511),"")</f>
        <v>2009</v>
      </c>
      <c r="P4511" s="12">
        <f>P4510+IF(AND($B4511="C",I4511&lt;&gt;""),IF($G4511="D",-I4511,+I4511),0)</f>
        <v>5.774812213216407E-3</v>
      </c>
    </row>
    <row r="4512" spans="1:16" x14ac:dyDescent="0.2">
      <c r="A4512" s="6">
        <v>2154</v>
      </c>
      <c r="B4512" s="29" t="s">
        <v>17</v>
      </c>
      <c r="C4512" t="s">
        <v>28</v>
      </c>
      <c r="D4512" s="8">
        <v>40037</v>
      </c>
      <c r="E4512" s="8">
        <v>40037</v>
      </c>
      <c r="F4512" t="s">
        <v>284</v>
      </c>
      <c r="G4512" s="29" t="s">
        <v>23</v>
      </c>
      <c r="I4512" s="12">
        <v>85.02</v>
      </c>
      <c r="J4512" s="12">
        <f>J4511+IF(AND($B4512="B",$G4512="D"),-I4512,IF($B4512="B",+I4512,0))</f>
        <v>-53.831569304097172</v>
      </c>
      <c r="K4512" s="12">
        <f>K4511+IF(AND($B4512="B",$E4512&lt;&gt;""),IF($G4512="D",-I4512,+I4512),0)</f>
        <v>-53.831569304097172</v>
      </c>
      <c r="L4512" s="6" t="str">
        <f>IF(C4512="","",G4512&amp;" "&amp;VLOOKUP(C4512,$X$1:$Y$49,2))</f>
        <v>D 25</v>
      </c>
      <c r="M4512" s="10" t="e">
        <f>M4511+IF(AND(B4512="C",E4512&lt;&gt;""),IF(G4512="D",-#REF!,+#REF!),0)</f>
        <v>#REF!</v>
      </c>
      <c r="N4512">
        <f>IF(D4512,MONTH(D4512),"")</f>
        <v>8</v>
      </c>
      <c r="O4512">
        <f>IF(D4512,YEAR(D4512),"")</f>
        <v>2009</v>
      </c>
      <c r="P4512" s="12">
        <f>P4511+IF(AND($B4512="C",I4512&lt;&gt;""),IF($G4512="D",-I4512,+I4512),0)</f>
        <v>5.774812213216407E-3</v>
      </c>
    </row>
    <row r="4513" spans="1:16" x14ac:dyDescent="0.2">
      <c r="A4513" s="6">
        <v>2154</v>
      </c>
      <c r="B4513" s="29" t="s">
        <v>17</v>
      </c>
      <c r="C4513" t="s">
        <v>26</v>
      </c>
      <c r="D4513" s="8">
        <v>40037</v>
      </c>
      <c r="E4513" s="8">
        <v>40037</v>
      </c>
      <c r="F4513" t="s">
        <v>284</v>
      </c>
      <c r="G4513" s="29" t="s">
        <v>23</v>
      </c>
      <c r="I4513" s="12">
        <v>13.9</v>
      </c>
      <c r="J4513" s="12">
        <f>J4512+IF(AND($B4513="B",$G4513="D"),-I4513,IF($B4513="B",+I4513,0))</f>
        <v>-67.731569304097178</v>
      </c>
      <c r="K4513" s="12">
        <f>K4512+IF(AND($B4513="B",$E4513&lt;&gt;""),IF($G4513="D",-I4513,+I4513),0)</f>
        <v>-67.731569304097178</v>
      </c>
      <c r="L4513" s="6" t="str">
        <f>IF(C4513="","",G4513&amp;" "&amp;VLOOKUP(C4513,$X$1:$Y$49,2))</f>
        <v>D 6</v>
      </c>
      <c r="M4513" s="10" t="e">
        <f>M4512+IF(AND(B4513="C",E4513&lt;&gt;""),IF(G4513="D",-#REF!,+#REF!),0)</f>
        <v>#REF!</v>
      </c>
      <c r="N4513">
        <f>IF(D4513,MONTH(D4513),"")</f>
        <v>8</v>
      </c>
      <c r="O4513">
        <f>IF(D4513,YEAR(D4513),"")</f>
        <v>2009</v>
      </c>
      <c r="P4513" s="12">
        <f>P4512+IF(AND($B4513="C",I4513&lt;&gt;""),IF($G4513="D",-I4513,+I4513),0)</f>
        <v>5.774812213216407E-3</v>
      </c>
    </row>
    <row r="4514" spans="1:16" x14ac:dyDescent="0.2">
      <c r="A4514" s="6">
        <v>2155</v>
      </c>
      <c r="B4514" s="29" t="s">
        <v>17</v>
      </c>
      <c r="C4514" s="24" t="s">
        <v>58</v>
      </c>
      <c r="D4514" s="8">
        <v>40038</v>
      </c>
      <c r="E4514" s="8">
        <v>40038</v>
      </c>
      <c r="F4514" s="40" t="s">
        <v>284</v>
      </c>
      <c r="G4514" s="29" t="s">
        <v>23</v>
      </c>
      <c r="I4514" s="12">
        <v>2500</v>
      </c>
      <c r="J4514" s="12">
        <f>J4513+IF(AND($B4514="B",$G4514="D"),-I4514,IF($B4514="B",+I4514,0))</f>
        <v>-2567.7315693040973</v>
      </c>
      <c r="K4514" s="12">
        <f>K4513+IF(AND($B4514="B",$E4514&lt;&gt;""),IF($G4514="D",-I4514,+I4514),0)</f>
        <v>-2567.7315693040973</v>
      </c>
      <c r="L4514" s="6" t="str">
        <f>IF(C4514="","",G4514&amp;" "&amp;VLOOKUP(C4514,$X$1:$Y$49,2))</f>
        <v>D 4</v>
      </c>
      <c r="M4514" s="10" t="e">
        <f>M4513+IF(AND(B4514="C",E4514&lt;&gt;""),IF(G4514="D",-#REF!,+#REF!),0)</f>
        <v>#REF!</v>
      </c>
      <c r="N4514">
        <f>IF(D4514,MONTH(D4514),"")</f>
        <v>8</v>
      </c>
      <c r="O4514">
        <f>IF(D4514,YEAR(D4514),"")</f>
        <v>2009</v>
      </c>
      <c r="P4514" s="12">
        <f>P4513+IF(AND($B4514="C",I4514&lt;&gt;""),IF($G4514="D",-I4514,+I4514),0)</f>
        <v>5.774812213216407E-3</v>
      </c>
    </row>
    <row r="4515" spans="1:16" x14ac:dyDescent="0.2">
      <c r="A4515" s="6">
        <v>2150</v>
      </c>
      <c r="B4515" s="29" t="s">
        <v>17</v>
      </c>
      <c r="C4515" t="s">
        <v>54</v>
      </c>
      <c r="D4515" s="8">
        <v>40039</v>
      </c>
      <c r="E4515" s="8">
        <v>40039</v>
      </c>
      <c r="F4515" s="40" t="s">
        <v>284</v>
      </c>
      <c r="G4515" s="29" t="s">
        <v>19</v>
      </c>
      <c r="I4515" s="12">
        <v>6200</v>
      </c>
      <c r="J4515" s="12">
        <f>J4514+IF(AND($B4515="B",$G4515="D"),-I4515,IF($B4515="B",+I4515,0))</f>
        <v>3632.2684306959027</v>
      </c>
      <c r="K4515" s="12">
        <f>K4514+IF(AND($B4515="B",$E4515&lt;&gt;""),IF($G4515="D",-I4515,+I4515),0)</f>
        <v>3632.2684306959027</v>
      </c>
      <c r="L4515" s="6" t="str">
        <f>IF(C4515="","",G4515&amp;" "&amp;VLOOKUP(C4515,$X$1:$Y$49,2))</f>
        <v>R 6</v>
      </c>
      <c r="M4515" s="10" t="e">
        <f>M4514+IF(AND(B4515="C",E4515&lt;&gt;""),IF(G4515="D",-#REF!,+#REF!),0)</f>
        <v>#REF!</v>
      </c>
      <c r="N4515">
        <f>IF(D4515,MONTH(D4515),"")</f>
        <v>8</v>
      </c>
      <c r="O4515">
        <f>IF(D4515,YEAR(D4515),"")</f>
        <v>2009</v>
      </c>
      <c r="P4515" s="12">
        <f>P4514+IF(AND($B4515="C",I4515&lt;&gt;""),IF($G4515="D",-I4515,+I4515),0)</f>
        <v>5.774812213216407E-3</v>
      </c>
    </row>
    <row r="4516" spans="1:16" x14ac:dyDescent="0.2">
      <c r="A4516" s="6">
        <v>2150</v>
      </c>
      <c r="B4516" s="29" t="s">
        <v>17</v>
      </c>
      <c r="C4516" t="s">
        <v>62</v>
      </c>
      <c r="D4516" s="8">
        <v>40039</v>
      </c>
      <c r="E4516" s="8">
        <v>40039</v>
      </c>
      <c r="F4516" s="40" t="s">
        <v>284</v>
      </c>
      <c r="G4516" s="29" t="s">
        <v>19</v>
      </c>
      <c r="I4516" s="12">
        <v>1215.2</v>
      </c>
      <c r="J4516" s="12">
        <f>J4515+IF(AND($B4516="B",$G4516="D"),-I4516,IF($B4516="B",+I4516,0))</f>
        <v>4847.4684306959025</v>
      </c>
      <c r="K4516" s="12">
        <f>K4515+IF(AND($B4516="B",$E4516&lt;&gt;""),IF($G4516="D",-I4516,+I4516),0)</f>
        <v>4847.4684306959025</v>
      </c>
      <c r="L4516" s="6" t="str">
        <f>IF(C4516="","",G4516&amp;" "&amp;VLOOKUP(C4516,$X$1:$Y$49,2))</f>
        <v>R 5</v>
      </c>
      <c r="M4516" s="10" t="e">
        <f>M4515+IF(AND(B4516="C",E4516&lt;&gt;""),IF(G4516="D",-#REF!,+#REF!),0)</f>
        <v>#REF!</v>
      </c>
      <c r="N4516">
        <f>IF(D4516,MONTH(D4516),"")</f>
        <v>8</v>
      </c>
      <c r="O4516">
        <f>IF(D4516,YEAR(D4516),"")</f>
        <v>2009</v>
      </c>
      <c r="P4516" s="12">
        <f>P4515+IF(AND($B4516="C",I4516&lt;&gt;""),IF($G4516="D",-I4516,+I4516),0)</f>
        <v>5.774812213216407E-3</v>
      </c>
    </row>
    <row r="4517" spans="1:16" x14ac:dyDescent="0.2">
      <c r="A4517" s="6">
        <v>2151</v>
      </c>
      <c r="B4517" s="29" t="s">
        <v>17</v>
      </c>
      <c r="C4517" t="s">
        <v>28</v>
      </c>
      <c r="D4517" s="8">
        <v>40039</v>
      </c>
      <c r="E4517" s="8">
        <v>40049</v>
      </c>
      <c r="F4517" s="40" t="s">
        <v>284</v>
      </c>
      <c r="G4517" s="29" t="s">
        <v>23</v>
      </c>
      <c r="I4517" s="12">
        <v>58.18</v>
      </c>
      <c r="J4517" s="12">
        <f>J4516+IF(AND($B4517="B",$G4517="D"),-I4517,IF($B4517="B",+I4517,0))</f>
        <v>4789.2884306959022</v>
      </c>
      <c r="K4517" s="12">
        <f>K4516+IF(AND($B4517="B",$E4517&lt;&gt;""),IF($G4517="D",-I4517,+I4517),0)</f>
        <v>4789.2884306959022</v>
      </c>
      <c r="L4517" s="6" t="str">
        <f>IF(C4517="","",G4517&amp;" "&amp;VLOOKUP(C4517,$X$1:$Y$49,2))</f>
        <v>D 25</v>
      </c>
      <c r="M4517" s="10" t="e">
        <f>M4516+IF(AND(B4517="C",E4517&lt;&gt;""),IF(G4517="D",-#REF!,+#REF!),0)</f>
        <v>#REF!</v>
      </c>
      <c r="N4517">
        <f>IF(D4517,MONTH(D4517),"")</f>
        <v>8</v>
      </c>
      <c r="O4517">
        <f>IF(D4517,YEAR(D4517),"")</f>
        <v>2009</v>
      </c>
      <c r="P4517" s="12">
        <f>P4516+IF(AND($B4517="C",I4517&lt;&gt;""),IF($G4517="D",-I4517,+I4517),0)</f>
        <v>5.774812213216407E-3</v>
      </c>
    </row>
    <row r="4518" spans="1:16" x14ac:dyDescent="0.2">
      <c r="A4518" s="6">
        <v>2151</v>
      </c>
      <c r="B4518" s="29" t="s">
        <v>17</v>
      </c>
      <c r="C4518" t="s">
        <v>26</v>
      </c>
      <c r="D4518" s="8">
        <v>40039</v>
      </c>
      <c r="E4518" s="8">
        <v>40049</v>
      </c>
      <c r="F4518" s="40" t="s">
        <v>284</v>
      </c>
      <c r="G4518" s="29" t="s">
        <v>23</v>
      </c>
      <c r="I4518" s="12">
        <v>9.9</v>
      </c>
      <c r="J4518" s="12">
        <f>J4517+IF(AND($B4518="B",$G4518="D"),-I4518,IF($B4518="B",+I4518,0))</f>
        <v>4779.3884306959026</v>
      </c>
      <c r="K4518" s="12">
        <f>K4517+IF(AND($B4518="B",$E4518&lt;&gt;""),IF($G4518="D",-I4518,+I4518),0)</f>
        <v>4779.3884306959026</v>
      </c>
      <c r="L4518" s="6" t="str">
        <f>IF(C4518="","",G4518&amp;" "&amp;VLOOKUP(C4518,$X$1:$Y$49,2))</f>
        <v>D 6</v>
      </c>
      <c r="M4518" s="10" t="e">
        <f>M4517+IF(AND(B4518="C",E4518&lt;&gt;""),IF(G4518="D",-#REF!,+#REF!),0)</f>
        <v>#REF!</v>
      </c>
      <c r="N4518">
        <f>IF(D4518,MONTH(D4518),"")</f>
        <v>8</v>
      </c>
      <c r="O4518">
        <f>IF(D4518,YEAR(D4518),"")</f>
        <v>2009</v>
      </c>
      <c r="P4518" s="12">
        <f>P4517+IF(AND($B4518="C",I4518&lt;&gt;""),IF($G4518="D",-I4518,+I4518),0)</f>
        <v>5.774812213216407E-3</v>
      </c>
    </row>
    <row r="4519" spans="1:16" x14ac:dyDescent="0.2">
      <c r="A4519" s="6">
        <v>2152</v>
      </c>
      <c r="B4519" s="29" t="s">
        <v>17</v>
      </c>
      <c r="C4519" t="s">
        <v>21</v>
      </c>
      <c r="D4519" s="8">
        <v>40040</v>
      </c>
      <c r="E4519" s="8">
        <v>40048</v>
      </c>
      <c r="F4519" s="40" t="s">
        <v>284</v>
      </c>
      <c r="G4519" s="29" t="s">
        <v>23</v>
      </c>
      <c r="I4519" s="12">
        <v>1000</v>
      </c>
      <c r="J4519" s="12">
        <f>J4518+IF(AND($B4519="B",$G4519="D"),-I4519,IF($B4519="B",+I4519,0))</f>
        <v>3779.3884306959026</v>
      </c>
      <c r="K4519" s="12">
        <f>K4518+IF(AND($B4519="B",$E4519&lt;&gt;""),IF($G4519="D",-I4519,+I4519),0)</f>
        <v>3779.3884306959026</v>
      </c>
      <c r="L4519" s="6" t="str">
        <f>IF(C4519="","",G4519&amp;" "&amp;VLOOKUP(C4519,$X$1:$Y$49,2))</f>
        <v>D 28</v>
      </c>
      <c r="M4519" s="10" t="e">
        <f>M4518+IF(AND(B4519="C",E4519&lt;&gt;""),IF(G4519="D",-#REF!,+#REF!),0)</f>
        <v>#REF!</v>
      </c>
      <c r="N4519">
        <f>IF(D4519,MONTH(D4519),"")</f>
        <v>8</v>
      </c>
      <c r="O4519">
        <f>IF(D4519,YEAR(D4519),"")</f>
        <v>2009</v>
      </c>
      <c r="P4519" s="12">
        <f>P4518+IF(AND($B4519="C",I4519&lt;&gt;""),IF($G4519="D",-I4519,+I4519),0)</f>
        <v>5.774812213216407E-3</v>
      </c>
    </row>
    <row r="4520" spans="1:16" x14ac:dyDescent="0.2">
      <c r="A4520" s="6">
        <v>2149</v>
      </c>
      <c r="B4520" s="29" t="s">
        <v>17</v>
      </c>
      <c r="C4520" t="s">
        <v>54</v>
      </c>
      <c r="D4520" s="8">
        <v>40042</v>
      </c>
      <c r="E4520" s="8">
        <v>40051</v>
      </c>
      <c r="F4520" s="40" t="s">
        <v>284</v>
      </c>
      <c r="G4520" s="29" t="s">
        <v>19</v>
      </c>
      <c r="I4520" s="12">
        <v>374.67</v>
      </c>
      <c r="J4520" s="12">
        <f>J4519+IF(AND($B4520="B",$G4520="D"),-I4520,IF($B4520="B",+I4520,0))</f>
        <v>4154.0584306959026</v>
      </c>
      <c r="K4520" s="12">
        <f>K4519+IF(AND($B4520="B",$E4520&lt;&gt;""),IF($G4520="D",-I4520,+I4520),0)</f>
        <v>4154.0584306959026</v>
      </c>
      <c r="L4520" s="6" t="str">
        <f>IF(C4520="","",G4520&amp;" "&amp;VLOOKUP(C4520,$X$1:$Y$49,2))</f>
        <v>R 6</v>
      </c>
      <c r="M4520" s="10" t="e">
        <f>M4519+IF(AND(B4520="C",E4520&lt;&gt;""),IF(G4520="D",-#REF!,+#REF!),0)</f>
        <v>#REF!</v>
      </c>
      <c r="N4520">
        <f>IF(D4520,MONTH(D4520),"")</f>
        <v>8</v>
      </c>
      <c r="O4520">
        <f>IF(D4520,YEAR(D4520),"")</f>
        <v>2009</v>
      </c>
      <c r="P4520" s="12">
        <f>P4519+IF(AND($B4520="C",I4520&lt;&gt;""),IF($G4520="D",-I4520,+I4520),0)</f>
        <v>5.774812213216407E-3</v>
      </c>
    </row>
    <row r="4521" spans="1:16" x14ac:dyDescent="0.2">
      <c r="A4521" s="6">
        <v>2149</v>
      </c>
      <c r="B4521" s="29" t="s">
        <v>17</v>
      </c>
      <c r="C4521" t="s">
        <v>62</v>
      </c>
      <c r="D4521" s="8">
        <v>40042</v>
      </c>
      <c r="E4521" s="8">
        <v>40051</v>
      </c>
      <c r="F4521" t="s">
        <v>284</v>
      </c>
      <c r="G4521" s="29" t="s">
        <v>19</v>
      </c>
      <c r="I4521" s="12">
        <v>73.430000000000007</v>
      </c>
      <c r="J4521" s="12">
        <f>J4520+IF(AND($B4521="B",$G4521="D"),-I4521,IF($B4521="B",+I4521,0))</f>
        <v>4227.4884306959029</v>
      </c>
      <c r="K4521" s="12">
        <f>K4520+IF(AND($B4521="B",$E4521&lt;&gt;""),IF($G4521="D",-I4521,+I4521),0)</f>
        <v>4227.4884306959029</v>
      </c>
      <c r="L4521" s="6" t="str">
        <f>IF(C4521="","",G4521&amp;" "&amp;VLOOKUP(C4521,$X$1:$Y$49,2))</f>
        <v>R 5</v>
      </c>
      <c r="M4521" s="10" t="e">
        <f>M4520+IF(AND(B4521="C",E4521&lt;&gt;""),IF(G4521="D",-#REF!,+#REF!),0)</f>
        <v>#REF!</v>
      </c>
      <c r="N4521">
        <f>IF(D4521,MONTH(D4521),"")</f>
        <v>8</v>
      </c>
      <c r="O4521">
        <f>IF(D4521,YEAR(D4521),"")</f>
        <v>2009</v>
      </c>
      <c r="P4521" s="12">
        <f>P4520+IF(AND($B4521="C",I4521&lt;&gt;""),IF($G4521="D",-I4521,+I4521),0)</f>
        <v>5.774812213216407E-3</v>
      </c>
    </row>
    <row r="4522" spans="1:16" x14ac:dyDescent="0.2">
      <c r="A4522" s="6">
        <v>2011</v>
      </c>
      <c r="B4522" s="29" t="s">
        <v>17</v>
      </c>
      <c r="C4522" t="s">
        <v>33</v>
      </c>
      <c r="D4522" s="8">
        <v>40045</v>
      </c>
      <c r="E4522" s="8">
        <v>40044</v>
      </c>
      <c r="F4522" s="40" t="s">
        <v>284</v>
      </c>
      <c r="G4522" s="29" t="s">
        <v>23</v>
      </c>
      <c r="I4522" s="12">
        <v>524</v>
      </c>
      <c r="J4522" s="12">
        <f>J4521+IF(AND($B4522="B",$G4522="D"),-I4522,IF($B4522="B",+I4522,0))</f>
        <v>3703.4884306959029</v>
      </c>
      <c r="K4522" s="12">
        <f>K4521+IF(AND($B4522="B",$E4522&lt;&gt;""),IF($G4522="D",-I4522,+I4522),0)</f>
        <v>3703.4884306959029</v>
      </c>
      <c r="L4522" s="6" t="str">
        <f>IF(C4522="","",G4522&amp;" "&amp;VLOOKUP(C4522,$X$1:$Y$49,2))</f>
        <v>D 23</v>
      </c>
      <c r="M4522" s="10" t="e">
        <f>M4521+IF(AND(B4522="C",E4522&lt;&gt;""),IF(G4522="D",-#REF!,+#REF!),0)</f>
        <v>#REF!</v>
      </c>
      <c r="N4522">
        <f>IF(D4522,MONTH(D4522),"")</f>
        <v>8</v>
      </c>
      <c r="O4522">
        <f>IF(D4522,YEAR(D4522),"")</f>
        <v>2009</v>
      </c>
      <c r="P4522" s="12">
        <f>P4521+IF(AND($B4522="C",I4522&lt;&gt;""),IF($G4522="D",-I4522,+I4522),0)</f>
        <v>5.774812213216407E-3</v>
      </c>
    </row>
    <row r="4523" spans="1:16" x14ac:dyDescent="0.2">
      <c r="A4523" s="6">
        <v>2015</v>
      </c>
      <c r="B4523" s="29" t="s">
        <v>17</v>
      </c>
      <c r="C4523" s="24" t="s">
        <v>33</v>
      </c>
      <c r="D4523" s="8">
        <v>40045</v>
      </c>
      <c r="E4523" s="8">
        <v>40044</v>
      </c>
      <c r="F4523" s="40" t="s">
        <v>284</v>
      </c>
      <c r="G4523" s="29" t="s">
        <v>23</v>
      </c>
      <c r="I4523" s="12">
        <v>220</v>
      </c>
      <c r="J4523" s="12">
        <f>J4522+IF(AND($B4523="B",$G4523="D"),-I4523,IF($B4523="B",+I4523,0))</f>
        <v>3483.4884306959029</v>
      </c>
      <c r="K4523" s="12">
        <f>K4522+IF(AND($B4523="B",$E4523&lt;&gt;""),IF($G4523="D",-I4523,+I4523),0)</f>
        <v>3483.4884306959029</v>
      </c>
      <c r="L4523" s="6" t="str">
        <f>IF(C4523="","",G4523&amp;" "&amp;VLOOKUP(C4523,$X$1:$Y$49,2))</f>
        <v>D 23</v>
      </c>
      <c r="M4523" s="10" t="e">
        <f>M4522+IF(AND(B4523="C",E4523&lt;&gt;""),IF(G4523="D",-#REF!,+#REF!),0)</f>
        <v>#REF!</v>
      </c>
      <c r="N4523">
        <f>IF(D4523,MONTH(D4523),"")</f>
        <v>8</v>
      </c>
      <c r="O4523">
        <f>IF(D4523,YEAR(D4523),"")</f>
        <v>2009</v>
      </c>
      <c r="P4523" s="12">
        <f>P4522+IF(AND($B4523="C",I4523&lt;&gt;""),IF($G4523="D",-I4523,+I4523),0)</f>
        <v>5.774812213216407E-3</v>
      </c>
    </row>
    <row r="4524" spans="1:16" x14ac:dyDescent="0.2">
      <c r="A4524" s="6">
        <v>2092</v>
      </c>
      <c r="B4524" s="29" t="s">
        <v>17</v>
      </c>
      <c r="C4524" t="s">
        <v>49</v>
      </c>
      <c r="D4524" s="8">
        <v>40045</v>
      </c>
      <c r="E4524" s="8">
        <v>40038</v>
      </c>
      <c r="F4524" s="40" t="s">
        <v>284</v>
      </c>
      <c r="G4524" s="29" t="s">
        <v>23</v>
      </c>
      <c r="I4524" s="12">
        <v>275.08</v>
      </c>
      <c r="J4524" s="12">
        <f>J4523+IF(AND($B4524="B",$G4524="D"),-I4524,IF($B4524="B",+I4524,0))</f>
        <v>3208.408430695903</v>
      </c>
      <c r="K4524" s="12">
        <f>K4523+IF(AND($B4524="B",$E4524&lt;&gt;""),IF($G4524="D",-I4524,+I4524),0)</f>
        <v>3208.408430695903</v>
      </c>
      <c r="L4524" s="6" t="str">
        <f>IF(C4524="","",G4524&amp;" "&amp;VLOOKUP(C4524,$X$1:$Y$49,2))</f>
        <v>D 24</v>
      </c>
      <c r="M4524" s="10" t="e">
        <f>M4523+IF(AND(B4524="C",E4524&lt;&gt;""),IF(G4524="D",-#REF!,+#REF!),0)</f>
        <v>#REF!</v>
      </c>
      <c r="N4524">
        <f>IF(D4524,MONTH(D4524),"")</f>
        <v>8</v>
      </c>
      <c r="O4524">
        <f>IF(D4524,YEAR(D4524),"")</f>
        <v>2009</v>
      </c>
      <c r="P4524" s="12">
        <f>P4523+IF(AND($B4524="C",I4524&lt;&gt;""),IF($G4524="D",-I4524,+I4524),0)</f>
        <v>5.774812213216407E-3</v>
      </c>
    </row>
    <row r="4525" spans="1:16" x14ac:dyDescent="0.2">
      <c r="A4525" s="6">
        <v>2092</v>
      </c>
      <c r="B4525" s="29" t="s">
        <v>17</v>
      </c>
      <c r="C4525" t="s">
        <v>26</v>
      </c>
      <c r="D4525" s="8">
        <v>40045</v>
      </c>
      <c r="E4525" s="8">
        <v>40038</v>
      </c>
      <c r="F4525" s="40" t="s">
        <v>284</v>
      </c>
      <c r="G4525" s="29" t="s">
        <v>23</v>
      </c>
      <c r="I4525" s="12">
        <v>53.92</v>
      </c>
      <c r="J4525" s="12">
        <f>J4524+IF(AND($B4525="B",$G4525="D"),-I4525,IF($B4525="B",+I4525,0))</f>
        <v>3154.4884306959029</v>
      </c>
      <c r="K4525" s="12">
        <f>K4524+IF(AND($B4525="B",$E4525&lt;&gt;""),IF($G4525="D",-I4525,+I4525),0)</f>
        <v>3154.4884306959029</v>
      </c>
      <c r="L4525" s="6" t="str">
        <f>IF(C4525="","",G4525&amp;" "&amp;VLOOKUP(C4525,$X$1:$Y$49,2))</f>
        <v>D 6</v>
      </c>
      <c r="M4525" s="10" t="e">
        <f>M4524+IF(AND(B4525="C",E4525&lt;&gt;""),IF(G4525="D",-#REF!,+#REF!),0)</f>
        <v>#REF!</v>
      </c>
      <c r="N4525">
        <f>IF(D4525,MONTH(D4525),"")</f>
        <v>8</v>
      </c>
      <c r="O4525">
        <f>IF(D4525,YEAR(D4525),"")</f>
        <v>2009</v>
      </c>
      <c r="P4525" s="12">
        <f>P4524+IF(AND($B4525="C",I4525&lt;&gt;""),IF($G4525="D",-I4525,+I4525),0)</f>
        <v>5.774812213216407E-3</v>
      </c>
    </row>
    <row r="4526" spans="1:16" x14ac:dyDescent="0.2">
      <c r="A4526" s="6">
        <v>2093</v>
      </c>
      <c r="B4526" s="29" t="s">
        <v>17</v>
      </c>
      <c r="C4526" t="s">
        <v>49</v>
      </c>
      <c r="D4526" s="8">
        <v>40045</v>
      </c>
      <c r="E4526" s="8">
        <v>40038</v>
      </c>
      <c r="F4526" s="40" t="s">
        <v>284</v>
      </c>
      <c r="G4526" s="29" t="s">
        <v>23</v>
      </c>
      <c r="I4526" s="12">
        <v>145.47999999999999</v>
      </c>
      <c r="J4526" s="12">
        <f>J4525+IF(AND($B4526="B",$G4526="D"),-I4526,IF($B4526="B",+I4526,0))</f>
        <v>3009.0084306959029</v>
      </c>
      <c r="K4526" s="12">
        <f>K4525+IF(AND($B4526="B",$E4526&lt;&gt;""),IF($G4526="D",-I4526,+I4526),0)</f>
        <v>3009.0084306959029</v>
      </c>
      <c r="L4526" s="6" t="str">
        <f>IF(C4526="","",G4526&amp;" "&amp;VLOOKUP(C4526,$X$1:$Y$49,2))</f>
        <v>D 24</v>
      </c>
      <c r="M4526" s="10" t="e">
        <f>M4525+IF(AND(B4526="C",E4526&lt;&gt;""),IF(G4526="D",-#REF!,+#REF!),0)</f>
        <v>#REF!</v>
      </c>
      <c r="N4526">
        <f>IF(D4526,MONTH(D4526),"")</f>
        <v>8</v>
      </c>
      <c r="O4526">
        <f>IF(D4526,YEAR(D4526),"")</f>
        <v>2009</v>
      </c>
      <c r="P4526" s="12">
        <f>P4525+IF(AND($B4526="C",I4526&lt;&gt;""),IF($G4526="D",-I4526,+I4526),0)</f>
        <v>5.774812213216407E-3</v>
      </c>
    </row>
    <row r="4527" spans="1:16" x14ac:dyDescent="0.2">
      <c r="A4527" s="6">
        <v>2093</v>
      </c>
      <c r="B4527" s="29" t="s">
        <v>17</v>
      </c>
      <c r="C4527" t="s">
        <v>26</v>
      </c>
      <c r="D4527" s="8">
        <v>40045</v>
      </c>
      <c r="E4527" s="8">
        <v>40038</v>
      </c>
      <c r="F4527" s="40" t="s">
        <v>284</v>
      </c>
      <c r="G4527" s="29" t="s">
        <v>23</v>
      </c>
      <c r="I4527" s="12">
        <v>28.52</v>
      </c>
      <c r="J4527" s="12">
        <f>J4526+IF(AND($B4527="B",$G4527="D"),-I4527,IF($B4527="B",+I4527,0))</f>
        <v>2980.4884306959029</v>
      </c>
      <c r="K4527" s="12">
        <f>K4526+IF(AND($B4527="B",$E4527&lt;&gt;""),IF($G4527="D",-I4527,+I4527),0)</f>
        <v>2980.4884306959029</v>
      </c>
      <c r="L4527" s="6" t="str">
        <f>IF(C4527="","",G4527&amp;" "&amp;VLOOKUP(C4527,$X$1:$Y$49,2))</f>
        <v>D 6</v>
      </c>
      <c r="M4527" s="10" t="e">
        <f>M4526+IF(AND(B4527="C",E4527&lt;&gt;""),IF(G4527="D",-#REF!,+#REF!),0)</f>
        <v>#REF!</v>
      </c>
      <c r="N4527">
        <f>IF(D4527,MONTH(D4527),"")</f>
        <v>8</v>
      </c>
      <c r="O4527">
        <f>IF(D4527,YEAR(D4527),"")</f>
        <v>2009</v>
      </c>
      <c r="P4527" s="12">
        <f>P4526+IF(AND($B4527="C",I4527&lt;&gt;""),IF($G4527="D",-I4527,+I4527),0)</f>
        <v>5.774812213216407E-3</v>
      </c>
    </row>
    <row r="4528" spans="1:16" x14ac:dyDescent="0.2">
      <c r="A4528" s="6">
        <v>1528</v>
      </c>
      <c r="B4528" s="6" t="s">
        <v>17</v>
      </c>
      <c r="C4528" t="s">
        <v>57</v>
      </c>
      <c r="D4528" s="8">
        <v>40046</v>
      </c>
      <c r="E4528" s="8">
        <v>40045</v>
      </c>
      <c r="F4528" t="s">
        <v>284</v>
      </c>
      <c r="G4528" s="6" t="s">
        <v>23</v>
      </c>
      <c r="I4528" s="12">
        <v>278.97000000000003</v>
      </c>
      <c r="J4528" s="12">
        <f>J4527+IF(AND($B4528="B",$G4528="D"),-I4528,IF($B4528="B",+I4528,0))</f>
        <v>2701.5184306959027</v>
      </c>
      <c r="K4528" s="12">
        <f>K4527+IF(AND($B4528="B",$E4528&lt;&gt;""),IF($G4528="D",-I4528,+I4528),0)</f>
        <v>2701.5184306959027</v>
      </c>
      <c r="L4528" s="6" t="str">
        <f>IF(C4528="","",G4528&amp;" "&amp;VLOOKUP(C4528,$X$1:$Y$49,2))</f>
        <v>D 13</v>
      </c>
      <c r="M4528" s="10" t="e">
        <f>M4527+IF(AND(B4528="C",E4528&lt;&gt;""),IF(G4528="D",-#REF!,+#REF!),0)</f>
        <v>#REF!</v>
      </c>
      <c r="N4528">
        <f>IF(D4528,MONTH(D4528),"")</f>
        <v>8</v>
      </c>
      <c r="O4528">
        <f>IF(D4528,YEAR(D4528),"")</f>
        <v>2009</v>
      </c>
      <c r="P4528" s="12">
        <f>P4527+IF(AND($B4528="C",I4528&lt;&gt;""),IF($G4528="D",-I4528,+I4528),0)</f>
        <v>5.774812213216407E-3</v>
      </c>
    </row>
    <row r="4529" spans="1:22" x14ac:dyDescent="0.2">
      <c r="A4529" s="6">
        <v>1528</v>
      </c>
      <c r="B4529" s="6" t="s">
        <v>17</v>
      </c>
      <c r="C4529" s="7" t="s">
        <v>26</v>
      </c>
      <c r="D4529" s="8">
        <v>40046</v>
      </c>
      <c r="E4529" s="8">
        <v>40045</v>
      </c>
      <c r="F4529" t="s">
        <v>284</v>
      </c>
      <c r="G4529" s="6" t="s">
        <v>23</v>
      </c>
      <c r="I4529" s="12">
        <v>54.68</v>
      </c>
      <c r="J4529" s="12">
        <f>J4528+IF(AND($B4529="B",$G4529="D"),-I4529,IF($B4529="B",+I4529,0))</f>
        <v>2646.8384306959028</v>
      </c>
      <c r="K4529" s="12">
        <f>K4528+IF(AND($B4529="B",$E4529&lt;&gt;""),IF($G4529="D",-I4529,+I4529),0)</f>
        <v>2646.8384306959028</v>
      </c>
      <c r="L4529" s="6" t="str">
        <f>IF(C4529="","",G4529&amp;" "&amp;VLOOKUP(C4529,$X$1:$Y$49,2))</f>
        <v>D 6</v>
      </c>
      <c r="M4529" s="10" t="e">
        <f>M4528+IF(AND(B4529="C",E4529&lt;&gt;""),IF(G4529="D",-#REF!,+#REF!),0)</f>
        <v>#REF!</v>
      </c>
      <c r="N4529">
        <f>IF(D4529,MONTH(D4529),"")</f>
        <v>8</v>
      </c>
      <c r="O4529">
        <f>IF(D4529,YEAR(D4529),"")</f>
        <v>2009</v>
      </c>
      <c r="P4529" s="12">
        <f>P4528+IF(AND($B4529="C",I4529&lt;&gt;""),IF($G4529="D",-I4529,+I4529),0)</f>
        <v>5.774812213216407E-3</v>
      </c>
    </row>
    <row r="4530" spans="1:22" x14ac:dyDescent="0.2">
      <c r="A4530" s="6">
        <v>1528</v>
      </c>
      <c r="B4530" s="6" t="s">
        <v>17</v>
      </c>
      <c r="C4530" t="s">
        <v>64</v>
      </c>
      <c r="D4530" s="8">
        <v>40046</v>
      </c>
      <c r="E4530" s="8">
        <v>40045</v>
      </c>
      <c r="F4530" t="s">
        <v>284</v>
      </c>
      <c r="G4530" s="6" t="s">
        <v>23</v>
      </c>
      <c r="I4530" s="12">
        <v>6.11</v>
      </c>
      <c r="J4530" s="12">
        <f>J4529+IF(AND($B4530="B",$G4530="D"),-I4530,IF($B4530="B",+I4530,0))</f>
        <v>2640.7284306959027</v>
      </c>
      <c r="K4530" s="12">
        <f>K4529+IF(AND($B4530="B",$E4530&lt;&gt;""),IF($G4530="D",-I4530,+I4530),0)</f>
        <v>2640.7284306959027</v>
      </c>
      <c r="L4530" s="6" t="str">
        <f>IF(C4530="","",G4530&amp;" "&amp;VLOOKUP(C4530,$X$1:$Y$49,2))</f>
        <v>D 20</v>
      </c>
      <c r="M4530" s="10" t="e">
        <f>M4529+IF(AND(B4530="C",E4530&lt;&gt;""),IF(G4530="D",-#REF!,+#REF!),0)</f>
        <v>#REF!</v>
      </c>
      <c r="N4530">
        <f>IF(D4530,MONTH(D4530),"")</f>
        <v>8</v>
      </c>
      <c r="O4530">
        <f>IF(D4530,YEAR(D4530),"")</f>
        <v>2009</v>
      </c>
      <c r="P4530" s="12">
        <f>P4529+IF(AND($B4530="C",I4530&lt;&gt;""),IF($G4530="D",-I4530,+I4530),0)</f>
        <v>5.774812213216407E-3</v>
      </c>
    </row>
    <row r="4531" spans="1:22" x14ac:dyDescent="0.2">
      <c r="A4531" s="6">
        <v>2159</v>
      </c>
      <c r="B4531" s="6" t="s">
        <v>17</v>
      </c>
      <c r="C4531" t="s">
        <v>28</v>
      </c>
      <c r="D4531" s="8">
        <v>40055</v>
      </c>
      <c r="E4531" s="8">
        <v>40055</v>
      </c>
      <c r="F4531" s="40" t="s">
        <v>284</v>
      </c>
      <c r="G4531" s="29" t="s">
        <v>23</v>
      </c>
      <c r="I4531" s="12">
        <v>38.89</v>
      </c>
      <c r="J4531" s="12">
        <f>J4530+IF(AND($B4531="B",$G4531="D"),-I4531,IF($B4531="B",+I4531,0))</f>
        <v>2601.8384306959028</v>
      </c>
      <c r="K4531" s="12">
        <f>K4530+IF(AND($B4531="B",$E4531&lt;&gt;""),IF($G4531="D",-I4531,+I4531),0)</f>
        <v>2601.8384306959028</v>
      </c>
      <c r="L4531" s="6" t="e">
        <f>IF(C4531="","",#REF!&amp;" "&amp;VLOOKUP(C4531,$X$1:$Y$49,2))</f>
        <v>#REF!</v>
      </c>
      <c r="M4531" s="10" t="e">
        <f>M4530+IF(AND(B4531="C",E4531&lt;&gt;""),IF(#REF!="D",-#REF!,+#REF!),0)</f>
        <v>#REF!</v>
      </c>
      <c r="N4531">
        <f>IF(D4531,MONTH(D4531),"")</f>
        <v>8</v>
      </c>
      <c r="O4531">
        <f>IF(D4531,YEAR(D4531),"")</f>
        <v>2009</v>
      </c>
      <c r="P4531" s="12">
        <f>P4530+IF(AND($B4531="C",I4531&lt;&gt;""),IF($G4531="D",-I4531,+I4531),0)</f>
        <v>5.774812213216407E-3</v>
      </c>
    </row>
    <row r="4532" spans="1:22" x14ac:dyDescent="0.2">
      <c r="A4532" s="6">
        <v>2159</v>
      </c>
      <c r="B4532" s="6" t="s">
        <v>17</v>
      </c>
      <c r="C4532" t="s">
        <v>26</v>
      </c>
      <c r="D4532" s="8">
        <v>40055</v>
      </c>
      <c r="E4532" s="8">
        <v>40055</v>
      </c>
      <c r="F4532" s="40" t="s">
        <v>284</v>
      </c>
      <c r="G4532" s="29" t="s">
        <v>23</v>
      </c>
      <c r="I4532" s="12">
        <v>7.63</v>
      </c>
      <c r="J4532" s="12">
        <f>J4531+IF(AND($B4532="B",$G4532="D"),-I4532,IF($B4532="B",+I4532,0))</f>
        <v>2594.2084306959027</v>
      </c>
      <c r="K4532" s="12">
        <f>K4531+IF(AND($B4532="B",$E4532&lt;&gt;""),IF($G4532="D",-I4532,+I4532),0)</f>
        <v>2594.2084306959027</v>
      </c>
      <c r="L4532" s="6" t="e">
        <f>IF(C4532="","",#REF!&amp;" "&amp;VLOOKUP(C4532,$X$1:$Y$49,2))</f>
        <v>#REF!</v>
      </c>
      <c r="M4532" s="10" t="e">
        <f>M4531+IF(AND(B4532="C",E4532&lt;&gt;""),IF(#REF!="D",-#REF!,+#REF!),0)</f>
        <v>#REF!</v>
      </c>
      <c r="N4532">
        <f>IF(D4532,MONTH(D4532),"")</f>
        <v>8</v>
      </c>
      <c r="O4532">
        <f>IF(D4532,YEAR(D4532),"")</f>
        <v>2009</v>
      </c>
      <c r="P4532" s="12">
        <f>P4531+IF(AND($B4532="C",I4532&lt;&gt;""),IF($G4532="D",-I4532,+I4532),0)</f>
        <v>5.774812213216407E-3</v>
      </c>
    </row>
    <row r="4533" spans="1:22" x14ac:dyDescent="0.2">
      <c r="A4533" s="6">
        <v>2156</v>
      </c>
      <c r="B4533" s="29" t="s">
        <v>17</v>
      </c>
      <c r="C4533" t="s">
        <v>54</v>
      </c>
      <c r="D4533" s="8">
        <v>40057</v>
      </c>
      <c r="E4533" s="8">
        <v>40059</v>
      </c>
      <c r="F4533" s="40" t="s">
        <v>284</v>
      </c>
      <c r="G4533" s="29" t="s">
        <v>19</v>
      </c>
      <c r="I4533" s="12">
        <v>1205</v>
      </c>
      <c r="J4533" s="12">
        <f>J4532+IF(AND($B4533="B",$G4533="D"),-I4533,IF($B4533="B",+I4533,0))</f>
        <v>3799.2084306959027</v>
      </c>
      <c r="K4533" s="12">
        <f>K4532+IF(AND($B4533="B",$E4533&lt;&gt;""),IF($G4533="D",-I4533,+I4533),0)</f>
        <v>3799.2084306959027</v>
      </c>
      <c r="L4533" s="6" t="str">
        <f>IF(C4533="","",G4533&amp;" "&amp;VLOOKUP(C4533,$X$1:$Y$49,2))</f>
        <v>R 6</v>
      </c>
      <c r="M4533" s="10" t="e">
        <f>M4532+IF(AND(B4533="C",E4533&lt;&gt;""),IF(G4533="D",-#REF!,+#REF!),0)</f>
        <v>#REF!</v>
      </c>
      <c r="N4533">
        <f>IF(D4533,MONTH(D4533),"")</f>
        <v>9</v>
      </c>
      <c r="O4533">
        <f>IF(D4533,YEAR(D4533),"")</f>
        <v>2009</v>
      </c>
      <c r="P4533" s="12">
        <f>P4532+IF(AND($B4533="C",I4533&lt;&gt;""),IF($G4533="D",-I4533,+I4533),0)</f>
        <v>5.774812213216407E-3</v>
      </c>
    </row>
    <row r="4534" spans="1:22" x14ac:dyDescent="0.2">
      <c r="A4534" s="6">
        <v>2156</v>
      </c>
      <c r="B4534" s="29" t="s">
        <v>17</v>
      </c>
      <c r="C4534" t="s">
        <v>62</v>
      </c>
      <c r="D4534" s="8">
        <v>40057</v>
      </c>
      <c r="E4534" s="8">
        <v>40059</v>
      </c>
      <c r="F4534" s="40" t="s">
        <v>284</v>
      </c>
      <c r="G4534" s="29" t="s">
        <v>19</v>
      </c>
      <c r="I4534" s="12">
        <v>236.18</v>
      </c>
      <c r="J4534" s="12">
        <f>J4533+IF(AND($B4534="B",$G4534="D"),-I4534,IF($B4534="B",+I4534,0))</f>
        <v>4035.3884306959026</v>
      </c>
      <c r="K4534" s="12">
        <f>K4533+IF(AND($B4534="B",$E4534&lt;&gt;""),IF($G4534="D",-I4534,+I4534),0)</f>
        <v>4035.3884306959026</v>
      </c>
      <c r="L4534" s="6" t="str">
        <f>IF(C4534="","",G4534&amp;" "&amp;VLOOKUP(C4534,$X$1:$Y$49,2))</f>
        <v>R 5</v>
      </c>
      <c r="M4534" s="10" t="e">
        <f>M4533+IF(AND(B4534="C",E4534&lt;&gt;""),IF(G4534="D",-#REF!,+#REF!),0)</f>
        <v>#REF!</v>
      </c>
      <c r="N4534">
        <f>IF(D4534,MONTH(D4534),"")</f>
        <v>9</v>
      </c>
      <c r="O4534">
        <f>IF(D4534,YEAR(D4534),"")</f>
        <v>2009</v>
      </c>
      <c r="P4534" s="12">
        <f>P4533+IF(AND($B4534="C",I4534&lt;&gt;""),IF($G4534="D",-I4534,+I4534),0)</f>
        <v>5.774812213216407E-3</v>
      </c>
    </row>
    <row r="4535" spans="1:22" x14ac:dyDescent="0.2">
      <c r="A4535" s="6">
        <v>2158</v>
      </c>
      <c r="B4535" s="6" t="s">
        <v>17</v>
      </c>
      <c r="C4535" t="s">
        <v>53</v>
      </c>
      <c r="D4535" s="8">
        <v>40057</v>
      </c>
      <c r="E4535" s="8">
        <v>40057</v>
      </c>
      <c r="F4535" t="s">
        <v>284</v>
      </c>
      <c r="G4535" s="6" t="s">
        <v>23</v>
      </c>
      <c r="I4535" s="12">
        <v>35</v>
      </c>
      <c r="J4535" s="12">
        <f>J4534+IF(AND($B4535="B",$G4535="D"),-I4535,IF($B4535="B",+I4535,0))</f>
        <v>4000.3884306959026</v>
      </c>
      <c r="K4535" s="12">
        <f>K4534+IF(AND($B4535="B",$E4535&lt;&gt;""),IF($G4535="D",-I4535,+I4535),0)</f>
        <v>4000.3884306959026</v>
      </c>
      <c r="L4535" s="6" t="str">
        <f>IF(C4535="","",G4535&amp;" "&amp;VLOOKUP(C4535,$X$1:$Y$49,2))</f>
        <v>D 29</v>
      </c>
      <c r="M4535" s="10" t="e">
        <f>M4534+IF(AND(B4535="C",E4535&lt;&gt;""),IF(G4535="D",-#REF!,+#REF!),0)</f>
        <v>#REF!</v>
      </c>
      <c r="N4535">
        <f>IF(D4535,MONTH(D4535),"")</f>
        <v>9</v>
      </c>
      <c r="O4535">
        <f>IF(D4535,YEAR(D4535),"")</f>
        <v>2009</v>
      </c>
      <c r="P4535" s="12">
        <f>P4534+IF(AND($B4535="C",I4535&lt;&gt;""),IF($G4535="D",-I4535,+I4535),0)</f>
        <v>5.774812213216407E-3</v>
      </c>
    </row>
    <row r="4536" spans="1:22" x14ac:dyDescent="0.2">
      <c r="A4536" s="6">
        <v>2158</v>
      </c>
      <c r="B4536" s="6" t="s">
        <v>17</v>
      </c>
      <c r="C4536" t="s">
        <v>53</v>
      </c>
      <c r="D4536" s="8">
        <v>40057</v>
      </c>
      <c r="E4536" s="8">
        <v>40057</v>
      </c>
      <c r="F4536" t="s">
        <v>284</v>
      </c>
      <c r="G4536" s="6" t="s">
        <v>23</v>
      </c>
      <c r="I4536" s="12">
        <v>8.36</v>
      </c>
      <c r="J4536" s="12">
        <f>J4535+IF(AND($B4536="B",$G4536="D"),-I4536,IF($B4536="B",+I4536,0))</f>
        <v>3992.0284306959024</v>
      </c>
      <c r="K4536" s="12">
        <f>K4535+IF(AND($B4536="B",$E4536&lt;&gt;""),IF($G4536="D",-I4536,+I4536),0)</f>
        <v>3992.0284306959024</v>
      </c>
      <c r="L4536" s="6" t="str">
        <f>IF(C4536="","",G4536&amp;" "&amp;VLOOKUP(C4536,$X$1:$Y$49,2))</f>
        <v>D 29</v>
      </c>
      <c r="M4536" s="10" t="e">
        <f>M4535+IF(AND(B4536="C",E4536&lt;&gt;""),IF(G4536="D",-#REF!,+#REF!),0)</f>
        <v>#REF!</v>
      </c>
      <c r="N4536">
        <f>IF(D4536,MONTH(D4536),"")</f>
        <v>9</v>
      </c>
      <c r="O4536">
        <f>IF(D4536,YEAR(D4536),"")</f>
        <v>2009</v>
      </c>
      <c r="P4536" s="12">
        <f>P4535+IF(AND($B4536="C",I4536&lt;&gt;""),IF($G4536="D",-I4536,+I4536),0)</f>
        <v>5.774812213216407E-3</v>
      </c>
    </row>
    <row r="4537" spans="1:22" x14ac:dyDescent="0.2">
      <c r="A4537" s="6">
        <v>999</v>
      </c>
      <c r="B4537" s="6" t="s">
        <v>17</v>
      </c>
      <c r="C4537" t="s">
        <v>33</v>
      </c>
      <c r="D4537" s="8">
        <v>40060</v>
      </c>
      <c r="E4537" s="8">
        <v>40062</v>
      </c>
      <c r="F4537" t="s">
        <v>284</v>
      </c>
      <c r="G4537" s="6" t="s">
        <v>23</v>
      </c>
      <c r="I4537" s="12">
        <v>141.47999999999999</v>
      </c>
      <c r="J4537" s="12">
        <f>J4536+IF(AND($B4537="B",$G4537="D"),-I4537,IF($B4537="B",+I4537,0))</f>
        <v>3850.5484306959024</v>
      </c>
      <c r="K4537" s="12">
        <f>K4536+IF(AND($B4537="B",$E4537&lt;&gt;""),IF($G4537="D",-I4537,+I4537),0)</f>
        <v>3850.5484306959024</v>
      </c>
      <c r="L4537" s="6" t="str">
        <f>IF(C4537="","",G4537&amp;" "&amp;VLOOKUP(C4537,$X$1:$Y$49,2))</f>
        <v>D 23</v>
      </c>
      <c r="M4537" s="10" t="e">
        <f>M4536+IF(AND(B4537="C",E4537&lt;&gt;""),IF(G4537="D",-#REF!,+#REF!),0)</f>
        <v>#REF!</v>
      </c>
      <c r="N4537">
        <f>IF(D4537,MONTH(D4537),"")</f>
        <v>9</v>
      </c>
      <c r="O4537">
        <f>IF(D4537,YEAR(D4537),"")</f>
        <v>2009</v>
      </c>
      <c r="P4537" s="12">
        <f>P4536+IF(AND($B4537="C",I4537&lt;&gt;""),IF($G4537="D",-I4537,+I4537),0)</f>
        <v>5.774812213216407E-3</v>
      </c>
    </row>
    <row r="4538" spans="1:22" x14ac:dyDescent="0.2">
      <c r="A4538" s="6">
        <v>2157</v>
      </c>
      <c r="B4538" s="29" t="s">
        <v>17</v>
      </c>
      <c r="C4538" t="s">
        <v>54</v>
      </c>
      <c r="D4538" s="8">
        <v>40060</v>
      </c>
      <c r="E4538" s="8">
        <v>40060</v>
      </c>
      <c r="F4538" s="40" t="s">
        <v>284</v>
      </c>
      <c r="G4538" s="29" t="s">
        <v>19</v>
      </c>
      <c r="I4538" s="12">
        <v>550</v>
      </c>
      <c r="J4538" s="12">
        <f>J4537+IF(AND($B4538="B",$G4538="D"),-I4538,IF($B4538="B",+I4538,0))</f>
        <v>4400.5484306959024</v>
      </c>
      <c r="K4538" s="12">
        <f>K4537+IF(AND($B4538="B",$E4538&lt;&gt;""),IF($G4538="D",-I4538,+I4538),0)</f>
        <v>4400.5484306959024</v>
      </c>
      <c r="L4538" s="6" t="str">
        <f>IF(C4538="","",G4538&amp;" "&amp;VLOOKUP(C4538,$X$1:$Y$49,2))</f>
        <v>R 6</v>
      </c>
      <c r="M4538" s="10" t="e">
        <f>M4537+IF(AND(B4538="C",E4538&lt;&gt;""),IF(G4538="D",-#REF!,+#REF!),0)</f>
        <v>#REF!</v>
      </c>
      <c r="N4538">
        <f>IF(D4538,MONTH(D4538),"")</f>
        <v>9</v>
      </c>
      <c r="O4538">
        <f>IF(D4538,YEAR(D4538),"")</f>
        <v>2009</v>
      </c>
      <c r="P4538" s="12">
        <f>P4537+IF(AND($B4538="C",I4538&lt;&gt;""),IF($G4538="D",-I4538,+I4538),0)</f>
        <v>5.774812213216407E-3</v>
      </c>
    </row>
    <row r="4539" spans="1:22" x14ac:dyDescent="0.2">
      <c r="A4539" s="6">
        <v>2157</v>
      </c>
      <c r="B4539" s="29" t="s">
        <v>17</v>
      </c>
      <c r="C4539" t="s">
        <v>62</v>
      </c>
      <c r="D4539" s="8">
        <v>40060</v>
      </c>
      <c r="E4539" s="8">
        <v>40060</v>
      </c>
      <c r="F4539" s="40" t="s">
        <v>284</v>
      </c>
      <c r="G4539" s="29" t="s">
        <v>19</v>
      </c>
      <c r="I4539" s="12">
        <v>107.8</v>
      </c>
      <c r="J4539" s="12">
        <f>J4538+IF(AND($B4539="B",$G4539="D"),-I4539,IF($B4539="B",+I4539,0))</f>
        <v>4508.3484306959026</v>
      </c>
      <c r="K4539" s="12">
        <f>K4538+IF(AND($B4539="B",$E4539&lt;&gt;""),IF($G4539="D",-I4539,+I4539),0)</f>
        <v>4508.3484306959026</v>
      </c>
      <c r="L4539" s="6" t="str">
        <f>IF(C4539="","",G4539&amp;" "&amp;VLOOKUP(C4539,$X$1:$Y$49,2))</f>
        <v>R 5</v>
      </c>
      <c r="M4539" s="10" t="e">
        <f>M4538+IF(AND(B4539="C",E4539&lt;&gt;""),IF(G4539="D",-#REF!,+#REF!),0)</f>
        <v>#REF!</v>
      </c>
      <c r="N4539">
        <f>IF(D4539,MONTH(D4539),"")</f>
        <v>9</v>
      </c>
      <c r="O4539">
        <f>IF(D4539,YEAR(D4539),"")</f>
        <v>2009</v>
      </c>
      <c r="P4539" s="12">
        <f>P4538+IF(AND($B4539="C",I4539&lt;&gt;""),IF($G4539="D",-I4539,+I4539),0)</f>
        <v>5.774812213216407E-3</v>
      </c>
    </row>
    <row r="4540" spans="1:22" x14ac:dyDescent="0.2">
      <c r="A4540" s="6">
        <v>2024</v>
      </c>
      <c r="B4540" s="6" t="s">
        <v>17</v>
      </c>
      <c r="C4540" t="s">
        <v>58</v>
      </c>
      <c r="D4540" s="8">
        <v>40061</v>
      </c>
      <c r="E4540" s="8">
        <v>40076</v>
      </c>
      <c r="F4540" t="s">
        <v>284</v>
      </c>
      <c r="G4540" s="6" t="s">
        <v>23</v>
      </c>
      <c r="I4540" s="12">
        <v>254.5</v>
      </c>
      <c r="J4540" s="12">
        <f>J4539+IF(AND($B4540="B",$G4540="D"),-I4540,IF($B4540="B",+I4540,0))</f>
        <v>4253.8484306959026</v>
      </c>
      <c r="K4540" s="12">
        <f>K4539+IF(AND($B4540="B",$E4540&lt;&gt;""),IF($G4540="D",-I4540,+I4540),0)</f>
        <v>4253.8484306959026</v>
      </c>
      <c r="L4540" s="6" t="str">
        <f>IF(C4540="","",G4540&amp;" "&amp;VLOOKUP(C4540,$X$1:$Y$49,2))</f>
        <v>D 4</v>
      </c>
      <c r="M4540" s="10" t="e">
        <f>M4539+IF(AND(B4540="C",E4540&lt;&gt;""),IF(G4540="D",-#REF!,+#REF!),0)</f>
        <v>#REF!</v>
      </c>
      <c r="N4540">
        <f>IF(D4540,MONTH(D4540),"")</f>
        <v>9</v>
      </c>
      <c r="O4540">
        <f>IF(D4540,YEAR(D4540),"")</f>
        <v>2009</v>
      </c>
      <c r="P4540" s="12">
        <f>P4539+IF(AND($B4540="C",I4540&lt;&gt;""),IF($G4540="D",-I4540,+I4540),0)</f>
        <v>5.774812213216407E-3</v>
      </c>
    </row>
    <row r="4541" spans="1:22" x14ac:dyDescent="0.2">
      <c r="A4541" s="6">
        <v>2148</v>
      </c>
      <c r="B4541" s="29" t="s">
        <v>17</v>
      </c>
      <c r="C4541" t="s">
        <v>31</v>
      </c>
      <c r="D4541" s="8">
        <v>40063</v>
      </c>
      <c r="E4541" s="8">
        <v>40063</v>
      </c>
      <c r="F4541" s="40" t="s">
        <v>284</v>
      </c>
      <c r="G4541" s="29" t="s">
        <v>23</v>
      </c>
      <c r="I4541" s="12">
        <v>52.01</v>
      </c>
      <c r="J4541" s="12">
        <f>J4540+IF(AND($B4541="B",$G4541="D"),-I4541,IF($B4541="B",+I4541,0))</f>
        <v>4201.8384306959024</v>
      </c>
      <c r="K4541" s="12">
        <f>K4540+IF(AND($B4541="B",$E4541&lt;&gt;""),IF($G4541="D",-I4541,+I4541),0)</f>
        <v>4201.8384306959024</v>
      </c>
      <c r="L4541" s="6" t="str">
        <f>IF(C4541="","",G4541&amp;" "&amp;VLOOKUP(C4541,$X$1:$Y$49,2))</f>
        <v>D 22</v>
      </c>
      <c r="M4541" s="10" t="e">
        <f>M4540+IF(AND(B4541="C",E4541&lt;&gt;""),IF(G4541="D",-#REF!,+#REF!),0)</f>
        <v>#REF!</v>
      </c>
      <c r="N4541">
        <f>IF(D4541,MONTH(D4541),"")</f>
        <v>9</v>
      </c>
      <c r="O4541">
        <f>IF(D4541,YEAR(D4541),"")</f>
        <v>2009</v>
      </c>
      <c r="P4541" s="12">
        <f>P4540+IF(AND($B4541="C",I4541&lt;&gt;""),IF($G4541="D",-I4541,+I4541),0)</f>
        <v>5.774812213216407E-3</v>
      </c>
    </row>
    <row r="4542" spans="1:22" x14ac:dyDescent="0.2">
      <c r="A4542" s="6">
        <v>2148</v>
      </c>
      <c r="B4542" s="29" t="s">
        <v>17</v>
      </c>
      <c r="C4542" t="s">
        <v>26</v>
      </c>
      <c r="D4542" s="8">
        <v>40063</v>
      </c>
      <c r="E4542" s="8">
        <v>40063</v>
      </c>
      <c r="F4542" s="40" t="s">
        <v>284</v>
      </c>
      <c r="G4542" s="29" t="s">
        <v>23</v>
      </c>
      <c r="I4542" s="12">
        <v>10.19</v>
      </c>
      <c r="J4542" s="12">
        <f>J4541+IF(AND($B4542="B",$G4542="D"),-I4542,IF($B4542="B",+I4542,0))</f>
        <v>4191.6484306959028</v>
      </c>
      <c r="K4542" s="12">
        <f>K4541+IF(AND($B4542="B",$E4542&lt;&gt;""),IF($G4542="D",-I4542,+I4542),0)</f>
        <v>4191.6484306959028</v>
      </c>
      <c r="L4542" s="6" t="str">
        <f>IF(C4542="","",G4542&amp;" "&amp;VLOOKUP(C4542,$X$1:$Y$49,2))</f>
        <v>D 6</v>
      </c>
      <c r="M4542" s="10" t="e">
        <f>M4541+IF(AND(B4542="C",E4542&lt;&gt;""),IF(G4542="D",-#REF!,+#REF!),0)</f>
        <v>#REF!</v>
      </c>
      <c r="N4542">
        <f>IF(D4542,MONTH(D4542),"")</f>
        <v>9</v>
      </c>
      <c r="O4542">
        <f>IF(D4542,YEAR(D4542),"")</f>
        <v>2009</v>
      </c>
      <c r="P4542" s="12">
        <f>P4541+IF(AND($B4542="C",I4542&lt;&gt;""),IF($G4542="D",-I4542,+I4542),0)</f>
        <v>5.774812213216407E-3</v>
      </c>
      <c r="S4542" s="32"/>
      <c r="V4542" s="32"/>
    </row>
    <row r="4543" spans="1:22" x14ac:dyDescent="0.2">
      <c r="A4543" s="6">
        <v>1538</v>
      </c>
      <c r="B4543" s="6" t="s">
        <v>17</v>
      </c>
      <c r="C4543" t="s">
        <v>64</v>
      </c>
      <c r="D4543" s="8">
        <v>40064</v>
      </c>
      <c r="E4543" s="8">
        <v>40066</v>
      </c>
      <c r="F4543" t="s">
        <v>284</v>
      </c>
      <c r="G4543" s="6" t="s">
        <v>23</v>
      </c>
      <c r="I4543" s="12">
        <v>4</v>
      </c>
      <c r="J4543" s="12">
        <f>J4542+IF(AND($B4543="B",$G4543="D"),-I4543,IF($B4543="B",+I4543,0))</f>
        <v>4187.6484306959028</v>
      </c>
      <c r="K4543" s="12">
        <f>K4542+IF(AND($B4543="B",$E4543&lt;&gt;""),IF($G4543="D",-I4543,+I4543),0)</f>
        <v>4187.6484306959028</v>
      </c>
      <c r="L4543" s="6" t="str">
        <f>IF(C4543="","",G4543&amp;" "&amp;VLOOKUP(C4543,$X$1:$Y$49,2))</f>
        <v>D 20</v>
      </c>
      <c r="M4543" s="10" t="e">
        <f>M4542+IF(AND(B4543="C",E4543&lt;&gt;""),IF(G4543="D",-#REF!,+#REF!),0)</f>
        <v>#REF!</v>
      </c>
      <c r="N4543">
        <f>IF(D4543,MONTH(D4543),"")</f>
        <v>9</v>
      </c>
      <c r="O4543">
        <f>IF(D4543,YEAR(D4543),"")</f>
        <v>2009</v>
      </c>
      <c r="P4543" s="12">
        <f>P4542+IF(AND($B4543="C",I4543&lt;&gt;""),IF($G4543="D",-I4543,+I4543),0)</f>
        <v>5.774812213216407E-3</v>
      </c>
    </row>
    <row r="4544" spans="1:22" x14ac:dyDescent="0.2">
      <c r="A4544" s="34">
        <v>2164</v>
      </c>
      <c r="B4544" s="38" t="s">
        <v>17</v>
      </c>
      <c r="C4544" s="35" t="s">
        <v>49</v>
      </c>
      <c r="D4544" s="36">
        <v>40064</v>
      </c>
      <c r="E4544" s="36">
        <v>40116</v>
      </c>
      <c r="F4544" s="41" t="s">
        <v>284</v>
      </c>
      <c r="G4544" s="38" t="s">
        <v>23</v>
      </c>
      <c r="H4544" s="35"/>
      <c r="I4544" s="39">
        <v>106.95</v>
      </c>
      <c r="J4544" s="12">
        <f>J4543+IF(AND($B4544="B",$G4544="D"),-I4544,IF($B4544="B",+I4544,0))</f>
        <v>4080.698430695903</v>
      </c>
      <c r="K4544" s="12">
        <f>K4543+IF(AND($B4544="B",$E4544&lt;&gt;""),IF($G4544="D",-I4544,+I4544),0)</f>
        <v>4080.698430695903</v>
      </c>
      <c r="L4544" s="6" t="str">
        <f>IF(C4544="","",G4544&amp;" "&amp;VLOOKUP(C4544,$X$1:$Y$49,2))</f>
        <v>D 24</v>
      </c>
      <c r="M4544" s="10" t="e">
        <f>M4543+IF(AND(B4544="C",E4544&lt;&gt;""),IF(G4544="D",-#REF!,+#REF!),0)</f>
        <v>#REF!</v>
      </c>
      <c r="N4544">
        <f>IF(D4544,MONTH(D4544),"")</f>
        <v>9</v>
      </c>
      <c r="O4544">
        <f>IF(D4544,YEAR(D4544),"")</f>
        <v>2009</v>
      </c>
      <c r="P4544" s="12">
        <f>P4543+IF(AND($B4544="C",I4544&lt;&gt;""),IF($G4544="D",-I4544,+I4544),0)</f>
        <v>5.774812213216407E-3</v>
      </c>
    </row>
    <row r="4545" spans="1:19" x14ac:dyDescent="0.2">
      <c r="A4545" s="6">
        <v>2017</v>
      </c>
      <c r="B4545" s="29" t="s">
        <v>17</v>
      </c>
      <c r="C4545" s="24" t="s">
        <v>33</v>
      </c>
      <c r="D4545" s="8">
        <v>40066</v>
      </c>
      <c r="E4545" s="8">
        <v>40066</v>
      </c>
      <c r="F4545" t="s">
        <v>284</v>
      </c>
      <c r="G4545" s="29" t="s">
        <v>23</v>
      </c>
      <c r="I4545" s="12">
        <v>289.60000000000002</v>
      </c>
      <c r="J4545" s="12">
        <f>J4544+IF(AND($B4545="B",$G4545="D"),-I4545,IF($B4545="B",+I4545,0))</f>
        <v>3791.0984306959031</v>
      </c>
      <c r="K4545" s="12">
        <f>K4544+IF(AND($B4545="B",$E4545&lt;&gt;""),IF($G4545="D",-I4545,+I4545),0)</f>
        <v>3791.0984306959031</v>
      </c>
      <c r="L4545" s="6" t="str">
        <f>IF(C4545="","",G4545&amp;" "&amp;VLOOKUP(C4545,$X$1:$Y$49,2))</f>
        <v>D 23</v>
      </c>
      <c r="M4545" s="10" t="e">
        <f>M4544+IF(AND(B4545="C",E4545&lt;&gt;""),IF(G4545="D",-#REF!,+#REF!),0)</f>
        <v>#REF!</v>
      </c>
      <c r="N4545">
        <f>IF(D4545,MONTH(D4545),"")</f>
        <v>9</v>
      </c>
      <c r="O4545">
        <f>IF(D4545,YEAR(D4545),"")</f>
        <v>2009</v>
      </c>
      <c r="P4545" s="12">
        <f>P4544+IF(AND($B4545="C",I4545&lt;&gt;""),IF($G4545="D",-I4545,+I4545),0)</f>
        <v>5.774812213216407E-3</v>
      </c>
    </row>
    <row r="4546" spans="1:19" x14ac:dyDescent="0.2">
      <c r="A4546" s="6">
        <v>2160</v>
      </c>
      <c r="B4546" s="29" t="s">
        <v>17</v>
      </c>
      <c r="C4546" s="24" t="s">
        <v>67</v>
      </c>
      <c r="D4546" s="8">
        <v>40066</v>
      </c>
      <c r="E4546" s="8">
        <v>40070</v>
      </c>
      <c r="F4546" s="40" t="s">
        <v>284</v>
      </c>
      <c r="G4546" s="29" t="s">
        <v>23</v>
      </c>
      <c r="I4546" s="12">
        <v>1158</v>
      </c>
      <c r="J4546" s="12">
        <f>J4545+IF(AND($B4546="B",$G4546="D"),-I4546,IF($B4546="B",+I4546,0))</f>
        <v>2633.0984306959031</v>
      </c>
      <c r="K4546" s="12">
        <f>K4545+IF(AND($B4546="B",$E4546&lt;&gt;""),IF($G4546="D",-I4546,+I4546),0)</f>
        <v>2633.0984306959031</v>
      </c>
      <c r="L4546" s="6" t="str">
        <f>IF(C4546="","",G4546&amp;" "&amp;VLOOKUP(C4546,$X$1:$Y$49,2))</f>
        <v>D 11</v>
      </c>
      <c r="M4546" s="10" t="e">
        <f>M4545+IF(AND(B4546="C",E4546&lt;&gt;""),IF(G4546="D",-#REF!,+#REF!),0)</f>
        <v>#REF!</v>
      </c>
      <c r="N4546">
        <f>IF(D4546,MONTH(D4546),"")</f>
        <v>9</v>
      </c>
      <c r="O4546">
        <f>IF(D4546,YEAR(D4546),"")</f>
        <v>2009</v>
      </c>
      <c r="P4546" s="12">
        <f>P4545+IF(AND($B4546="C",I4546&lt;&gt;""),IF($G4546="D",-I4546,+I4546),0)</f>
        <v>5.774812213216407E-3</v>
      </c>
    </row>
    <row r="4547" spans="1:19" x14ac:dyDescent="0.2">
      <c r="A4547" s="6">
        <v>2165</v>
      </c>
      <c r="B4547" s="29" t="s">
        <v>17</v>
      </c>
      <c r="C4547" t="s">
        <v>28</v>
      </c>
      <c r="D4547" s="8">
        <v>40069</v>
      </c>
      <c r="E4547" s="8">
        <v>40069</v>
      </c>
      <c r="F4547" t="s">
        <v>284</v>
      </c>
      <c r="G4547" s="29" t="s">
        <v>23</v>
      </c>
      <c r="I4547" s="12">
        <v>84.18</v>
      </c>
      <c r="J4547" s="12">
        <f>J4546+IF(AND($B4547="B",$G4547="D"),-I4547,IF($B4547="B",+I4547,0))</f>
        <v>2548.9184306959032</v>
      </c>
      <c r="K4547" s="12">
        <f>K4546+IF(AND($B4547="B",$E4547&lt;&gt;""),IF($G4547="D",-I4547,+I4547),0)</f>
        <v>2548.9184306959032</v>
      </c>
      <c r="L4547" s="6" t="str">
        <f>IF(C4547="","",G4547&amp;" "&amp;VLOOKUP(C4547,$X$1:$Y$49,2))</f>
        <v>D 25</v>
      </c>
      <c r="M4547" s="10" t="e">
        <f>M4546+IF(AND(B4547="C",E4547&lt;&gt;""),IF(G4547="D",-#REF!,+#REF!),0)</f>
        <v>#REF!</v>
      </c>
      <c r="N4547">
        <f>IF(D4547,MONTH(D4547),"")</f>
        <v>9</v>
      </c>
      <c r="O4547">
        <f>IF(D4547,YEAR(D4547),"")</f>
        <v>2009</v>
      </c>
      <c r="P4547" s="12">
        <f>P4546+IF(AND($B4547="C",I4547&lt;&gt;""),IF($G4547="D",-I4547,+I4547),0)</f>
        <v>5.774812213216407E-3</v>
      </c>
    </row>
    <row r="4548" spans="1:19" x14ac:dyDescent="0.2">
      <c r="A4548" s="6">
        <v>2165</v>
      </c>
      <c r="B4548" s="29" t="s">
        <v>17</v>
      </c>
      <c r="C4548" t="s">
        <v>26</v>
      </c>
      <c r="D4548" s="8">
        <v>40069</v>
      </c>
      <c r="E4548" s="8">
        <v>40069</v>
      </c>
      <c r="F4548" t="s">
        <v>284</v>
      </c>
      <c r="G4548" s="29" t="s">
        <v>23</v>
      </c>
      <c r="I4548" s="12">
        <v>13.74</v>
      </c>
      <c r="J4548" s="12">
        <f>J4547+IF(AND($B4548="B",$G4548="D"),-I4548,IF($B4548="B",+I4548,0))</f>
        <v>2535.1784306959034</v>
      </c>
      <c r="K4548" s="12">
        <f>K4547+IF(AND($B4548="B",$E4548&lt;&gt;""),IF($G4548="D",-I4548,+I4548),0)</f>
        <v>2535.1784306959034</v>
      </c>
      <c r="L4548" s="6" t="str">
        <f>IF(C4548="","",G4548&amp;" "&amp;VLOOKUP(C4548,$X$1:$Y$49,2))</f>
        <v>D 6</v>
      </c>
      <c r="M4548" s="10" t="e">
        <f>M4547+IF(AND(B4548="C",E4548&lt;&gt;""),IF(G4548="D",-#REF!,+#REF!),0)</f>
        <v>#REF!</v>
      </c>
      <c r="N4548">
        <f>IF(D4548,MONTH(D4548),"")</f>
        <v>9</v>
      </c>
      <c r="O4548">
        <f>IF(D4548,YEAR(D4548),"")</f>
        <v>2009</v>
      </c>
      <c r="P4548" s="12">
        <f>P4547+IF(AND($B4548="C",I4548&lt;&gt;""),IF($G4548="D",-I4548,+I4548),0)</f>
        <v>5.774812213216407E-3</v>
      </c>
      <c r="S4548" s="32">
        <f>I4548*19.6%</f>
        <v>2.6930400000000003</v>
      </c>
    </row>
    <row r="4549" spans="1:19" x14ac:dyDescent="0.2">
      <c r="A4549" s="34">
        <v>2163</v>
      </c>
      <c r="B4549" s="34" t="s">
        <v>17</v>
      </c>
      <c r="C4549" s="35" t="s">
        <v>28</v>
      </c>
      <c r="D4549" s="36">
        <v>40070</v>
      </c>
      <c r="E4549" s="36">
        <v>40086</v>
      </c>
      <c r="F4549" s="41" t="s">
        <v>284</v>
      </c>
      <c r="G4549" s="38" t="s">
        <v>23</v>
      </c>
      <c r="H4549" s="35"/>
      <c r="I4549" s="39">
        <v>184.33</v>
      </c>
      <c r="J4549" s="12">
        <f>J4548+IF(AND($B4549="B",$G4549="D"),-I4549,IF($B4549="B",+I4549,0))</f>
        <v>2350.8484306959035</v>
      </c>
      <c r="K4549" s="12">
        <f>K4548+IF(AND($B4549="B",$E4549&lt;&gt;""),IF($G4549="D",-I4549,+I4549),0)</f>
        <v>2350.8484306959035</v>
      </c>
      <c r="L4549" s="6" t="str">
        <f>IF(C4549="","",G4549&amp;" "&amp;VLOOKUP(C4549,$X$1:$Y$49,2))</f>
        <v>D 25</v>
      </c>
      <c r="M4549" s="10" t="e">
        <f>M4548+IF(AND(B4549="C",E4549&lt;&gt;""),IF(G4549="D",-#REF!,+#REF!),0)</f>
        <v>#REF!</v>
      </c>
      <c r="N4549">
        <f>IF(D4549,MONTH(D4549),"")</f>
        <v>9</v>
      </c>
      <c r="O4549">
        <f>IF(D4549,YEAR(D4549),"")</f>
        <v>2009</v>
      </c>
      <c r="P4549" s="12">
        <f>P4548+IF(AND($B4549="C",I4549&lt;&gt;""),IF($G4549="D",-I4549,+I4549),0)</f>
        <v>5.774812213216407E-3</v>
      </c>
    </row>
    <row r="4550" spans="1:19" x14ac:dyDescent="0.2">
      <c r="A4550" s="34">
        <v>2163</v>
      </c>
      <c r="B4550" s="34" t="s">
        <v>17</v>
      </c>
      <c r="C4550" s="35" t="s">
        <v>26</v>
      </c>
      <c r="D4550" s="36">
        <v>40070</v>
      </c>
      <c r="E4550" s="36">
        <v>40086</v>
      </c>
      <c r="F4550" s="41" t="s">
        <v>284</v>
      </c>
      <c r="G4550" s="34" t="s">
        <v>23</v>
      </c>
      <c r="H4550" s="35"/>
      <c r="I4550" s="39">
        <v>29.53</v>
      </c>
      <c r="J4550" s="12">
        <f>J4549+IF(AND($B4550="B",$G4550="D"),-I4550,IF($B4550="B",+I4550,0))</f>
        <v>2321.3184306959033</v>
      </c>
      <c r="K4550" s="12">
        <f>K4549+IF(AND($B4550="B",$E4550&lt;&gt;""),IF($G4550="D",-I4550,+I4550),0)</f>
        <v>2321.3184306959033</v>
      </c>
      <c r="L4550" s="6" t="str">
        <f>IF(C4550="","",G4550&amp;" "&amp;VLOOKUP(C4550,$X$1:$Y$49,2))</f>
        <v>D 6</v>
      </c>
      <c r="M4550" s="10" t="e">
        <f>M4549+IF(AND(B4550="C",E4550&lt;&gt;""),IF(G4550="D",-#REF!,+#REF!),0)</f>
        <v>#REF!</v>
      </c>
      <c r="N4550">
        <f>IF(D4550,MONTH(D4550),"")</f>
        <v>9</v>
      </c>
      <c r="O4550">
        <f>IF(D4550,YEAR(D4550),"")</f>
        <v>2009</v>
      </c>
      <c r="P4550" s="12">
        <f>P4549+IF(AND($B4550="C",I4550&lt;&gt;""),IF($G4550="D",-I4550,+I4550),0)</f>
        <v>5.774812213216407E-3</v>
      </c>
    </row>
    <row r="4551" spans="1:19" x14ac:dyDescent="0.2">
      <c r="A4551" s="34">
        <v>2163</v>
      </c>
      <c r="B4551" s="38" t="s">
        <v>17</v>
      </c>
      <c r="C4551" s="35" t="s">
        <v>31</v>
      </c>
      <c r="D4551" s="36">
        <v>40071</v>
      </c>
      <c r="E4551" s="36">
        <v>40086</v>
      </c>
      <c r="F4551" s="41" t="s">
        <v>284</v>
      </c>
      <c r="G4551" s="38" t="s">
        <v>23</v>
      </c>
      <c r="H4551" s="35"/>
      <c r="I4551" s="39">
        <v>93.54</v>
      </c>
      <c r="J4551" s="12">
        <f>J4550+IF(AND($B4551="B",$G4551="D"),-I4551,IF($B4551="B",+I4551,0))</f>
        <v>2227.7784306959034</v>
      </c>
      <c r="K4551" s="12">
        <f>K4550+IF(AND($B4551="B",$E4551&lt;&gt;""),IF($G4551="D",-I4551,+I4551),0)</f>
        <v>2227.7784306959034</v>
      </c>
      <c r="L4551" s="6" t="str">
        <f>IF(C4551="","",G4551&amp;" "&amp;VLOOKUP(C4551,$X$1:$Y$49,2))</f>
        <v>D 22</v>
      </c>
      <c r="M4551" s="10" t="e">
        <f>M4550+IF(AND(B4551="C",E4551&lt;&gt;""),IF(G4551="D",-#REF!,+#REF!),0)</f>
        <v>#REF!</v>
      </c>
      <c r="N4551">
        <f>IF(D4551,MONTH(D4551),"")</f>
        <v>9</v>
      </c>
      <c r="O4551">
        <f>IF(D4551,YEAR(D4551),"")</f>
        <v>2009</v>
      </c>
      <c r="P4551" s="12">
        <f>P4550+IF(AND($B4551="C",I4551&lt;&gt;""),IF($G4551="D",-I4551,+I4551),0)</f>
        <v>5.774812213216407E-3</v>
      </c>
    </row>
    <row r="4552" spans="1:19" x14ac:dyDescent="0.2">
      <c r="A4552" s="6">
        <v>2011</v>
      </c>
      <c r="B4552" s="29" t="s">
        <v>17</v>
      </c>
      <c r="C4552" t="s">
        <v>33</v>
      </c>
      <c r="D4552" s="8">
        <v>40076</v>
      </c>
      <c r="E4552" s="8">
        <v>40076</v>
      </c>
      <c r="F4552" s="40" t="s">
        <v>284</v>
      </c>
      <c r="G4552" s="29" t="s">
        <v>23</v>
      </c>
      <c r="I4552" s="12">
        <v>524</v>
      </c>
      <c r="J4552" s="12">
        <f>J4551+IF(AND($B4552="B",$G4552="D"),-I4552,IF($B4552="B",+I4552,0))</f>
        <v>1703.7784306959034</v>
      </c>
      <c r="K4552" s="12">
        <f>K4551+IF(AND($B4552="B",$E4552&lt;&gt;""),IF($G4552="D",-I4552,+I4552),0)</f>
        <v>1703.7784306959034</v>
      </c>
      <c r="L4552" s="6" t="str">
        <f>IF(C4552="","",G4552&amp;" "&amp;VLOOKUP(C4552,$X$1:$Y$49,2))</f>
        <v>D 23</v>
      </c>
      <c r="M4552" s="10" t="e">
        <f>M4551+IF(AND(B4552="C",E4552&lt;&gt;""),IF(G4552="D",-#REF!,+#REF!),0)</f>
        <v>#REF!</v>
      </c>
      <c r="N4552">
        <f>IF(D4552,MONTH(D4552),"")</f>
        <v>9</v>
      </c>
      <c r="O4552">
        <f>IF(D4552,YEAR(D4552),"")</f>
        <v>2009</v>
      </c>
      <c r="P4552" s="12">
        <f>P4551+IF(AND($B4552="C",I4552&lt;&gt;""),IF($G4552="D",-I4552,+I4552),0)</f>
        <v>5.774812213216407E-3</v>
      </c>
    </row>
    <row r="4553" spans="1:19" x14ac:dyDescent="0.2">
      <c r="A4553" s="6">
        <v>2015</v>
      </c>
      <c r="B4553" s="29" t="s">
        <v>17</v>
      </c>
      <c r="C4553" s="24" t="s">
        <v>33</v>
      </c>
      <c r="D4553" s="8">
        <v>40076</v>
      </c>
      <c r="E4553" s="8">
        <v>40076</v>
      </c>
      <c r="F4553" s="40" t="s">
        <v>284</v>
      </c>
      <c r="G4553" s="29" t="s">
        <v>23</v>
      </c>
      <c r="I4553" s="12">
        <v>220</v>
      </c>
      <c r="J4553" s="12">
        <f>J4552+IF(AND($B4553="B",$G4553="D"),-I4553,IF($B4553="B",+I4553,0))</f>
        <v>1483.7784306959034</v>
      </c>
      <c r="K4553" s="12">
        <f>K4552+IF(AND($B4553="B",$E4553&lt;&gt;""),IF($G4553="D",-I4553,+I4553),0)</f>
        <v>1483.7784306959034</v>
      </c>
      <c r="L4553" s="6" t="str">
        <f>IF(C4553="","",G4553&amp;" "&amp;VLOOKUP(C4553,$X$1:$Y$49,2))</f>
        <v>D 23</v>
      </c>
      <c r="M4553" s="10" t="e">
        <f>M4552+IF(AND(B4553="C",E4553&lt;&gt;""),IF(G4553="D",-#REF!,+#REF!),0)</f>
        <v>#REF!</v>
      </c>
      <c r="N4553">
        <f>IF(D4553,MONTH(D4553),"")</f>
        <v>9</v>
      </c>
      <c r="O4553">
        <f>IF(D4553,YEAR(D4553),"")</f>
        <v>2009</v>
      </c>
      <c r="P4553" s="12">
        <f>P4552+IF(AND($B4553="C",I4553&lt;&gt;""),IF($G4553="D",-I4553,+I4553),0)</f>
        <v>5.774812213216407E-3</v>
      </c>
    </row>
    <row r="4554" spans="1:19" x14ac:dyDescent="0.2">
      <c r="A4554" s="6">
        <v>2092</v>
      </c>
      <c r="B4554" s="29" t="s">
        <v>17</v>
      </c>
      <c r="C4554" t="s">
        <v>49</v>
      </c>
      <c r="D4554" s="8">
        <v>40076</v>
      </c>
      <c r="E4554" s="8">
        <v>40070</v>
      </c>
      <c r="F4554" s="40" t="s">
        <v>284</v>
      </c>
      <c r="G4554" s="29" t="s">
        <v>23</v>
      </c>
      <c r="I4554" s="12">
        <v>275.08</v>
      </c>
      <c r="J4554" s="12">
        <f>J4553+IF(AND($B4554="B",$G4554="D"),-I4554,IF($B4554="B",+I4554,0))</f>
        <v>1208.6984306959034</v>
      </c>
      <c r="K4554" s="12">
        <f>K4553+IF(AND($B4554="B",$E4554&lt;&gt;""),IF($G4554="D",-I4554,+I4554),0)</f>
        <v>1208.6984306959034</v>
      </c>
      <c r="L4554" s="6" t="str">
        <f>IF(C4554="","",G4554&amp;" "&amp;VLOOKUP(C4554,$X$1:$Y$49,2))</f>
        <v>D 24</v>
      </c>
      <c r="M4554" s="10" t="e">
        <f>M4553+IF(AND(B4554="C",E4554&lt;&gt;""),IF(G4554="D",-#REF!,+#REF!),0)</f>
        <v>#REF!</v>
      </c>
      <c r="N4554">
        <f>IF(D4554,MONTH(D4554),"")</f>
        <v>9</v>
      </c>
      <c r="O4554">
        <f>IF(D4554,YEAR(D4554),"")</f>
        <v>2009</v>
      </c>
      <c r="P4554" s="12">
        <f>P4553+IF(AND($B4554="C",I4554&lt;&gt;""),IF($G4554="D",-I4554,+I4554),0)</f>
        <v>5.774812213216407E-3</v>
      </c>
    </row>
    <row r="4555" spans="1:19" x14ac:dyDescent="0.2">
      <c r="A4555" s="6">
        <v>2092</v>
      </c>
      <c r="B4555" s="29" t="s">
        <v>17</v>
      </c>
      <c r="C4555" t="s">
        <v>26</v>
      </c>
      <c r="D4555" s="8">
        <v>40076</v>
      </c>
      <c r="E4555" s="8">
        <v>40070</v>
      </c>
      <c r="F4555" s="40" t="s">
        <v>284</v>
      </c>
      <c r="G4555" s="29" t="s">
        <v>23</v>
      </c>
      <c r="I4555" s="12">
        <v>53.92</v>
      </c>
      <c r="J4555" s="12">
        <f>J4554+IF(AND($B4555="B",$G4555="D"),-I4555,IF($B4555="B",+I4555,0))</f>
        <v>1154.7784306959034</v>
      </c>
      <c r="K4555" s="12">
        <f>K4554+IF(AND($B4555="B",$E4555&lt;&gt;""),IF($G4555="D",-I4555,+I4555),0)</f>
        <v>1154.7784306959034</v>
      </c>
      <c r="L4555" s="6" t="str">
        <f>IF(C4555="","",G4555&amp;" "&amp;VLOOKUP(C4555,$X$1:$Y$49,2))</f>
        <v>D 6</v>
      </c>
      <c r="M4555" s="10" t="e">
        <f>M4554+IF(AND(B4555="C",E4555&lt;&gt;""),IF(G4555="D",-#REF!,+#REF!),0)</f>
        <v>#REF!</v>
      </c>
      <c r="N4555">
        <f>IF(D4555,MONTH(D4555),"")</f>
        <v>9</v>
      </c>
      <c r="O4555">
        <f>IF(D4555,YEAR(D4555),"")</f>
        <v>2009</v>
      </c>
      <c r="P4555" s="12">
        <f>P4554+IF(AND($B4555="C",I4555&lt;&gt;""),IF($G4555="D",-I4555,+I4555),0)</f>
        <v>5.774812213216407E-3</v>
      </c>
    </row>
    <row r="4556" spans="1:19" x14ac:dyDescent="0.2">
      <c r="A4556" s="6">
        <v>2093</v>
      </c>
      <c r="B4556" s="29" t="s">
        <v>17</v>
      </c>
      <c r="C4556" t="s">
        <v>49</v>
      </c>
      <c r="D4556" s="8">
        <v>40076</v>
      </c>
      <c r="E4556" s="8">
        <v>40070</v>
      </c>
      <c r="F4556" s="40" t="s">
        <v>284</v>
      </c>
      <c r="G4556" s="29" t="s">
        <v>23</v>
      </c>
      <c r="I4556" s="12">
        <v>145.47999999999999</v>
      </c>
      <c r="J4556" s="12">
        <f>J4555+IF(AND($B4556="B",$G4556="D"),-I4556,IF($B4556="B",+I4556,0))</f>
        <v>1009.2984306959033</v>
      </c>
      <c r="K4556" s="12">
        <f>K4555+IF(AND($B4556="B",$E4556&lt;&gt;""),IF($G4556="D",-I4556,+I4556),0)</f>
        <v>1009.2984306959033</v>
      </c>
      <c r="L4556" s="6" t="str">
        <f>IF(C4556="","",G4556&amp;" "&amp;VLOOKUP(C4556,$X$1:$Y$49,2))</f>
        <v>D 24</v>
      </c>
      <c r="M4556" s="10" t="e">
        <f>M4555+IF(AND(B4556="C",E4556&lt;&gt;""),IF(G4556="D",-#REF!,+#REF!),0)</f>
        <v>#REF!</v>
      </c>
      <c r="N4556">
        <f>IF(D4556,MONTH(D4556),"")</f>
        <v>9</v>
      </c>
      <c r="O4556">
        <f>IF(D4556,YEAR(D4556),"")</f>
        <v>2009</v>
      </c>
      <c r="P4556" s="12">
        <f>P4555+IF(AND($B4556="C",I4556&lt;&gt;""),IF($G4556="D",-I4556,+I4556),0)</f>
        <v>5.774812213216407E-3</v>
      </c>
    </row>
    <row r="4557" spans="1:19" x14ac:dyDescent="0.2">
      <c r="A4557" s="6">
        <v>2093</v>
      </c>
      <c r="B4557" s="29" t="s">
        <v>17</v>
      </c>
      <c r="C4557" t="s">
        <v>26</v>
      </c>
      <c r="D4557" s="8">
        <v>40076</v>
      </c>
      <c r="E4557" s="8">
        <v>40070</v>
      </c>
      <c r="F4557" s="40" t="s">
        <v>284</v>
      </c>
      <c r="G4557" s="29" t="s">
        <v>23</v>
      </c>
      <c r="I4557" s="12">
        <v>28.52</v>
      </c>
      <c r="J4557" s="12">
        <f>J4556+IF(AND($B4557="B",$G4557="D"),-I4557,IF($B4557="B",+I4557,0))</f>
        <v>980.77843069590335</v>
      </c>
      <c r="K4557" s="12">
        <f>K4556+IF(AND($B4557="B",$E4557&lt;&gt;""),IF($G4557="D",-I4557,+I4557),0)</f>
        <v>980.77843069590335</v>
      </c>
      <c r="L4557" s="6" t="str">
        <f>IF(C4557="","",G4557&amp;" "&amp;VLOOKUP(C4557,$X$1:$Y$49,2))</f>
        <v>D 6</v>
      </c>
      <c r="M4557" s="10" t="e">
        <f>M4556+IF(AND(B4557="C",E4557&lt;&gt;""),IF(G4557="D",-#REF!,+#REF!),0)</f>
        <v>#REF!</v>
      </c>
      <c r="N4557">
        <f>IF(D4557,MONTH(D4557),"")</f>
        <v>9</v>
      </c>
      <c r="O4557">
        <f>IF(D4557,YEAR(D4557),"")</f>
        <v>2009</v>
      </c>
      <c r="P4557" s="12">
        <f>P4556+IF(AND($B4557="C",I4557&lt;&gt;""),IF($G4557="D",-I4557,+I4557),0)</f>
        <v>5.774812213216407E-3</v>
      </c>
    </row>
    <row r="4558" spans="1:19" x14ac:dyDescent="0.2">
      <c r="A4558" s="6">
        <v>1528</v>
      </c>
      <c r="B4558" s="6" t="s">
        <v>17</v>
      </c>
      <c r="C4558" t="s">
        <v>57</v>
      </c>
      <c r="D4558" s="8">
        <v>40077</v>
      </c>
      <c r="E4558" s="8">
        <v>40076</v>
      </c>
      <c r="F4558" t="s">
        <v>284</v>
      </c>
      <c r="G4558" s="6" t="s">
        <v>23</v>
      </c>
      <c r="I4558" s="12">
        <v>278.97000000000003</v>
      </c>
      <c r="J4558" s="12">
        <f>J4557+IF(AND($B4558="B",$G4558="D"),-I4558,IF($B4558="B",+I4558,0))</f>
        <v>701.80843069590333</v>
      </c>
      <c r="K4558" s="12">
        <f>K4557+IF(AND($B4558="B",$E4558&lt;&gt;""),IF($G4558="D",-I4558,+I4558),0)</f>
        <v>701.80843069590333</v>
      </c>
      <c r="L4558" s="6" t="str">
        <f>IF(C4558="","",G4558&amp;" "&amp;VLOOKUP(C4558,$X$1:$Y$49,2))</f>
        <v>D 13</v>
      </c>
      <c r="M4558" s="10" t="e">
        <f>M4557+IF(AND(B4558="C",E4558&lt;&gt;""),IF(G4558="D",-#REF!,+#REF!),0)</f>
        <v>#REF!</v>
      </c>
      <c r="N4558">
        <f>IF(D4558,MONTH(D4558),"")</f>
        <v>9</v>
      </c>
      <c r="O4558">
        <f>IF(D4558,YEAR(D4558),"")</f>
        <v>2009</v>
      </c>
      <c r="P4558" s="12">
        <f>P4557+IF(AND($B4558="C",I4558&lt;&gt;""),IF($G4558="D",-I4558,+I4558),0)</f>
        <v>5.774812213216407E-3</v>
      </c>
    </row>
    <row r="4559" spans="1:19" x14ac:dyDescent="0.2">
      <c r="A4559" s="6">
        <v>1528</v>
      </c>
      <c r="B4559" s="6" t="s">
        <v>17</v>
      </c>
      <c r="C4559" s="7" t="s">
        <v>26</v>
      </c>
      <c r="D4559" s="8">
        <v>40077</v>
      </c>
      <c r="E4559" s="8">
        <v>40076</v>
      </c>
      <c r="F4559" t="s">
        <v>284</v>
      </c>
      <c r="G4559" s="6" t="s">
        <v>23</v>
      </c>
      <c r="I4559" s="12">
        <v>54.68</v>
      </c>
      <c r="J4559" s="12">
        <f>J4558+IF(AND($B4559="B",$G4559="D"),-I4559,IF($B4559="B",+I4559,0))</f>
        <v>647.12843069590338</v>
      </c>
      <c r="K4559" s="12">
        <f>K4558+IF(AND($B4559="B",$E4559&lt;&gt;""),IF($G4559="D",-I4559,+I4559),0)</f>
        <v>647.12843069590338</v>
      </c>
      <c r="L4559" s="6" t="str">
        <f>IF(C4559="","",G4559&amp;" "&amp;VLOOKUP(C4559,$X$1:$Y$49,2))</f>
        <v>D 6</v>
      </c>
      <c r="M4559" s="10" t="e">
        <f>M4558+IF(AND(B4559="C",E4559&lt;&gt;""),IF(G4559="D",-#REF!,+#REF!),0)</f>
        <v>#REF!</v>
      </c>
      <c r="N4559">
        <f>IF(D4559,MONTH(D4559),"")</f>
        <v>9</v>
      </c>
      <c r="O4559">
        <f>IF(D4559,YEAR(D4559),"")</f>
        <v>2009</v>
      </c>
      <c r="P4559" s="12">
        <f>P4558+IF(AND($B4559="C",I4559&lt;&gt;""),IF($G4559="D",-I4559,+I4559),0)</f>
        <v>5.774812213216407E-3</v>
      </c>
    </row>
    <row r="4560" spans="1:19" x14ac:dyDescent="0.2">
      <c r="A4560" s="6">
        <v>1528</v>
      </c>
      <c r="B4560" s="6" t="s">
        <v>17</v>
      </c>
      <c r="C4560" t="s">
        <v>64</v>
      </c>
      <c r="D4560" s="8">
        <v>40077</v>
      </c>
      <c r="E4560" s="8">
        <v>40076</v>
      </c>
      <c r="F4560" t="s">
        <v>284</v>
      </c>
      <c r="G4560" s="6" t="s">
        <v>23</v>
      </c>
      <c r="I4560" s="12">
        <v>6.11</v>
      </c>
      <c r="J4560" s="12">
        <f>J4559+IF(AND($B4560="B",$G4560="D"),-I4560,IF($B4560="B",+I4560,0))</f>
        <v>641.01843069590336</v>
      </c>
      <c r="K4560" s="12">
        <f>K4559+IF(AND($B4560="B",$E4560&lt;&gt;""),IF($G4560="D",-I4560,+I4560),0)</f>
        <v>641.01843069590336</v>
      </c>
      <c r="L4560" s="6" t="str">
        <f>IF(C4560="","",G4560&amp;" "&amp;VLOOKUP(C4560,$X$1:$Y$49,2))</f>
        <v>D 20</v>
      </c>
      <c r="M4560" s="10" t="e">
        <f>M4559+IF(AND(B4560="C",E4560&lt;&gt;""),IF(G4560="D",-#REF!,+#REF!),0)</f>
        <v>#REF!</v>
      </c>
      <c r="N4560">
        <f>IF(D4560,MONTH(D4560),"")</f>
        <v>9</v>
      </c>
      <c r="O4560">
        <f>IF(D4560,YEAR(D4560),"")</f>
        <v>2009</v>
      </c>
      <c r="P4560" s="12">
        <f>P4559+IF(AND($B4560="C",I4560&lt;&gt;""),IF($G4560="D",-I4560,+I4560),0)</f>
        <v>5.774812213216407E-3</v>
      </c>
    </row>
    <row r="4561" spans="1:20" x14ac:dyDescent="0.2">
      <c r="A4561" s="6">
        <v>2162</v>
      </c>
      <c r="B4561" s="29" t="s">
        <v>17</v>
      </c>
      <c r="C4561" t="s">
        <v>64</v>
      </c>
      <c r="D4561" s="8">
        <v>40080</v>
      </c>
      <c r="E4561" s="8">
        <v>40097</v>
      </c>
      <c r="F4561" t="s">
        <v>284</v>
      </c>
      <c r="G4561" s="29" t="s">
        <v>23</v>
      </c>
      <c r="I4561" s="12">
        <v>322</v>
      </c>
      <c r="J4561" s="12">
        <f>J4560+IF(AND($B4561="B",$G4561="D"),-I4561,IF($B4561="B",+I4561,0))</f>
        <v>319.01843069590336</v>
      </c>
      <c r="K4561" s="12">
        <f>K4560+IF(AND($B4561="B",$E4561&lt;&gt;""),IF($G4561="D",-I4561,+I4561),0)</f>
        <v>319.01843069590336</v>
      </c>
      <c r="L4561" s="6" t="str">
        <f>IF(C4561="","",G4561&amp;" "&amp;VLOOKUP(C4561,$X$1:$Y$49,2))</f>
        <v>D 20</v>
      </c>
      <c r="M4561" s="10" t="e">
        <f>M4560+IF(AND(B4561="C",E4561&lt;&gt;""),IF(G4561="D",-#REF!,+#REF!),0)</f>
        <v>#REF!</v>
      </c>
      <c r="N4561">
        <f>IF(D4561,MONTH(D4561),"")</f>
        <v>9</v>
      </c>
      <c r="O4561">
        <f>IF(D4561,YEAR(D4561),"")</f>
        <v>2009</v>
      </c>
      <c r="P4561" s="12">
        <f>P4560+IF(AND($B4561="C",I4561&lt;&gt;""),IF($G4561="D",-I4561,+I4561),0)</f>
        <v>5.774812213216407E-3</v>
      </c>
    </row>
    <row r="4562" spans="1:20" x14ac:dyDescent="0.2">
      <c r="A4562" s="6">
        <v>2166</v>
      </c>
      <c r="B4562" s="29" t="s">
        <v>17</v>
      </c>
      <c r="C4562" s="24" t="s">
        <v>54</v>
      </c>
      <c r="D4562" s="8">
        <v>40081</v>
      </c>
      <c r="E4562" s="8">
        <v>40081</v>
      </c>
      <c r="F4562" s="40" t="s">
        <v>284</v>
      </c>
      <c r="G4562" s="29" t="s">
        <v>19</v>
      </c>
      <c r="I4562" s="12">
        <v>1445</v>
      </c>
      <c r="J4562" s="12">
        <f>J4561+IF(AND($B4562="B",$G4562="D"),-I4562,IF($B4562="B",+I4562,0))</f>
        <v>1764.0184306959034</v>
      </c>
      <c r="K4562" s="12">
        <f>K4561+IF(AND($B4562="B",$E4562&lt;&gt;""),IF($G4562="D",-I4562,+I4562),0)</f>
        <v>1764.0184306959034</v>
      </c>
      <c r="L4562" s="6" t="str">
        <f>IF(C4562="","",G4562&amp;" "&amp;VLOOKUP(C4562,$X$1:$Y$49,2))</f>
        <v>R 6</v>
      </c>
      <c r="M4562" s="10" t="e">
        <f>M4561+IF(AND(B4562="C",E4562&lt;&gt;""),IF(G4562="D",-#REF!,+#REF!),0)</f>
        <v>#REF!</v>
      </c>
      <c r="N4562">
        <f>IF(D4562,MONTH(D4562),"")</f>
        <v>9</v>
      </c>
      <c r="O4562">
        <f>IF(D4562,YEAR(D4562),"")</f>
        <v>2009</v>
      </c>
      <c r="P4562" s="12">
        <f>P4561+IF(AND($B4562="C",I4562&lt;&gt;""),IF($G4562="D",-I4562,+I4562),0)</f>
        <v>5.774812213216407E-3</v>
      </c>
    </row>
    <row r="4563" spans="1:20" x14ac:dyDescent="0.2">
      <c r="A4563" s="6">
        <v>2166</v>
      </c>
      <c r="B4563" s="29" t="s">
        <v>17</v>
      </c>
      <c r="C4563" t="s">
        <v>62</v>
      </c>
      <c r="D4563" s="8">
        <v>40081</v>
      </c>
      <c r="E4563" s="8">
        <v>40081</v>
      </c>
      <c r="F4563" s="40" t="s">
        <v>284</v>
      </c>
      <c r="G4563" s="29" t="s">
        <v>19</v>
      </c>
      <c r="I4563" s="12">
        <v>283.22000000000003</v>
      </c>
      <c r="J4563" s="12">
        <f>J4562+IF(AND($B4563="B",$G4563="D"),-I4563,IF($B4563="B",+I4563,0))</f>
        <v>2047.2384306959034</v>
      </c>
      <c r="K4563" s="12">
        <f>K4562+IF(AND($B4563="B",$E4563&lt;&gt;""),IF($G4563="D",-I4563,+I4563),0)</f>
        <v>2047.2384306959034</v>
      </c>
      <c r="L4563" s="6" t="str">
        <f>IF(C4563="","",G4563&amp;" "&amp;VLOOKUP(C4563,$X$1:$Y$49,2))</f>
        <v>R 5</v>
      </c>
      <c r="M4563" s="10" t="e">
        <f>M4562+IF(AND(B4563="C",E4563&lt;&gt;""),IF(G4563="D",-#REF!,+#REF!),0)</f>
        <v>#REF!</v>
      </c>
      <c r="N4563">
        <f>IF(D4563,MONTH(D4563),"")</f>
        <v>9</v>
      </c>
      <c r="O4563">
        <f>IF(D4563,YEAR(D4563),"")</f>
        <v>2009</v>
      </c>
      <c r="P4563" s="12">
        <f>P4562+IF(AND($B4563="C",I4563&lt;&gt;""),IF($G4563="D",-I4563,+I4563),0)</f>
        <v>5.774812213216407E-3</v>
      </c>
    </row>
    <row r="4564" spans="1:20" x14ac:dyDescent="0.2">
      <c r="A4564" s="6">
        <v>2167</v>
      </c>
      <c r="B4564" s="29" t="s">
        <v>17</v>
      </c>
      <c r="C4564" t="s">
        <v>28</v>
      </c>
      <c r="D4564" s="8">
        <v>40085</v>
      </c>
      <c r="E4564" s="8">
        <v>40085</v>
      </c>
      <c r="F4564" s="40" t="s">
        <v>284</v>
      </c>
      <c r="G4564" s="29" t="s">
        <v>23</v>
      </c>
      <c r="I4564" s="12">
        <v>45.66</v>
      </c>
      <c r="J4564" s="12">
        <f>J4563+IF(AND($B4564="B",$G4564="D"),-I4564,IF($B4564="B",+I4564,0))</f>
        <v>2001.5784306959033</v>
      </c>
      <c r="K4564" s="12">
        <f>K4563+IF(AND($B4564="B",$E4564&lt;&gt;""),IF($G4564="D",-I4564,+I4564),0)</f>
        <v>2001.5784306959033</v>
      </c>
      <c r="L4564" s="6" t="str">
        <f>IF(C4564="","",G4564&amp;" "&amp;VLOOKUP(C4564,$X$1:$Y$49,2))</f>
        <v>D 25</v>
      </c>
      <c r="M4564" s="10" t="e">
        <f>M4563+IF(AND(B4564="C",E4564&lt;&gt;""),IF(G4564="D",-#REF!,+#REF!),0)</f>
        <v>#REF!</v>
      </c>
      <c r="N4564">
        <f>IF(D4564,MONTH(D4564),"")</f>
        <v>9</v>
      </c>
      <c r="O4564">
        <f>IF(D4564,YEAR(D4564),"")</f>
        <v>2009</v>
      </c>
      <c r="P4564" s="12">
        <f>P4563+IF(AND($B4564="C",I4564&lt;&gt;""),IF($G4564="D",-I4564,+I4564),0)</f>
        <v>5.774812213216407E-3</v>
      </c>
    </row>
    <row r="4565" spans="1:20" x14ac:dyDescent="0.2">
      <c r="A4565" s="6">
        <v>2167</v>
      </c>
      <c r="B4565" s="29" t="s">
        <v>17</v>
      </c>
      <c r="C4565" t="s">
        <v>26</v>
      </c>
      <c r="D4565" s="8">
        <v>40085</v>
      </c>
      <c r="E4565" s="8">
        <v>40085</v>
      </c>
      <c r="F4565" s="40" t="s">
        <v>284</v>
      </c>
      <c r="G4565" s="29" t="s">
        <v>23</v>
      </c>
      <c r="I4565" s="12">
        <v>8.9499999999999993</v>
      </c>
      <c r="J4565" s="12">
        <f>J4564+IF(AND($B4565="B",$G4565="D"),-I4565,IF($B4565="B",+I4565,0))</f>
        <v>1992.6284306959033</v>
      </c>
      <c r="K4565" s="12">
        <f>K4564+IF(AND($B4565="B",$E4565&lt;&gt;""),IF($G4565="D",-I4565,+I4565),0)</f>
        <v>1992.6284306959033</v>
      </c>
      <c r="L4565" s="6" t="str">
        <f>IF(C4565="","",G4565&amp;" "&amp;VLOOKUP(C4565,$X$1:$Y$49,2))</f>
        <v>D 6</v>
      </c>
      <c r="M4565" s="10" t="e">
        <f>M4564+IF(AND(B4565="C",E4565&lt;&gt;""),IF(G4565="D",-#REF!,+#REF!),0)</f>
        <v>#REF!</v>
      </c>
      <c r="N4565">
        <f>IF(D4565,MONTH(D4565),"")</f>
        <v>9</v>
      </c>
      <c r="O4565">
        <f>IF(D4565,YEAR(D4565),"")</f>
        <v>2009</v>
      </c>
      <c r="P4565" s="12">
        <f>P4564+IF(AND($B4565="C",I4565&lt;&gt;""),IF($G4565="D",-I4565,+I4565),0)</f>
        <v>5.774812213216407E-3</v>
      </c>
    </row>
    <row r="4566" spans="1:20" x14ac:dyDescent="0.2">
      <c r="A4566" s="6">
        <v>2169</v>
      </c>
      <c r="B4566" s="29" t="s">
        <v>17</v>
      </c>
      <c r="C4566" s="24" t="s">
        <v>58</v>
      </c>
      <c r="D4566" s="8">
        <v>40087</v>
      </c>
      <c r="E4566" s="8">
        <v>40087</v>
      </c>
      <c r="F4566" s="40" t="s">
        <v>284</v>
      </c>
      <c r="G4566" s="29" t="s">
        <v>23</v>
      </c>
      <c r="I4566" s="12">
        <v>2000</v>
      </c>
      <c r="J4566" s="12">
        <f>J4565+IF(AND($B4566="B",$G4566="D"),-I4566,IF($B4566="B",+I4566,0))</f>
        <v>-7.3715693040967381</v>
      </c>
      <c r="K4566" s="12">
        <f>K4565+IF(AND($B4566="B",$E4566&lt;&gt;""),IF($G4566="D",-I4566,+I4566),0)</f>
        <v>-7.3715693040967381</v>
      </c>
      <c r="L4566" s="6" t="str">
        <f>IF(C4566="","",G4566&amp;" "&amp;VLOOKUP(C4566,$X$1:$Y$49,2))</f>
        <v>D 4</v>
      </c>
      <c r="M4566" s="10" t="e">
        <f>M4565+IF(AND(B4566="C",E4566&lt;&gt;""),IF(G4566="D",-#REF!,+#REF!),0)</f>
        <v>#REF!</v>
      </c>
      <c r="N4566">
        <f>IF(D4566,MONTH(D4566),"")</f>
        <v>10</v>
      </c>
      <c r="O4566">
        <f>IF(D4566,YEAR(D4566),"")</f>
        <v>2009</v>
      </c>
      <c r="P4566" s="12">
        <f>P4565+IF(AND($B4566="C",I4566&lt;&gt;""),IF($G4566="D",-I4566,+I4566),0)</f>
        <v>5.774812213216407E-3</v>
      </c>
    </row>
    <row r="4567" spans="1:20" x14ac:dyDescent="0.2">
      <c r="A4567" s="6">
        <v>2170</v>
      </c>
      <c r="B4567" s="6" t="s">
        <v>17</v>
      </c>
      <c r="C4567" t="s">
        <v>53</v>
      </c>
      <c r="D4567" s="8">
        <v>40087</v>
      </c>
      <c r="E4567" s="8">
        <v>40087</v>
      </c>
      <c r="F4567" t="s">
        <v>284</v>
      </c>
      <c r="G4567" s="6" t="s">
        <v>23</v>
      </c>
      <c r="I4567" s="12">
        <v>36</v>
      </c>
      <c r="J4567" s="12">
        <f>J4566+IF(AND($B4567="B",$G4567="D"),-I4567,IF($B4567="B",+I4567,0))</f>
        <v>-43.371569304096738</v>
      </c>
      <c r="K4567" s="12">
        <f>K4566+IF(AND($B4567="B",$E4567&lt;&gt;""),IF($G4567="D",-I4567,+I4567),0)</f>
        <v>-43.371569304096738</v>
      </c>
      <c r="L4567" s="6" t="str">
        <f>IF(C4567="","",G4567&amp;" "&amp;VLOOKUP(C4567,$X$1:$Y$49,2))</f>
        <v>D 29</v>
      </c>
      <c r="M4567" s="10" t="e">
        <f>M4566+IF(AND(B4567="C",E4567&lt;&gt;""),IF(G4567="D",-#REF!,+#REF!),0)</f>
        <v>#REF!</v>
      </c>
      <c r="N4567">
        <f>IF(D4567,MONTH(D4567),"")</f>
        <v>10</v>
      </c>
      <c r="O4567">
        <f>IF(D4567,YEAR(D4567),"")</f>
        <v>2009</v>
      </c>
      <c r="P4567" s="12">
        <f>P4566+IF(AND($B4567="C",I4567&lt;&gt;""),IF($G4567="D",-I4567,+I4567),0)</f>
        <v>5.774812213216407E-3</v>
      </c>
    </row>
    <row r="4568" spans="1:20" x14ac:dyDescent="0.2">
      <c r="A4568" s="6">
        <v>2170</v>
      </c>
      <c r="B4568" s="6" t="s">
        <v>17</v>
      </c>
      <c r="C4568" t="s">
        <v>53</v>
      </c>
      <c r="D4568" s="8">
        <v>40087</v>
      </c>
      <c r="E4568" s="8">
        <v>40087</v>
      </c>
      <c r="F4568" t="s">
        <v>284</v>
      </c>
      <c r="G4568" s="6" t="s">
        <v>23</v>
      </c>
      <c r="I4568" s="12">
        <v>8.36</v>
      </c>
      <c r="J4568" s="12">
        <f>J4567+IF(AND($B4568="B",$G4568="D"),-I4568,IF($B4568="B",+I4568,0))</f>
        <v>-51.731569304096737</v>
      </c>
      <c r="K4568" s="12">
        <f>K4567+IF(AND($B4568="B",$E4568&lt;&gt;""),IF($G4568="D",-I4568,+I4568),0)</f>
        <v>-51.731569304096737</v>
      </c>
      <c r="L4568" s="6" t="str">
        <f>IF(C4568="","",G4568&amp;" "&amp;VLOOKUP(C4568,$X$1:$Y$49,2))</f>
        <v>D 29</v>
      </c>
      <c r="M4568" s="10" t="e">
        <f>M4567+IF(AND(B4568="C",E4568&lt;&gt;""),IF(G4568="D",-#REF!,+#REF!),0)</f>
        <v>#REF!</v>
      </c>
      <c r="N4568">
        <f>IF(D4568,MONTH(D4568),"")</f>
        <v>10</v>
      </c>
      <c r="O4568">
        <f>IF(D4568,YEAR(D4568),"")</f>
        <v>2009</v>
      </c>
      <c r="P4568" s="12">
        <f>P4567+IF(AND($B4568="C",I4568&lt;&gt;""),IF($G4568="D",-I4568,+I4568),0)</f>
        <v>5.774812213216407E-3</v>
      </c>
    </row>
    <row r="4569" spans="1:20" x14ac:dyDescent="0.2">
      <c r="A4569" s="6">
        <v>999</v>
      </c>
      <c r="B4569" s="6" t="s">
        <v>17</v>
      </c>
      <c r="C4569" t="s">
        <v>33</v>
      </c>
      <c r="D4569" s="8">
        <v>40090</v>
      </c>
      <c r="E4569" s="8">
        <v>40090</v>
      </c>
      <c r="F4569" t="s">
        <v>284</v>
      </c>
      <c r="G4569" s="6" t="s">
        <v>23</v>
      </c>
      <c r="I4569" s="12">
        <v>141.47999999999999</v>
      </c>
      <c r="J4569" s="12">
        <f>J4568+IF(AND($B4569="B",$G4569="D"),-I4569,IF($B4569="B",+I4569,0))</f>
        <v>-193.21156930409671</v>
      </c>
      <c r="K4569" s="12">
        <f>K4568+IF(AND($B4569="B",$E4569&lt;&gt;""),IF($G4569="D",-I4569,+I4569),0)</f>
        <v>-193.21156930409671</v>
      </c>
      <c r="L4569" s="6" t="str">
        <f>IF(C4569="","",G4569&amp;" "&amp;VLOOKUP(C4569,$X$1:$Y$49,2))</f>
        <v>D 23</v>
      </c>
      <c r="M4569" s="10" t="e">
        <f>M4568+IF(AND(B4569="C",E4569&lt;&gt;""),IF(G4569="D",-#REF!,+#REF!),0)</f>
        <v>#REF!</v>
      </c>
      <c r="N4569">
        <f>IF(D4569,MONTH(D4569),"")</f>
        <v>10</v>
      </c>
      <c r="O4569">
        <f>IF(D4569,YEAR(D4569),"")</f>
        <v>2009</v>
      </c>
      <c r="P4569" s="12">
        <f>P4568+IF(AND($B4569="C",I4569&lt;&gt;""),IF($G4569="D",-I4569,+I4569),0)</f>
        <v>5.774812213216407E-3</v>
      </c>
    </row>
    <row r="4570" spans="1:20" x14ac:dyDescent="0.2">
      <c r="A4570" s="6">
        <v>2172</v>
      </c>
      <c r="B4570" s="29" t="s">
        <v>17</v>
      </c>
      <c r="C4570" t="s">
        <v>28</v>
      </c>
      <c r="D4570" s="8">
        <v>40090</v>
      </c>
      <c r="E4570" s="8">
        <v>40090</v>
      </c>
      <c r="F4570" s="40" t="s">
        <v>284</v>
      </c>
      <c r="G4570" s="29" t="s">
        <v>23</v>
      </c>
      <c r="I4570" s="12">
        <v>33.44</v>
      </c>
      <c r="J4570" s="12">
        <f>J4569+IF(AND($B4570="B",$G4570="D"),-I4570,IF($B4570="B",+I4570,0))</f>
        <v>-226.65156930409671</v>
      </c>
      <c r="K4570" s="12">
        <f>K4569+IF(AND($B4570="B",$E4570&lt;&gt;""),IF($G4570="D",-I4570,+I4570),0)</f>
        <v>-226.65156930409671</v>
      </c>
      <c r="L4570" s="6" t="str">
        <f>IF(C4570="","",G4570&amp;" "&amp;VLOOKUP(C4570,$X$1:$Y$49,2))</f>
        <v>D 25</v>
      </c>
      <c r="M4570" s="10" t="e">
        <f>M4569+IF(AND(B4570="C",E4570&lt;&gt;""),IF(G4570="D",-#REF!,+#REF!),0)</f>
        <v>#REF!</v>
      </c>
      <c r="N4570">
        <f>IF(D4570,MONTH(D4570),"")</f>
        <v>10</v>
      </c>
      <c r="O4570">
        <f>IF(D4570,YEAR(D4570),"")</f>
        <v>2009</v>
      </c>
      <c r="P4570" s="12">
        <f>P4569+IF(AND($B4570="C",I4570&lt;&gt;""),IF($G4570="D",-I4570,+I4570),0)</f>
        <v>5.774812213216407E-3</v>
      </c>
    </row>
    <row r="4571" spans="1:20" x14ac:dyDescent="0.2">
      <c r="A4571" s="6">
        <v>2172</v>
      </c>
      <c r="B4571" s="29" t="s">
        <v>17</v>
      </c>
      <c r="C4571" t="s">
        <v>26</v>
      </c>
      <c r="D4571" s="8">
        <v>40090</v>
      </c>
      <c r="E4571" s="8">
        <v>40090</v>
      </c>
      <c r="F4571" s="40" t="s">
        <v>284</v>
      </c>
      <c r="G4571" s="29" t="s">
        <v>23</v>
      </c>
      <c r="I4571" s="12">
        <v>6.56</v>
      </c>
      <c r="J4571" s="12">
        <f>J4570+IF(AND($B4571="B",$G4571="D"),-I4571,IF($B4571="B",+I4571,0))</f>
        <v>-233.21156930409671</v>
      </c>
      <c r="K4571" s="12">
        <f>K4570+IF(AND($B4571="B",$E4571&lt;&gt;""),IF($G4571="D",-I4571,+I4571),0)</f>
        <v>-233.21156930409671</v>
      </c>
      <c r="L4571" s="6" t="str">
        <f>IF(C4571="","",G4571&amp;" "&amp;VLOOKUP(C4571,$X$1:$Y$49,2))</f>
        <v>D 6</v>
      </c>
      <c r="M4571" s="10" t="e">
        <f>M4570+IF(AND(B4571="C",E4571&lt;&gt;""),IF(G4571="D",-#REF!,+#REF!),0)</f>
        <v>#REF!</v>
      </c>
      <c r="N4571">
        <f>IF(D4571,MONTH(D4571),"")</f>
        <v>10</v>
      </c>
      <c r="O4571">
        <f>IF(D4571,YEAR(D4571),"")</f>
        <v>2009</v>
      </c>
      <c r="P4571" s="12">
        <f>P4570+IF(AND($B4571="C",I4571&lt;&gt;""),IF($G4571="D",-I4571,+I4571),0)</f>
        <v>5.774812213216407E-3</v>
      </c>
    </row>
    <row r="4572" spans="1:20" x14ac:dyDescent="0.2">
      <c r="A4572" s="6">
        <v>2024</v>
      </c>
      <c r="B4572" s="6" t="s">
        <v>17</v>
      </c>
      <c r="C4572" t="s">
        <v>58</v>
      </c>
      <c r="D4572" s="8">
        <v>40091</v>
      </c>
      <c r="E4572" s="8">
        <v>40105</v>
      </c>
      <c r="F4572" t="s">
        <v>284</v>
      </c>
      <c r="G4572" s="6" t="s">
        <v>23</v>
      </c>
      <c r="I4572" s="12">
        <v>254.5</v>
      </c>
      <c r="J4572" s="12">
        <f>J4571+IF(AND($B4572="B",$G4572="D"),-I4572,IF($B4572="B",+I4572,0))</f>
        <v>-487.71156930409671</v>
      </c>
      <c r="K4572" s="12">
        <f>K4571+IF(AND($B4572="B",$E4572&lt;&gt;""),IF($G4572="D",-I4572,+I4572),0)</f>
        <v>-487.71156930409671</v>
      </c>
      <c r="L4572" s="6" t="str">
        <f>IF(C4572="","",G4572&amp;" "&amp;VLOOKUP(C4572,$X$1:$Y$49,2))</f>
        <v>D 4</v>
      </c>
      <c r="M4572" s="10" t="e">
        <f>M4571+IF(AND(B4572="C",E4572&lt;&gt;""),IF(G4572="D",-#REF!,+#REF!),0)</f>
        <v>#REF!</v>
      </c>
      <c r="N4572">
        <f>IF(D4572,MONTH(D4572),"")</f>
        <v>10</v>
      </c>
      <c r="O4572">
        <f>IF(D4572,YEAR(D4572),"")</f>
        <v>2009</v>
      </c>
      <c r="P4572" s="12">
        <f>P4571+IF(AND($B4572="C",I4572&lt;&gt;""),IF($G4572="D",-I4572,+I4572),0)</f>
        <v>5.774812213216407E-3</v>
      </c>
      <c r="R4572" s="17">
        <f>7502.96-K4581</f>
        <v>6006.8015693040961</v>
      </c>
      <c r="S4572">
        <v>51.3</v>
      </c>
      <c r="T4572" s="32">
        <f>R4572+S4572</f>
        <v>6058.1015693040963</v>
      </c>
    </row>
    <row r="4573" spans="1:20" x14ac:dyDescent="0.2">
      <c r="A4573" s="6">
        <v>2161</v>
      </c>
      <c r="B4573" s="29" t="s">
        <v>17</v>
      </c>
      <c r="C4573" t="s">
        <v>31</v>
      </c>
      <c r="D4573" s="8">
        <v>40091</v>
      </c>
      <c r="E4573" s="8">
        <v>40090</v>
      </c>
      <c r="F4573" s="40" t="s">
        <v>284</v>
      </c>
      <c r="G4573" s="29" t="s">
        <v>23</v>
      </c>
      <c r="I4573" s="12">
        <v>26.92</v>
      </c>
      <c r="J4573" s="12">
        <f>J4572+IF(AND($B4573="B",$G4573="D"),-I4573,IF($B4573="B",+I4573,0))</f>
        <v>-514.63156930409673</v>
      </c>
      <c r="K4573" s="12">
        <f>K4572+IF(AND($B4573="B",$E4573&lt;&gt;""),IF($G4573="D",-I4573,+I4573),0)</f>
        <v>-514.63156930409673</v>
      </c>
      <c r="L4573" s="6" t="str">
        <f>IF(C4573="","",G4573&amp;" "&amp;VLOOKUP(C4573,$X$1:$Y$49,2))</f>
        <v>D 22</v>
      </c>
      <c r="M4573" s="10" t="e">
        <f>M4572+IF(AND(B4573="C",E4573&lt;&gt;""),IF(G4573="D",-#REF!,+#REF!),0)</f>
        <v>#REF!</v>
      </c>
      <c r="N4573">
        <f>IF(D4573,MONTH(D4573),"")</f>
        <v>10</v>
      </c>
      <c r="O4573">
        <f>IF(D4573,YEAR(D4573),"")</f>
        <v>2009</v>
      </c>
      <c r="P4573" s="12">
        <f>P4572+IF(AND($B4573="C",I4573&lt;&gt;""),IF($G4573="D",-I4573,+I4573),0)</f>
        <v>5.774812213216407E-3</v>
      </c>
    </row>
    <row r="4574" spans="1:20" x14ac:dyDescent="0.2">
      <c r="A4574" s="6">
        <v>2161</v>
      </c>
      <c r="B4574" s="29" t="s">
        <v>17</v>
      </c>
      <c r="C4574" t="s">
        <v>26</v>
      </c>
      <c r="D4574" s="8">
        <v>40091</v>
      </c>
      <c r="E4574" s="8">
        <v>40090</v>
      </c>
      <c r="F4574" s="40" t="s">
        <v>284</v>
      </c>
      <c r="G4574" s="29" t="s">
        <v>23</v>
      </c>
      <c r="I4574" s="12">
        <v>5.28</v>
      </c>
      <c r="J4574" s="12">
        <f>J4573+IF(AND($B4574="B",$G4574="D"),-I4574,IF($B4574="B",+I4574,0))</f>
        <v>-519.9115693040967</v>
      </c>
      <c r="K4574" s="12">
        <f>K4573+IF(AND($B4574="B",$E4574&lt;&gt;""),IF($G4574="D",-I4574,+I4574),0)</f>
        <v>-519.9115693040967</v>
      </c>
      <c r="L4574" s="6" t="str">
        <f>IF(C4574="","",G4574&amp;" "&amp;VLOOKUP(C4574,$X$1:$Y$49,2))</f>
        <v>D 6</v>
      </c>
      <c r="M4574" s="10" t="e">
        <f>M4573+IF(AND(B4574="C",E4574&lt;&gt;""),IF(G4574="D",-#REF!,+#REF!),0)</f>
        <v>#REF!</v>
      </c>
      <c r="N4574">
        <f>IF(D4574,MONTH(D4574),"")</f>
        <v>10</v>
      </c>
      <c r="O4574">
        <f>IF(D4574,YEAR(D4574),"")</f>
        <v>2009</v>
      </c>
      <c r="P4574" s="12">
        <f>P4573+IF(AND($B4574="C",I4574&lt;&gt;""),IF($G4574="D",-I4574,+I4574),0)</f>
        <v>5.774812213216407E-3</v>
      </c>
    </row>
    <row r="4575" spans="1:20" x14ac:dyDescent="0.2">
      <c r="A4575" s="34">
        <v>2168</v>
      </c>
      <c r="B4575" s="38" t="s">
        <v>17</v>
      </c>
      <c r="C4575" s="35" t="s">
        <v>28</v>
      </c>
      <c r="D4575" s="36">
        <v>40092</v>
      </c>
      <c r="E4575" s="36">
        <v>40116</v>
      </c>
      <c r="F4575" s="41" t="s">
        <v>284</v>
      </c>
      <c r="G4575" s="34" t="s">
        <v>23</v>
      </c>
      <c r="H4575" s="35"/>
      <c r="I4575" s="39">
        <v>47.37</v>
      </c>
      <c r="J4575" s="12">
        <f>J4574+IF(AND($B4575="B",$G4575="D"),-I4575,IF($B4575="B",+I4575,0))</f>
        <v>-567.28156930409671</v>
      </c>
      <c r="K4575" s="12">
        <f>K4574+IF(AND($B4575="B",$E4575&lt;&gt;""),IF($G4575="D",-I4575,+I4575),0)</f>
        <v>-567.28156930409671</v>
      </c>
      <c r="L4575" s="6" t="str">
        <f>IF(C4575="","",G4575&amp;" "&amp;VLOOKUP(C4575,$X$1:$Y$49,2))</f>
        <v>D 25</v>
      </c>
      <c r="M4575" s="10" t="e">
        <f>M4574+IF(AND(B4575="C",E4575&lt;&gt;""),IF(G4575="D",-#REF!,+#REF!),0)</f>
        <v>#REF!</v>
      </c>
      <c r="N4575">
        <f>IF(D4575,MONTH(D4575),"")</f>
        <v>10</v>
      </c>
      <c r="O4575">
        <f>IF(D4575,YEAR(D4575),"")</f>
        <v>2009</v>
      </c>
      <c r="P4575" s="12">
        <f>P4574+IF(AND($B4575="C",I4575&lt;&gt;""),IF($G4575="D",-I4575,+I4575),0)</f>
        <v>5.774812213216407E-3</v>
      </c>
    </row>
    <row r="4576" spans="1:20" x14ac:dyDescent="0.2">
      <c r="A4576" s="34">
        <v>2168</v>
      </c>
      <c r="B4576" s="38" t="s">
        <v>17</v>
      </c>
      <c r="C4576" s="35" t="s">
        <v>26</v>
      </c>
      <c r="D4576" s="36">
        <v>40092</v>
      </c>
      <c r="E4576" s="36">
        <v>40116</v>
      </c>
      <c r="F4576" s="41" t="s">
        <v>284</v>
      </c>
      <c r="G4576" s="34" t="s">
        <v>23</v>
      </c>
      <c r="H4576" s="35"/>
      <c r="I4576" s="39">
        <v>2.61</v>
      </c>
      <c r="J4576" s="12">
        <f>J4575+IF(AND($B4576="B",$G4576="D"),-I4576,IF($B4576="B",+I4576,0))</f>
        <v>-569.89156930409672</v>
      </c>
      <c r="K4576" s="12">
        <f>K4575+IF(AND($B4576="B",$E4576&lt;&gt;""),IF($G4576="D",-I4576,+I4576),0)</f>
        <v>-569.89156930409672</v>
      </c>
      <c r="L4576" s="6" t="str">
        <f>IF(C4576="","",G4576&amp;" "&amp;VLOOKUP(C4576,$X$1:$Y$49,2))</f>
        <v>D 6</v>
      </c>
      <c r="M4576" s="10" t="e">
        <f>M4575+IF(AND(B4576="C",E4576&lt;&gt;""),IF(G4576="D",-#REF!,+#REF!),0)</f>
        <v>#REF!</v>
      </c>
      <c r="N4576">
        <f>IF(D4576,MONTH(D4576),"")</f>
        <v>10</v>
      </c>
      <c r="O4576">
        <f>IF(D4576,YEAR(D4576),"")</f>
        <v>2009</v>
      </c>
      <c r="P4576" s="12">
        <f>P4575+IF(AND($B4576="C",I4576&lt;&gt;""),IF($G4576="D",-I4576,+I4576),0)</f>
        <v>5.774812213216407E-3</v>
      </c>
    </row>
    <row r="4577" spans="1:16" x14ac:dyDescent="0.2">
      <c r="A4577" s="6">
        <v>2171</v>
      </c>
      <c r="B4577" s="29" t="s">
        <v>17</v>
      </c>
      <c r="C4577" s="24" t="s">
        <v>54</v>
      </c>
      <c r="D4577" s="8">
        <v>40092</v>
      </c>
      <c r="E4577" s="8">
        <v>40092</v>
      </c>
      <c r="F4577" s="40" t="s">
        <v>284</v>
      </c>
      <c r="G4577" s="29" t="s">
        <v>19</v>
      </c>
      <c r="I4577" s="12">
        <v>2248.02</v>
      </c>
      <c r="J4577" s="12">
        <f>J4576+IF(AND($B4577="B",$G4577="D"),-I4577,IF($B4577="B",+I4577,0))</f>
        <v>1678.1284306959033</v>
      </c>
      <c r="K4577" s="12">
        <f>K4576+IF(AND($B4577="B",$E4577&lt;&gt;""),IF($G4577="D",-I4577,+I4577),0)</f>
        <v>1678.1284306959033</v>
      </c>
      <c r="L4577" s="6" t="str">
        <f>IF(C4577="","",G4577&amp;" "&amp;VLOOKUP(C4577,$X$1:$Y$49,2))</f>
        <v>R 6</v>
      </c>
      <c r="M4577" s="10" t="e">
        <f>M4576+IF(AND(B4577="C",E4577&lt;&gt;""),IF(G4577="D",-#REF!,+#REF!),0)</f>
        <v>#REF!</v>
      </c>
      <c r="N4577">
        <f>IF(D4577,MONTH(D4577),"")</f>
        <v>10</v>
      </c>
      <c r="O4577">
        <f>IF(D4577,YEAR(D4577),"")</f>
        <v>2009</v>
      </c>
      <c r="P4577" s="12">
        <f>P4576+IF(AND($B4577="C",I4577&lt;&gt;""),IF($G4577="D",-I4577,+I4577),0)</f>
        <v>5.774812213216407E-3</v>
      </c>
    </row>
    <row r="4578" spans="1:16" x14ac:dyDescent="0.2">
      <c r="A4578" s="6">
        <v>2171</v>
      </c>
      <c r="B4578" s="29" t="s">
        <v>17</v>
      </c>
      <c r="C4578" t="s">
        <v>62</v>
      </c>
      <c r="D4578" s="8">
        <v>40092</v>
      </c>
      <c r="E4578" s="8">
        <v>40092</v>
      </c>
      <c r="F4578" t="s">
        <v>284</v>
      </c>
      <c r="G4578" s="29" t="s">
        <v>19</v>
      </c>
      <c r="I4578" s="12">
        <v>440.61</v>
      </c>
      <c r="J4578" s="12">
        <f>J4577+IF(AND($B4578="B",$G4578="D"),-I4578,IF($B4578="B",+I4578,0))</f>
        <v>2118.7384306959034</v>
      </c>
      <c r="K4578" s="12">
        <f>K4577+IF(AND($B4578="B",$E4578&lt;&gt;""),IF($G4578="D",-I4578,+I4578),0)</f>
        <v>2118.7384306959034</v>
      </c>
      <c r="L4578" s="6" t="str">
        <f>IF(C4578="","",G4578&amp;" "&amp;VLOOKUP(C4578,$X$1:$Y$49,2))</f>
        <v>R 5</v>
      </c>
      <c r="M4578" s="10" t="e">
        <f>M4577+IF(AND(B4578="C",E4578&lt;&gt;""),IF(G4578="D",-#REF!,+#REF!),0)</f>
        <v>#REF!</v>
      </c>
      <c r="N4578">
        <f>IF(D4578,MONTH(D4578),"")</f>
        <v>10</v>
      </c>
      <c r="O4578">
        <f>IF(D4578,YEAR(D4578),"")</f>
        <v>2009</v>
      </c>
      <c r="P4578" s="12">
        <f>P4577+IF(AND($B4578="C",I4578&lt;&gt;""),IF($G4578="D",-I4578,+I4578),0)</f>
        <v>5.774812213216407E-3</v>
      </c>
    </row>
    <row r="4579" spans="1:16" x14ac:dyDescent="0.2">
      <c r="A4579" s="6">
        <v>1538</v>
      </c>
      <c r="B4579" s="6" t="s">
        <v>17</v>
      </c>
      <c r="C4579" t="s">
        <v>64</v>
      </c>
      <c r="D4579" s="8">
        <v>40094</v>
      </c>
      <c r="E4579" s="8">
        <v>40099</v>
      </c>
      <c r="F4579" t="s">
        <v>284</v>
      </c>
      <c r="G4579" s="6" t="s">
        <v>23</v>
      </c>
      <c r="I4579" s="12">
        <v>4</v>
      </c>
      <c r="J4579" s="12">
        <f>J4578+IF(AND($B4579="B",$G4579="D"),-I4579,IF($B4579="B",+I4579,0))</f>
        <v>2114.7384306959034</v>
      </c>
      <c r="K4579" s="12">
        <f>K4578+IF(AND($B4579="B",$E4579&lt;&gt;""),IF($G4579="D",-I4579,+I4579),0)</f>
        <v>2114.7384306959034</v>
      </c>
      <c r="L4579" s="6" t="str">
        <f>IF(C4579="","",G4579&amp;" "&amp;VLOOKUP(C4579,$X$1:$Y$49,2))</f>
        <v>D 20</v>
      </c>
      <c r="M4579" s="10" t="e">
        <f>M4578+IF(AND(B4579="C",E4579&lt;&gt;""),IF(G4579="D",-#REF!,+#REF!),0)</f>
        <v>#REF!</v>
      </c>
      <c r="N4579">
        <f>IF(D4579,MONTH(D4579),"")</f>
        <v>10</v>
      </c>
      <c r="O4579">
        <f>IF(D4579,YEAR(D4579),"")</f>
        <v>2009</v>
      </c>
      <c r="P4579" s="12">
        <f>P4578+IF(AND($B4579="C",I4579&lt;&gt;""),IF($G4579="D",-I4579,+I4579),0)</f>
        <v>5.774812213216407E-3</v>
      </c>
    </row>
    <row r="4580" spans="1:16" x14ac:dyDescent="0.2">
      <c r="A4580" s="6">
        <v>2012</v>
      </c>
      <c r="B4580" s="29" t="s">
        <v>17</v>
      </c>
      <c r="C4580" t="s">
        <v>33</v>
      </c>
      <c r="D4580" s="8">
        <v>40095</v>
      </c>
      <c r="E4580" s="8">
        <v>40094</v>
      </c>
      <c r="F4580" s="40" t="s">
        <v>284</v>
      </c>
      <c r="G4580" s="29" t="s">
        <v>23</v>
      </c>
      <c r="I4580" s="12">
        <v>294.18</v>
      </c>
      <c r="J4580" s="12">
        <f>J4579+IF(AND($B4580="B",$G4580="D"),-I4580,IF($B4580="B",+I4580,0))</f>
        <v>1820.5584306959033</v>
      </c>
      <c r="K4580" s="12">
        <f>K4579+IF(AND($B4580="B",$E4580&lt;&gt;""),IF($G4580="D",-I4580,+I4580),0)</f>
        <v>1820.5584306959033</v>
      </c>
      <c r="L4580" s="6" t="str">
        <f>IF(C4580="","",G4580&amp;" "&amp;VLOOKUP(C4580,$X$1:$Y$49,2))</f>
        <v>D 23</v>
      </c>
      <c r="M4580" s="10" t="e">
        <f>M4579+IF(AND(B4580="C",E4580&lt;&gt;""),IF(G4580="D",-#REF!,+#REF!),0)</f>
        <v>#REF!</v>
      </c>
      <c r="N4580">
        <f>IF(D4580,MONTH(D4580),"")</f>
        <v>10</v>
      </c>
      <c r="O4580">
        <f>IF(D4580,YEAR(D4580),"")</f>
        <v>2009</v>
      </c>
      <c r="P4580" s="12">
        <f>P4579+IF(AND($B4580="C",I4580&lt;&gt;""),IF($G4580="D",-I4580,+I4580),0)</f>
        <v>5.774812213216407E-3</v>
      </c>
    </row>
    <row r="4581" spans="1:16" x14ac:dyDescent="0.2">
      <c r="A4581" s="6">
        <v>2014</v>
      </c>
      <c r="B4581" s="29" t="s">
        <v>17</v>
      </c>
      <c r="C4581" s="24" t="s">
        <v>33</v>
      </c>
      <c r="D4581" s="8">
        <v>40095</v>
      </c>
      <c r="E4581" s="8">
        <v>40094</v>
      </c>
      <c r="F4581" t="s">
        <v>284</v>
      </c>
      <c r="G4581" s="29" t="s">
        <v>23</v>
      </c>
      <c r="I4581" s="12">
        <v>324.39999999999998</v>
      </c>
      <c r="J4581" s="12">
        <f>J4580+IF(AND($B4581="B",$G4581="D"),-I4581,IF($B4581="B",+I4581,0))</f>
        <v>1496.1584306959035</v>
      </c>
      <c r="K4581" s="12">
        <f>K4580+IF(AND($B4581="B",$E4581&lt;&gt;""),IF($G4581="D",-I4581,+I4581),0)</f>
        <v>1496.1584306959035</v>
      </c>
      <c r="L4581" s="6" t="str">
        <f>IF(C4581="","",G4581&amp;" "&amp;VLOOKUP(C4581,$X$1:$Y$49,2))</f>
        <v>D 23</v>
      </c>
      <c r="M4581" s="10" t="e">
        <f>M4580+IF(AND(B4581="C",E4581&lt;&gt;""),IF(G4581="D",-#REF!,+#REF!),0)</f>
        <v>#REF!</v>
      </c>
      <c r="N4581">
        <f>IF(D4581,MONTH(D4581),"")</f>
        <v>10</v>
      </c>
      <c r="O4581">
        <f>IF(D4581,YEAR(D4581),"")</f>
        <v>2009</v>
      </c>
      <c r="P4581" s="12">
        <f>P4580+IF(AND($B4581="C",I4581&lt;&gt;""),IF($G4581="D",-I4581,+I4581),0)</f>
        <v>5.774812213216407E-3</v>
      </c>
    </row>
    <row r="4582" spans="1:16" x14ac:dyDescent="0.2">
      <c r="A4582" s="6">
        <v>2017</v>
      </c>
      <c r="B4582" s="29" t="s">
        <v>17</v>
      </c>
      <c r="C4582" s="24" t="s">
        <v>33</v>
      </c>
      <c r="D4582" s="8">
        <v>40096</v>
      </c>
      <c r="E4582" s="8">
        <v>40097</v>
      </c>
      <c r="F4582" t="s">
        <v>284</v>
      </c>
      <c r="G4582" s="29" t="s">
        <v>23</v>
      </c>
      <c r="I4582" s="12">
        <v>289.60000000000002</v>
      </c>
      <c r="J4582" s="12">
        <f>J4581+IF(AND($B4582="B",$G4582="D"),-I4582,IF($B4582="B",+I4582,0))</f>
        <v>1206.5584306959036</v>
      </c>
      <c r="K4582" s="12">
        <f>K4581+IF(AND($B4582="B",$E4582&lt;&gt;""),IF($G4582="D",-I4582,+I4582),0)</f>
        <v>1206.5584306959036</v>
      </c>
      <c r="L4582" s="6" t="str">
        <f>IF(C4582="","",G4582&amp;" "&amp;VLOOKUP(C4582,$X$1:$Y$49,2))</f>
        <v>D 23</v>
      </c>
      <c r="M4582" s="10" t="e">
        <f>M4581+IF(AND(B4582="C",E4582&lt;&gt;""),IF(G4582="D",-#REF!,+#REF!),0)</f>
        <v>#REF!</v>
      </c>
      <c r="N4582">
        <f>IF(D4582,MONTH(D4582),"")</f>
        <v>10</v>
      </c>
      <c r="O4582">
        <f>IF(D4582,YEAR(D4582),"")</f>
        <v>2009</v>
      </c>
      <c r="P4582" s="12">
        <f>P4581+IF(AND($B4582="C",I4582&lt;&gt;""),IF($G4582="D",-I4582,+I4582),0)</f>
        <v>5.774812213216407E-3</v>
      </c>
    </row>
    <row r="4583" spans="1:16" x14ac:dyDescent="0.2">
      <c r="A4583" s="6">
        <v>2173</v>
      </c>
      <c r="B4583" s="29" t="s">
        <v>17</v>
      </c>
      <c r="C4583" s="24" t="s">
        <v>67</v>
      </c>
      <c r="D4583" s="8">
        <v>40098</v>
      </c>
      <c r="E4583" s="8">
        <v>40100</v>
      </c>
      <c r="F4583" s="40" t="s">
        <v>284</v>
      </c>
      <c r="G4583" s="29" t="s">
        <v>23</v>
      </c>
      <c r="I4583" s="12">
        <v>427</v>
      </c>
      <c r="J4583" s="12">
        <f>J4582+IF(AND($B4583="B",$G4583="D"),-I4583,IF($B4583="B",+I4583,0))</f>
        <v>779.55843069590355</v>
      </c>
      <c r="K4583" s="12">
        <f>K4582+IF(AND($B4583="B",$E4583&lt;&gt;""),IF($G4583="D",-I4583,+I4583),0)</f>
        <v>779.55843069590355</v>
      </c>
      <c r="L4583" s="6" t="str">
        <f>IF(C4583="","",G4583&amp;" "&amp;VLOOKUP(C4583,$X$1:$Y$49,2))</f>
        <v>D 11</v>
      </c>
      <c r="M4583" s="10" t="e">
        <f>M4582+IF(AND(B4583="C",E4583&lt;&gt;""),IF(G4583="D",-#REF!,+#REF!),0)</f>
        <v>#REF!</v>
      </c>
      <c r="N4583">
        <f>IF(D4583,MONTH(D4583),"")</f>
        <v>10</v>
      </c>
      <c r="O4583">
        <f>IF(D4583,YEAR(D4583),"")</f>
        <v>2009</v>
      </c>
      <c r="P4583" s="12">
        <f>P4582+IF(AND($B4583="C",I4583&lt;&gt;""),IF($G4583="D",-I4583,+I4583),0)</f>
        <v>5.774812213216407E-3</v>
      </c>
    </row>
    <row r="4584" spans="1:16" x14ac:dyDescent="0.2">
      <c r="A4584" s="6">
        <v>2176</v>
      </c>
      <c r="B4584" s="29" t="s">
        <v>17</v>
      </c>
      <c r="C4584" t="s">
        <v>28</v>
      </c>
      <c r="D4584" s="8">
        <v>40098</v>
      </c>
      <c r="E4584" s="8">
        <v>40098</v>
      </c>
      <c r="F4584" t="s">
        <v>284</v>
      </c>
      <c r="G4584" s="29" t="s">
        <v>23</v>
      </c>
      <c r="I4584" s="12">
        <v>90.4</v>
      </c>
      <c r="J4584" s="12">
        <f>J4583+IF(AND($B4584="B",$G4584="D"),-I4584,IF($B4584="B",+I4584,0))</f>
        <v>689.15843069590358</v>
      </c>
      <c r="K4584" s="12">
        <f>K4583+IF(AND($B4584="B",$E4584&lt;&gt;""),IF($G4584="D",-I4584,+I4584),0)</f>
        <v>689.15843069590358</v>
      </c>
      <c r="L4584" s="6" t="str">
        <f>IF(C4584="","",G4584&amp;" "&amp;VLOOKUP(C4584,$X$1:$Y$49,2))</f>
        <v>D 25</v>
      </c>
      <c r="M4584" s="10" t="e">
        <f>M4583+IF(AND(B4584="C",E4584&lt;&gt;""),IF(G4584="D",-#REF!,+#REF!),0)</f>
        <v>#REF!</v>
      </c>
      <c r="N4584">
        <f>IF(D4584,MONTH(D4584),"")</f>
        <v>10</v>
      </c>
      <c r="O4584">
        <f>IF(D4584,YEAR(D4584),"")</f>
        <v>2009</v>
      </c>
      <c r="P4584" s="12">
        <f>P4583+IF(AND($B4584="C",I4584&lt;&gt;""),IF($G4584="D",-I4584,+I4584),0)</f>
        <v>5.774812213216407E-3</v>
      </c>
    </row>
    <row r="4585" spans="1:16" x14ac:dyDescent="0.2">
      <c r="A4585" s="6">
        <v>2176</v>
      </c>
      <c r="B4585" s="29" t="s">
        <v>17</v>
      </c>
      <c r="C4585" t="s">
        <v>26</v>
      </c>
      <c r="D4585" s="8">
        <v>40098</v>
      </c>
      <c r="E4585" s="8">
        <v>40098</v>
      </c>
      <c r="F4585" t="s">
        <v>284</v>
      </c>
      <c r="G4585" s="29" t="s">
        <v>23</v>
      </c>
      <c r="I4585" s="12">
        <v>14.96</v>
      </c>
      <c r="J4585" s="12">
        <f>J4584+IF(AND($B4585="B",$G4585="D"),-I4585,IF($B4585="B",+I4585,0))</f>
        <v>674.19843069590354</v>
      </c>
      <c r="K4585" s="12">
        <f>K4584+IF(AND($B4585="B",$E4585&lt;&gt;""),IF($G4585="D",-I4585,+I4585),0)</f>
        <v>674.19843069590354</v>
      </c>
      <c r="L4585" s="6" t="str">
        <f>IF(C4585="","",G4585&amp;" "&amp;VLOOKUP(C4585,$X$1:$Y$49,2))</f>
        <v>D 6</v>
      </c>
      <c r="M4585" s="10" t="e">
        <f>M4584+IF(AND(B4585="C",E4585&lt;&gt;""),IF(G4585="D",-#REF!,+#REF!),0)</f>
        <v>#REF!</v>
      </c>
      <c r="N4585">
        <f>IF(D4585,MONTH(D4585),"")</f>
        <v>10</v>
      </c>
      <c r="O4585">
        <f>IF(D4585,YEAR(D4585),"")</f>
        <v>2009</v>
      </c>
      <c r="P4585" s="12">
        <f>P4584+IF(AND($B4585="C",I4585&lt;&gt;""),IF($G4585="D",-I4585,+I4585),0)</f>
        <v>5.774812213216407E-3</v>
      </c>
    </row>
    <row r="4586" spans="1:16" x14ac:dyDescent="0.2">
      <c r="A4586" s="6">
        <v>2174</v>
      </c>
      <c r="B4586" s="29" t="s">
        <v>17</v>
      </c>
      <c r="C4586" s="24" t="s">
        <v>54</v>
      </c>
      <c r="D4586" s="8">
        <v>40099</v>
      </c>
      <c r="E4586" s="8">
        <v>40099</v>
      </c>
      <c r="F4586" s="40" t="s">
        <v>284</v>
      </c>
      <c r="G4586" s="29" t="s">
        <v>19</v>
      </c>
      <c r="I4586" s="12">
        <v>580</v>
      </c>
      <c r="J4586" s="12">
        <f>J4585+IF(AND($B4586="B",$G4586="D"),-I4586,IF($B4586="B",+I4586,0))</f>
        <v>1254.1984306959034</v>
      </c>
      <c r="K4586" s="12">
        <f>K4585+IF(AND($B4586="B",$E4586&lt;&gt;""),IF($G4586="D",-I4586,+I4586),0)</f>
        <v>1254.1984306959034</v>
      </c>
      <c r="L4586" s="6" t="str">
        <f>IF(C4586="","",G4586&amp;" "&amp;VLOOKUP(C4586,$X$1:$Y$49,2))</f>
        <v>R 6</v>
      </c>
      <c r="M4586" s="10" t="e">
        <f>M4585+IF(AND(B4586="C",E4586&lt;&gt;""),IF(G4586="D",-#REF!,+#REF!),0)</f>
        <v>#REF!</v>
      </c>
      <c r="N4586">
        <f>IF(D4586,MONTH(D4586),"")</f>
        <v>10</v>
      </c>
      <c r="O4586">
        <f>IF(D4586,YEAR(D4586),"")</f>
        <v>2009</v>
      </c>
      <c r="P4586" s="12">
        <f>P4585+IF(AND($B4586="C",I4586&lt;&gt;""),IF($G4586="D",-I4586,+I4586),0)</f>
        <v>5.774812213216407E-3</v>
      </c>
    </row>
    <row r="4587" spans="1:16" x14ac:dyDescent="0.2">
      <c r="A4587" s="6">
        <v>2174</v>
      </c>
      <c r="B4587" s="29" t="s">
        <v>17</v>
      </c>
      <c r="C4587" t="s">
        <v>62</v>
      </c>
      <c r="D4587" s="8">
        <v>40099</v>
      </c>
      <c r="E4587" s="8">
        <v>40099</v>
      </c>
      <c r="F4587" s="40" t="s">
        <v>284</v>
      </c>
      <c r="G4587" s="29" t="s">
        <v>19</v>
      </c>
      <c r="I4587" s="12">
        <v>113.68</v>
      </c>
      <c r="J4587" s="12">
        <f>J4586+IF(AND($B4587="B",$G4587="D"),-I4587,IF($B4587="B",+I4587,0))</f>
        <v>1367.8784306959035</v>
      </c>
      <c r="K4587" s="12">
        <f>K4586+IF(AND($B4587="B",$E4587&lt;&gt;""),IF($G4587="D",-I4587,+I4587),0)</f>
        <v>1367.8784306959035</v>
      </c>
      <c r="L4587" s="6" t="str">
        <f>IF(C4587="","",G4587&amp;" "&amp;VLOOKUP(C4587,$X$1:$Y$49,2))</f>
        <v>R 5</v>
      </c>
      <c r="M4587" s="10" t="e">
        <f>M4586+IF(AND(B4587="C",E4587&lt;&gt;""),IF(G4587="D",-#REF!,+#REF!),0)</f>
        <v>#REF!</v>
      </c>
      <c r="N4587">
        <f>IF(D4587,MONTH(D4587),"")</f>
        <v>10</v>
      </c>
      <c r="O4587">
        <f>IF(D4587,YEAR(D4587),"")</f>
        <v>2009</v>
      </c>
      <c r="P4587" s="12">
        <f>P4586+IF(AND($B4587="C",I4587&lt;&gt;""),IF($G4587="D",-I4587,+I4587),0)</f>
        <v>5.774812213216407E-3</v>
      </c>
    </row>
    <row r="4588" spans="1:16" x14ac:dyDescent="0.2">
      <c r="A4588" s="6">
        <v>2011</v>
      </c>
      <c r="B4588" s="29" t="s">
        <v>17</v>
      </c>
      <c r="C4588" t="s">
        <v>33</v>
      </c>
      <c r="D4588" s="8">
        <v>40106</v>
      </c>
      <c r="E4588" s="8">
        <v>40105</v>
      </c>
      <c r="F4588" s="40" t="s">
        <v>284</v>
      </c>
      <c r="G4588" s="29" t="s">
        <v>23</v>
      </c>
      <c r="I4588" s="12">
        <v>531</v>
      </c>
      <c r="J4588" s="12">
        <f>J4587+IF(AND($B4588="B",$G4588="D"),-I4588,IF($B4588="B",+I4588,0))</f>
        <v>836.87843069590349</v>
      </c>
      <c r="K4588" s="12">
        <f>K4587+IF(AND($B4588="B",$E4588&lt;&gt;""),IF($G4588="D",-I4588,+I4588),0)</f>
        <v>836.87843069590349</v>
      </c>
      <c r="L4588" s="6" t="str">
        <f>IF(C4588="","",G4588&amp;" "&amp;VLOOKUP(C4588,$X$1:$Y$49,2))</f>
        <v>D 23</v>
      </c>
      <c r="M4588" s="10" t="e">
        <f>M4587+IF(AND(B4588="C",E4588&lt;&gt;""),IF(G4588="D",-#REF!,+#REF!),0)</f>
        <v>#REF!</v>
      </c>
      <c r="N4588">
        <f>IF(D4588,MONTH(D4588),"")</f>
        <v>10</v>
      </c>
      <c r="O4588">
        <f>IF(D4588,YEAR(D4588),"")</f>
        <v>2009</v>
      </c>
      <c r="P4588" s="12">
        <f>P4587+IF(AND($B4588="C",I4588&lt;&gt;""),IF($G4588="D",-I4588,+I4588),0)</f>
        <v>5.774812213216407E-3</v>
      </c>
    </row>
    <row r="4589" spans="1:16" x14ac:dyDescent="0.2">
      <c r="A4589" s="6">
        <v>2015</v>
      </c>
      <c r="B4589" s="29" t="s">
        <v>17</v>
      </c>
      <c r="C4589" s="24" t="s">
        <v>33</v>
      </c>
      <c r="D4589" s="8">
        <v>40106</v>
      </c>
      <c r="E4589" s="8">
        <v>40105</v>
      </c>
      <c r="F4589" s="40" t="s">
        <v>284</v>
      </c>
      <c r="G4589" s="29" t="s">
        <v>23</v>
      </c>
      <c r="I4589" s="12">
        <v>215</v>
      </c>
      <c r="J4589" s="12">
        <f>J4588+IF(AND($B4589="B",$G4589="D"),-I4589,IF($B4589="B",+I4589,0))</f>
        <v>621.87843069590349</v>
      </c>
      <c r="K4589" s="12">
        <f>K4588+IF(AND($B4589="B",$E4589&lt;&gt;""),IF($G4589="D",-I4589,+I4589),0)</f>
        <v>621.87843069590349</v>
      </c>
      <c r="L4589" s="6" t="str">
        <f>IF(C4589="","",G4589&amp;" "&amp;VLOOKUP(C4589,$X$1:$Y$49,2))</f>
        <v>D 23</v>
      </c>
      <c r="M4589" s="10" t="e">
        <f>M4588+IF(AND(B4589="C",E4589&lt;&gt;""),IF(G4589="D",-#REF!,+#REF!),0)</f>
        <v>#REF!</v>
      </c>
      <c r="N4589">
        <f>IF(D4589,MONTH(D4589),"")</f>
        <v>10</v>
      </c>
      <c r="O4589">
        <f>IF(D4589,YEAR(D4589),"")</f>
        <v>2009</v>
      </c>
      <c r="P4589" s="12">
        <f>P4588+IF(AND($B4589="C",I4589&lt;&gt;""),IF($G4589="D",-I4589,+I4589),0)</f>
        <v>5.774812213216407E-3</v>
      </c>
    </row>
    <row r="4590" spans="1:16" x14ac:dyDescent="0.2">
      <c r="A4590" s="6">
        <v>2092</v>
      </c>
      <c r="B4590" s="29" t="s">
        <v>17</v>
      </c>
      <c r="C4590" t="s">
        <v>49</v>
      </c>
      <c r="D4590" s="8">
        <v>40106</v>
      </c>
      <c r="E4590" s="8">
        <v>40100</v>
      </c>
      <c r="F4590" s="40" t="s">
        <v>284</v>
      </c>
      <c r="G4590" s="29" t="s">
        <v>23</v>
      </c>
      <c r="I4590" s="12">
        <v>275.08</v>
      </c>
      <c r="J4590" s="12">
        <f>J4589+IF(AND($B4590="B",$G4590="D"),-I4590,IF($B4590="B",+I4590,0))</f>
        <v>346.79843069590351</v>
      </c>
      <c r="K4590" s="12">
        <f>K4589+IF(AND($B4590="B",$E4590&lt;&gt;""),IF($G4590="D",-I4590,+I4590),0)</f>
        <v>346.79843069590351</v>
      </c>
      <c r="L4590" s="6" t="str">
        <f>IF(C4590="","",G4590&amp;" "&amp;VLOOKUP(C4590,$X$1:$Y$49,2))</f>
        <v>D 24</v>
      </c>
      <c r="M4590" s="10" t="e">
        <f>M4589+IF(AND(B4590="C",E4590&lt;&gt;""),IF(G4590="D",-#REF!,+#REF!),0)</f>
        <v>#REF!</v>
      </c>
      <c r="N4590">
        <f>IF(D4590,MONTH(D4590),"")</f>
        <v>10</v>
      </c>
      <c r="O4590">
        <f>IF(D4590,YEAR(D4590),"")</f>
        <v>2009</v>
      </c>
      <c r="P4590" s="12">
        <f>P4589+IF(AND($B4590="C",I4590&lt;&gt;""),IF($G4590="D",-I4590,+I4590),0)</f>
        <v>5.774812213216407E-3</v>
      </c>
    </row>
    <row r="4591" spans="1:16" x14ac:dyDescent="0.2">
      <c r="A4591" s="6">
        <v>2092</v>
      </c>
      <c r="B4591" s="29" t="s">
        <v>17</v>
      </c>
      <c r="C4591" t="s">
        <v>26</v>
      </c>
      <c r="D4591" s="8">
        <v>40106</v>
      </c>
      <c r="E4591" s="8">
        <v>40100</v>
      </c>
      <c r="F4591" s="40" t="s">
        <v>284</v>
      </c>
      <c r="G4591" s="29" t="s">
        <v>23</v>
      </c>
      <c r="I4591" s="12">
        <v>53.92</v>
      </c>
      <c r="J4591" s="12">
        <f>J4590+IF(AND($B4591="B",$G4591="D"),-I4591,IF($B4591="B",+I4591,0))</f>
        <v>292.87843069590349</v>
      </c>
      <c r="K4591" s="12">
        <f>K4590+IF(AND($B4591="B",$E4591&lt;&gt;""),IF($G4591="D",-I4591,+I4591),0)</f>
        <v>292.87843069590349</v>
      </c>
      <c r="L4591" s="6" t="str">
        <f>IF(C4591="","",G4591&amp;" "&amp;VLOOKUP(C4591,$X$1:$Y$49,2))</f>
        <v>D 6</v>
      </c>
      <c r="M4591" s="10" t="e">
        <f>M4590+IF(AND(B4591="C",E4591&lt;&gt;""),IF(G4591="D",-#REF!,+#REF!),0)</f>
        <v>#REF!</v>
      </c>
      <c r="N4591">
        <f>IF(D4591,MONTH(D4591),"")</f>
        <v>10</v>
      </c>
      <c r="O4591">
        <f>IF(D4591,YEAR(D4591),"")</f>
        <v>2009</v>
      </c>
      <c r="P4591" s="12">
        <f>P4590+IF(AND($B4591="C",I4591&lt;&gt;""),IF($G4591="D",-I4591,+I4591),0)</f>
        <v>5.774812213216407E-3</v>
      </c>
    </row>
    <row r="4592" spans="1:16" x14ac:dyDescent="0.2">
      <c r="A4592" s="6">
        <v>2093</v>
      </c>
      <c r="B4592" s="29" t="s">
        <v>17</v>
      </c>
      <c r="C4592" t="s">
        <v>49</v>
      </c>
      <c r="D4592" s="8">
        <v>40106</v>
      </c>
      <c r="E4592" s="8">
        <v>40100</v>
      </c>
      <c r="F4592" s="40" t="s">
        <v>284</v>
      </c>
      <c r="G4592" s="29" t="s">
        <v>23</v>
      </c>
      <c r="I4592" s="12">
        <v>145.47999999999999</v>
      </c>
      <c r="J4592" s="12">
        <f>J4591+IF(AND($B4592="B",$G4592="D"),-I4592,IF($B4592="B",+I4592,0))</f>
        <v>147.3984306959035</v>
      </c>
      <c r="K4592" s="12">
        <f>K4591+IF(AND($B4592="B",$E4592&lt;&gt;""),IF($G4592="D",-I4592,+I4592),0)</f>
        <v>147.3984306959035</v>
      </c>
      <c r="L4592" s="6" t="str">
        <f>IF(C4592="","",G4592&amp;" "&amp;VLOOKUP(C4592,$X$1:$Y$49,2))</f>
        <v>D 24</v>
      </c>
      <c r="M4592" s="10" t="e">
        <f>M4591+IF(AND(B4592="C",E4592&lt;&gt;""),IF(G4592="D",-#REF!,+#REF!),0)</f>
        <v>#REF!</v>
      </c>
      <c r="N4592">
        <f>IF(D4592,MONTH(D4592),"")</f>
        <v>10</v>
      </c>
      <c r="O4592">
        <f>IF(D4592,YEAR(D4592),"")</f>
        <v>2009</v>
      </c>
      <c r="P4592" s="12">
        <f>P4591+IF(AND($B4592="C",I4592&lt;&gt;""),IF($G4592="D",-I4592,+I4592),0)</f>
        <v>5.774812213216407E-3</v>
      </c>
    </row>
    <row r="4593" spans="1:16" x14ac:dyDescent="0.2">
      <c r="A4593" s="6">
        <v>2093</v>
      </c>
      <c r="B4593" s="29" t="s">
        <v>17</v>
      </c>
      <c r="C4593" t="s">
        <v>26</v>
      </c>
      <c r="D4593" s="8">
        <v>40106</v>
      </c>
      <c r="E4593" s="8">
        <v>40100</v>
      </c>
      <c r="F4593" s="40" t="s">
        <v>284</v>
      </c>
      <c r="G4593" s="29" t="s">
        <v>23</v>
      </c>
      <c r="I4593" s="12">
        <v>28.52</v>
      </c>
      <c r="J4593" s="12">
        <f>J4592+IF(AND($B4593="B",$G4593="D"),-I4593,IF($B4593="B",+I4593,0))</f>
        <v>118.8784306959035</v>
      </c>
      <c r="K4593" s="12">
        <f>K4592+IF(AND($B4593="B",$E4593&lt;&gt;""),IF($G4593="D",-I4593,+I4593),0)</f>
        <v>118.8784306959035</v>
      </c>
      <c r="L4593" s="6" t="str">
        <f>IF(C4593="","",G4593&amp;" "&amp;VLOOKUP(C4593,$X$1:$Y$49,2))</f>
        <v>D 6</v>
      </c>
      <c r="M4593" s="10" t="e">
        <f>M4592+IF(AND(B4593="C",E4593&lt;&gt;""),IF(G4593="D",-#REF!,+#REF!),0)</f>
        <v>#REF!</v>
      </c>
      <c r="N4593">
        <f>IF(D4593,MONTH(D4593),"")</f>
        <v>10</v>
      </c>
      <c r="O4593">
        <f>IF(D4593,YEAR(D4593),"")</f>
        <v>2009</v>
      </c>
      <c r="P4593" s="12">
        <f>P4592+IF(AND($B4593="C",I4593&lt;&gt;""),IF($G4593="D",-I4593,+I4593),0)</f>
        <v>5.774812213216407E-3</v>
      </c>
    </row>
    <row r="4594" spans="1:16" x14ac:dyDescent="0.2">
      <c r="A4594" s="6">
        <v>1528</v>
      </c>
      <c r="B4594" s="6" t="s">
        <v>17</v>
      </c>
      <c r="C4594" t="s">
        <v>57</v>
      </c>
      <c r="D4594" s="8">
        <v>40107</v>
      </c>
      <c r="E4594" s="8">
        <v>40106</v>
      </c>
      <c r="F4594" t="s">
        <v>284</v>
      </c>
      <c r="G4594" s="6" t="s">
        <v>23</v>
      </c>
      <c r="I4594" s="12">
        <v>278.97000000000003</v>
      </c>
      <c r="J4594" s="12">
        <f>J4593+IF(AND($B4594="B",$G4594="D"),-I4594,IF($B4594="B",+I4594,0))</f>
        <v>-160.09156930409654</v>
      </c>
      <c r="K4594" s="12">
        <f>K4593+IF(AND($B4594="B",$E4594&lt;&gt;""),IF($G4594="D",-I4594,+I4594),0)</f>
        <v>-160.09156930409654</v>
      </c>
      <c r="L4594" s="6" t="str">
        <f>IF(C4594="","",G4594&amp;" "&amp;VLOOKUP(C4594,$X$1:$Y$49,2))</f>
        <v>D 13</v>
      </c>
      <c r="M4594" s="10" t="e">
        <f>M4593+IF(AND(B4594="C",E4594&lt;&gt;""),IF(G4594="D",-#REF!,+#REF!),0)</f>
        <v>#REF!</v>
      </c>
      <c r="N4594">
        <f>IF(D4594,MONTH(D4594),"")</f>
        <v>10</v>
      </c>
      <c r="O4594">
        <f>IF(D4594,YEAR(D4594),"")</f>
        <v>2009</v>
      </c>
      <c r="P4594" s="12">
        <f>P4593+IF(AND($B4594="C",I4594&lt;&gt;""),IF($G4594="D",-I4594,+I4594),0)</f>
        <v>5.774812213216407E-3</v>
      </c>
    </row>
    <row r="4595" spans="1:16" x14ac:dyDescent="0.2">
      <c r="A4595" s="6">
        <v>1528</v>
      </c>
      <c r="B4595" s="6" t="s">
        <v>17</v>
      </c>
      <c r="C4595" s="7" t="s">
        <v>26</v>
      </c>
      <c r="D4595" s="8">
        <v>40107</v>
      </c>
      <c r="E4595" s="8">
        <v>40106</v>
      </c>
      <c r="F4595" t="s">
        <v>284</v>
      </c>
      <c r="G4595" s="6" t="s">
        <v>23</v>
      </c>
      <c r="I4595" s="12">
        <v>54.68</v>
      </c>
      <c r="J4595" s="12">
        <f>J4594+IF(AND($B4595="B",$G4595="D"),-I4595,IF($B4595="B",+I4595,0))</f>
        <v>-214.77156930409654</v>
      </c>
      <c r="K4595" s="12">
        <f>K4594+IF(AND($B4595="B",$E4595&lt;&gt;""),IF($G4595="D",-I4595,+I4595),0)</f>
        <v>-214.77156930409654</v>
      </c>
      <c r="L4595" s="6" t="str">
        <f>IF(C4595="","",G4595&amp;" "&amp;VLOOKUP(C4595,$X$1:$Y$49,2))</f>
        <v>D 6</v>
      </c>
      <c r="M4595" s="10" t="e">
        <f>M4594+IF(AND(B4595="C",E4595&lt;&gt;""),IF(G4595="D",-#REF!,+#REF!),0)</f>
        <v>#REF!</v>
      </c>
      <c r="N4595">
        <f>IF(D4595,MONTH(D4595),"")</f>
        <v>10</v>
      </c>
      <c r="O4595">
        <f>IF(D4595,YEAR(D4595),"")</f>
        <v>2009</v>
      </c>
      <c r="P4595" s="12">
        <f>P4594+IF(AND($B4595="C",I4595&lt;&gt;""),IF($G4595="D",-I4595,+I4595),0)</f>
        <v>5.774812213216407E-3</v>
      </c>
    </row>
    <row r="4596" spans="1:16" x14ac:dyDescent="0.2">
      <c r="A4596" s="6">
        <v>1528</v>
      </c>
      <c r="B4596" s="6" t="s">
        <v>17</v>
      </c>
      <c r="C4596" t="s">
        <v>64</v>
      </c>
      <c r="D4596" s="8">
        <v>40107</v>
      </c>
      <c r="E4596" s="8">
        <v>40106</v>
      </c>
      <c r="F4596" t="s">
        <v>284</v>
      </c>
      <c r="G4596" s="6" t="s">
        <v>23</v>
      </c>
      <c r="I4596" s="12">
        <v>6.11</v>
      </c>
      <c r="J4596" s="12">
        <f>J4595+IF(AND($B4596="B",$G4596="D"),-I4596,IF($B4596="B",+I4596,0))</f>
        <v>-220.88156930409656</v>
      </c>
      <c r="K4596" s="12">
        <f>K4595+IF(AND($B4596="B",$E4596&lt;&gt;""),IF($G4596="D",-I4596,+I4596),0)</f>
        <v>-220.88156930409656</v>
      </c>
      <c r="L4596" s="6" t="str">
        <f>IF(C4596="","",G4596&amp;" "&amp;VLOOKUP(C4596,$X$1:$Y$49,2))</f>
        <v>D 20</v>
      </c>
      <c r="M4596" s="10" t="e">
        <f>M4595+IF(AND(B4596="C",E4596&lt;&gt;""),IF(G4596="D",-#REF!,+#REF!),0)</f>
        <v>#REF!</v>
      </c>
      <c r="N4596">
        <f>IF(D4596,MONTH(D4596),"")</f>
        <v>10</v>
      </c>
      <c r="O4596">
        <f>IF(D4596,YEAR(D4596),"")</f>
        <v>2009</v>
      </c>
      <c r="P4596" s="12">
        <f>P4595+IF(AND($B4596="C",I4596&lt;&gt;""),IF($G4596="D",-I4596,+I4596),0)</f>
        <v>5.774812213216407E-3</v>
      </c>
    </row>
    <row r="4597" spans="1:16" x14ac:dyDescent="0.2">
      <c r="A4597" s="6">
        <v>2175</v>
      </c>
      <c r="B4597" s="29" t="s">
        <v>17</v>
      </c>
      <c r="C4597" s="24" t="s">
        <v>54</v>
      </c>
      <c r="D4597" s="8">
        <v>40109</v>
      </c>
      <c r="E4597" s="8">
        <v>40109</v>
      </c>
      <c r="F4597" s="40" t="s">
        <v>284</v>
      </c>
      <c r="G4597" s="29" t="s">
        <v>19</v>
      </c>
      <c r="I4597" s="12">
        <v>1100</v>
      </c>
      <c r="J4597" s="12">
        <f>J4596+IF(AND($B4597="B",$G4597="D"),-I4597,IF($B4597="B",+I4597,0))</f>
        <v>879.1184306959035</v>
      </c>
      <c r="K4597" s="12">
        <f>K4596+IF(AND($B4597="B",$E4597&lt;&gt;""),IF($G4597="D",-I4597,+I4597),0)</f>
        <v>879.1184306959035</v>
      </c>
      <c r="L4597" s="6" t="str">
        <f>IF(C4597="","",G4597&amp;" "&amp;VLOOKUP(C4597,$X$1:$Y$49,2))</f>
        <v>R 6</v>
      </c>
      <c r="M4597" s="10" t="e">
        <f>M4596+IF(AND(B4597="C",E4597&lt;&gt;""),IF(G4597="D",-#REF!,+#REF!),0)</f>
        <v>#REF!</v>
      </c>
      <c r="N4597">
        <f>IF(D4597,MONTH(D4597),"")</f>
        <v>10</v>
      </c>
      <c r="O4597">
        <f>IF(D4597,YEAR(D4597),"")</f>
        <v>2009</v>
      </c>
      <c r="P4597" s="12">
        <f>P4596+IF(AND($B4597="C",I4597&lt;&gt;""),IF($G4597="D",-I4597,+I4597),0)</f>
        <v>5.774812213216407E-3</v>
      </c>
    </row>
    <row r="4598" spans="1:16" x14ac:dyDescent="0.2">
      <c r="A4598" s="6">
        <v>2175</v>
      </c>
      <c r="B4598" s="29" t="s">
        <v>17</v>
      </c>
      <c r="C4598" t="s">
        <v>62</v>
      </c>
      <c r="D4598" s="8">
        <v>40109</v>
      </c>
      <c r="E4598" s="8">
        <v>40109</v>
      </c>
      <c r="F4598" s="40" t="s">
        <v>284</v>
      </c>
      <c r="G4598" s="29" t="s">
        <v>19</v>
      </c>
      <c r="I4598" s="12">
        <v>215.6</v>
      </c>
      <c r="J4598" s="12">
        <f>J4597+IF(AND($B4598="B",$G4598="D"),-I4598,IF($B4598="B",+I4598,0))</f>
        <v>1094.7184306959034</v>
      </c>
      <c r="K4598" s="12">
        <f>K4597+IF(AND($B4598="B",$E4598&lt;&gt;""),IF($G4598="D",-I4598,+I4598),0)</f>
        <v>1094.7184306959034</v>
      </c>
      <c r="L4598" s="6" t="str">
        <f>IF(C4598="","",G4598&amp;" "&amp;VLOOKUP(C4598,$X$1:$Y$49,2))</f>
        <v>R 5</v>
      </c>
      <c r="M4598" s="10" t="e">
        <f>M4597+IF(AND(B4598="C",E4598&lt;&gt;""),IF(G4598="D",-#REF!,+#REF!),0)</f>
        <v>#REF!</v>
      </c>
      <c r="N4598">
        <f>IF(D4598,MONTH(D4598),"")</f>
        <v>10</v>
      </c>
      <c r="O4598">
        <f>IF(D4598,YEAR(D4598),"")</f>
        <v>2009</v>
      </c>
      <c r="P4598" s="12">
        <f>P4597+IF(AND($B4598="C",I4598&lt;&gt;""),IF($G4598="D",-I4598,+I4598),0)</f>
        <v>5.774812213216407E-3</v>
      </c>
    </row>
    <row r="4599" spans="1:16" x14ac:dyDescent="0.2">
      <c r="A4599" s="6">
        <v>2177</v>
      </c>
      <c r="B4599" s="29" t="s">
        <v>17</v>
      </c>
      <c r="C4599" t="s">
        <v>28</v>
      </c>
      <c r="D4599" s="8">
        <v>40111</v>
      </c>
      <c r="E4599" s="8">
        <v>40111</v>
      </c>
      <c r="F4599" s="40" t="s">
        <v>284</v>
      </c>
      <c r="G4599" s="29" t="s">
        <v>23</v>
      </c>
      <c r="I4599" s="12">
        <v>57.97</v>
      </c>
      <c r="J4599" s="12">
        <f>J4598+IF(AND($B4599="B",$G4599="D"),-I4599,IF($B4599="B",+I4599,0))</f>
        <v>1036.7484306959034</v>
      </c>
      <c r="K4599" s="12">
        <f>K4598+IF(AND($B4599="B",$E4599&lt;&gt;""),IF($G4599="D",-I4599,+I4599),0)</f>
        <v>1036.7484306959034</v>
      </c>
      <c r="L4599" s="6" t="str">
        <f>IF(C4599="","",G4599&amp;" "&amp;VLOOKUP(C4599,$X$1:$Y$49,2))</f>
        <v>D 25</v>
      </c>
      <c r="M4599" s="10" t="e">
        <f>M4598+IF(AND(B4599="C",E4599&lt;&gt;""),IF(G4599="D",-#REF!,+#REF!),0)</f>
        <v>#REF!</v>
      </c>
      <c r="N4599">
        <f>IF(D4599,MONTH(D4599),"")</f>
        <v>10</v>
      </c>
      <c r="O4599">
        <f>IF(D4599,YEAR(D4599),"")</f>
        <v>2009</v>
      </c>
      <c r="P4599" s="12">
        <f>P4598+IF(AND($B4599="C",I4599&lt;&gt;""),IF($G4599="D",-I4599,+I4599),0)</f>
        <v>5.774812213216407E-3</v>
      </c>
    </row>
    <row r="4600" spans="1:16" x14ac:dyDescent="0.2">
      <c r="A4600" s="6">
        <v>2177</v>
      </c>
      <c r="B4600" s="29" t="s">
        <v>17</v>
      </c>
      <c r="C4600" t="s">
        <v>26</v>
      </c>
      <c r="D4600" s="8">
        <v>40111</v>
      </c>
      <c r="E4600" s="8">
        <v>40111</v>
      </c>
      <c r="F4600" s="40" t="s">
        <v>284</v>
      </c>
      <c r="G4600" s="29" t="s">
        <v>23</v>
      </c>
      <c r="I4600" s="12">
        <v>9.86</v>
      </c>
      <c r="J4600" s="12">
        <f>J4599+IF(AND($B4600="B",$G4600="D"),-I4600,IF($B4600="B",+I4600,0))</f>
        <v>1026.8884306959035</v>
      </c>
      <c r="K4600" s="12">
        <f>K4599+IF(AND($B4600="B",$E4600&lt;&gt;""),IF($G4600="D",-I4600,+I4600),0)</f>
        <v>1026.8884306959035</v>
      </c>
      <c r="L4600" s="6" t="str">
        <f>IF(C4600="","",G4600&amp;" "&amp;VLOOKUP(C4600,$X$1:$Y$49,2))</f>
        <v>D 6</v>
      </c>
      <c r="M4600" s="10" t="e">
        <f>M4599+IF(AND(B4600="C",E4600&lt;&gt;""),IF(G4600="D",-#REF!,+#REF!),0)</f>
        <v>#REF!</v>
      </c>
      <c r="N4600">
        <f>IF(D4600,MONTH(D4600),"")</f>
        <v>10</v>
      </c>
      <c r="O4600">
        <f>IF(D4600,YEAR(D4600),"")</f>
        <v>2009</v>
      </c>
      <c r="P4600" s="12">
        <f>P4599+IF(AND($B4600="C",I4600&lt;&gt;""),IF($G4600="D",-I4600,+I4600),0)</f>
        <v>5.774812213216407E-3</v>
      </c>
    </row>
    <row r="4601" spans="1:16" x14ac:dyDescent="0.2">
      <c r="A4601" s="34">
        <v>2185</v>
      </c>
      <c r="B4601" s="38" t="s">
        <v>17</v>
      </c>
      <c r="C4601" s="35" t="s">
        <v>28</v>
      </c>
      <c r="D4601" s="36">
        <v>40116</v>
      </c>
      <c r="E4601" s="36">
        <v>40116</v>
      </c>
      <c r="F4601" s="41" t="s">
        <v>284</v>
      </c>
      <c r="G4601" s="34" t="s">
        <v>23</v>
      </c>
      <c r="H4601" s="35"/>
      <c r="I4601" s="39">
        <v>15.17</v>
      </c>
      <c r="J4601" s="12">
        <f>J4600+IF(AND($B4601="B",$G4601="D"),-I4601,IF($B4601="B",+I4601,0))</f>
        <v>1011.7184306959035</v>
      </c>
      <c r="K4601" s="12">
        <f>K4600+IF(AND($B4601="B",$E4601&lt;&gt;""),IF($G4601="D",-I4601,+I4601),0)</f>
        <v>1011.7184306959035</v>
      </c>
      <c r="L4601" s="6" t="str">
        <f>IF(C4601="","",G4601&amp;" "&amp;VLOOKUP(C4601,$X$1:$Y$49,2))</f>
        <v>D 25</v>
      </c>
      <c r="M4601" s="10" t="e">
        <f>M4600+IF(AND(B4601="C",E4601&lt;&gt;""),IF(G4601="D",-#REF!,+#REF!),0)</f>
        <v>#REF!</v>
      </c>
      <c r="N4601">
        <f>IF(D4601,MONTH(D4601),"")</f>
        <v>10</v>
      </c>
      <c r="O4601">
        <f>IF(D4601,YEAR(D4601),"")</f>
        <v>2009</v>
      </c>
      <c r="P4601" s="12">
        <f>P4600+IF(AND($B4601="C",I4601&lt;&gt;""),IF($G4601="D",-I4601,+I4601),0)</f>
        <v>5.774812213216407E-3</v>
      </c>
    </row>
    <row r="4602" spans="1:16" x14ac:dyDescent="0.2">
      <c r="A4602" s="34">
        <v>2185</v>
      </c>
      <c r="B4602" s="38" t="s">
        <v>17</v>
      </c>
      <c r="C4602" s="35" t="s">
        <v>26</v>
      </c>
      <c r="D4602" s="36">
        <v>40116</v>
      </c>
      <c r="E4602" s="36">
        <v>40116</v>
      </c>
      <c r="F4602" s="41" t="s">
        <v>284</v>
      </c>
      <c r="G4602" s="34" t="s">
        <v>23</v>
      </c>
      <c r="H4602" s="35"/>
      <c r="I4602" s="39">
        <v>1.89</v>
      </c>
      <c r="J4602" s="12">
        <f>J4601+IF(AND($B4602="B",$G4602="D"),-I4602,IF($B4602="B",+I4602,0))</f>
        <v>1009.8284306959035</v>
      </c>
      <c r="K4602" s="12">
        <f>K4601+IF(AND($B4602="B",$E4602&lt;&gt;""),IF($G4602="D",-I4602,+I4602),0)</f>
        <v>1009.8284306959035</v>
      </c>
      <c r="L4602" s="6" t="str">
        <f>IF(C4602="","",G4602&amp;" "&amp;VLOOKUP(C4602,$X$1:$Y$49,2))</f>
        <v>D 6</v>
      </c>
      <c r="M4602" s="10" t="e">
        <f>M4601+IF(AND(B4602="C",E4602&lt;&gt;""),IF(G4602="D",-#REF!,+#REF!),0)</f>
        <v>#REF!</v>
      </c>
      <c r="N4602">
        <f>IF(D4602,MONTH(D4602),"")</f>
        <v>10</v>
      </c>
      <c r="O4602">
        <f>IF(D4602,YEAR(D4602),"")</f>
        <v>2009</v>
      </c>
      <c r="P4602" s="12">
        <f>P4601+IF(AND($B4602="C",I4602&lt;&gt;""),IF($G4602="D",-I4602,+I4602),0)</f>
        <v>5.774812213216407E-3</v>
      </c>
    </row>
    <row r="4603" spans="1:16" x14ac:dyDescent="0.2">
      <c r="A4603" s="6">
        <v>2185</v>
      </c>
      <c r="B4603" s="29" t="s">
        <v>17</v>
      </c>
      <c r="C4603" t="s">
        <v>31</v>
      </c>
      <c r="D4603" s="8">
        <v>40116</v>
      </c>
      <c r="E4603" s="8">
        <v>40116</v>
      </c>
      <c r="F4603" s="40" t="s">
        <v>284</v>
      </c>
      <c r="G4603" s="29" t="s">
        <v>23</v>
      </c>
      <c r="I4603" s="12">
        <v>81.900000000000006</v>
      </c>
      <c r="J4603" s="12">
        <f>J4602+IF(AND($B4603="B",$G4603="D"),-I4603,IF($B4603="B",+I4603,0))</f>
        <v>927.92843069590356</v>
      </c>
      <c r="K4603" s="12">
        <f>K4602+IF(AND($B4603="B",$E4603&lt;&gt;""),IF($G4603="D",-I4603,+I4603),0)</f>
        <v>927.92843069590356</v>
      </c>
      <c r="L4603" s="6" t="str">
        <f>IF(C4603="","",G4603&amp;" "&amp;VLOOKUP(C4603,$X$1:$Y$49,2))</f>
        <v>D 22</v>
      </c>
      <c r="M4603" s="10" t="e">
        <f>M4602+IF(AND(B4603="C",E4603&lt;&gt;""),IF(G4603="D",-#REF!,+#REF!),0)</f>
        <v>#REF!</v>
      </c>
      <c r="N4603">
        <f>IF(D4603,MONTH(D4603),"")</f>
        <v>10</v>
      </c>
      <c r="O4603">
        <f>IF(D4603,YEAR(D4603),"")</f>
        <v>2009</v>
      </c>
      <c r="P4603" s="12">
        <f>P4602+IF(AND($B4603="C",I4603&lt;&gt;""),IF($G4603="D",-I4603,+I4603),0)</f>
        <v>5.774812213216407E-3</v>
      </c>
    </row>
    <row r="4604" spans="1:16" x14ac:dyDescent="0.2">
      <c r="A4604" s="6">
        <v>2185</v>
      </c>
      <c r="B4604" s="29" t="s">
        <v>17</v>
      </c>
      <c r="C4604" t="s">
        <v>49</v>
      </c>
      <c r="D4604" s="8">
        <v>40116</v>
      </c>
      <c r="E4604" s="8">
        <v>40116</v>
      </c>
      <c r="F4604" s="40" t="s">
        <v>284</v>
      </c>
      <c r="G4604" s="29" t="s">
        <v>23</v>
      </c>
      <c r="I4604" s="12">
        <v>106.18</v>
      </c>
      <c r="J4604" s="12">
        <f>J4603+IF(AND($B4604="B",$G4604="D"),-I4604,IF($B4604="B",+I4604,0))</f>
        <v>821.74843069590361</v>
      </c>
      <c r="K4604" s="12">
        <f>K4603+IF(AND($B4604="B",$E4604&lt;&gt;""),IF($G4604="D",-I4604,+I4604),0)</f>
        <v>821.74843069590361</v>
      </c>
      <c r="L4604" s="6" t="str">
        <f>IF(C4604="","",G4604&amp;" "&amp;VLOOKUP(C4604,$X$1:$Y$49,2))</f>
        <v>D 24</v>
      </c>
      <c r="M4604" s="10" t="e">
        <f>M4603+IF(AND(B4604="C",E4604&lt;&gt;""),IF(G4604="D",-#REF!,+#REF!),0)</f>
        <v>#REF!</v>
      </c>
      <c r="N4604">
        <f>IF(D4604,MONTH(D4604),"")</f>
        <v>10</v>
      </c>
      <c r="O4604">
        <f>IF(D4604,YEAR(D4604),"")</f>
        <v>2009</v>
      </c>
      <c r="P4604" s="12">
        <f>P4603+IF(AND($B4604="C",I4604&lt;&gt;""),IF($G4604="D",-I4604,+I4604),0)</f>
        <v>5.774812213216407E-3</v>
      </c>
    </row>
    <row r="4605" spans="1:16" x14ac:dyDescent="0.2">
      <c r="A4605" s="6">
        <v>2185</v>
      </c>
      <c r="B4605" s="29" t="s">
        <v>17</v>
      </c>
      <c r="C4605" t="s">
        <v>26</v>
      </c>
      <c r="D4605" s="8">
        <v>40116</v>
      </c>
      <c r="E4605" s="8">
        <v>40116</v>
      </c>
      <c r="F4605" s="40" t="s">
        <v>284</v>
      </c>
      <c r="G4605" s="29" t="s">
        <v>23</v>
      </c>
      <c r="I4605" s="12">
        <v>36.869999999999997</v>
      </c>
      <c r="J4605" s="12">
        <f>J4604+IF(AND($B4605="B",$G4605="D"),-I4605,IF($B4605="B",+I4605,0))</f>
        <v>784.8784306959036</v>
      </c>
      <c r="K4605" s="12">
        <f>K4604+IF(AND($B4605="B",$E4605&lt;&gt;""),IF($G4605="D",-I4605,+I4605),0)</f>
        <v>784.8784306959036</v>
      </c>
      <c r="L4605" s="6" t="str">
        <f>IF(C4605="","",G4605&amp;" "&amp;VLOOKUP(C4605,$X$1:$Y$49,2))</f>
        <v>D 6</v>
      </c>
      <c r="M4605" s="10" t="e">
        <f>M4604+IF(AND(B4605="C",E4605&lt;&gt;""),IF(G4605="D",-#REF!,+#REF!),0)</f>
        <v>#REF!</v>
      </c>
      <c r="N4605">
        <f>IF(D4605,MONTH(D4605),"")</f>
        <v>10</v>
      </c>
      <c r="O4605">
        <f>IF(D4605,YEAR(D4605),"")</f>
        <v>2009</v>
      </c>
      <c r="P4605" s="12">
        <f>P4604+IF(AND($B4605="C",I4605&lt;&gt;""),IF($G4605="D",-I4605,+I4605),0)</f>
        <v>5.774812213216407E-3</v>
      </c>
    </row>
    <row r="4606" spans="1:16" x14ac:dyDescent="0.2">
      <c r="A4606" s="34">
        <v>2186</v>
      </c>
      <c r="B4606" s="38" t="s">
        <v>17</v>
      </c>
      <c r="C4606" s="37" t="s">
        <v>58</v>
      </c>
      <c r="D4606" s="36">
        <v>40116</v>
      </c>
      <c r="E4606" s="36">
        <v>40116</v>
      </c>
      <c r="F4606" s="41" t="s">
        <v>284</v>
      </c>
      <c r="G4606" s="38" t="s">
        <v>23</v>
      </c>
      <c r="H4606" s="35"/>
      <c r="I4606" s="39">
        <v>269</v>
      </c>
      <c r="J4606" s="12">
        <f>J4605+IF(AND($B4606="B",$G4606="D"),-I4606,IF($B4606="B",+I4606,0))</f>
        <v>515.8784306959036</v>
      </c>
      <c r="K4606" s="12">
        <f>K4605+IF(AND($B4606="B",$E4606&lt;&gt;""),IF($G4606="D",-I4606,+I4606),0)</f>
        <v>515.8784306959036</v>
      </c>
      <c r="L4606" s="6" t="str">
        <f>IF(C4606="","",G4606&amp;" "&amp;VLOOKUP(C4606,$X$1:$Y$49,2))</f>
        <v>D 4</v>
      </c>
      <c r="M4606" s="10" t="e">
        <f>M4605+IF(AND(B4606="C",E4606&lt;&gt;""),IF(G4606="D",-#REF!,+#REF!),0)</f>
        <v>#REF!</v>
      </c>
      <c r="N4606">
        <f>IF(D4606,MONTH(D4606),"")</f>
        <v>10</v>
      </c>
      <c r="O4606">
        <f>IF(D4606,YEAR(D4606),"")</f>
        <v>2009</v>
      </c>
      <c r="P4606" s="12">
        <f>P4605+IF(AND($B4606="C",I4606&lt;&gt;""),IF($G4606="D",-I4606,+I4606),0)</f>
        <v>5.774812213216407E-3</v>
      </c>
    </row>
    <row r="4607" spans="1:16" x14ac:dyDescent="0.2">
      <c r="A4607" s="6">
        <v>2181</v>
      </c>
      <c r="B4607" s="29" t="s">
        <v>17</v>
      </c>
      <c r="C4607" t="s">
        <v>28</v>
      </c>
      <c r="D4607" s="8">
        <v>40117</v>
      </c>
      <c r="E4607" s="8">
        <v>40119</v>
      </c>
      <c r="F4607" s="40" t="s">
        <v>284</v>
      </c>
      <c r="G4607" s="29" t="s">
        <v>23</v>
      </c>
      <c r="I4607" s="12">
        <v>37.840000000000003</v>
      </c>
      <c r="J4607" s="12">
        <f>J4606+IF(AND($B4607="B",$G4607="D"),-I4607,IF($B4607="B",+I4607,0))</f>
        <v>478.03843069590357</v>
      </c>
      <c r="K4607" s="12">
        <f>K4606+IF(AND($B4607="B",$E4607&lt;&gt;""),IF($G4607="D",-I4607,+I4607),0)</f>
        <v>478.03843069590357</v>
      </c>
      <c r="L4607" s="6" t="str">
        <f>IF(C4607="","",G4607&amp;" "&amp;VLOOKUP(C4607,$X$1:$Y$49,2))</f>
        <v>D 25</v>
      </c>
      <c r="M4607" s="10" t="e">
        <f>M4606+IF(AND(B4607="C",E4607&lt;&gt;""),IF(G4607="D",-#REF!,+#REF!),0)</f>
        <v>#REF!</v>
      </c>
      <c r="N4607">
        <f>IF(D4607,MONTH(D4607),"")</f>
        <v>10</v>
      </c>
      <c r="O4607">
        <f>IF(D4607,YEAR(D4607),"")</f>
        <v>2009</v>
      </c>
      <c r="P4607" s="12">
        <f>P4606+IF(AND($B4607="C",I4607&lt;&gt;""),IF($G4607="D",-I4607,+I4607),0)</f>
        <v>5.774812213216407E-3</v>
      </c>
    </row>
    <row r="4608" spans="1:16" x14ac:dyDescent="0.2">
      <c r="A4608" s="6">
        <v>2181</v>
      </c>
      <c r="B4608" s="29" t="s">
        <v>17</v>
      </c>
      <c r="C4608" t="s">
        <v>26</v>
      </c>
      <c r="D4608" s="8">
        <v>40117</v>
      </c>
      <c r="E4608" s="8">
        <v>40119</v>
      </c>
      <c r="F4608" s="40" t="s">
        <v>284</v>
      </c>
      <c r="G4608" s="29" t="s">
        <v>23</v>
      </c>
      <c r="I4608" s="12">
        <v>7.42</v>
      </c>
      <c r="J4608" s="12">
        <f>J4607+IF(AND($B4608="B",$G4608="D"),-I4608,IF($B4608="B",+I4608,0))</f>
        <v>470.61843069590356</v>
      </c>
      <c r="K4608" s="12">
        <f>K4607+IF(AND($B4608="B",$E4608&lt;&gt;""),IF($G4608="D",-I4608,+I4608),0)</f>
        <v>470.61843069590356</v>
      </c>
      <c r="L4608" s="6" t="str">
        <f>IF(C4608="","",G4608&amp;" "&amp;VLOOKUP(C4608,$X$1:$Y$49,2))</f>
        <v>D 6</v>
      </c>
      <c r="M4608" s="10" t="e">
        <f>M4607+IF(AND(B4608="C",E4608&lt;&gt;""),IF(G4608="D",-#REF!,+#REF!),0)</f>
        <v>#REF!</v>
      </c>
      <c r="N4608">
        <f>IF(D4608,MONTH(D4608),"")</f>
        <v>10</v>
      </c>
      <c r="O4608">
        <f>IF(D4608,YEAR(D4608),"")</f>
        <v>2009</v>
      </c>
      <c r="P4608" s="12">
        <f>P4607+IF(AND($B4608="C",I4608&lt;&gt;""),IF($G4608="D",-I4608,+I4608),0)</f>
        <v>5.774812213216407E-3</v>
      </c>
    </row>
    <row r="4609" spans="1:16" x14ac:dyDescent="0.2">
      <c r="A4609" s="6">
        <v>2182</v>
      </c>
      <c r="B4609" s="29" t="s">
        <v>17</v>
      </c>
      <c r="C4609" s="24" t="s">
        <v>54</v>
      </c>
      <c r="D4609" s="8">
        <v>40119</v>
      </c>
      <c r="E4609" s="8">
        <v>40120</v>
      </c>
      <c r="F4609" s="40" t="s">
        <v>284</v>
      </c>
      <c r="G4609" s="29" t="s">
        <v>19</v>
      </c>
      <c r="I4609" s="12">
        <v>1124.01</v>
      </c>
      <c r="J4609" s="12">
        <f>J4608+IF(AND($B4609="B",$G4609="D"),-I4609,IF($B4609="B",+I4609,0))</f>
        <v>1594.6284306959035</v>
      </c>
      <c r="K4609" s="12">
        <f>K4608+IF(AND($B4609="B",$E4609&lt;&gt;""),IF($G4609="D",-I4609,+I4609),0)</f>
        <v>1594.6284306959035</v>
      </c>
      <c r="L4609" s="6" t="str">
        <f>IF(C4609="","",G4609&amp;" "&amp;VLOOKUP(C4609,$X$1:$Y$49,2))</f>
        <v>R 6</v>
      </c>
      <c r="M4609" s="10" t="e">
        <f>M4608+IF(AND(B4609="C",E4609&lt;&gt;""),IF(G4609="D",-#REF!,+#REF!),0)</f>
        <v>#REF!</v>
      </c>
      <c r="N4609">
        <f>IF(D4609,MONTH(D4609),"")</f>
        <v>11</v>
      </c>
      <c r="O4609">
        <f>IF(D4609,YEAR(D4609),"")</f>
        <v>2009</v>
      </c>
      <c r="P4609" s="12">
        <f>P4608+IF(AND($B4609="C",I4609&lt;&gt;""),IF($G4609="D",-I4609,+I4609),0)</f>
        <v>5.774812213216407E-3</v>
      </c>
    </row>
    <row r="4610" spans="1:16" x14ac:dyDescent="0.2">
      <c r="A4610" s="6">
        <v>2182</v>
      </c>
      <c r="B4610" s="29" t="s">
        <v>17</v>
      </c>
      <c r="C4610" t="s">
        <v>62</v>
      </c>
      <c r="D4610" s="8">
        <v>40119</v>
      </c>
      <c r="E4610" s="8">
        <v>40120</v>
      </c>
      <c r="F4610" t="s">
        <v>284</v>
      </c>
      <c r="G4610" s="29" t="s">
        <v>19</v>
      </c>
      <c r="I4610" s="12">
        <v>220.3</v>
      </c>
      <c r="J4610" s="12">
        <f>J4609+IF(AND($B4610="B",$G4610="D"),-I4610,IF($B4610="B",+I4610,0))</f>
        <v>1814.9284306959034</v>
      </c>
      <c r="K4610" s="12">
        <f>K4609+IF(AND($B4610="B",$E4610&lt;&gt;""),IF($G4610="D",-I4610,+I4610),0)</f>
        <v>1814.9284306959034</v>
      </c>
      <c r="L4610" s="6" t="str">
        <f>IF(C4610="","",G4610&amp;" "&amp;VLOOKUP(C4610,$X$1:$Y$49,2))</f>
        <v>R 5</v>
      </c>
      <c r="M4610" s="10" t="e">
        <f>M4609+IF(AND(B4610="C",E4610&lt;&gt;""),IF(G4610="D",-#REF!,+#REF!),0)</f>
        <v>#REF!</v>
      </c>
      <c r="N4610">
        <f>IF(D4610,MONTH(D4610),"")</f>
        <v>11</v>
      </c>
      <c r="O4610">
        <f>IF(D4610,YEAR(D4610),"")</f>
        <v>2009</v>
      </c>
      <c r="P4610" s="12">
        <f>P4609+IF(AND($B4610="C",I4610&lt;&gt;""),IF($G4610="D",-I4610,+I4610),0)</f>
        <v>5.774812213216407E-3</v>
      </c>
    </row>
    <row r="4611" spans="1:16" x14ac:dyDescent="0.2">
      <c r="A4611" s="6">
        <v>2184</v>
      </c>
      <c r="B4611" s="6" t="s">
        <v>17</v>
      </c>
      <c r="C4611" t="s">
        <v>53</v>
      </c>
      <c r="D4611" s="8">
        <v>40119</v>
      </c>
      <c r="E4611" s="8">
        <v>40119</v>
      </c>
      <c r="F4611" t="s">
        <v>284</v>
      </c>
      <c r="G4611" s="6" t="s">
        <v>23</v>
      </c>
      <c r="I4611" s="12">
        <v>36</v>
      </c>
      <c r="J4611" s="12">
        <f>J4610+IF(AND($B4611="B",$G4611="D"),-I4611,IF($B4611="B",+I4611,0))</f>
        <v>1778.9284306959034</v>
      </c>
      <c r="K4611" s="12">
        <f>K4610+IF(AND($B4611="B",$E4611&lt;&gt;""),IF($G4611="D",-I4611,+I4611),0)</f>
        <v>1778.9284306959034</v>
      </c>
      <c r="L4611" s="6" t="str">
        <f>IF(C4611="","",G4611&amp;" "&amp;VLOOKUP(C4611,$X$1:$Y$49,2))</f>
        <v>D 29</v>
      </c>
      <c r="M4611" s="10" t="e">
        <f>M4610+IF(AND(B4611="C",E4611&lt;&gt;""),IF(G4611="D",-#REF!,+#REF!),0)</f>
        <v>#REF!</v>
      </c>
      <c r="N4611">
        <f>IF(D4611,MONTH(D4611),"")</f>
        <v>11</v>
      </c>
      <c r="O4611">
        <f>IF(D4611,YEAR(D4611),"")</f>
        <v>2009</v>
      </c>
      <c r="P4611" s="12">
        <f>P4610+IF(AND($B4611="C",I4611&lt;&gt;""),IF($G4611="D",-I4611,+I4611),0)</f>
        <v>5.774812213216407E-3</v>
      </c>
    </row>
    <row r="4612" spans="1:16" x14ac:dyDescent="0.2">
      <c r="A4612" s="6">
        <v>2184</v>
      </c>
      <c r="B4612" s="6" t="s">
        <v>17</v>
      </c>
      <c r="C4612" t="s">
        <v>53</v>
      </c>
      <c r="D4612" s="8">
        <v>40119</v>
      </c>
      <c r="E4612" s="8">
        <v>40119</v>
      </c>
      <c r="F4612" t="s">
        <v>284</v>
      </c>
      <c r="G4612" s="6" t="s">
        <v>23</v>
      </c>
      <c r="I4612" s="12">
        <v>8.36</v>
      </c>
      <c r="J4612" s="12">
        <f>J4611+IF(AND($B4612="B",$G4612="D"),-I4612,IF($B4612="B",+I4612,0))</f>
        <v>1770.5684306959035</v>
      </c>
      <c r="K4612" s="12">
        <f>K4611+IF(AND($B4612="B",$E4612&lt;&gt;""),IF($G4612="D",-I4612,+I4612),0)</f>
        <v>1770.5684306959035</v>
      </c>
      <c r="L4612" s="6" t="str">
        <f>IF(C4612="","",G4612&amp;" "&amp;VLOOKUP(C4612,$X$1:$Y$49,2))</f>
        <v>D 29</v>
      </c>
      <c r="M4612" s="10" t="e">
        <f>M4611+IF(AND(B4612="C",E4612&lt;&gt;""),IF(G4612="D",-#REF!,+#REF!),0)</f>
        <v>#REF!</v>
      </c>
      <c r="N4612">
        <f>IF(D4612,MONTH(D4612),"")</f>
        <v>11</v>
      </c>
      <c r="O4612">
        <f>IF(D4612,YEAR(D4612),"")</f>
        <v>2009</v>
      </c>
      <c r="P4612" s="12">
        <f>P4611+IF(AND($B4612="C",I4612&lt;&gt;""),IF($G4612="D",-I4612,+I4612),0)</f>
        <v>5.774812213216407E-3</v>
      </c>
    </row>
    <row r="4613" spans="1:16" x14ac:dyDescent="0.2">
      <c r="A4613" s="6">
        <v>2183</v>
      </c>
      <c r="B4613" s="29" t="s">
        <v>17</v>
      </c>
      <c r="C4613" s="24" t="s">
        <v>54</v>
      </c>
      <c r="D4613" s="8">
        <v>40120</v>
      </c>
      <c r="E4613" s="8">
        <v>40133</v>
      </c>
      <c r="F4613" s="40" t="s">
        <v>284</v>
      </c>
      <c r="G4613" s="29" t="s">
        <v>19</v>
      </c>
      <c r="I4613" s="12">
        <v>300</v>
      </c>
      <c r="J4613" s="12">
        <f>J4612+IF(AND($B4613="B",$G4613="D"),-I4613,IF($B4613="B",+I4613,0))</f>
        <v>2070.5684306959038</v>
      </c>
      <c r="K4613" s="12">
        <f>K4612+IF(AND($B4613="B",$E4613&lt;&gt;""),IF($G4613="D",-I4613,+I4613),0)</f>
        <v>2070.5684306959038</v>
      </c>
      <c r="L4613" s="6" t="str">
        <f>IF(C4613="","",G4613&amp;" "&amp;VLOOKUP(C4613,$X$1:$Y$49,2))</f>
        <v>R 6</v>
      </c>
      <c r="M4613" s="10" t="e">
        <f>M4612+IF(AND(B4613="C",E4613&lt;&gt;""),IF(G4613="D",-#REF!,+#REF!),0)</f>
        <v>#REF!</v>
      </c>
      <c r="N4613">
        <f>IF(D4613,MONTH(D4613),"")</f>
        <v>11</v>
      </c>
      <c r="O4613">
        <f>IF(D4613,YEAR(D4613),"")</f>
        <v>2009</v>
      </c>
      <c r="P4613" s="12">
        <f>P4612+IF(AND($B4613="C",I4613&lt;&gt;""),IF($G4613="D",-I4613,+I4613),0)</f>
        <v>5.774812213216407E-3</v>
      </c>
    </row>
    <row r="4614" spans="1:16" x14ac:dyDescent="0.2">
      <c r="A4614" s="6">
        <v>2183</v>
      </c>
      <c r="B4614" s="29" t="s">
        <v>17</v>
      </c>
      <c r="C4614" t="s">
        <v>62</v>
      </c>
      <c r="D4614" s="8">
        <v>40120</v>
      </c>
      <c r="E4614" s="8">
        <v>40133</v>
      </c>
      <c r="F4614" s="40" t="s">
        <v>284</v>
      </c>
      <c r="G4614" s="29" t="s">
        <v>19</v>
      </c>
      <c r="I4614" s="12">
        <v>58.8</v>
      </c>
      <c r="J4614" s="12">
        <f>J4613+IF(AND($B4614="B",$G4614="D"),-I4614,IF($B4614="B",+I4614,0))</f>
        <v>2129.368430695904</v>
      </c>
      <c r="K4614" s="12">
        <f>K4613+IF(AND($B4614="B",$E4614&lt;&gt;""),IF($G4614="D",-I4614,+I4614),0)</f>
        <v>2129.368430695904</v>
      </c>
      <c r="L4614" s="6" t="str">
        <f>IF(C4614="","",G4614&amp;" "&amp;VLOOKUP(C4614,$X$1:$Y$49,2))</f>
        <v>R 5</v>
      </c>
      <c r="M4614" s="10" t="e">
        <f>M4613+IF(AND(B4614="C",E4614&lt;&gt;""),IF(G4614="D",-#REF!,+#REF!),0)</f>
        <v>#REF!</v>
      </c>
      <c r="N4614">
        <f>IF(D4614,MONTH(D4614),"")</f>
        <v>11</v>
      </c>
      <c r="O4614">
        <f>IF(D4614,YEAR(D4614),"")</f>
        <v>2009</v>
      </c>
      <c r="P4614" s="12">
        <f>P4613+IF(AND($B4614="C",I4614&lt;&gt;""),IF($G4614="D",-I4614,+I4614),0)</f>
        <v>5.774812213216407E-3</v>
      </c>
    </row>
    <row r="4615" spans="1:16" x14ac:dyDescent="0.2">
      <c r="A4615" s="6">
        <v>999</v>
      </c>
      <c r="B4615" s="6" t="s">
        <v>17</v>
      </c>
      <c r="C4615" t="s">
        <v>33</v>
      </c>
      <c r="D4615" s="8">
        <v>40121</v>
      </c>
      <c r="E4615" s="8">
        <v>40122</v>
      </c>
      <c r="F4615" t="s">
        <v>284</v>
      </c>
      <c r="G4615" s="6" t="s">
        <v>23</v>
      </c>
      <c r="I4615" s="12">
        <v>141.47999999999999</v>
      </c>
      <c r="J4615" s="12">
        <f>J4614+IF(AND($B4615="B",$G4615="D"),-I4615,IF($B4615="B",+I4615,0))</f>
        <v>1987.8884306959039</v>
      </c>
      <c r="K4615" s="12">
        <f>K4614+IF(AND($B4615="B",$E4615&lt;&gt;""),IF($G4615="D",-I4615,+I4615),0)</f>
        <v>1987.8884306959039</v>
      </c>
      <c r="L4615" s="6" t="str">
        <f>IF(C4615="","",G4615&amp;" "&amp;VLOOKUP(C4615,$X$1:$Y$49,2))</f>
        <v>D 23</v>
      </c>
      <c r="M4615" s="10" t="e">
        <f>M4614+IF(AND(B4615="C",E4615&lt;&gt;""),IF(G4615="D",-#REF!,+#REF!),0)</f>
        <v>#REF!</v>
      </c>
      <c r="N4615">
        <f>IF(D4615,MONTH(D4615),"")</f>
        <v>11</v>
      </c>
      <c r="O4615">
        <f>IF(D4615,YEAR(D4615),"")</f>
        <v>2009</v>
      </c>
      <c r="P4615" s="12">
        <f>P4614+IF(AND($B4615="C",I4615&lt;&gt;""),IF($G4615="D",-I4615,+I4615),0)</f>
        <v>5.774812213216407E-3</v>
      </c>
    </row>
    <row r="4616" spans="1:16" x14ac:dyDescent="0.2">
      <c r="A4616" s="6">
        <v>2024</v>
      </c>
      <c r="B4616" s="6" t="s">
        <v>17</v>
      </c>
      <c r="C4616" t="s">
        <v>58</v>
      </c>
      <c r="D4616" s="8">
        <v>40122</v>
      </c>
      <c r="E4616" s="8">
        <v>40137</v>
      </c>
      <c r="F4616" t="s">
        <v>284</v>
      </c>
      <c r="G4616" s="6" t="s">
        <v>23</v>
      </c>
      <c r="I4616" s="12">
        <v>254.5</v>
      </c>
      <c r="J4616" s="12">
        <f>J4615+IF(AND($B4616="B",$G4616="D"),-I4616,IF($B4616="B",+I4616,0))</f>
        <v>1733.3884306959039</v>
      </c>
      <c r="K4616" s="12">
        <f>K4615+IF(AND($B4616="B",$E4616&lt;&gt;""),IF($G4616="D",-I4616,+I4616),0)</f>
        <v>1733.3884306959039</v>
      </c>
      <c r="L4616" s="6" t="str">
        <f>IF(C4616="","",G4616&amp;" "&amp;VLOOKUP(C4616,$X$1:$Y$49,2))</f>
        <v>D 4</v>
      </c>
      <c r="M4616" s="10" t="e">
        <f>M4615+IF(AND(B4616="C",E4616&lt;&gt;""),IF(G4616="D",-#REF!,+#REF!),0)</f>
        <v>#REF!</v>
      </c>
      <c r="N4616">
        <f>IF(D4616,MONTH(D4616),"")</f>
        <v>11</v>
      </c>
      <c r="O4616">
        <f>IF(D4616,YEAR(D4616),"")</f>
        <v>2009</v>
      </c>
      <c r="P4616" s="12">
        <f>P4615+IF(AND($B4616="C",I4616&lt;&gt;""),IF($G4616="D",-I4616,+I4616),0)</f>
        <v>5.774812213216407E-3</v>
      </c>
    </row>
    <row r="4617" spans="1:16" x14ac:dyDescent="0.2">
      <c r="A4617" s="6">
        <v>2187</v>
      </c>
      <c r="B4617" s="29" t="s">
        <v>17</v>
      </c>
      <c r="C4617" t="s">
        <v>31</v>
      </c>
      <c r="D4617" s="8">
        <v>40122</v>
      </c>
      <c r="E4617" s="8">
        <v>40122</v>
      </c>
      <c r="F4617" s="40" t="s">
        <v>284</v>
      </c>
      <c r="G4617" s="29" t="s">
        <v>23</v>
      </c>
      <c r="I4617" s="12">
        <v>94.3</v>
      </c>
      <c r="J4617" s="12">
        <f>J4616+IF(AND($B4617="B",$G4617="D"),-I4617,IF($B4617="B",+I4617,0))</f>
        <v>1639.088430695904</v>
      </c>
      <c r="K4617" s="12">
        <f>K4616+IF(AND($B4617="B",$E4617&lt;&gt;""),IF($G4617="D",-I4617,+I4617),0)</f>
        <v>1639.088430695904</v>
      </c>
      <c r="L4617" s="6" t="str">
        <f>IF(C4617="","",G4617&amp;" "&amp;VLOOKUP(C4617,$X$1:$Y$49,2))</f>
        <v>D 22</v>
      </c>
      <c r="M4617" s="10" t="e">
        <f>M4616+IF(AND(B4617="C",E4617&lt;&gt;""),IF(G4617="D",-#REF!,+#REF!),0)</f>
        <v>#REF!</v>
      </c>
      <c r="N4617">
        <f>IF(D4617,MONTH(D4617),"")</f>
        <v>11</v>
      </c>
      <c r="O4617">
        <f>IF(D4617,YEAR(D4617),"")</f>
        <v>2009</v>
      </c>
      <c r="P4617" s="12">
        <f>P4616+IF(AND($B4617="C",I4617&lt;&gt;""),IF($G4617="D",-I4617,+I4617),0)</f>
        <v>5.774812213216407E-3</v>
      </c>
    </row>
    <row r="4618" spans="1:16" x14ac:dyDescent="0.2">
      <c r="A4618" s="6">
        <v>2187</v>
      </c>
      <c r="B4618" s="29" t="s">
        <v>17</v>
      </c>
      <c r="C4618" t="s">
        <v>26</v>
      </c>
      <c r="D4618" s="8">
        <v>40122</v>
      </c>
      <c r="E4618" s="8">
        <v>40122</v>
      </c>
      <c r="F4618" s="40" t="s">
        <v>284</v>
      </c>
      <c r="G4618" s="29" t="s">
        <v>23</v>
      </c>
      <c r="I4618" s="12">
        <v>18.48</v>
      </c>
      <c r="J4618" s="12">
        <f>J4617+IF(AND($B4618="B",$G4618="D"),-I4618,IF($B4618="B",+I4618,0))</f>
        <v>1620.608430695904</v>
      </c>
      <c r="K4618" s="12">
        <f>K4617+IF(AND($B4618="B",$E4618&lt;&gt;""),IF($G4618="D",-I4618,+I4618),0)</f>
        <v>1620.608430695904</v>
      </c>
      <c r="L4618" s="6" t="str">
        <f>IF(C4618="","",G4618&amp;" "&amp;VLOOKUP(C4618,$X$1:$Y$49,2))</f>
        <v>D 6</v>
      </c>
      <c r="M4618" s="10" t="e">
        <f>M4617+IF(AND(B4618="C",E4618&lt;&gt;""),IF(G4618="D",-#REF!,+#REF!),0)</f>
        <v>#REF!</v>
      </c>
      <c r="N4618">
        <f>IF(D4618,MONTH(D4618),"")</f>
        <v>11</v>
      </c>
      <c r="O4618">
        <f>IF(D4618,YEAR(D4618),"")</f>
        <v>2009</v>
      </c>
      <c r="P4618" s="12">
        <f>P4617+IF(AND($B4618="C",I4618&lt;&gt;""),IF($G4618="D",-I4618,+I4618),0)</f>
        <v>5.774812213216407E-3</v>
      </c>
    </row>
    <row r="4619" spans="1:16" x14ac:dyDescent="0.2">
      <c r="A4619" s="6">
        <v>2188</v>
      </c>
      <c r="B4619" s="29" t="s">
        <v>17</v>
      </c>
      <c r="C4619" t="s">
        <v>54</v>
      </c>
      <c r="D4619" s="8">
        <v>40122</v>
      </c>
      <c r="E4619" s="8">
        <v>40122</v>
      </c>
      <c r="F4619" s="40" t="s">
        <v>284</v>
      </c>
      <c r="G4619" s="29" t="s">
        <v>19</v>
      </c>
      <c r="I4619" s="12">
        <v>550</v>
      </c>
      <c r="J4619" s="12">
        <f>J4618+IF(AND($B4619="B",$G4619="D"),-I4619,IF($B4619="B",+I4619,0))</f>
        <v>2170.6084306959037</v>
      </c>
      <c r="K4619" s="12">
        <f>K4618+IF(AND($B4619="B",$E4619&lt;&gt;""),IF($G4619="D",-I4619,+I4619),0)</f>
        <v>2170.6084306959037</v>
      </c>
      <c r="L4619" s="6" t="str">
        <f>IF(C4619="","",G4619&amp;" "&amp;VLOOKUP(C4619,$X$1:$Y$49,2))</f>
        <v>R 6</v>
      </c>
      <c r="M4619" s="10" t="e">
        <f>M4618+IF(AND(B4619="C",E4619&lt;&gt;""),IF(G4619="D",-#REF!,+#REF!),0)</f>
        <v>#REF!</v>
      </c>
      <c r="N4619">
        <f>IF(D4619,MONTH(D4619),"")</f>
        <v>11</v>
      </c>
      <c r="O4619">
        <f>IF(D4619,YEAR(D4619),"")</f>
        <v>2009</v>
      </c>
      <c r="P4619" s="12">
        <f>P4618+IF(AND($B4619="C",I4619&lt;&gt;""),IF($G4619="D",-I4619,+I4619),0)</f>
        <v>5.774812213216407E-3</v>
      </c>
    </row>
    <row r="4620" spans="1:16" x14ac:dyDescent="0.2">
      <c r="A4620" s="6">
        <v>2188</v>
      </c>
      <c r="B4620" s="29" t="s">
        <v>17</v>
      </c>
      <c r="C4620" t="s">
        <v>62</v>
      </c>
      <c r="D4620" s="8">
        <v>40122</v>
      </c>
      <c r="E4620" s="8">
        <v>40122</v>
      </c>
      <c r="F4620" t="s">
        <v>284</v>
      </c>
      <c r="G4620" s="29" t="s">
        <v>19</v>
      </c>
      <c r="I4620" s="12">
        <v>107.8</v>
      </c>
      <c r="J4620" s="12">
        <f>J4619+IF(AND($B4620="B",$G4620="D"),-I4620,IF($B4620="B",+I4620,0))</f>
        <v>2278.4084306959039</v>
      </c>
      <c r="K4620" s="12">
        <f>K4619+IF(AND($B4620="B",$E4620&lt;&gt;""),IF($G4620="D",-I4620,+I4620),0)</f>
        <v>2278.4084306959039</v>
      </c>
      <c r="L4620" s="6" t="str">
        <f>IF(C4620="","",G4620&amp;" "&amp;VLOOKUP(C4620,$X$1:$Y$49,2))</f>
        <v>R 5</v>
      </c>
      <c r="M4620" s="10" t="e">
        <f>M4619+IF(AND(B4620="C",E4620&lt;&gt;""),IF(G4620="D",-#REF!,+#REF!),0)</f>
        <v>#REF!</v>
      </c>
      <c r="N4620">
        <f>IF(D4620,MONTH(D4620),"")</f>
        <v>11</v>
      </c>
      <c r="O4620">
        <f>IF(D4620,YEAR(D4620),"")</f>
        <v>2009</v>
      </c>
      <c r="P4620" s="12">
        <f>P4619+IF(AND($B4620="C",I4620&lt;&gt;""),IF($G4620="D",-I4620,+I4620),0)</f>
        <v>5.774812213216407E-3</v>
      </c>
    </row>
    <row r="4621" spans="1:16" x14ac:dyDescent="0.2">
      <c r="A4621" s="6">
        <v>1538</v>
      </c>
      <c r="B4621" s="6" t="s">
        <v>17</v>
      </c>
      <c r="C4621" t="s">
        <v>64</v>
      </c>
      <c r="D4621" s="8">
        <v>40125</v>
      </c>
      <c r="E4621" s="8">
        <v>40126</v>
      </c>
      <c r="F4621" t="s">
        <v>284</v>
      </c>
      <c r="G4621" s="6" t="s">
        <v>23</v>
      </c>
      <c r="I4621" s="12">
        <v>4</v>
      </c>
      <c r="J4621" s="12">
        <f>J4620+IF(AND($B4621="B",$G4621="D"),-I4621,IF($B4621="B",+I4621,0))</f>
        <v>2274.4084306959039</v>
      </c>
      <c r="K4621" s="12">
        <f>K4620+IF(AND($B4621="B",$E4621&lt;&gt;""),IF($G4621="D",-I4621,+I4621),0)</f>
        <v>2274.4084306959039</v>
      </c>
      <c r="L4621" s="6" t="str">
        <f>IF(C4621="","",G4621&amp;" "&amp;VLOOKUP(C4621,$X$1:$Y$49,2))</f>
        <v>D 20</v>
      </c>
      <c r="M4621" s="10" t="e">
        <f>M4620+IF(AND(B4621="C",E4621&lt;&gt;""),IF(G4621="D",-#REF!,+#REF!),0)</f>
        <v>#REF!</v>
      </c>
      <c r="N4621">
        <f>IF(D4621,MONTH(D4621),"")</f>
        <v>11</v>
      </c>
      <c r="O4621">
        <f>IF(D4621,YEAR(D4621),"")</f>
        <v>2009</v>
      </c>
      <c r="P4621" s="12">
        <f>P4620+IF(AND($B4621="C",I4621&lt;&gt;""),IF($G4621="D",-I4621,+I4621),0)</f>
        <v>5.774812213216407E-3</v>
      </c>
    </row>
    <row r="4622" spans="1:16" x14ac:dyDescent="0.2">
      <c r="A4622" s="6">
        <v>2178</v>
      </c>
      <c r="B4622" s="29" t="s">
        <v>17</v>
      </c>
      <c r="C4622" t="s">
        <v>33</v>
      </c>
      <c r="D4622" s="8">
        <v>40127</v>
      </c>
      <c r="E4622" s="8">
        <v>40129</v>
      </c>
      <c r="F4622" t="s">
        <v>284</v>
      </c>
      <c r="G4622" s="6" t="s">
        <v>23</v>
      </c>
      <c r="I4622" s="12">
        <v>215</v>
      </c>
      <c r="J4622" s="12">
        <f>J4621+IF(AND($B4622="B",$G4622="D"),-I4622,IF($B4622="B",+I4622,0))</f>
        <v>2059.4084306959039</v>
      </c>
      <c r="K4622" s="12">
        <f>K4621+IF(AND($B4622="B",$E4622&lt;&gt;""),IF($G4622="D",-I4622,+I4622),0)</f>
        <v>2059.4084306959039</v>
      </c>
      <c r="L4622" s="6" t="str">
        <f>IF(C4622="","",G4622&amp;" "&amp;VLOOKUP(C4622,$X$1:$Y$49,2))</f>
        <v>D 23</v>
      </c>
      <c r="M4622" s="10" t="e">
        <f>M4621+IF(AND(B4622="C",E4622&lt;&gt;""),IF(G4622="D",-#REF!,+#REF!),0)</f>
        <v>#REF!</v>
      </c>
      <c r="N4622">
        <f>IF(D4622,MONTH(D4622),"")</f>
        <v>11</v>
      </c>
      <c r="O4622">
        <f>IF(D4622,YEAR(D4622),"")</f>
        <v>2009</v>
      </c>
      <c r="P4622" s="12">
        <f>P4621+IF(AND($B4622="C",I4622&lt;&gt;""),IF($G4622="D",-I4622,+I4622),0)</f>
        <v>5.774812213216407E-3</v>
      </c>
    </row>
    <row r="4623" spans="1:16" x14ac:dyDescent="0.2">
      <c r="A4623" s="6">
        <v>2189</v>
      </c>
      <c r="B4623" s="29" t="s">
        <v>17</v>
      </c>
      <c r="C4623" t="s">
        <v>67</v>
      </c>
      <c r="D4623" s="8">
        <v>40130</v>
      </c>
      <c r="E4623" s="8">
        <v>40133</v>
      </c>
      <c r="F4623" s="40" t="s">
        <v>284</v>
      </c>
      <c r="G4623" s="29" t="s">
        <v>23</v>
      </c>
      <c r="I4623" s="12">
        <v>547</v>
      </c>
      <c r="J4623" s="12">
        <f>J4622+IF(AND($B4623="B",$G4623="D"),-I4623,IF($B4623="B",+I4623,0))</f>
        <v>1512.4084306959039</v>
      </c>
      <c r="K4623" s="12">
        <f>K4622+IF(AND($B4623="B",$E4623&lt;&gt;""),IF($G4623="D",-I4623,+I4623),0)</f>
        <v>1512.4084306959039</v>
      </c>
      <c r="L4623" s="6" t="str">
        <f>IF(C4623="","",G4623&amp;" "&amp;VLOOKUP(C4623,$X$1:$Y$49,2))</f>
        <v>D 11</v>
      </c>
      <c r="M4623" s="10" t="e">
        <f>M4622+IF(AND(B4623="C",E4623&lt;&gt;""),IF(G4623="D",-#REF!,+#REF!),0)</f>
        <v>#REF!</v>
      </c>
      <c r="N4623">
        <f>IF(D4623,MONTH(D4623),"")</f>
        <v>11</v>
      </c>
      <c r="O4623">
        <f>IF(D4623,YEAR(D4623),"")</f>
        <v>2009</v>
      </c>
      <c r="P4623" s="12">
        <f>P4622+IF(AND($B4623="C",I4623&lt;&gt;""),IF($G4623="D",-I4623,+I4623),0)</f>
        <v>5.774812213216407E-3</v>
      </c>
    </row>
    <row r="4624" spans="1:16" x14ac:dyDescent="0.2">
      <c r="A4624" s="6">
        <v>2192</v>
      </c>
      <c r="B4624" s="29" t="s">
        <v>17</v>
      </c>
      <c r="C4624" t="s">
        <v>54</v>
      </c>
      <c r="D4624" s="8">
        <v>40133</v>
      </c>
      <c r="E4624" s="8">
        <v>40133</v>
      </c>
      <c r="F4624" s="40" t="s">
        <v>284</v>
      </c>
      <c r="G4624" s="29" t="s">
        <v>19</v>
      </c>
      <c r="I4624" s="12">
        <v>580</v>
      </c>
      <c r="J4624" s="12">
        <f>J4623+IF(AND($B4624="B",$G4624="D"),-I4624,IF($B4624="B",+I4624,0))</f>
        <v>2092.4084306959039</v>
      </c>
      <c r="K4624" s="12">
        <f>K4623+IF(AND($B4624="B",$E4624&lt;&gt;""),IF($G4624="D",-I4624,+I4624),0)</f>
        <v>2092.4084306959039</v>
      </c>
      <c r="L4624" s="6" t="str">
        <f>IF(C4624="","",G4624&amp;" "&amp;VLOOKUP(C4624,$X$1:$Y$49,2))</f>
        <v>R 6</v>
      </c>
      <c r="M4624" s="10" t="e">
        <f>M4623+IF(AND(B4624="C",E4624&lt;&gt;""),IF(G4624="D",-#REF!,+#REF!),0)</f>
        <v>#REF!</v>
      </c>
      <c r="N4624">
        <f>IF(D4624,MONTH(D4624),"")</f>
        <v>11</v>
      </c>
      <c r="O4624">
        <f>IF(D4624,YEAR(D4624),"")</f>
        <v>2009</v>
      </c>
      <c r="P4624" s="12">
        <f>P4623+IF(AND($B4624="C",I4624&lt;&gt;""),IF($G4624="D",-I4624,+I4624),0)</f>
        <v>5.774812213216407E-3</v>
      </c>
    </row>
    <row r="4625" spans="1:16" x14ac:dyDescent="0.2">
      <c r="A4625" s="6">
        <v>2192</v>
      </c>
      <c r="B4625" s="29" t="s">
        <v>17</v>
      </c>
      <c r="C4625" t="s">
        <v>62</v>
      </c>
      <c r="D4625" s="8">
        <v>40133</v>
      </c>
      <c r="E4625" s="8">
        <v>40133</v>
      </c>
      <c r="F4625" t="s">
        <v>284</v>
      </c>
      <c r="G4625" s="29" t="s">
        <v>19</v>
      </c>
      <c r="I4625" s="12">
        <v>113.68</v>
      </c>
      <c r="J4625" s="12">
        <f>J4624+IF(AND($B4625="B",$G4625="D"),-I4625,IF($B4625="B",+I4625,0))</f>
        <v>2206.0884306959038</v>
      </c>
      <c r="K4625" s="12">
        <f>K4624+IF(AND($B4625="B",$E4625&lt;&gt;""),IF($G4625="D",-I4625,+I4625),0)</f>
        <v>2206.0884306959038</v>
      </c>
      <c r="L4625" s="6" t="str">
        <f>IF(C4625="","",G4625&amp;" "&amp;VLOOKUP(C4625,$X$1:$Y$49,2))</f>
        <v>R 5</v>
      </c>
      <c r="M4625" s="10" t="e">
        <f>M4624+IF(AND(B4625="C",E4625&lt;&gt;""),IF(G4625="D",-#REF!,+#REF!),0)</f>
        <v>#REF!</v>
      </c>
      <c r="N4625">
        <f>IF(D4625,MONTH(D4625),"")</f>
        <v>11</v>
      </c>
      <c r="O4625">
        <f>IF(D4625,YEAR(D4625),"")</f>
        <v>2009</v>
      </c>
      <c r="P4625" s="12">
        <f>P4624+IF(AND($B4625="C",I4625&lt;&gt;""),IF($G4625="D",-I4625,+I4625),0)</f>
        <v>5.774812213216407E-3</v>
      </c>
    </row>
    <row r="4626" spans="1:16" x14ac:dyDescent="0.2">
      <c r="A4626" s="6">
        <v>2193</v>
      </c>
      <c r="B4626" s="29" t="s">
        <v>17</v>
      </c>
      <c r="C4626" t="s">
        <v>54</v>
      </c>
      <c r="D4626" s="8">
        <v>40133</v>
      </c>
      <c r="E4626" s="8">
        <v>40133</v>
      </c>
      <c r="F4626" s="40" t="s">
        <v>284</v>
      </c>
      <c r="G4626" s="29" t="s">
        <v>19</v>
      </c>
      <c r="I4626" s="12">
        <v>700</v>
      </c>
      <c r="J4626" s="12">
        <f>J4625+IF(AND($B4626="B",$G4626="D"),-I4626,IF($B4626="B",+I4626,0))</f>
        <v>2906.0884306959038</v>
      </c>
      <c r="K4626" s="12">
        <f>K4625+IF(AND($B4626="B",$E4626&lt;&gt;""),IF($G4626="D",-I4626,+I4626),0)</f>
        <v>2906.0884306959038</v>
      </c>
      <c r="L4626" s="6" t="str">
        <f>IF(C4626="","",G4626&amp;" "&amp;VLOOKUP(C4626,$X$1:$Y$49,2))</f>
        <v>R 6</v>
      </c>
      <c r="M4626" s="10" t="e">
        <f>M4625+IF(AND(B4626="C",E4626&lt;&gt;""),IF(G4626="D",-#REF!,+#REF!),0)</f>
        <v>#REF!</v>
      </c>
      <c r="N4626">
        <f>IF(D4626,MONTH(D4626),"")</f>
        <v>11</v>
      </c>
      <c r="O4626">
        <f>IF(D4626,YEAR(D4626),"")</f>
        <v>2009</v>
      </c>
      <c r="P4626" s="12">
        <f>P4625+IF(AND($B4626="C",I4626&lt;&gt;""),IF($G4626="D",-I4626,+I4626),0)</f>
        <v>5.774812213216407E-3</v>
      </c>
    </row>
    <row r="4627" spans="1:16" x14ac:dyDescent="0.2">
      <c r="A4627" s="6">
        <v>2193</v>
      </c>
      <c r="B4627" s="29" t="s">
        <v>17</v>
      </c>
      <c r="C4627" t="s">
        <v>62</v>
      </c>
      <c r="D4627" s="8">
        <v>40133</v>
      </c>
      <c r="E4627" s="8">
        <v>40133</v>
      </c>
      <c r="F4627" t="s">
        <v>284</v>
      </c>
      <c r="G4627" s="29" t="s">
        <v>19</v>
      </c>
      <c r="I4627" s="12">
        <v>137.19999999999999</v>
      </c>
      <c r="J4627" s="12">
        <f>J4626+IF(AND($B4627="B",$G4627="D"),-I4627,IF($B4627="B",+I4627,0))</f>
        <v>3043.2884306959036</v>
      </c>
      <c r="K4627" s="12">
        <f>K4626+IF(AND($B4627="B",$E4627&lt;&gt;""),IF($G4627="D",-I4627,+I4627),0)</f>
        <v>3043.2884306959036</v>
      </c>
      <c r="L4627" s="6" t="str">
        <f>IF(C4627="","",G4627&amp;" "&amp;VLOOKUP(C4627,$X$1:$Y$49,2))</f>
        <v>R 5</v>
      </c>
      <c r="M4627" s="10" t="e">
        <f>M4626+IF(AND(B4627="C",E4627&lt;&gt;""),IF(G4627="D",-#REF!,+#REF!),0)</f>
        <v>#REF!</v>
      </c>
      <c r="N4627">
        <f>IF(D4627,MONTH(D4627),"")</f>
        <v>11</v>
      </c>
      <c r="O4627">
        <f>IF(D4627,YEAR(D4627),"")</f>
        <v>2009</v>
      </c>
      <c r="P4627" s="12">
        <f>P4626+IF(AND($B4627="C",I4627&lt;&gt;""),IF($G4627="D",-I4627,+I4627),0)</f>
        <v>5.774812213216407E-3</v>
      </c>
    </row>
    <row r="4628" spans="1:16" x14ac:dyDescent="0.2">
      <c r="A4628" s="6">
        <v>2194</v>
      </c>
      <c r="B4628" s="29" t="s">
        <v>17</v>
      </c>
      <c r="C4628" t="s">
        <v>28</v>
      </c>
      <c r="D4628" s="8">
        <v>40133</v>
      </c>
      <c r="E4628" s="8">
        <v>40133</v>
      </c>
      <c r="F4628" t="s">
        <v>284</v>
      </c>
      <c r="G4628" s="29" t="s">
        <v>23</v>
      </c>
      <c r="I4628" s="12">
        <v>84.52</v>
      </c>
      <c r="J4628" s="12">
        <f>J4627+IF(AND($B4628="B",$G4628="D"),-I4628,IF($B4628="B",+I4628,0))</f>
        <v>2958.7684306959036</v>
      </c>
      <c r="K4628" s="12">
        <f>K4627+IF(AND($B4628="B",$E4628&lt;&gt;""),IF($G4628="D",-I4628,+I4628),0)</f>
        <v>2958.7684306959036</v>
      </c>
      <c r="L4628" s="6" t="str">
        <f>IF(C4628="","",G4628&amp;" "&amp;VLOOKUP(C4628,$X$1:$Y$49,2))</f>
        <v>D 25</v>
      </c>
      <c r="M4628" s="10" t="e">
        <f>M4627+IF(AND(B4628="C",E4628&lt;&gt;""),IF(G4628="D",-#REF!,+#REF!),0)</f>
        <v>#REF!</v>
      </c>
      <c r="N4628">
        <f>IF(D4628,MONTH(D4628),"")</f>
        <v>11</v>
      </c>
      <c r="O4628">
        <f>IF(D4628,YEAR(D4628),"")</f>
        <v>2009</v>
      </c>
      <c r="P4628" s="12">
        <f>P4627+IF(AND($B4628="C",I4628&lt;&gt;""),IF($G4628="D",-I4628,+I4628),0)</f>
        <v>5.774812213216407E-3</v>
      </c>
    </row>
    <row r="4629" spans="1:16" x14ac:dyDescent="0.2">
      <c r="A4629" s="6">
        <v>2194</v>
      </c>
      <c r="B4629" s="29" t="s">
        <v>17</v>
      </c>
      <c r="C4629" t="s">
        <v>26</v>
      </c>
      <c r="D4629" s="8">
        <v>40133</v>
      </c>
      <c r="E4629" s="8">
        <v>40133</v>
      </c>
      <c r="F4629" t="s">
        <v>284</v>
      </c>
      <c r="G4629" s="29" t="s">
        <v>23</v>
      </c>
      <c r="I4629" s="12">
        <v>13.51</v>
      </c>
      <c r="J4629" s="12">
        <f>J4628+IF(AND($B4629="B",$G4629="D"),-I4629,IF($B4629="B",+I4629,0))</f>
        <v>2945.2584306959034</v>
      </c>
      <c r="K4629" s="12">
        <f>K4628+IF(AND($B4629="B",$E4629&lt;&gt;""),IF($G4629="D",-I4629,+I4629),0)</f>
        <v>2945.2584306959034</v>
      </c>
      <c r="L4629" s="6" t="str">
        <f>IF(C4629="","",G4629&amp;" "&amp;VLOOKUP(C4629,$X$1:$Y$49,2))</f>
        <v>D 6</v>
      </c>
      <c r="M4629" s="10" t="e">
        <f>M4628+IF(AND(B4629="C",E4629&lt;&gt;""),IF(G4629="D",-#REF!,+#REF!),0)</f>
        <v>#REF!</v>
      </c>
      <c r="N4629">
        <f>IF(D4629,MONTH(D4629),"")</f>
        <v>11</v>
      </c>
      <c r="O4629">
        <f>IF(D4629,YEAR(D4629),"")</f>
        <v>2009</v>
      </c>
      <c r="P4629" s="12">
        <f>P4628+IF(AND($B4629="C",I4629&lt;&gt;""),IF($G4629="D",-I4629,+I4629),0)</f>
        <v>5.774812213216407E-3</v>
      </c>
    </row>
    <row r="4630" spans="1:16" x14ac:dyDescent="0.2">
      <c r="A4630" s="6">
        <v>2184</v>
      </c>
      <c r="B4630" s="29" t="s">
        <v>17</v>
      </c>
      <c r="C4630" t="s">
        <v>45</v>
      </c>
      <c r="D4630" s="8">
        <v>40136</v>
      </c>
      <c r="E4630" s="8">
        <v>40136</v>
      </c>
      <c r="F4630" s="40" t="s">
        <v>284</v>
      </c>
      <c r="G4630" s="29" t="s">
        <v>23</v>
      </c>
      <c r="I4630" s="12">
        <v>1950</v>
      </c>
      <c r="J4630" s="12">
        <f>J4629+IF(AND($B4630="B",$G4630="D"),-I4630,IF($B4630="B",+I4630,0))</f>
        <v>995.25843069590337</v>
      </c>
      <c r="K4630" s="12">
        <f>K4629+IF(AND($B4630="B",$E4630&lt;&gt;""),IF($G4630="D",-I4630,+I4630),0)</f>
        <v>995.25843069590337</v>
      </c>
      <c r="L4630" s="6" t="str">
        <f>IF(C4630="","",G4630&amp;" "&amp;VLOOKUP(C4630,$X$1:$Y$49,2))</f>
        <v>D 7</v>
      </c>
      <c r="M4630" s="10" t="e">
        <f>M4629+IF(AND(B4630="C",E4630&lt;&gt;""),IF(G4630="D",-#REF!,+#REF!),0)</f>
        <v>#REF!</v>
      </c>
      <c r="N4630">
        <f>IF(D4630,MONTH(D4630),"")</f>
        <v>11</v>
      </c>
      <c r="O4630">
        <f>IF(D4630,YEAR(D4630),"")</f>
        <v>2009</v>
      </c>
      <c r="P4630" s="12">
        <f>P4629+IF(AND($B4630="C",I4630&lt;&gt;""),IF($G4630="D",-I4630,+I4630),0)</f>
        <v>5.774812213216407E-3</v>
      </c>
    </row>
    <row r="4631" spans="1:16" x14ac:dyDescent="0.2">
      <c r="A4631" s="6">
        <v>2184</v>
      </c>
      <c r="B4631" s="29" t="s">
        <v>17</v>
      </c>
      <c r="C4631" t="s">
        <v>26</v>
      </c>
      <c r="D4631" s="8">
        <v>40136</v>
      </c>
      <c r="E4631" s="8">
        <v>40136</v>
      </c>
      <c r="F4631" s="40" t="s">
        <v>284</v>
      </c>
      <c r="G4631" s="29" t="s">
        <v>23</v>
      </c>
      <c r="I4631" s="12">
        <v>382.2</v>
      </c>
      <c r="J4631" s="12">
        <f>J4630+IF(AND($B4631="B",$G4631="D"),-I4631,IF($B4631="B",+I4631,0))</f>
        <v>613.05843069590333</v>
      </c>
      <c r="K4631" s="12">
        <f>K4630+IF(AND($B4631="B",$E4631&lt;&gt;""),IF($G4631="D",-I4631,+I4631),0)</f>
        <v>613.05843069590333</v>
      </c>
      <c r="L4631" s="6" t="str">
        <f>IF(C4631="","",G4631&amp;" "&amp;VLOOKUP(C4631,$X$1:$Y$49,2))</f>
        <v>D 6</v>
      </c>
      <c r="M4631" s="10" t="e">
        <f>M4630+IF(AND(B4631="C",E4631&lt;&gt;""),IF(G4631="D",-#REF!,+#REF!),0)</f>
        <v>#REF!</v>
      </c>
      <c r="N4631">
        <f>IF(D4631,MONTH(D4631),"")</f>
        <v>11</v>
      </c>
      <c r="O4631">
        <f>IF(D4631,YEAR(D4631),"")</f>
        <v>2009</v>
      </c>
      <c r="P4631" s="12">
        <f>P4630+IF(AND($B4631="C",I4631&lt;&gt;""),IF($G4631="D",-I4631,+I4631),0)</f>
        <v>5.774812213216407E-3</v>
      </c>
    </row>
    <row r="4632" spans="1:16" x14ac:dyDescent="0.2">
      <c r="A4632" s="6">
        <v>2191</v>
      </c>
      <c r="B4632" s="29" t="s">
        <v>17</v>
      </c>
      <c r="C4632" t="s">
        <v>54</v>
      </c>
      <c r="D4632" s="8">
        <v>40136</v>
      </c>
      <c r="E4632" s="8">
        <v>40136</v>
      </c>
      <c r="F4632" s="40" t="s">
        <v>284</v>
      </c>
      <c r="G4632" s="29" t="s">
        <v>19</v>
      </c>
      <c r="I4632" s="12">
        <v>870</v>
      </c>
      <c r="J4632" s="12">
        <f>J4631+IF(AND($B4632="B",$G4632="D"),-I4632,IF($B4632="B",+I4632,0))</f>
        <v>1483.0584306959033</v>
      </c>
      <c r="K4632" s="12">
        <f>K4631+IF(AND($B4632="B",$E4632&lt;&gt;""),IF($G4632="D",-I4632,+I4632),0)</f>
        <v>1483.0584306959033</v>
      </c>
      <c r="L4632" s="6" t="str">
        <f>IF(C4632="","",G4632&amp;" "&amp;VLOOKUP(C4632,$X$1:$Y$49,2))</f>
        <v>R 6</v>
      </c>
      <c r="M4632" s="10" t="e">
        <f>M4631+IF(AND(B4632="C",E4632&lt;&gt;""),IF(G4632="D",-#REF!,+#REF!),0)</f>
        <v>#REF!</v>
      </c>
      <c r="N4632">
        <f>IF(D4632,MONTH(D4632),"")</f>
        <v>11</v>
      </c>
      <c r="O4632">
        <f>IF(D4632,YEAR(D4632),"")</f>
        <v>2009</v>
      </c>
      <c r="P4632" s="12">
        <f>P4631+IF(AND($B4632="C",I4632&lt;&gt;""),IF($G4632="D",-I4632,+I4632),0)</f>
        <v>5.774812213216407E-3</v>
      </c>
    </row>
    <row r="4633" spans="1:16" x14ac:dyDescent="0.2">
      <c r="A4633" s="6">
        <v>2191</v>
      </c>
      <c r="B4633" s="29" t="s">
        <v>17</v>
      </c>
      <c r="C4633" t="s">
        <v>62</v>
      </c>
      <c r="D4633" s="8">
        <v>40136</v>
      </c>
      <c r="E4633" s="8">
        <v>40136</v>
      </c>
      <c r="F4633" t="s">
        <v>284</v>
      </c>
      <c r="G4633" s="29" t="s">
        <v>19</v>
      </c>
      <c r="I4633" s="12">
        <v>170.52</v>
      </c>
      <c r="J4633" s="12">
        <f>J4632+IF(AND($B4633="B",$G4633="D"),-I4633,IF($B4633="B",+I4633,0))</f>
        <v>1653.5784306959033</v>
      </c>
      <c r="K4633" s="12">
        <f>K4632+IF(AND($B4633="B",$E4633&lt;&gt;""),IF($G4633="D",-I4633,+I4633),0)</f>
        <v>1653.5784306959033</v>
      </c>
      <c r="L4633" s="6" t="str">
        <f>IF(C4633="","",G4633&amp;" "&amp;VLOOKUP(C4633,$X$1:$Y$49,2))</f>
        <v>R 5</v>
      </c>
      <c r="M4633" s="10" t="e">
        <f>M4632+IF(AND(B4633="C",E4633&lt;&gt;""),IF(G4633="D",-#REF!,+#REF!),0)</f>
        <v>#REF!</v>
      </c>
      <c r="N4633">
        <f>IF(D4633,MONTH(D4633),"")</f>
        <v>11</v>
      </c>
      <c r="O4633">
        <f>IF(D4633,YEAR(D4633),"")</f>
        <v>2009</v>
      </c>
      <c r="P4633" s="12">
        <f>P4632+IF(AND($B4633="C",I4633&lt;&gt;""),IF($G4633="D",-I4633,+I4633),0)</f>
        <v>5.774812213216407E-3</v>
      </c>
    </row>
    <row r="4634" spans="1:16" x14ac:dyDescent="0.2">
      <c r="A4634" s="6">
        <v>2093</v>
      </c>
      <c r="B4634" s="29" t="s">
        <v>17</v>
      </c>
      <c r="C4634" t="s">
        <v>49</v>
      </c>
      <c r="D4634" s="8">
        <v>40137</v>
      </c>
      <c r="E4634" s="8">
        <v>40133</v>
      </c>
      <c r="F4634" s="40" t="s">
        <v>284</v>
      </c>
      <c r="G4634" s="29" t="s">
        <v>23</v>
      </c>
      <c r="I4634" s="12">
        <v>145.47999999999999</v>
      </c>
      <c r="J4634" s="12">
        <f>J4633+IF(AND($B4634="B",$G4634="D"),-I4634,IF($B4634="B",+I4634,0))</f>
        <v>1508.0984306959033</v>
      </c>
      <c r="K4634" s="12">
        <f>K4633+IF(AND($B4634="B",$E4634&lt;&gt;""),IF($G4634="D",-I4634,+I4634),0)</f>
        <v>1508.0984306959033</v>
      </c>
      <c r="L4634" s="6" t="str">
        <f>IF(C4634="","",G4634&amp;" "&amp;VLOOKUP(C4634,$X$1:$Y$49,2))</f>
        <v>D 24</v>
      </c>
      <c r="M4634" s="10" t="e">
        <f>M4633+IF(AND(B4634="C",E4634&lt;&gt;""),IF(G4634="D",-#REF!,+#REF!),0)</f>
        <v>#REF!</v>
      </c>
      <c r="N4634">
        <f>IF(D4634,MONTH(D4634),"")</f>
        <v>11</v>
      </c>
      <c r="O4634">
        <f>IF(D4634,YEAR(D4634),"")</f>
        <v>2009</v>
      </c>
      <c r="P4634" s="12">
        <f>P4633+IF(AND($B4634="C",I4634&lt;&gt;""),IF($G4634="D",-I4634,+I4634),0)</f>
        <v>5.774812213216407E-3</v>
      </c>
    </row>
    <row r="4635" spans="1:16" x14ac:dyDescent="0.2">
      <c r="A4635" s="6">
        <v>2093</v>
      </c>
      <c r="B4635" s="29" t="s">
        <v>17</v>
      </c>
      <c r="C4635" t="s">
        <v>26</v>
      </c>
      <c r="D4635" s="8">
        <v>40137</v>
      </c>
      <c r="E4635" s="8">
        <v>40133</v>
      </c>
      <c r="F4635" s="40" t="s">
        <v>284</v>
      </c>
      <c r="G4635" s="29" t="s">
        <v>23</v>
      </c>
      <c r="I4635" s="12">
        <v>28.52</v>
      </c>
      <c r="J4635" s="12">
        <f>J4634+IF(AND($B4635="B",$G4635="D"),-I4635,IF($B4635="B",+I4635,0))</f>
        <v>1479.5784306959033</v>
      </c>
      <c r="K4635" s="12">
        <f>K4634+IF(AND($B4635="B",$E4635&lt;&gt;""),IF($G4635="D",-I4635,+I4635),0)</f>
        <v>1479.5784306959033</v>
      </c>
      <c r="L4635" s="6" t="str">
        <f>IF(C4635="","",G4635&amp;" "&amp;VLOOKUP(C4635,$X$1:$Y$49,2))</f>
        <v>D 6</v>
      </c>
      <c r="M4635" s="10" t="e">
        <f>M4634+IF(AND(B4635="C",E4635&lt;&gt;""),IF(G4635="D",-#REF!,+#REF!),0)</f>
        <v>#REF!</v>
      </c>
      <c r="N4635">
        <f>IF(D4635,MONTH(D4635),"")</f>
        <v>11</v>
      </c>
      <c r="O4635">
        <f>IF(D4635,YEAR(D4635),"")</f>
        <v>2009</v>
      </c>
      <c r="P4635" s="12">
        <f>P4634+IF(AND($B4635="C",I4635&lt;&gt;""),IF($G4635="D",-I4635,+I4635),0)</f>
        <v>5.774812213216407E-3</v>
      </c>
    </row>
    <row r="4636" spans="1:16" x14ac:dyDescent="0.2">
      <c r="A4636" s="6">
        <v>2179</v>
      </c>
      <c r="B4636" s="29" t="s">
        <v>17</v>
      </c>
      <c r="C4636" t="s">
        <v>33</v>
      </c>
      <c r="D4636" s="8">
        <v>40137</v>
      </c>
      <c r="E4636" s="8">
        <v>40137</v>
      </c>
      <c r="F4636" s="40" t="s">
        <v>284</v>
      </c>
      <c r="G4636" s="6" t="s">
        <v>23</v>
      </c>
      <c r="I4636" s="12">
        <v>1696</v>
      </c>
      <c r="J4636" s="12">
        <f>J4635+IF(AND($B4636="B",$G4636="D"),-I4636,IF($B4636="B",+I4636,0))</f>
        <v>-216.42156930409669</v>
      </c>
      <c r="K4636" s="12">
        <f>K4635+IF(AND($B4636="B",$E4636&lt;&gt;""),IF($G4636="D",-I4636,+I4636),0)</f>
        <v>-216.42156930409669</v>
      </c>
      <c r="L4636" s="6" t="str">
        <f>IF(C4636="","",G4636&amp;" "&amp;VLOOKUP(C4636,$X$1:$Y$49,2))</f>
        <v>D 23</v>
      </c>
      <c r="M4636" s="10" t="e">
        <f>M4635+IF(AND(B4636="C",E4636&lt;&gt;""),IF(G4636="D",-#REF!,+#REF!),0)</f>
        <v>#REF!</v>
      </c>
      <c r="N4636">
        <f>IF(D4636,MONTH(D4636),"")</f>
        <v>11</v>
      </c>
      <c r="O4636">
        <f>IF(D4636,YEAR(D4636),"")</f>
        <v>2009</v>
      </c>
      <c r="P4636" s="12">
        <f>P4635+IF(AND($B4636="C",I4636&lt;&gt;""),IF($G4636="D",-I4636,+I4636),0)</f>
        <v>5.774812213216407E-3</v>
      </c>
    </row>
    <row r="4637" spans="1:16" x14ac:dyDescent="0.2">
      <c r="A4637" s="6">
        <v>2180</v>
      </c>
      <c r="B4637" s="29" t="s">
        <v>17</v>
      </c>
      <c r="C4637" t="s">
        <v>33</v>
      </c>
      <c r="D4637" s="8">
        <v>40137</v>
      </c>
      <c r="E4637" s="8">
        <v>40137</v>
      </c>
      <c r="F4637" s="40" t="s">
        <v>284</v>
      </c>
      <c r="G4637" s="29" t="s">
        <v>23</v>
      </c>
      <c r="I4637" s="12">
        <v>1012</v>
      </c>
      <c r="J4637" s="12">
        <f>J4636+IF(AND($B4637="B",$G4637="D"),-I4637,IF($B4637="B",+I4637,0))</f>
        <v>-1228.4215693040967</v>
      </c>
      <c r="K4637" s="12">
        <f>K4636+IF(AND($B4637="B",$E4637&lt;&gt;""),IF($G4637="D",-I4637,+I4637),0)</f>
        <v>-1228.4215693040967</v>
      </c>
      <c r="L4637" s="6" t="str">
        <f>IF(C4637="","",G4637&amp;" "&amp;VLOOKUP(C4637,$X$1:$Y$49,2))</f>
        <v>D 23</v>
      </c>
      <c r="M4637" s="10" t="e">
        <f>M4636+IF(AND(B4637="C",E4637&lt;&gt;""),IF(G4637="D",-#REF!,+#REF!),0)</f>
        <v>#REF!</v>
      </c>
      <c r="N4637">
        <f>IF(D4637,MONTH(D4637),"")</f>
        <v>11</v>
      </c>
      <c r="O4637">
        <f>IF(D4637,YEAR(D4637),"")</f>
        <v>2009</v>
      </c>
      <c r="P4637" s="12">
        <f>P4636+IF(AND($B4637="C",I4637&lt;&gt;""),IF($G4637="D",-I4637,+I4637),0)</f>
        <v>5.774812213216407E-3</v>
      </c>
    </row>
    <row r="4638" spans="1:16" x14ac:dyDescent="0.2">
      <c r="A4638" s="6">
        <v>1528</v>
      </c>
      <c r="B4638" s="6" t="s">
        <v>17</v>
      </c>
      <c r="C4638" t="s">
        <v>57</v>
      </c>
      <c r="D4638" s="8">
        <v>40138</v>
      </c>
      <c r="E4638" s="8">
        <v>40140</v>
      </c>
      <c r="F4638" t="s">
        <v>284</v>
      </c>
      <c r="G4638" s="6" t="s">
        <v>23</v>
      </c>
      <c r="I4638" s="12">
        <v>278.97000000000003</v>
      </c>
      <c r="J4638" s="12">
        <f>J4637+IF(AND($B4638="B",$G4638="D"),-I4638,IF($B4638="B",+I4638,0))</f>
        <v>-1507.3915693040967</v>
      </c>
      <c r="K4638" s="12">
        <f>K4637+IF(AND($B4638="B",$E4638&lt;&gt;""),IF($G4638="D",-I4638,+I4638),0)</f>
        <v>-1507.3915693040967</v>
      </c>
      <c r="L4638" s="6" t="str">
        <f>IF(C4638="","",G4638&amp;" "&amp;VLOOKUP(C4638,$X$1:$Y$49,2))</f>
        <v>D 13</v>
      </c>
      <c r="M4638" s="10" t="e">
        <f>M4637+IF(AND(B4638="C",E4638&lt;&gt;""),IF(G4638="D",-#REF!,+#REF!),0)</f>
        <v>#REF!</v>
      </c>
      <c r="N4638">
        <f>IF(D4638,MONTH(D4638),"")</f>
        <v>11</v>
      </c>
      <c r="O4638">
        <f>IF(D4638,YEAR(D4638),"")</f>
        <v>2009</v>
      </c>
      <c r="P4638" s="12">
        <f>P4637+IF(AND($B4638="C",I4638&lt;&gt;""),IF($G4638="D",-I4638,+I4638),0)</f>
        <v>5.774812213216407E-3</v>
      </c>
    </row>
    <row r="4639" spans="1:16" x14ac:dyDescent="0.2">
      <c r="A4639" s="6">
        <v>1528</v>
      </c>
      <c r="B4639" s="6" t="s">
        <v>17</v>
      </c>
      <c r="C4639" s="7" t="s">
        <v>26</v>
      </c>
      <c r="D4639" s="8">
        <v>40138</v>
      </c>
      <c r="E4639" s="8">
        <v>40140</v>
      </c>
      <c r="F4639" t="s">
        <v>284</v>
      </c>
      <c r="G4639" s="6" t="s">
        <v>23</v>
      </c>
      <c r="I4639" s="12">
        <v>54.68</v>
      </c>
      <c r="J4639" s="12">
        <f>J4638+IF(AND($B4639="B",$G4639="D"),-I4639,IF($B4639="B",+I4639,0))</f>
        <v>-1562.0715693040968</v>
      </c>
      <c r="K4639" s="12">
        <f>K4638+IF(AND($B4639="B",$E4639&lt;&gt;""),IF($G4639="D",-I4639,+I4639),0)</f>
        <v>-1562.0715693040968</v>
      </c>
      <c r="L4639" s="6" t="str">
        <f>IF(C4639="","",G4639&amp;" "&amp;VLOOKUP(C4639,$X$1:$Y$49,2))</f>
        <v>D 6</v>
      </c>
      <c r="M4639" s="10" t="e">
        <f>M4638+IF(AND(B4639="C",E4639&lt;&gt;""),IF(G4639="D",-#REF!,+#REF!),0)</f>
        <v>#REF!</v>
      </c>
      <c r="N4639">
        <f>IF(D4639,MONTH(D4639),"")</f>
        <v>11</v>
      </c>
      <c r="O4639">
        <f>IF(D4639,YEAR(D4639),"")</f>
        <v>2009</v>
      </c>
      <c r="P4639" s="12">
        <f>P4638+IF(AND($B4639="C",I4639&lt;&gt;""),IF($G4639="D",-I4639,+I4639),0)</f>
        <v>5.774812213216407E-3</v>
      </c>
    </row>
    <row r="4640" spans="1:16" x14ac:dyDescent="0.2">
      <c r="A4640" s="6">
        <v>1528</v>
      </c>
      <c r="B4640" s="6" t="s">
        <v>17</v>
      </c>
      <c r="C4640" t="s">
        <v>64</v>
      </c>
      <c r="D4640" s="8">
        <v>40138</v>
      </c>
      <c r="E4640" s="8">
        <v>40140</v>
      </c>
      <c r="F4640" t="s">
        <v>284</v>
      </c>
      <c r="G4640" s="6" t="s">
        <v>23</v>
      </c>
      <c r="I4640" s="12">
        <v>6.11</v>
      </c>
      <c r="J4640" s="12">
        <f>J4639+IF(AND($B4640="B",$G4640="D"),-I4640,IF($B4640="B",+I4640,0))</f>
        <v>-1568.1815693040967</v>
      </c>
      <c r="K4640" s="12">
        <f>K4639+IF(AND($B4640="B",$E4640&lt;&gt;""),IF($G4640="D",-I4640,+I4640),0)</f>
        <v>-1568.1815693040967</v>
      </c>
      <c r="L4640" s="6" t="str">
        <f>IF(C4640="","",G4640&amp;" "&amp;VLOOKUP(C4640,$X$1:$Y$49,2))</f>
        <v>D 20</v>
      </c>
      <c r="M4640" s="10" t="e">
        <f>M4639+IF(AND(B4640="C",E4640&lt;&gt;""),IF(G4640="D",-#REF!,+#REF!),0)</f>
        <v>#REF!</v>
      </c>
      <c r="N4640">
        <f>IF(D4640,MONTH(D4640),"")</f>
        <v>11</v>
      </c>
      <c r="O4640">
        <f>IF(D4640,YEAR(D4640),"")</f>
        <v>2009</v>
      </c>
      <c r="P4640" s="12">
        <f>P4639+IF(AND($B4640="C",I4640&lt;&gt;""),IF($G4640="D",-I4640,+I4640),0)</f>
        <v>5.774812213216407E-3</v>
      </c>
    </row>
    <row r="4641" spans="1:19" x14ac:dyDescent="0.2">
      <c r="A4641" s="6">
        <v>2190</v>
      </c>
      <c r="B4641" s="29" t="s">
        <v>17</v>
      </c>
      <c r="C4641" t="s">
        <v>54</v>
      </c>
      <c r="D4641" s="8">
        <v>40140</v>
      </c>
      <c r="E4641" s="8">
        <v>40140</v>
      </c>
      <c r="F4641" s="40" t="s">
        <v>284</v>
      </c>
      <c r="G4641" s="29" t="s">
        <v>19</v>
      </c>
      <c r="I4641" s="12">
        <v>5425</v>
      </c>
      <c r="J4641" s="12">
        <f>J4640+IF(AND($B4641="B",$G4641="D"),-I4641,IF($B4641="B",+I4641,0))</f>
        <v>3856.8184306959033</v>
      </c>
      <c r="K4641" s="12">
        <f>K4640+IF(AND($B4641="B",$E4641&lt;&gt;""),IF($G4641="D",-I4641,+I4641),0)</f>
        <v>3856.8184306959033</v>
      </c>
      <c r="L4641" s="6" t="str">
        <f>IF(C4641="","",G4641&amp;" "&amp;VLOOKUP(C4641,$X$1:$Y$49,2))</f>
        <v>R 6</v>
      </c>
      <c r="M4641" s="10" t="e">
        <f>M4640+IF(AND(B4641="C",E4641&lt;&gt;""),IF(G4641="D",-#REF!,+#REF!),0)</f>
        <v>#REF!</v>
      </c>
      <c r="N4641">
        <f>IF(D4641,MONTH(D4641),"")</f>
        <v>11</v>
      </c>
      <c r="O4641">
        <f>IF(D4641,YEAR(D4641),"")</f>
        <v>2009</v>
      </c>
      <c r="P4641" s="12">
        <f>P4640+IF(AND($B4641="C",I4641&lt;&gt;""),IF($G4641="D",-I4641,+I4641),0)</f>
        <v>5.774812213216407E-3</v>
      </c>
    </row>
    <row r="4642" spans="1:19" x14ac:dyDescent="0.2">
      <c r="A4642" s="6">
        <v>2190</v>
      </c>
      <c r="B4642" s="29" t="s">
        <v>17</v>
      </c>
      <c r="C4642" t="s">
        <v>62</v>
      </c>
      <c r="D4642" s="8">
        <v>40140</v>
      </c>
      <c r="E4642" s="8">
        <v>40140</v>
      </c>
      <c r="F4642" t="s">
        <v>284</v>
      </c>
      <c r="G4642" s="29" t="s">
        <v>19</v>
      </c>
      <c r="I4642" s="12">
        <v>1063</v>
      </c>
      <c r="J4642" s="12">
        <f>J4641+IF(AND($B4642="B",$G4642="D"),-I4642,IF($B4642="B",+I4642,0))</f>
        <v>4919.8184306959029</v>
      </c>
      <c r="K4642" s="12">
        <f>K4641+IF(AND($B4642="B",$E4642&lt;&gt;""),IF($G4642="D",-I4642,+I4642),0)</f>
        <v>4919.8184306959029</v>
      </c>
      <c r="L4642" s="6" t="str">
        <f>IF(C4642="","",G4642&amp;" "&amp;VLOOKUP(C4642,$X$1:$Y$49,2))</f>
        <v>R 5</v>
      </c>
      <c r="M4642" s="10" t="e">
        <f>M4641+IF(AND(B4642="C",E4642&lt;&gt;""),IF(G4642="D",-#REF!,+#REF!),0)</f>
        <v>#REF!</v>
      </c>
      <c r="N4642">
        <f>IF(D4642,MONTH(D4642),"")</f>
        <v>11</v>
      </c>
      <c r="O4642">
        <f>IF(D4642,YEAR(D4642),"")</f>
        <v>2009</v>
      </c>
      <c r="P4642" s="12">
        <f>P4641+IF(AND($B4642="C",I4642&lt;&gt;""),IF($G4642="D",-I4642,+I4642),0)</f>
        <v>5.774812213216407E-3</v>
      </c>
    </row>
    <row r="4643" spans="1:19" x14ac:dyDescent="0.2">
      <c r="A4643" s="6">
        <v>2196</v>
      </c>
      <c r="B4643" s="29" t="s">
        <v>17</v>
      </c>
      <c r="C4643" t="s">
        <v>28</v>
      </c>
      <c r="D4643" s="8">
        <v>40143</v>
      </c>
      <c r="E4643" s="8">
        <v>40143</v>
      </c>
      <c r="F4643" s="40" t="s">
        <v>284</v>
      </c>
      <c r="G4643" s="29" t="s">
        <v>23</v>
      </c>
      <c r="I4643" s="12">
        <v>10.66</v>
      </c>
      <c r="J4643" s="12">
        <f>J4642+IF(AND($B4643="B",$G4643="D"),-I4643,IF($B4643="B",+I4643,0))</f>
        <v>4909.158430695903</v>
      </c>
      <c r="K4643" s="12">
        <f>K4642+IF(AND($B4643="B",$E4643&lt;&gt;""),IF($G4643="D",-I4643,+I4643),0)</f>
        <v>4909.158430695903</v>
      </c>
      <c r="L4643" s="6" t="str">
        <f>IF(C4643="","",G4643&amp;" "&amp;VLOOKUP(C4643,$X$1:$Y$49,2))</f>
        <v>D 25</v>
      </c>
      <c r="M4643" s="10" t="e">
        <f>M4642+IF(AND(B4643="C",E4643&lt;&gt;""),IF(G4643="D",-#REF!,+#REF!),0)</f>
        <v>#REF!</v>
      </c>
      <c r="N4643">
        <f>IF(D4643,MONTH(D4643),"")</f>
        <v>11</v>
      </c>
      <c r="O4643">
        <f>IF(D4643,YEAR(D4643),"")</f>
        <v>2009</v>
      </c>
      <c r="P4643" s="12">
        <f>P4642+IF(AND($B4643="C",I4643&lt;&gt;""),IF($G4643="D",-I4643,+I4643),0)</f>
        <v>5.774812213216407E-3</v>
      </c>
      <c r="S4643" s="32">
        <f>K4643-4919.82</f>
        <v>-10.661569304096702</v>
      </c>
    </row>
    <row r="4644" spans="1:19" x14ac:dyDescent="0.2">
      <c r="A4644" s="6">
        <v>2196</v>
      </c>
      <c r="B4644" s="29" t="s">
        <v>17</v>
      </c>
      <c r="C4644" t="s">
        <v>26</v>
      </c>
      <c r="D4644" s="8">
        <v>40143</v>
      </c>
      <c r="E4644" s="8">
        <v>40143</v>
      </c>
      <c r="F4644" s="40" t="s">
        <v>284</v>
      </c>
      <c r="G4644" s="29" t="s">
        <v>23</v>
      </c>
      <c r="I4644" s="12">
        <v>1.33</v>
      </c>
      <c r="J4644" s="12">
        <f>J4643+IF(AND($B4644="B",$G4644="D"),-I4644,IF($B4644="B",+I4644,0))</f>
        <v>4907.8284306959031</v>
      </c>
      <c r="K4644" s="12">
        <f>K4643+IF(AND($B4644="B",$E4644&lt;&gt;""),IF($G4644="D",-I4644,+I4644),0)</f>
        <v>4907.8284306959031</v>
      </c>
      <c r="L4644" s="6" t="str">
        <f>IF(C4644="","",G4644&amp;" "&amp;VLOOKUP(C4644,$X$1:$Y$49,2))</f>
        <v>D 6</v>
      </c>
      <c r="M4644" s="10" t="e">
        <f>M4643+IF(AND(B4644="C",E4644&lt;&gt;""),IF(G4644="D",-#REF!,+#REF!),0)</f>
        <v>#REF!</v>
      </c>
      <c r="N4644">
        <f>IF(D4644,MONTH(D4644),"")</f>
        <v>11</v>
      </c>
      <c r="O4644">
        <f>IF(D4644,YEAR(D4644),"")</f>
        <v>2009</v>
      </c>
      <c r="P4644" s="12">
        <f>P4643+IF(AND($B4644="C",I4644&lt;&gt;""),IF($G4644="D",-I4644,+I4644),0)</f>
        <v>5.774812213216407E-3</v>
      </c>
    </row>
    <row r="4645" spans="1:19" x14ac:dyDescent="0.2">
      <c r="A4645" s="6">
        <v>2197</v>
      </c>
      <c r="B4645" s="29" t="s">
        <v>17</v>
      </c>
      <c r="C4645" t="s">
        <v>54</v>
      </c>
      <c r="D4645" s="8">
        <v>40143</v>
      </c>
      <c r="E4645" s="8">
        <v>40143</v>
      </c>
      <c r="F4645" s="40" t="s">
        <v>284</v>
      </c>
      <c r="G4645" s="29" t="s">
        <v>19</v>
      </c>
      <c r="I4645" s="12">
        <v>2400</v>
      </c>
      <c r="J4645" s="12">
        <f>J4644+IF(AND($B4645="B",$G4645="D"),-I4645,IF($B4645="B",+I4645,0))</f>
        <v>7307.8284306959031</v>
      </c>
      <c r="K4645" s="12">
        <f>K4644+IF(AND($B4645="B",$E4645&lt;&gt;""),IF($G4645="D",-I4645,+I4645),0)</f>
        <v>7307.8284306959031</v>
      </c>
      <c r="L4645" s="6" t="str">
        <f>IF(C4645="","",G4645&amp;" "&amp;VLOOKUP(C4645,$X$1:$Y$49,2))</f>
        <v>R 6</v>
      </c>
      <c r="M4645" s="10" t="e">
        <f>M4644+IF(AND(B4645="C",E4645&lt;&gt;""),IF(G4645="D",-#REF!,+#REF!),0)</f>
        <v>#REF!</v>
      </c>
      <c r="N4645">
        <f>IF(D4645,MONTH(D4645),"")</f>
        <v>11</v>
      </c>
      <c r="O4645">
        <f>IF(D4645,YEAR(D4645),"")</f>
        <v>2009</v>
      </c>
      <c r="P4645" s="12">
        <f>P4644+IF(AND($B4645="C",I4645&lt;&gt;""),IF($G4645="D",-I4645,+I4645),0)</f>
        <v>5.774812213216407E-3</v>
      </c>
    </row>
    <row r="4646" spans="1:19" x14ac:dyDescent="0.2">
      <c r="A4646" s="6">
        <v>2197</v>
      </c>
      <c r="B4646" s="29" t="s">
        <v>17</v>
      </c>
      <c r="C4646" t="s">
        <v>62</v>
      </c>
      <c r="D4646" s="8">
        <v>40143</v>
      </c>
      <c r="E4646" s="8">
        <v>40143</v>
      </c>
      <c r="F4646" t="s">
        <v>284</v>
      </c>
      <c r="G4646" s="29" t="s">
        <v>19</v>
      </c>
      <c r="I4646" s="12">
        <v>470.4</v>
      </c>
      <c r="J4646" s="12">
        <f>J4645+IF(AND($B4646="B",$G4646="D"),-I4646,IF($B4646="B",+I4646,0))</f>
        <v>7778.2284306959027</v>
      </c>
      <c r="K4646" s="12">
        <f>K4645+IF(AND($B4646="B",$E4646&lt;&gt;""),IF($G4646="D",-I4646,+I4646),0)</f>
        <v>7778.2284306959027</v>
      </c>
      <c r="L4646" s="6" t="str">
        <f>IF(C4646="","",G4646&amp;" "&amp;VLOOKUP(C4646,$X$1:$Y$49,2))</f>
        <v>R 5</v>
      </c>
      <c r="M4646" s="10" t="e">
        <f>M4645+IF(AND(B4646="C",E4646&lt;&gt;""),IF(G4646="D",-#REF!,+#REF!),0)</f>
        <v>#REF!</v>
      </c>
      <c r="N4646">
        <f>IF(D4646,MONTH(D4646),"")</f>
        <v>11</v>
      </c>
      <c r="O4646">
        <f>IF(D4646,YEAR(D4646),"")</f>
        <v>2009</v>
      </c>
      <c r="P4646" s="12">
        <f>P4645+IF(AND($B4646="C",I4646&lt;&gt;""),IF($G4646="D",-I4646,+I4646),0)</f>
        <v>5.774812213216407E-3</v>
      </c>
    </row>
    <row r="4647" spans="1:19" x14ac:dyDescent="0.2">
      <c r="A4647" s="6">
        <v>2198</v>
      </c>
      <c r="B4647" s="29" t="s">
        <v>17</v>
      </c>
      <c r="C4647" t="s">
        <v>54</v>
      </c>
      <c r="D4647" s="8">
        <v>40143</v>
      </c>
      <c r="E4647" s="8">
        <v>40143</v>
      </c>
      <c r="F4647" s="40" t="s">
        <v>284</v>
      </c>
      <c r="G4647" s="29" t="s">
        <v>19</v>
      </c>
      <c r="I4647" s="12">
        <v>620</v>
      </c>
      <c r="J4647" s="12">
        <f>J4646+IF(AND($B4647="B",$G4647="D"),-I4647,IF($B4647="B",+I4647,0))</f>
        <v>8398.2284306959027</v>
      </c>
      <c r="K4647" s="12">
        <f>K4646+IF(AND($B4647="B",$E4647&lt;&gt;""),IF($G4647="D",-I4647,+I4647),0)</f>
        <v>8398.2284306959027</v>
      </c>
      <c r="L4647" s="6" t="str">
        <f>IF(C4647="","",G4647&amp;" "&amp;VLOOKUP(C4647,$X$1:$Y$49,2))</f>
        <v>R 6</v>
      </c>
      <c r="M4647" s="10" t="e">
        <f>M4646+IF(AND(B4647="C",E4647&lt;&gt;""),IF(G4647="D",-#REF!,+#REF!),0)</f>
        <v>#REF!</v>
      </c>
      <c r="N4647">
        <f>IF(D4647,MONTH(D4647),"")</f>
        <v>11</v>
      </c>
      <c r="O4647">
        <f>IF(D4647,YEAR(D4647),"")</f>
        <v>2009</v>
      </c>
      <c r="P4647" s="12">
        <f>P4646+IF(AND($B4647="C",I4647&lt;&gt;""),IF($G4647="D",-I4647,+I4647),0)</f>
        <v>5.774812213216407E-3</v>
      </c>
    </row>
    <row r="4648" spans="1:19" x14ac:dyDescent="0.2">
      <c r="A4648" s="6">
        <v>2198</v>
      </c>
      <c r="B4648" s="29" t="s">
        <v>17</v>
      </c>
      <c r="C4648" t="s">
        <v>62</v>
      </c>
      <c r="D4648" s="8">
        <v>40143</v>
      </c>
      <c r="E4648" s="8">
        <v>40143</v>
      </c>
      <c r="F4648" t="s">
        <v>284</v>
      </c>
      <c r="G4648" s="29" t="s">
        <v>19</v>
      </c>
      <c r="I4648" s="12">
        <v>121.52</v>
      </c>
      <c r="J4648" s="12">
        <f>J4647+IF(AND($B4648="B",$G4648="D"),-I4648,IF($B4648="B",+I4648,0))</f>
        <v>8519.7484306959032</v>
      </c>
      <c r="K4648" s="12">
        <f>K4647+IF(AND($B4648="B",$E4648&lt;&gt;""),IF($G4648="D",-I4648,+I4648),0)</f>
        <v>8519.7484306959032</v>
      </c>
      <c r="L4648" s="6" t="str">
        <f>IF(C4648="","",G4648&amp;" "&amp;VLOOKUP(C4648,$X$1:$Y$49,2))</f>
        <v>R 5</v>
      </c>
      <c r="M4648" s="10" t="e">
        <f>M4647+IF(AND(B4648="C",E4648&lt;&gt;""),IF(G4648="D",-#REF!,+#REF!),0)</f>
        <v>#REF!</v>
      </c>
      <c r="N4648">
        <f>IF(D4648,MONTH(D4648),"")</f>
        <v>11</v>
      </c>
      <c r="O4648">
        <f>IF(D4648,YEAR(D4648),"")</f>
        <v>2009</v>
      </c>
      <c r="P4648" s="12">
        <f>P4647+IF(AND($B4648="C",I4648&lt;&gt;""),IF($G4648="D",-I4648,+I4648),0)</f>
        <v>5.774812213216407E-3</v>
      </c>
    </row>
    <row r="4649" spans="1:19" x14ac:dyDescent="0.2">
      <c r="A4649" s="6">
        <v>2199</v>
      </c>
      <c r="B4649" s="29" t="s">
        <v>17</v>
      </c>
      <c r="C4649" t="s">
        <v>54</v>
      </c>
      <c r="D4649" s="8">
        <v>40144</v>
      </c>
      <c r="E4649" s="8">
        <v>40147</v>
      </c>
      <c r="F4649" s="40" t="s">
        <v>284</v>
      </c>
      <c r="G4649" s="29" t="s">
        <v>19</v>
      </c>
      <c r="I4649" s="12">
        <v>700</v>
      </c>
      <c r="J4649" s="12">
        <f>J4648+IF(AND($B4649="B",$G4649="D"),-I4649,IF($B4649="B",+I4649,0))</f>
        <v>9219.7484306959032</v>
      </c>
      <c r="K4649" s="12">
        <f>K4648+IF(AND($B4649="B",$E4649&lt;&gt;""),IF($G4649="D",-I4649,+I4649),0)</f>
        <v>9219.7484306959032</v>
      </c>
      <c r="L4649" s="6" t="str">
        <f>IF(C4649="","",G4649&amp;" "&amp;VLOOKUP(C4649,$X$1:$Y$49,2))</f>
        <v>R 6</v>
      </c>
      <c r="M4649" s="10" t="e">
        <f>M4648+IF(AND(B4649="C",E4649&lt;&gt;""),IF(G4649="D",-#REF!,+#REF!),0)</f>
        <v>#REF!</v>
      </c>
      <c r="N4649">
        <f>IF(D4649,MONTH(D4649),"")</f>
        <v>11</v>
      </c>
      <c r="O4649">
        <f>IF(D4649,YEAR(D4649),"")</f>
        <v>2009</v>
      </c>
      <c r="P4649" s="12">
        <f>P4648+IF(AND($B4649="C",I4649&lt;&gt;""),IF($G4649="D",-I4649,+I4649),0)</f>
        <v>5.774812213216407E-3</v>
      </c>
    </row>
    <row r="4650" spans="1:19" x14ac:dyDescent="0.2">
      <c r="A4650" s="6">
        <v>2199</v>
      </c>
      <c r="B4650" s="29" t="s">
        <v>17</v>
      </c>
      <c r="C4650" t="s">
        <v>62</v>
      </c>
      <c r="D4650" s="8">
        <v>40144</v>
      </c>
      <c r="E4650" s="8">
        <v>40147</v>
      </c>
      <c r="F4650" t="s">
        <v>284</v>
      </c>
      <c r="G4650" s="29" t="s">
        <v>19</v>
      </c>
      <c r="I4650" s="12">
        <v>137.19999999999999</v>
      </c>
      <c r="J4650" s="12">
        <f>J4649+IF(AND($B4650="B",$G4650="D"),-I4650,IF($B4650="B",+I4650,0))</f>
        <v>9356.9484306959039</v>
      </c>
      <c r="K4650" s="12">
        <f>K4649+IF(AND($B4650="B",$E4650&lt;&gt;""),IF($G4650="D",-I4650,+I4650),0)</f>
        <v>9356.9484306959039</v>
      </c>
      <c r="L4650" s="6" t="str">
        <f>IF(C4650="","",G4650&amp;" "&amp;VLOOKUP(C4650,$X$1:$Y$49,2))</f>
        <v>R 5</v>
      </c>
      <c r="M4650" s="10" t="e">
        <f>M4649+IF(AND(B4650="C",E4650&lt;&gt;""),IF(G4650="D",-#REF!,+#REF!),0)</f>
        <v>#REF!</v>
      </c>
      <c r="N4650">
        <f>IF(D4650,MONTH(D4650),"")</f>
        <v>11</v>
      </c>
      <c r="O4650">
        <f>IF(D4650,YEAR(D4650),"")</f>
        <v>2009</v>
      </c>
      <c r="P4650" s="12">
        <f>P4649+IF(AND($B4650="C",I4650&lt;&gt;""),IF($G4650="D",-I4650,+I4650),0)</f>
        <v>5.774812213216407E-3</v>
      </c>
    </row>
    <row r="4651" spans="1:19" x14ac:dyDescent="0.2">
      <c r="A4651" s="6">
        <v>2200</v>
      </c>
      <c r="B4651" s="29" t="s">
        <v>17</v>
      </c>
      <c r="C4651" t="s">
        <v>65</v>
      </c>
      <c r="D4651" s="8">
        <v>40145</v>
      </c>
      <c r="E4651" s="8">
        <v>40150</v>
      </c>
      <c r="F4651" s="40" t="s">
        <v>284</v>
      </c>
      <c r="G4651" s="29" t="s">
        <v>23</v>
      </c>
      <c r="I4651" s="12">
        <v>1036</v>
      </c>
      <c r="J4651" s="12">
        <f>J4650+IF(AND($B4651="B",$G4651="D"),-I4651,IF($B4651="B",+I4651,0))</f>
        <v>8320.9484306959039</v>
      </c>
      <c r="K4651" s="12">
        <f>K4650+IF(AND($B4651="B",$E4651&lt;&gt;""),IF($G4651="D",-I4651,+I4651),0)</f>
        <v>8320.9484306959039</v>
      </c>
      <c r="L4651" s="6" t="str">
        <f>IF(C4651="","",G4651&amp;" "&amp;VLOOKUP(C4651,$X$1:$Y$49,2))</f>
        <v>D 12</v>
      </c>
      <c r="M4651" s="10" t="e">
        <f>M4650+IF(AND(B4651="C",E4651&lt;&gt;""),IF(G4651="D",-#REF!,+#REF!),0)</f>
        <v>#REF!</v>
      </c>
      <c r="N4651">
        <f>IF(D4651,MONTH(D4651),"")</f>
        <v>11</v>
      </c>
      <c r="O4651">
        <f>IF(D4651,YEAR(D4651),"")</f>
        <v>2009</v>
      </c>
      <c r="P4651" s="12">
        <f>P4650+IF(AND($B4651="C",I4651&lt;&gt;""),IF($G4651="D",-I4651,+I4651),0)</f>
        <v>5.774812213216407E-3</v>
      </c>
    </row>
    <row r="4652" spans="1:19" x14ac:dyDescent="0.2">
      <c r="A4652" s="6">
        <v>2203</v>
      </c>
      <c r="B4652" s="29" t="s">
        <v>17</v>
      </c>
      <c r="C4652" t="s">
        <v>16</v>
      </c>
      <c r="D4652" s="8">
        <v>40146</v>
      </c>
      <c r="E4652" s="8">
        <v>40146</v>
      </c>
      <c r="F4652" s="40" t="s">
        <v>284</v>
      </c>
      <c r="G4652" s="29" t="s">
        <v>23</v>
      </c>
      <c r="I4652" s="12">
        <v>1091.68</v>
      </c>
      <c r="J4652" s="12">
        <f>J4651+IF(AND($B4652="B",$G4652="D"),-I4652,IF($B4652="B",+I4652,0))</f>
        <v>7229.2684306959036</v>
      </c>
      <c r="K4652" s="12">
        <f>K4651+IF(AND($B4652="B",$E4652&lt;&gt;""),IF($G4652="D",-I4652,+I4652),0)</f>
        <v>7229.2684306959036</v>
      </c>
      <c r="L4652" s="6" t="str">
        <f>IF(C4652="","",G4652&amp;" "&amp;VLOOKUP(C4652,$X$1:$Y$49,2))</f>
        <v>D 8</v>
      </c>
      <c r="M4652" s="10" t="e">
        <f>M4651+IF(AND(B4652="C",E4652&lt;&gt;""),IF(G4652="D",-#REF!,+#REF!),0)</f>
        <v>#REF!</v>
      </c>
      <c r="N4652">
        <f>IF(D4652,MONTH(D4652),"")</f>
        <v>11</v>
      </c>
      <c r="O4652">
        <f>IF(D4652,YEAR(D4652),"")</f>
        <v>2009</v>
      </c>
      <c r="P4652" s="12">
        <f>P4651+IF(AND($B4652="C",I4652&lt;&gt;""),IF($G4652="D",-I4652,+I4652),0)</f>
        <v>5.774812213216407E-3</v>
      </c>
    </row>
    <row r="4653" spans="1:19" x14ac:dyDescent="0.2">
      <c r="A4653" s="6">
        <v>2203</v>
      </c>
      <c r="B4653" s="29" t="s">
        <v>17</v>
      </c>
      <c r="C4653" t="s">
        <v>26</v>
      </c>
      <c r="D4653" s="8">
        <v>40146</v>
      </c>
      <c r="E4653" s="8">
        <v>40146</v>
      </c>
      <c r="F4653" s="40" t="s">
        <v>284</v>
      </c>
      <c r="G4653" s="29" t="s">
        <v>23</v>
      </c>
      <c r="I4653" s="12">
        <v>213.97</v>
      </c>
      <c r="J4653" s="12">
        <f>J4652+IF(AND($B4653="B",$G4653="D"),-I4653,IF($B4653="B",+I4653,0))</f>
        <v>7015.2984306959033</v>
      </c>
      <c r="K4653" s="12">
        <f>K4652+IF(AND($B4653="B",$E4653&lt;&gt;""),IF($G4653="D",-I4653,+I4653),0)</f>
        <v>7015.2984306959033</v>
      </c>
      <c r="L4653" s="6" t="str">
        <f>IF(C4653="","",G4653&amp;" "&amp;VLOOKUP(C4653,$X$1:$Y$49,2))</f>
        <v>D 6</v>
      </c>
      <c r="M4653" s="10" t="e">
        <f>M4652+IF(AND(B4653="C",E4653&lt;&gt;""),IF(G4653="D",-#REF!,+#REF!),0)</f>
        <v>#REF!</v>
      </c>
      <c r="N4653">
        <f>IF(D4653,MONTH(D4653),"")</f>
        <v>11</v>
      </c>
      <c r="O4653">
        <f>IF(D4653,YEAR(D4653),"")</f>
        <v>2009</v>
      </c>
      <c r="P4653" s="12">
        <f>P4652+IF(AND($B4653="C",I4653&lt;&gt;""),IF($G4653="D",-I4653,+I4653),0)</f>
        <v>5.774812213216407E-3</v>
      </c>
    </row>
    <row r="4654" spans="1:19" x14ac:dyDescent="0.2">
      <c r="A4654" s="6">
        <v>2206</v>
      </c>
      <c r="B4654" s="29" t="s">
        <v>17</v>
      </c>
      <c r="C4654" t="s">
        <v>28</v>
      </c>
      <c r="D4654" s="8">
        <v>40147</v>
      </c>
      <c r="E4654" s="8">
        <v>40147</v>
      </c>
      <c r="F4654" s="40" t="s">
        <v>284</v>
      </c>
      <c r="G4654" s="29" t="s">
        <v>23</v>
      </c>
      <c r="I4654" s="12">
        <v>30.47</v>
      </c>
      <c r="J4654" s="12">
        <f>J4653+IF(AND($B4654="B",$G4654="D"),-I4654,IF($B4654="B",+I4654,0))</f>
        <v>6984.8284306959031</v>
      </c>
      <c r="K4654" s="12">
        <f>K4653+IF(AND($B4654="B",$E4654&lt;&gt;""),IF($G4654="D",-I4654,+I4654),0)</f>
        <v>6984.8284306959031</v>
      </c>
      <c r="L4654" s="6" t="str">
        <f>IF(C4654="","",G4654&amp;" "&amp;VLOOKUP(C4654,$X$1:$Y$49,2))</f>
        <v>D 25</v>
      </c>
      <c r="M4654" s="10" t="e">
        <f>M4653+IF(AND(B4654="C",E4654&lt;&gt;""),IF(G4654="D",-#REF!,+#REF!),0)</f>
        <v>#REF!</v>
      </c>
      <c r="N4654">
        <f>IF(D4654,MONTH(D4654),"")</f>
        <v>11</v>
      </c>
      <c r="O4654">
        <f>IF(D4654,YEAR(D4654),"")</f>
        <v>2009</v>
      </c>
      <c r="P4654" s="12">
        <f>P4653+IF(AND($B4654="C",I4654&lt;&gt;""),IF($G4654="D",-I4654,+I4654),0)</f>
        <v>5.774812213216407E-3</v>
      </c>
    </row>
    <row r="4655" spans="1:19" x14ac:dyDescent="0.2">
      <c r="A4655" s="6">
        <v>2206</v>
      </c>
      <c r="B4655" s="29" t="s">
        <v>17</v>
      </c>
      <c r="C4655" t="s">
        <v>31</v>
      </c>
      <c r="D4655" s="8">
        <v>40147</v>
      </c>
      <c r="E4655" s="8">
        <v>40147</v>
      </c>
      <c r="F4655" s="40" t="s">
        <v>284</v>
      </c>
      <c r="G4655" s="29" t="s">
        <v>23</v>
      </c>
      <c r="I4655" s="12">
        <v>94.610000000000014</v>
      </c>
      <c r="J4655" s="12">
        <f>J4654+IF(AND($B4655="B",$G4655="D"),-I4655,IF($B4655="B",+I4655,0))</f>
        <v>6890.2184306959034</v>
      </c>
      <c r="K4655" s="12">
        <f>K4654+IF(AND($B4655="B",$E4655&lt;&gt;""),IF($G4655="D",-I4655,+I4655),0)</f>
        <v>6890.2184306959034</v>
      </c>
      <c r="L4655" s="6" t="str">
        <f>IF(C4655="","",G4655&amp;" "&amp;VLOOKUP(C4655,$X$1:$Y$49,2))</f>
        <v>D 22</v>
      </c>
      <c r="M4655" s="10" t="e">
        <f>M4654+IF(AND(B4655="C",E4655&lt;&gt;""),IF(G4655="D",-#REF!,+#REF!),0)</f>
        <v>#REF!</v>
      </c>
      <c r="N4655">
        <f>IF(D4655,MONTH(D4655),"")</f>
        <v>11</v>
      </c>
      <c r="O4655">
        <f>IF(D4655,YEAR(D4655),"")</f>
        <v>2009</v>
      </c>
      <c r="P4655" s="12">
        <f>P4654+IF(AND($B4655="C",I4655&lt;&gt;""),IF($G4655="D",-I4655,+I4655),0)</f>
        <v>5.774812213216407E-3</v>
      </c>
    </row>
    <row r="4656" spans="1:19" x14ac:dyDescent="0.2">
      <c r="A4656" s="6">
        <v>2206</v>
      </c>
      <c r="B4656" s="29" t="s">
        <v>17</v>
      </c>
      <c r="C4656" t="s">
        <v>26</v>
      </c>
      <c r="D4656" s="8">
        <v>40147</v>
      </c>
      <c r="E4656" s="8">
        <v>40147</v>
      </c>
      <c r="F4656" s="40" t="s">
        <v>284</v>
      </c>
      <c r="G4656" s="29" t="s">
        <v>23</v>
      </c>
      <c r="I4656" s="12">
        <v>38.700000000000003</v>
      </c>
      <c r="J4656" s="12">
        <f>J4655+IF(AND($B4656="B",$G4656="D"),-I4656,IF($B4656="B",+I4656,0))</f>
        <v>6851.5184306959036</v>
      </c>
      <c r="K4656" s="12">
        <f>K4655+IF(AND($B4656="B",$E4656&lt;&gt;""),IF($G4656="D",-I4656,+I4656),0)</f>
        <v>6851.5184306959036</v>
      </c>
      <c r="L4656" s="6" t="str">
        <f>IF(C4656="","",G4656&amp;" "&amp;VLOOKUP(C4656,$X$1:$Y$49,2))</f>
        <v>D 6</v>
      </c>
      <c r="M4656" s="10" t="e">
        <f>M4655+IF(AND(B4656="C",E4656&lt;&gt;""),IF(G4656="D",-#REF!,+#REF!),0)</f>
        <v>#REF!</v>
      </c>
      <c r="N4656">
        <f>IF(D4656,MONTH(D4656),"")</f>
        <v>11</v>
      </c>
      <c r="O4656">
        <f>IF(D4656,YEAR(D4656),"")</f>
        <v>2009</v>
      </c>
      <c r="P4656" s="12">
        <f>P4655+IF(AND($B4656="C",I4656&lt;&gt;""),IF($G4656="D",-I4656,+I4656),0)</f>
        <v>5.774812213216407E-3</v>
      </c>
    </row>
    <row r="4657" spans="1:19" x14ac:dyDescent="0.2">
      <c r="A4657" s="6">
        <v>2206</v>
      </c>
      <c r="B4657" s="29" t="s">
        <v>17</v>
      </c>
      <c r="C4657" s="24" t="s">
        <v>58</v>
      </c>
      <c r="D4657" s="8">
        <v>40147</v>
      </c>
      <c r="E4657" s="8">
        <v>40147</v>
      </c>
      <c r="F4657" s="40" t="s">
        <v>284</v>
      </c>
      <c r="G4657" s="29" t="s">
        <v>23</v>
      </c>
      <c r="I4657" s="12">
        <v>28.49</v>
      </c>
      <c r="J4657" s="12">
        <f>J4656+IF(AND($B4657="B",$G4657="D"),-I4657,IF($B4657="B",+I4657,0))</f>
        <v>6823.0284306959038</v>
      </c>
      <c r="K4657" s="12">
        <f>K4656+IF(AND($B4657="B",$E4657&lt;&gt;""),IF($G4657="D",-I4657,+I4657),0)</f>
        <v>6823.0284306959038</v>
      </c>
      <c r="L4657" s="6" t="str">
        <f>IF(C4657="","",G4657&amp;" "&amp;VLOOKUP(C4657,$X$1:$Y$49,2))</f>
        <v>D 4</v>
      </c>
      <c r="M4657" s="10" t="e">
        <f>M4656+IF(AND(B4657="C",E4657&lt;&gt;""),IF(G4657="D",-#REF!,+#REF!),0)</f>
        <v>#REF!</v>
      </c>
      <c r="N4657">
        <f>IF(D4657,MONTH(D4657),"")</f>
        <v>11</v>
      </c>
      <c r="O4657">
        <f>IF(D4657,YEAR(D4657),"")</f>
        <v>2009</v>
      </c>
      <c r="P4657" s="12">
        <f>P4656+IF(AND($B4657="C",I4657&lt;&gt;""),IF($G4657="D",-I4657,+I4657),0)</f>
        <v>5.774812213216407E-3</v>
      </c>
    </row>
    <row r="4658" spans="1:19" x14ac:dyDescent="0.2">
      <c r="A4658" s="6">
        <v>2206</v>
      </c>
      <c r="B4658" s="29" t="s">
        <v>17</v>
      </c>
      <c r="C4658" t="s">
        <v>49</v>
      </c>
      <c r="D4658" s="8">
        <v>40147</v>
      </c>
      <c r="E4658" s="8">
        <v>40147</v>
      </c>
      <c r="F4658" s="40" t="s">
        <v>284</v>
      </c>
      <c r="G4658" s="29" t="s">
        <v>23</v>
      </c>
      <c r="I4658" s="12">
        <v>162.57</v>
      </c>
      <c r="J4658" s="12">
        <f>J4657+IF(AND($B4658="B",$G4658="D"),-I4658,IF($B4658="B",+I4658,0))</f>
        <v>6660.4584306959041</v>
      </c>
      <c r="K4658" s="12">
        <f>K4657+IF(AND($B4658="B",$E4658&lt;&gt;""),IF($G4658="D",-I4658,+I4658),0)</f>
        <v>6660.4584306959041</v>
      </c>
      <c r="L4658" s="6" t="str">
        <f>IF(C4658="","",G4658&amp;" "&amp;VLOOKUP(C4658,$X$1:$Y$49,2))</f>
        <v>D 24</v>
      </c>
      <c r="M4658" s="10" t="e">
        <f>M4657+IF(AND(B4658="C",E4658&lt;&gt;""),IF(G4658="D",-#REF!,+#REF!),0)</f>
        <v>#REF!</v>
      </c>
      <c r="N4658">
        <f>IF(D4658,MONTH(D4658),"")</f>
        <v>11</v>
      </c>
      <c r="O4658">
        <f>IF(D4658,YEAR(D4658),"")</f>
        <v>2009</v>
      </c>
      <c r="P4658" s="12">
        <f>P4657+IF(AND($B4658="C",I4658&lt;&gt;""),IF($G4658="D",-I4658,+I4658),0)</f>
        <v>5.774812213216407E-3</v>
      </c>
    </row>
    <row r="4659" spans="1:19" x14ac:dyDescent="0.2">
      <c r="A4659" s="6">
        <v>2204</v>
      </c>
      <c r="B4659" s="6" t="s">
        <v>17</v>
      </c>
      <c r="C4659" t="s">
        <v>53</v>
      </c>
      <c r="D4659" s="8">
        <v>40148</v>
      </c>
      <c r="E4659" s="8">
        <v>40148</v>
      </c>
      <c r="F4659" t="s">
        <v>284</v>
      </c>
      <c r="G4659" s="6" t="s">
        <v>23</v>
      </c>
      <c r="I4659" s="12">
        <v>36</v>
      </c>
      <c r="J4659" s="12">
        <f>J4658+IF(AND($B4659="B",$G4659="D"),-I4659,IF($B4659="B",+I4659,0))</f>
        <v>6624.4584306959041</v>
      </c>
      <c r="K4659" s="12">
        <f>K4658+IF(AND($B4659="B",$E4659&lt;&gt;""),IF($G4659="D",-I4659,+I4659),0)</f>
        <v>6624.4584306959041</v>
      </c>
      <c r="L4659" s="6" t="str">
        <f>IF(C4659="","",G4659&amp;" "&amp;VLOOKUP(C4659,$X$1:$Y$49,2))</f>
        <v>D 29</v>
      </c>
      <c r="M4659" s="10" t="e">
        <f>M4658+IF(AND(B4659="C",E4659&lt;&gt;""),IF(G4659="D",-#REF!,+#REF!),0)</f>
        <v>#REF!</v>
      </c>
      <c r="N4659">
        <f>IF(D4659,MONTH(D4659),"")</f>
        <v>12</v>
      </c>
      <c r="O4659">
        <f>IF(D4659,YEAR(D4659),"")</f>
        <v>2009</v>
      </c>
      <c r="P4659" s="12">
        <f>P4658+IF(AND($B4659="C",I4659&lt;&gt;""),IF($G4659="D",-I4659,+I4659),0)</f>
        <v>5.774812213216407E-3</v>
      </c>
    </row>
    <row r="4660" spans="1:19" x14ac:dyDescent="0.2">
      <c r="A4660" s="6">
        <v>2204</v>
      </c>
      <c r="B4660" s="6" t="s">
        <v>17</v>
      </c>
      <c r="C4660" t="s">
        <v>53</v>
      </c>
      <c r="D4660" s="8">
        <v>40148</v>
      </c>
      <c r="E4660" s="8">
        <v>40148</v>
      </c>
      <c r="F4660" t="s">
        <v>284</v>
      </c>
      <c r="G4660" s="6" t="s">
        <v>23</v>
      </c>
      <c r="I4660" s="12">
        <v>8.36</v>
      </c>
      <c r="J4660" s="12">
        <f>J4659+IF(AND($B4660="B",$G4660="D"),-I4660,IF($B4660="B",+I4660,0))</f>
        <v>6616.0984306959044</v>
      </c>
      <c r="K4660" s="12">
        <f>K4659+IF(AND($B4660="B",$E4660&lt;&gt;""),IF($G4660="D",-I4660,+I4660),0)</f>
        <v>6616.0984306959044</v>
      </c>
      <c r="L4660" s="6" t="str">
        <f>IF(C4660="","",G4660&amp;" "&amp;VLOOKUP(C4660,$X$1:$Y$49,2))</f>
        <v>D 29</v>
      </c>
      <c r="M4660" s="10" t="e">
        <f>M4659+IF(AND(B4660="C",E4660&lt;&gt;""),IF(G4660="D",-#REF!,+#REF!),0)</f>
        <v>#REF!</v>
      </c>
      <c r="N4660">
        <f>IF(D4660,MONTH(D4660),"")</f>
        <v>12</v>
      </c>
      <c r="O4660">
        <f>IF(D4660,YEAR(D4660),"")</f>
        <v>2009</v>
      </c>
      <c r="P4660" s="12">
        <f>P4659+IF(AND($B4660="C",I4660&lt;&gt;""),IF($G4660="D",-I4660,+I4660),0)</f>
        <v>5.774812213216407E-3</v>
      </c>
    </row>
    <row r="4661" spans="1:19" x14ac:dyDescent="0.2">
      <c r="A4661" s="6">
        <v>2205</v>
      </c>
      <c r="B4661" s="29" t="s">
        <v>17</v>
      </c>
      <c r="C4661" t="s">
        <v>28</v>
      </c>
      <c r="D4661" s="8">
        <v>40148</v>
      </c>
      <c r="E4661" s="8">
        <v>40148</v>
      </c>
      <c r="F4661" s="40" t="s">
        <v>284</v>
      </c>
      <c r="G4661" s="29" t="s">
        <v>23</v>
      </c>
      <c r="I4661" s="12">
        <v>37</v>
      </c>
      <c r="J4661" s="12">
        <f>J4660+IF(AND($B4661="B",$G4661="D"),-I4661,IF($B4661="B",+I4661,0))</f>
        <v>6579.0984306959044</v>
      </c>
      <c r="K4661" s="12">
        <f>K4660+IF(AND($B4661="B",$E4661&lt;&gt;""),IF($G4661="D",-I4661,+I4661),0)</f>
        <v>6579.0984306959044</v>
      </c>
      <c r="L4661" s="6" t="str">
        <f>IF(C4661="","",G4661&amp;" "&amp;VLOOKUP(C4661,$X$1:$Y$49,2))</f>
        <v>D 25</v>
      </c>
      <c r="M4661" s="10" t="e">
        <f>M4660+IF(AND(B4661="C",E4661&lt;&gt;""),IF(G4661="D",-#REF!,+#REF!),0)</f>
        <v>#REF!</v>
      </c>
      <c r="N4661">
        <f>IF(D4661,MONTH(D4661),"")</f>
        <v>12</v>
      </c>
      <c r="O4661">
        <f>IF(D4661,YEAR(D4661),"")</f>
        <v>2009</v>
      </c>
      <c r="P4661" s="12">
        <f>P4660+IF(AND($B4661="C",I4661&lt;&gt;""),IF($G4661="D",-I4661,+I4661),0)</f>
        <v>5.774812213216407E-3</v>
      </c>
    </row>
    <row r="4662" spans="1:19" x14ac:dyDescent="0.2">
      <c r="A4662" s="6">
        <v>2205</v>
      </c>
      <c r="B4662" s="29" t="s">
        <v>17</v>
      </c>
      <c r="C4662" t="s">
        <v>26</v>
      </c>
      <c r="D4662" s="8">
        <v>40148</v>
      </c>
      <c r="E4662" s="8">
        <v>40148</v>
      </c>
      <c r="F4662" s="40" t="s">
        <v>284</v>
      </c>
      <c r="G4662" s="29" t="s">
        <v>23</v>
      </c>
      <c r="I4662" s="12">
        <v>7.25</v>
      </c>
      <c r="J4662" s="12">
        <f>J4661+IF(AND($B4662="B",$G4662="D"),-I4662,IF($B4662="B",+I4662,0))</f>
        <v>6571.8484306959044</v>
      </c>
      <c r="K4662" s="12">
        <f>K4661+IF(AND($B4662="B",$E4662&lt;&gt;""),IF($G4662="D",-I4662,+I4662),0)</f>
        <v>6571.8484306959044</v>
      </c>
      <c r="L4662" s="6" t="str">
        <f>IF(C4662="","",G4662&amp;" "&amp;VLOOKUP(C4662,$X$1:$Y$49,2))</f>
        <v>D 6</v>
      </c>
      <c r="M4662" s="10" t="e">
        <f>M4661+IF(AND(B4662="C",E4662&lt;&gt;""),IF(G4662="D",-#REF!,+#REF!),0)</f>
        <v>#REF!</v>
      </c>
      <c r="N4662">
        <f>IF(D4662,MONTH(D4662),"")</f>
        <v>12</v>
      </c>
      <c r="O4662">
        <f>IF(D4662,YEAR(D4662),"")</f>
        <v>2009</v>
      </c>
      <c r="P4662" s="12">
        <f>P4661+IF(AND($B4662="C",I4662&lt;&gt;""),IF($G4662="D",-I4662,+I4662),0)</f>
        <v>5.774812213216407E-3</v>
      </c>
    </row>
    <row r="4663" spans="1:19" x14ac:dyDescent="0.2">
      <c r="A4663" s="6">
        <v>2201</v>
      </c>
      <c r="B4663" s="29" t="s">
        <v>17</v>
      </c>
      <c r="C4663" t="s">
        <v>54</v>
      </c>
      <c r="D4663" s="8">
        <v>40149</v>
      </c>
      <c r="E4663" s="8">
        <v>40155</v>
      </c>
      <c r="F4663" s="40" t="s">
        <v>284</v>
      </c>
      <c r="G4663" s="29" t="s">
        <v>19</v>
      </c>
      <c r="I4663" s="12">
        <v>4870.7</v>
      </c>
      <c r="J4663" s="12">
        <f>J4662+IF(AND($B4663="B",$G4663="D"),-I4663,IF($B4663="B",+I4663,0))</f>
        <v>11442.548430695904</v>
      </c>
      <c r="K4663" s="12">
        <f>K4662+IF(AND($B4663="B",$E4663&lt;&gt;""),IF($G4663="D",-I4663,+I4663),0)</f>
        <v>11442.548430695904</v>
      </c>
      <c r="L4663" s="6" t="str">
        <f>IF(C4663="","",G4663&amp;" "&amp;VLOOKUP(C4663,$X$1:$Y$49,2))</f>
        <v>R 6</v>
      </c>
      <c r="M4663" s="10" t="e">
        <f>M4662+IF(AND(B4663="C",E4663&lt;&gt;""),IF(G4663="D",-#REF!,+#REF!),0)</f>
        <v>#REF!</v>
      </c>
      <c r="N4663">
        <f>IF(D4663,MONTH(D4663),"")</f>
        <v>12</v>
      </c>
      <c r="O4663">
        <f>IF(D4663,YEAR(D4663),"")</f>
        <v>2009</v>
      </c>
      <c r="P4663" s="12">
        <f>P4662+IF(AND($B4663="C",I4663&lt;&gt;""),IF($G4663="D",-I4663,+I4663),0)</f>
        <v>5.774812213216407E-3</v>
      </c>
    </row>
    <row r="4664" spans="1:19" x14ac:dyDescent="0.2">
      <c r="A4664" s="6">
        <v>2201</v>
      </c>
      <c r="B4664" s="29" t="s">
        <v>17</v>
      </c>
      <c r="C4664" t="s">
        <v>62</v>
      </c>
      <c r="D4664" s="8">
        <v>40149</v>
      </c>
      <c r="E4664" s="8">
        <v>40155</v>
      </c>
      <c r="F4664" t="s">
        <v>284</v>
      </c>
      <c r="G4664" s="29" t="s">
        <v>19</v>
      </c>
      <c r="I4664" s="12">
        <v>954.66</v>
      </c>
      <c r="J4664" s="12">
        <f>J4663+IF(AND($B4664="B",$G4664="D"),-I4664,IF($B4664="B",+I4664,0))</f>
        <v>12397.208430695904</v>
      </c>
      <c r="K4664" s="12">
        <f>K4663+IF(AND($B4664="B",$E4664&lt;&gt;""),IF($G4664="D",-I4664,+I4664),0)</f>
        <v>12397.208430695904</v>
      </c>
      <c r="L4664" s="6" t="str">
        <f>IF(C4664="","",G4664&amp;" "&amp;VLOOKUP(C4664,$X$1:$Y$49,2))</f>
        <v>R 5</v>
      </c>
      <c r="M4664" s="10" t="e">
        <f>M4663+IF(AND(B4664="C",E4664&lt;&gt;""),IF(G4664="D",-#REF!,+#REF!),0)</f>
        <v>#REF!</v>
      </c>
      <c r="N4664">
        <f>IF(D4664,MONTH(D4664),"")</f>
        <v>12</v>
      </c>
      <c r="O4664">
        <f>IF(D4664,YEAR(D4664),"")</f>
        <v>2009</v>
      </c>
      <c r="P4664" s="12">
        <f>P4663+IF(AND($B4664="C",I4664&lt;&gt;""),IF($G4664="D",-I4664,+I4664),0)</f>
        <v>5.774812213216407E-3</v>
      </c>
    </row>
    <row r="4665" spans="1:19" x14ac:dyDescent="0.2">
      <c r="A4665" s="6">
        <v>999</v>
      </c>
      <c r="B4665" s="6" t="s">
        <v>17</v>
      </c>
      <c r="C4665" t="s">
        <v>33</v>
      </c>
      <c r="D4665" s="8">
        <v>40151</v>
      </c>
      <c r="E4665" s="8">
        <v>40154</v>
      </c>
      <c r="F4665" t="s">
        <v>284</v>
      </c>
      <c r="G4665" s="6" t="s">
        <v>23</v>
      </c>
      <c r="I4665" s="12">
        <v>141.47999999999999</v>
      </c>
      <c r="J4665" s="12">
        <f>J4664+IF(AND($B4665="B",$G4665="D"),-I4665,IF($B4665="B",+I4665,0))</f>
        <v>12255.728430695905</v>
      </c>
      <c r="K4665" s="12">
        <f>K4664+IF(AND($B4665="B",$E4665&lt;&gt;""),IF($G4665="D",-I4665,+I4665),0)</f>
        <v>12255.728430695905</v>
      </c>
      <c r="L4665" s="6" t="str">
        <f>IF(C4665="","",G4665&amp;" "&amp;VLOOKUP(C4665,$X$1:$Y$49,2))</f>
        <v>D 23</v>
      </c>
      <c r="M4665" s="10" t="e">
        <f>M4664+IF(AND(B4665="C",E4665&lt;&gt;""),IF(G4665="D",-#REF!,+#REF!),0)</f>
        <v>#REF!</v>
      </c>
      <c r="N4665">
        <f>IF(D4665,MONTH(D4665),"")</f>
        <v>12</v>
      </c>
      <c r="O4665">
        <f>IF(D4665,YEAR(D4665),"")</f>
        <v>2009</v>
      </c>
      <c r="P4665" s="12">
        <f>P4664+IF(AND($B4665="C",I4665&lt;&gt;""),IF($G4665="D",-I4665,+I4665),0)</f>
        <v>5.774812213216407E-3</v>
      </c>
      <c r="R4665" s="13">
        <f>I4664*19.6%</f>
        <v>187.11336</v>
      </c>
    </row>
    <row r="4666" spans="1:19" x14ac:dyDescent="0.2">
      <c r="A4666" s="6">
        <v>2024</v>
      </c>
      <c r="B4666" s="6" t="s">
        <v>17</v>
      </c>
      <c r="C4666" t="s">
        <v>58</v>
      </c>
      <c r="D4666" s="8">
        <v>40152</v>
      </c>
      <c r="E4666" s="8">
        <v>40168</v>
      </c>
      <c r="F4666" t="s">
        <v>284</v>
      </c>
      <c r="G4666" s="6" t="s">
        <v>23</v>
      </c>
      <c r="I4666" s="12">
        <v>254.5</v>
      </c>
      <c r="J4666" s="12">
        <f>J4665+IF(AND($B4666="B",$G4666="D"),-I4666,IF($B4666="B",+I4666,0))</f>
        <v>12001.228430695905</v>
      </c>
      <c r="K4666" s="12">
        <f>K4665+IF(AND($B4666="B",$E4666&lt;&gt;""),IF($G4666="D",-I4666,+I4666),0)</f>
        <v>12001.228430695905</v>
      </c>
      <c r="L4666" s="6" t="str">
        <f>IF(C4666="","",G4666&amp;" "&amp;VLOOKUP(C4666,$X$1:$Y$49,2))</f>
        <v>D 4</v>
      </c>
      <c r="M4666" s="10" t="e">
        <f>M4665+IF(AND(B4666="C",E4666&lt;&gt;""),IF(G4666="D",-#REF!,+#REF!),0)</f>
        <v>#REF!</v>
      </c>
      <c r="N4666">
        <f>IF(D4666,MONTH(D4666),"")</f>
        <v>12</v>
      </c>
      <c r="O4666">
        <f>IF(D4666,YEAR(D4666),"")</f>
        <v>2009</v>
      </c>
      <c r="P4666" s="12">
        <f>P4665+IF(AND($B4666="C",I4666&lt;&gt;""),IF($G4666="D",-I4666,+I4666),0)</f>
        <v>5.774812213216407E-3</v>
      </c>
    </row>
    <row r="4667" spans="1:19" x14ac:dyDescent="0.2">
      <c r="A4667" s="6">
        <v>2195</v>
      </c>
      <c r="B4667" s="29" t="s">
        <v>17</v>
      </c>
      <c r="C4667" t="s">
        <v>31</v>
      </c>
      <c r="D4667" s="8">
        <v>40152</v>
      </c>
      <c r="E4667" s="8">
        <v>40155</v>
      </c>
      <c r="F4667" s="40" t="s">
        <v>284</v>
      </c>
      <c r="G4667" s="29" t="s">
        <v>23</v>
      </c>
      <c r="I4667" s="12">
        <v>100.84</v>
      </c>
      <c r="J4667" s="12">
        <f>J4666+IF(AND($B4667="B",$G4667="D"),-I4667,IF($B4667="B",+I4667,0))</f>
        <v>11900.388430695904</v>
      </c>
      <c r="K4667" s="12">
        <f>K4666+IF(AND($B4667="B",$E4667&lt;&gt;""),IF($G4667="D",-I4667,+I4667),0)</f>
        <v>11900.388430695904</v>
      </c>
      <c r="L4667" s="6" t="str">
        <f>IF(C4667="","",G4667&amp;" "&amp;VLOOKUP(C4667,$X$1:$Y$49,2))</f>
        <v>D 22</v>
      </c>
      <c r="M4667" s="10" t="e">
        <f>M4666+IF(AND(B4667="C",E4667&lt;&gt;""),IF(G4667="D",-#REF!,+#REF!),0)</f>
        <v>#REF!</v>
      </c>
      <c r="N4667">
        <f>IF(D4667,MONTH(D4667),"")</f>
        <v>12</v>
      </c>
      <c r="O4667">
        <f>IF(D4667,YEAR(D4667),"")</f>
        <v>2009</v>
      </c>
      <c r="P4667" s="12">
        <f>P4666+IF(AND($B4667="C",I4667&lt;&gt;""),IF($G4667="D",-I4667,+I4667),0)</f>
        <v>5.774812213216407E-3</v>
      </c>
    </row>
    <row r="4668" spans="1:19" x14ac:dyDescent="0.2">
      <c r="A4668" s="6">
        <v>2195</v>
      </c>
      <c r="B4668" s="29" t="s">
        <v>17</v>
      </c>
      <c r="C4668" t="s">
        <v>26</v>
      </c>
      <c r="D4668" s="8">
        <v>40152</v>
      </c>
      <c r="E4668" s="8">
        <v>40155</v>
      </c>
      <c r="F4668" s="40" t="s">
        <v>284</v>
      </c>
      <c r="G4668" s="29" t="s">
        <v>23</v>
      </c>
      <c r="I4668" s="12">
        <v>19.760000000000002</v>
      </c>
      <c r="J4668" s="12">
        <f>J4667+IF(AND($B4668="B",$G4668="D"),-I4668,IF($B4668="B",+I4668,0))</f>
        <v>11880.628430695904</v>
      </c>
      <c r="K4668" s="12">
        <f>K4667+IF(AND($B4668="B",$E4668&lt;&gt;""),IF($G4668="D",-I4668,+I4668),0)</f>
        <v>11880.628430695904</v>
      </c>
      <c r="L4668" s="6" t="str">
        <f>IF(C4668="","",G4668&amp;" "&amp;VLOOKUP(C4668,$X$1:$Y$49,2))</f>
        <v>D 6</v>
      </c>
      <c r="M4668" s="10" t="e">
        <f>M4667+IF(AND(B4668="C",E4668&lt;&gt;""),IF(G4668="D",-#REF!,+#REF!),0)</f>
        <v>#REF!</v>
      </c>
      <c r="N4668">
        <f>IF(D4668,MONTH(D4668),"")</f>
        <v>12</v>
      </c>
      <c r="O4668">
        <f>IF(D4668,YEAR(D4668),"")</f>
        <v>2009</v>
      </c>
      <c r="P4668" s="12">
        <f>P4667+IF(AND($B4668="C",I4668&lt;&gt;""),IF($G4668="D",-I4668,+I4668),0)</f>
        <v>5.774812213216407E-3</v>
      </c>
    </row>
    <row r="4669" spans="1:19" x14ac:dyDescent="0.2">
      <c r="A4669" s="6">
        <v>2202</v>
      </c>
      <c r="B4669" s="29" t="s">
        <v>17</v>
      </c>
      <c r="C4669" t="s">
        <v>54</v>
      </c>
      <c r="D4669" s="8">
        <v>40153</v>
      </c>
      <c r="E4669" s="8">
        <v>40157</v>
      </c>
      <c r="F4669" s="40" t="s">
        <v>284</v>
      </c>
      <c r="G4669" s="29" t="s">
        <v>19</v>
      </c>
      <c r="I4669" s="12">
        <v>710</v>
      </c>
      <c r="J4669" s="12">
        <f>J4668+IF(AND($B4669="B",$G4669="D"),-I4669,IF($B4669="B",+I4669,0))</f>
        <v>12590.628430695904</v>
      </c>
      <c r="K4669" s="12">
        <f>K4668+IF(AND($B4669="B",$E4669&lt;&gt;""),IF($G4669="D",-I4669,+I4669),0)</f>
        <v>12590.628430695904</v>
      </c>
      <c r="L4669" s="6" t="str">
        <f>IF(C4669="","",G4669&amp;" "&amp;VLOOKUP(C4669,$X$1:$Y$49,2))</f>
        <v>R 6</v>
      </c>
      <c r="M4669" s="10" t="e">
        <f>M4668+IF(AND(B4669="C",E4669&lt;&gt;""),IF(G4669="D",-#REF!,+#REF!),0)</f>
        <v>#REF!</v>
      </c>
      <c r="N4669">
        <f>IF(D4669,MONTH(D4669),"")</f>
        <v>12</v>
      </c>
      <c r="O4669">
        <f>IF(D4669,YEAR(D4669),"")</f>
        <v>2009</v>
      </c>
      <c r="P4669" s="12">
        <f>P4668+IF(AND($B4669="C",I4669&lt;&gt;""),IF($G4669="D",-I4669,+I4669),0)</f>
        <v>5.774812213216407E-3</v>
      </c>
      <c r="S4669" s="32">
        <f>I4669*19.6%</f>
        <v>139.16</v>
      </c>
    </row>
    <row r="4670" spans="1:19" x14ac:dyDescent="0.2">
      <c r="A4670" s="6">
        <v>2202</v>
      </c>
      <c r="B4670" s="29" t="s">
        <v>17</v>
      </c>
      <c r="C4670" t="s">
        <v>62</v>
      </c>
      <c r="D4670" s="8">
        <v>40153</v>
      </c>
      <c r="E4670" s="8">
        <v>40157</v>
      </c>
      <c r="F4670" s="40" t="s">
        <v>284</v>
      </c>
      <c r="G4670" s="29" t="s">
        <v>19</v>
      </c>
      <c r="I4670" s="12">
        <v>139.16</v>
      </c>
      <c r="J4670" s="12">
        <f>J4669+IF(AND($B4670="B",$G4670="D"),-I4670,IF($B4670="B",+I4670,0))</f>
        <v>12729.788430695904</v>
      </c>
      <c r="K4670" s="12">
        <f>K4669+IF(AND($B4670="B",$E4670&lt;&gt;""),IF($G4670="D",-I4670,+I4670),0)</f>
        <v>12729.788430695904</v>
      </c>
      <c r="L4670" s="6" t="str">
        <f>IF(C4670="","",G4670&amp;" "&amp;VLOOKUP(C4670,$X$1:$Y$49,2))</f>
        <v>R 5</v>
      </c>
      <c r="M4670" s="10" t="e">
        <f>M4669+IF(AND(B4670="C",E4670&lt;&gt;""),IF(G4670="D",-#REF!,+#REF!),0)</f>
        <v>#REF!</v>
      </c>
      <c r="N4670">
        <f>IF(D4670,MONTH(D4670),"")</f>
        <v>12</v>
      </c>
      <c r="O4670">
        <f>IF(D4670,YEAR(D4670),"")</f>
        <v>2009</v>
      </c>
      <c r="P4670" s="12">
        <f>P4669+IF(AND($B4670="C",I4670&lt;&gt;""),IF($G4670="D",-I4670,+I4670),0)</f>
        <v>5.774812213216407E-3</v>
      </c>
    </row>
    <row r="4671" spans="1:19" x14ac:dyDescent="0.2">
      <c r="A4671" s="6">
        <v>2207</v>
      </c>
      <c r="B4671" s="29" t="s">
        <v>17</v>
      </c>
      <c r="C4671" t="s">
        <v>67</v>
      </c>
      <c r="D4671" s="8">
        <v>40153</v>
      </c>
      <c r="E4671" s="8">
        <v>40155</v>
      </c>
      <c r="F4671" s="40" t="s">
        <v>284</v>
      </c>
      <c r="G4671" s="29" t="s">
        <v>23</v>
      </c>
      <c r="I4671" s="12">
        <v>1796</v>
      </c>
      <c r="J4671" s="12">
        <f>J4670+IF(AND($B4671="B",$G4671="D"),-I4671,IF($B4671="B",+I4671,0))</f>
        <v>10933.788430695904</v>
      </c>
      <c r="K4671" s="12">
        <f>K4670+IF(AND($B4671="B",$E4671&lt;&gt;""),IF($G4671="D",-I4671,+I4671),0)</f>
        <v>10933.788430695904</v>
      </c>
      <c r="L4671" s="6" t="str">
        <f>IF(C4671="","",G4671&amp;" "&amp;VLOOKUP(C4671,$X$1:$Y$49,2))</f>
        <v>D 11</v>
      </c>
      <c r="M4671" s="10" t="e">
        <f>M4670+IF(AND(B4671="C",E4671&lt;&gt;""),IF(G4671="D",-#REF!,+#REF!),0)</f>
        <v>#REF!</v>
      </c>
      <c r="N4671">
        <f>IF(D4671,MONTH(D4671),"")</f>
        <v>12</v>
      </c>
      <c r="O4671">
        <f>IF(D4671,YEAR(D4671),"")</f>
        <v>2009</v>
      </c>
      <c r="P4671" s="12">
        <f>P4670+IF(AND($B4671="C",I4671&lt;&gt;""),IF($G4671="D",-I4671,+I4671),0)</f>
        <v>5.774812213216407E-3</v>
      </c>
    </row>
    <row r="4672" spans="1:19" x14ac:dyDescent="0.2">
      <c r="A4672" s="6">
        <v>2229</v>
      </c>
      <c r="B4672" s="29" t="s">
        <v>17</v>
      </c>
      <c r="C4672" t="s">
        <v>28</v>
      </c>
      <c r="D4672" s="8">
        <v>40154</v>
      </c>
      <c r="E4672" s="8">
        <v>40178</v>
      </c>
      <c r="F4672" s="40" t="s">
        <v>284</v>
      </c>
      <c r="G4672" s="29" t="s">
        <v>23</v>
      </c>
      <c r="I4672" s="12">
        <v>162.94999999999999</v>
      </c>
      <c r="J4672" s="12">
        <f>J4671+IF(AND($B4672="B",$G4672="D"),-I4672,IF($B4672="B",+I4672,0))</f>
        <v>10770.838430695903</v>
      </c>
      <c r="K4672" s="12">
        <f>K4671+IF(AND($B4672="B",$E4672&lt;&gt;""),IF($G4672="D",-I4672,+I4672),0)</f>
        <v>10770.838430695903</v>
      </c>
      <c r="L4672" s="6" t="str">
        <f>IF(C4672="","",G4672&amp;" "&amp;VLOOKUP(C4672,$X$1:$Y$49,2))</f>
        <v>D 25</v>
      </c>
      <c r="M4672" s="10" t="e">
        <f>M4671+IF(AND(B4672="C",E4672&lt;&gt;""),IF(G4672="D",-#REF!,+#REF!),0)</f>
        <v>#REF!</v>
      </c>
      <c r="N4672">
        <f>IF(D4672,MONTH(D4672),"")</f>
        <v>12</v>
      </c>
      <c r="O4672">
        <f>IF(D4672,YEAR(D4672),"")</f>
        <v>2009</v>
      </c>
      <c r="P4672" s="12">
        <f>P4671+IF(AND($B4672="C",I4672&lt;&gt;""),IF($G4672="D",-I4672,+I4672),0)</f>
        <v>5.774812213216407E-3</v>
      </c>
      <c r="R4672" s="13">
        <f>I4671*19.6%</f>
        <v>352.01600000000002</v>
      </c>
      <c r="S4672" s="32"/>
    </row>
    <row r="4673" spans="1:18" x14ac:dyDescent="0.2">
      <c r="A4673" s="6">
        <v>2229</v>
      </c>
      <c r="B4673" s="29" t="s">
        <v>17</v>
      </c>
      <c r="C4673" t="s">
        <v>26</v>
      </c>
      <c r="D4673" s="8">
        <v>40154</v>
      </c>
      <c r="E4673" s="8">
        <v>40178</v>
      </c>
      <c r="F4673" s="40" t="s">
        <v>284</v>
      </c>
      <c r="G4673" s="29" t="s">
        <v>23</v>
      </c>
      <c r="I4673" s="12">
        <v>31.94</v>
      </c>
      <c r="J4673" s="12">
        <f>J4672+IF(AND($B4673="B",$G4673="D"),-I4673,IF($B4673="B",+I4673,0))</f>
        <v>10738.898430695903</v>
      </c>
      <c r="K4673" s="12">
        <f>K4672+IF(AND($B4673="B",$E4673&lt;&gt;""),IF($G4673="D",-I4673,+I4673),0)</f>
        <v>10738.898430695903</v>
      </c>
      <c r="L4673" s="6" t="str">
        <f>IF(C4673="","",G4673&amp;" "&amp;VLOOKUP(C4673,$X$1:$Y$49,2))</f>
        <v>D 6</v>
      </c>
      <c r="M4673" s="10" t="e">
        <f>M4672+IF(AND(B4673="C",E4673&lt;&gt;""),IF(G4673="D",-#REF!,+#REF!),0)</f>
        <v>#REF!</v>
      </c>
      <c r="N4673">
        <f>IF(D4673,MONTH(D4673),"")</f>
        <v>12</v>
      </c>
      <c r="O4673">
        <f>IF(D4673,YEAR(D4673),"")</f>
        <v>2009</v>
      </c>
      <c r="P4673" s="12">
        <f>P4672+IF(AND($B4673="C",I4673&lt;&gt;""),IF($G4673="D",-I4673,+I4673),0)</f>
        <v>5.774812213216407E-3</v>
      </c>
    </row>
    <row r="4674" spans="1:18" x14ac:dyDescent="0.2">
      <c r="A4674" s="6">
        <v>1538</v>
      </c>
      <c r="B4674" s="6" t="s">
        <v>17</v>
      </c>
      <c r="C4674" t="s">
        <v>64</v>
      </c>
      <c r="D4674" s="8">
        <v>40155</v>
      </c>
      <c r="E4674" s="8">
        <v>40156</v>
      </c>
      <c r="F4674" t="s">
        <v>284</v>
      </c>
      <c r="G4674" s="6" t="s">
        <v>23</v>
      </c>
      <c r="I4674" s="12">
        <v>4</v>
      </c>
      <c r="J4674" s="12">
        <f>J4673+IF(AND($B4674="B",$G4674="D"),-I4674,IF($B4674="B",+I4674,0))</f>
        <v>10734.898430695903</v>
      </c>
      <c r="K4674" s="12">
        <f>K4673+IF(AND($B4674="B",$E4674&lt;&gt;""),IF($G4674="D",-I4674,+I4674),0)</f>
        <v>10734.898430695903</v>
      </c>
      <c r="L4674" s="6" t="str">
        <f>IF(C4674="","",G4674&amp;" "&amp;VLOOKUP(C4674,$X$1:$Y$49,2))</f>
        <v>D 20</v>
      </c>
      <c r="M4674" s="10" t="e">
        <f>M4673+IF(AND(B4674="C",E4674&lt;&gt;""),IF(G4674="D",-#REF!,+#REF!),0)</f>
        <v>#REF!</v>
      </c>
      <c r="N4674">
        <f>IF(D4674,MONTH(D4674),"")</f>
        <v>12</v>
      </c>
      <c r="O4674">
        <f>IF(D4674,YEAR(D4674),"")</f>
        <v>2009</v>
      </c>
      <c r="P4674" s="12">
        <f>P4673+IF(AND($B4674="C",I4674&lt;&gt;""),IF($G4674="D",-I4674,+I4674),0)</f>
        <v>5.774812213216407E-3</v>
      </c>
      <c r="R4674" s="13">
        <f>I4673*19.6%</f>
        <v>6.2602400000000005</v>
      </c>
    </row>
    <row r="4675" spans="1:18" x14ac:dyDescent="0.2">
      <c r="A4675" s="6">
        <v>2221</v>
      </c>
      <c r="B4675" s="29" t="s">
        <v>17</v>
      </c>
      <c r="C4675" s="24" t="s">
        <v>58</v>
      </c>
      <c r="D4675" s="8">
        <v>40156</v>
      </c>
      <c r="E4675" s="8">
        <v>40156</v>
      </c>
      <c r="F4675" s="40" t="s">
        <v>284</v>
      </c>
      <c r="G4675" s="29" t="s">
        <v>23</v>
      </c>
      <c r="I4675" s="12">
        <v>6000</v>
      </c>
      <c r="J4675" s="12">
        <f>J4674+IF(AND($B4675="B",$G4675="D"),-I4675,IF($B4675="B",+I4675,0))</f>
        <v>4734.8984306959028</v>
      </c>
      <c r="K4675" s="12">
        <f>K4674+IF(AND($B4675="B",$E4675&lt;&gt;""),IF($G4675="D",-I4675,+I4675),0)</f>
        <v>4734.8984306959028</v>
      </c>
      <c r="L4675" s="6" t="str">
        <f>IF(C4675="","",G4675&amp;" "&amp;VLOOKUP(C4675,$X$1:$Y$49,2))</f>
        <v>D 4</v>
      </c>
      <c r="M4675" s="10" t="e">
        <f>M4674+IF(AND(B4675="C",E4675&lt;&gt;""),IF(G4675="D",-#REF!,+#REF!),0)</f>
        <v>#REF!</v>
      </c>
      <c r="N4675">
        <f>IF(D4675,MONTH(D4675),"")</f>
        <v>12</v>
      </c>
      <c r="O4675">
        <f>IF(D4675,YEAR(D4675),"")</f>
        <v>2009</v>
      </c>
      <c r="P4675" s="12">
        <f>P4674+IF(AND($B4675="C",I4675&lt;&gt;""),IF($G4675="D",-I4675,+I4675),0)</f>
        <v>5.774812213216407E-3</v>
      </c>
    </row>
    <row r="4676" spans="1:18" x14ac:dyDescent="0.2">
      <c r="A4676" s="6">
        <v>2025</v>
      </c>
      <c r="B4676" s="29" t="s">
        <v>17</v>
      </c>
      <c r="C4676" s="24" t="s">
        <v>135</v>
      </c>
      <c r="D4676" s="8">
        <v>40157</v>
      </c>
      <c r="E4676" s="8">
        <v>40157</v>
      </c>
      <c r="F4676" s="40" t="s">
        <v>284</v>
      </c>
      <c r="G4676" s="29" t="s">
        <v>19</v>
      </c>
      <c r="I4676" s="12">
        <v>620</v>
      </c>
      <c r="J4676" s="12">
        <f>J4675+IF(AND($B4676="B",$G4676="D"),-I4676,IF($B4676="B",+I4676,0))</f>
        <v>5354.8984306959028</v>
      </c>
      <c r="K4676" s="12">
        <f>K4675+IF(AND($B4676="B",$E4676&lt;&gt;""),IF($G4676="D",-I4676,+I4676),0)</f>
        <v>5354.8984306959028</v>
      </c>
      <c r="L4676" s="6" t="str">
        <f>IF(C4676="","",G4676&amp;" "&amp;VLOOKUP(C4676,$X$1:$Y$49,2))</f>
        <v>R 6</v>
      </c>
      <c r="M4676" s="10" t="e">
        <f>M4675+IF(AND(B4676="C",E4676&lt;&gt;""),IF(G4676="D",-#REF!,+#REF!),0)</f>
        <v>#REF!</v>
      </c>
      <c r="N4676">
        <f>IF(D4676,MONTH(D4676),"")</f>
        <v>12</v>
      </c>
      <c r="O4676">
        <f>IF(D4676,YEAR(D4676),"")</f>
        <v>2009</v>
      </c>
      <c r="P4676" s="12">
        <f>P4675+IF(AND($B4676="C",I4676&lt;&gt;""),IF($G4676="D",-I4676,+I4676),0)</f>
        <v>5.774812213216407E-3</v>
      </c>
    </row>
    <row r="4677" spans="1:18" x14ac:dyDescent="0.2">
      <c r="A4677" s="6">
        <v>2025</v>
      </c>
      <c r="B4677" s="29" t="s">
        <v>17</v>
      </c>
      <c r="C4677" s="24" t="s">
        <v>62</v>
      </c>
      <c r="D4677" s="8">
        <v>40157</v>
      </c>
      <c r="E4677" s="8">
        <v>40157</v>
      </c>
      <c r="F4677" s="40" t="s">
        <v>284</v>
      </c>
      <c r="G4677" s="29" t="s">
        <v>19</v>
      </c>
      <c r="I4677" s="12">
        <v>121.52</v>
      </c>
      <c r="J4677" s="12">
        <f>J4676+IF(AND($B4677="B",$G4677="D"),-I4677,IF($B4677="B",+I4677,0))</f>
        <v>5476.4184306959032</v>
      </c>
      <c r="K4677" s="12">
        <f>K4676+IF(AND($B4677="B",$E4677&lt;&gt;""),IF($G4677="D",-I4677,+I4677),0)</f>
        <v>5476.4184306959032</v>
      </c>
      <c r="L4677" s="6" t="str">
        <f>IF(C4677="","",G4677&amp;" "&amp;VLOOKUP(C4677,$X$1:$Y$49,2))</f>
        <v>R 5</v>
      </c>
      <c r="M4677" s="10" t="e">
        <f>M4676+IF(AND(B4677="C",E4677&lt;&gt;""),IF(G4677="D",-#REF!,+#REF!),0)</f>
        <v>#REF!</v>
      </c>
      <c r="N4677">
        <f>IF(D4677,MONTH(D4677),"")</f>
        <v>12</v>
      </c>
      <c r="O4677">
        <f>IF(D4677,YEAR(D4677),"")</f>
        <v>2009</v>
      </c>
      <c r="P4677" s="12">
        <f>P4676+IF(AND($B4677="C",I4677&lt;&gt;""),IF($G4677="D",-I4677,+I4677),0)</f>
        <v>5.774812213216407E-3</v>
      </c>
    </row>
    <row r="4678" spans="1:18" x14ac:dyDescent="0.2">
      <c r="A4678" s="6">
        <v>2178</v>
      </c>
      <c r="B4678" s="29" t="s">
        <v>17</v>
      </c>
      <c r="C4678" t="s">
        <v>33</v>
      </c>
      <c r="D4678" s="8">
        <v>40157</v>
      </c>
      <c r="E4678" s="8">
        <v>40158</v>
      </c>
      <c r="F4678" t="s">
        <v>284</v>
      </c>
      <c r="G4678" s="6" t="s">
        <v>23</v>
      </c>
      <c r="I4678" s="12">
        <v>215</v>
      </c>
      <c r="J4678" s="12">
        <f>J4677+IF(AND($B4678="B",$G4678="D"),-I4678,IF($B4678="B",+I4678,0))</f>
        <v>5261.4184306959032</v>
      </c>
      <c r="K4678" s="12">
        <f>K4677+IF(AND($B4678="B",$E4678&lt;&gt;""),IF($G4678="D",-I4678,+I4678),0)</f>
        <v>5261.4184306959032</v>
      </c>
      <c r="L4678" s="6" t="str">
        <f>IF(C4678="","",G4678&amp;" "&amp;VLOOKUP(C4678,$X$1:$Y$49,2))</f>
        <v>D 23</v>
      </c>
      <c r="M4678" s="10" t="e">
        <f>M4677+IF(AND(B4678="C",E4678&lt;&gt;""),IF(G4678="D",-#REF!,+#REF!),0)</f>
        <v>#REF!</v>
      </c>
      <c r="N4678">
        <f>IF(D4678,MONTH(D4678),"")</f>
        <v>12</v>
      </c>
      <c r="O4678">
        <f>IF(D4678,YEAR(D4678),"")</f>
        <v>2009</v>
      </c>
      <c r="P4678" s="12">
        <f>P4677+IF(AND($B4678="C",I4678&lt;&gt;""),IF($G4678="D",-I4678,+I4678),0)</f>
        <v>5.774812213216407E-3</v>
      </c>
    </row>
    <row r="4679" spans="1:18" x14ac:dyDescent="0.2">
      <c r="A4679" s="6">
        <v>2210</v>
      </c>
      <c r="B4679" s="29" t="s">
        <v>17</v>
      </c>
      <c r="C4679" t="s">
        <v>28</v>
      </c>
      <c r="D4679" s="8">
        <v>40161</v>
      </c>
      <c r="E4679" s="8">
        <v>40162</v>
      </c>
      <c r="F4679" t="s">
        <v>284</v>
      </c>
      <c r="G4679" s="29" t="s">
        <v>23</v>
      </c>
      <c r="I4679" s="12">
        <v>110.64</v>
      </c>
      <c r="J4679" s="12">
        <f>J4678+IF(AND($B4679="B",$G4679="D"),-I4679,IF($B4679="B",+I4679,0))</f>
        <v>5150.7784306959029</v>
      </c>
      <c r="K4679" s="12">
        <f>K4678+IF(AND($B4679="B",$E4679&lt;&gt;""),IF($G4679="D",-I4679,+I4679),0)</f>
        <v>5150.7784306959029</v>
      </c>
      <c r="L4679" s="6" t="str">
        <f>IF(C4679="","",G4679&amp;" "&amp;VLOOKUP(C4679,$X$1:$Y$49,2))</f>
        <v>D 25</v>
      </c>
      <c r="M4679" s="10" t="e">
        <f>M4678+IF(AND(B4679="C",E4679&lt;&gt;""),IF(G4679="D",-#REF!,+#REF!),0)</f>
        <v>#REF!</v>
      </c>
      <c r="N4679">
        <f>IF(D4679,MONTH(D4679),"")</f>
        <v>12</v>
      </c>
      <c r="O4679">
        <f>IF(D4679,YEAR(D4679),"")</f>
        <v>2009</v>
      </c>
      <c r="P4679" s="12">
        <f>P4678+IF(AND($B4679="C",I4679&lt;&gt;""),IF($G4679="D",-I4679,+I4679),0)</f>
        <v>5.774812213216407E-3</v>
      </c>
      <c r="R4679" s="13">
        <f>I4678*19.6%</f>
        <v>42.14</v>
      </c>
    </row>
    <row r="4680" spans="1:18" x14ac:dyDescent="0.2">
      <c r="A4680" s="6">
        <v>2210</v>
      </c>
      <c r="B4680" s="29" t="s">
        <v>17</v>
      </c>
      <c r="C4680" t="s">
        <v>26</v>
      </c>
      <c r="D4680" s="8">
        <v>40161</v>
      </c>
      <c r="E4680" s="8">
        <v>40162</v>
      </c>
      <c r="F4680" t="s">
        <v>284</v>
      </c>
      <c r="G4680" s="29" t="s">
        <v>23</v>
      </c>
      <c r="I4680" s="12">
        <v>18.93</v>
      </c>
      <c r="J4680" s="12">
        <f>J4679+IF(AND($B4680="B",$G4680="D"),-I4680,IF($B4680="B",+I4680,0))</f>
        <v>5131.8484306959026</v>
      </c>
      <c r="K4680" s="12">
        <f>K4679+IF(AND($B4680="B",$E4680&lt;&gt;""),IF($G4680="D",-I4680,+I4680),0)</f>
        <v>5131.8484306959026</v>
      </c>
      <c r="L4680" s="6" t="str">
        <f>IF(C4680="","",G4680&amp;" "&amp;VLOOKUP(C4680,$X$1:$Y$49,2))</f>
        <v>D 6</v>
      </c>
      <c r="M4680" s="10" t="e">
        <f>M4679+IF(AND(B4680="C",E4680&lt;&gt;""),IF(G4680="D",-#REF!,+#REF!),0)</f>
        <v>#REF!</v>
      </c>
      <c r="N4680">
        <f>IF(D4680,MONTH(D4680),"")</f>
        <v>12</v>
      </c>
      <c r="O4680">
        <f>IF(D4680,YEAR(D4680),"")</f>
        <v>2009</v>
      </c>
      <c r="P4680" s="12">
        <f>P4679+IF(AND($B4680="C",I4680&lt;&gt;""),IF($G4680="D",-I4680,+I4680),0)</f>
        <v>5.774812213216407E-3</v>
      </c>
    </row>
    <row r="4681" spans="1:18" x14ac:dyDescent="0.2">
      <c r="A4681" s="6">
        <v>2208</v>
      </c>
      <c r="B4681" s="29" t="s">
        <v>17</v>
      </c>
      <c r="C4681" t="s">
        <v>28</v>
      </c>
      <c r="D4681" s="8">
        <v>40163</v>
      </c>
      <c r="E4681" s="8">
        <v>40178</v>
      </c>
      <c r="F4681" s="40" t="s">
        <v>284</v>
      </c>
      <c r="G4681" s="29" t="s">
        <v>23</v>
      </c>
      <c r="I4681" s="12">
        <v>36.78</v>
      </c>
      <c r="J4681" s="12">
        <f>J4680+IF(AND($B4681="B",$G4681="D"),-I4681,IF($B4681="B",+I4681,0))</f>
        <v>5095.0684306959029</v>
      </c>
      <c r="K4681" s="12">
        <f>K4680+IF(AND($B4681="B",$E4681&lt;&gt;""),IF($G4681="D",-I4681,+I4681),0)</f>
        <v>5095.0684306959029</v>
      </c>
      <c r="L4681" s="6" t="str">
        <f>IF(C4681="","",G4681&amp;" "&amp;VLOOKUP(C4681,$X$1:$Y$49,2))</f>
        <v>D 25</v>
      </c>
      <c r="M4681" s="10" t="e">
        <f>M4680+IF(AND(B4681="C",E4681&lt;&gt;""),IF(G4681="D",-#REF!,+#REF!),0)</f>
        <v>#REF!</v>
      </c>
      <c r="N4681">
        <f>IF(D4681,MONTH(D4681),"")</f>
        <v>12</v>
      </c>
      <c r="O4681">
        <f>IF(D4681,YEAR(D4681),"")</f>
        <v>2009</v>
      </c>
      <c r="P4681" s="12">
        <f>P4680+IF(AND($B4681="C",I4681&lt;&gt;""),IF($G4681="D",-I4681,+I4681),0)</f>
        <v>5.774812213216407E-3</v>
      </c>
    </row>
    <row r="4682" spans="1:18" x14ac:dyDescent="0.2">
      <c r="A4682" s="6">
        <v>2208</v>
      </c>
      <c r="B4682" s="29" t="s">
        <v>17</v>
      </c>
      <c r="C4682" t="s">
        <v>26</v>
      </c>
      <c r="D4682" s="8">
        <v>40163</v>
      </c>
      <c r="E4682" s="8">
        <v>40178</v>
      </c>
      <c r="F4682" s="40" t="s">
        <v>284</v>
      </c>
      <c r="G4682" s="29" t="s">
        <v>23</v>
      </c>
      <c r="I4682" s="12">
        <v>7.22</v>
      </c>
      <c r="J4682" s="12">
        <f>J4681+IF(AND($B4682="B",$G4682="D"),-I4682,IF($B4682="B",+I4682,0))</f>
        <v>5087.8484306959026</v>
      </c>
      <c r="K4682" s="12">
        <f>K4681+IF(AND($B4682="B",$E4682&lt;&gt;""),IF($G4682="D",-I4682,+I4682),0)</f>
        <v>5087.8484306959026</v>
      </c>
      <c r="L4682" s="6" t="str">
        <f>IF(C4682="","",G4682&amp;" "&amp;VLOOKUP(C4682,$X$1:$Y$49,2))</f>
        <v>D 6</v>
      </c>
      <c r="M4682" s="10" t="e">
        <f>M4681+IF(AND(B4682="C",E4682&lt;&gt;""),IF(G4682="D",-#REF!,+#REF!),0)</f>
        <v>#REF!</v>
      </c>
      <c r="N4682">
        <f>IF(D4682,MONTH(D4682),"")</f>
        <v>12</v>
      </c>
      <c r="O4682">
        <f>IF(D4682,YEAR(D4682),"")</f>
        <v>2009</v>
      </c>
      <c r="P4682" s="12">
        <f>P4681+IF(AND($B4682="C",I4682&lt;&gt;""),IF($G4682="D",-I4682,+I4682),0)</f>
        <v>5.774812213216407E-3</v>
      </c>
    </row>
    <row r="4683" spans="1:18" x14ac:dyDescent="0.2">
      <c r="A4683" s="6">
        <v>2209</v>
      </c>
      <c r="B4683" s="29" t="s">
        <v>17</v>
      </c>
      <c r="C4683" t="s">
        <v>28</v>
      </c>
      <c r="D4683" s="8">
        <v>40163</v>
      </c>
      <c r="E4683" s="8">
        <v>40182</v>
      </c>
      <c r="F4683" s="40" t="s">
        <v>284</v>
      </c>
      <c r="G4683" s="29" t="s">
        <v>23</v>
      </c>
      <c r="I4683" s="12">
        <v>28.92</v>
      </c>
      <c r="J4683" s="12">
        <f>J4682+IF(AND($B4683="B",$G4683="D"),-I4683,IF($B4683="B",+I4683,0))</f>
        <v>5058.9284306959025</v>
      </c>
      <c r="K4683" s="12">
        <f>K4682+IF(AND($B4683="B",$E4683&lt;&gt;""),IF($G4683="D",-I4683,+I4683),0)</f>
        <v>5058.9284306959025</v>
      </c>
      <c r="L4683" s="6" t="str">
        <f>IF(C4683="","",G4683&amp;" "&amp;VLOOKUP(C4683,$X$1:$Y$49,2))</f>
        <v>D 25</v>
      </c>
      <c r="M4683" s="10" t="e">
        <f>M4682+IF(AND(B4683="C",E4683&lt;&gt;""),IF(G4683="D",-#REF!,+#REF!),0)</f>
        <v>#REF!</v>
      </c>
      <c r="N4683">
        <f>IF(D4683,MONTH(D4683),"")</f>
        <v>12</v>
      </c>
      <c r="O4683">
        <f>IF(D4683,YEAR(D4683),"")</f>
        <v>2009</v>
      </c>
      <c r="P4683" s="12">
        <f>P4682+IF(AND($B4683="C",I4683&lt;&gt;""),IF($G4683="D",-I4683,+I4683),0)</f>
        <v>5.774812213216407E-3</v>
      </c>
    </row>
    <row r="4684" spans="1:18" x14ac:dyDescent="0.2">
      <c r="A4684" s="6">
        <v>2209</v>
      </c>
      <c r="B4684" s="29" t="s">
        <v>17</v>
      </c>
      <c r="C4684" t="s">
        <v>26</v>
      </c>
      <c r="D4684" s="8">
        <v>40163</v>
      </c>
      <c r="E4684" s="8">
        <v>40182</v>
      </c>
      <c r="F4684" s="40" t="s">
        <v>284</v>
      </c>
      <c r="G4684" s="29" t="s">
        <v>23</v>
      </c>
      <c r="I4684" s="12">
        <v>4.91</v>
      </c>
      <c r="J4684" s="12">
        <f>J4683+IF(AND($B4684="B",$G4684="D"),-I4684,IF($B4684="B",+I4684,0))</f>
        <v>5054.0184306959027</v>
      </c>
      <c r="K4684" s="12">
        <f>K4683+IF(AND($B4684="B",$E4684&lt;&gt;""),IF($G4684="D",-I4684,+I4684),0)</f>
        <v>5054.0184306959027</v>
      </c>
      <c r="L4684" s="6" t="str">
        <f>IF(C4684="","",G4684&amp;" "&amp;VLOOKUP(C4684,$X$1:$Y$49,2))</f>
        <v>D 6</v>
      </c>
      <c r="M4684" s="10" t="e">
        <f>M4683+IF(AND(B4684="C",E4684&lt;&gt;""),IF(G4684="D",-#REF!,+#REF!),0)</f>
        <v>#REF!</v>
      </c>
      <c r="N4684">
        <f>IF(D4684,MONTH(D4684),"")</f>
        <v>12</v>
      </c>
      <c r="O4684">
        <f>IF(D4684,YEAR(D4684),"")</f>
        <v>2009</v>
      </c>
      <c r="P4684" s="12">
        <f>P4683+IF(AND($B4684="C",I4684&lt;&gt;""),IF($G4684="D",-I4684,+I4684),0)</f>
        <v>5.774812213216407E-3</v>
      </c>
    </row>
    <row r="4685" spans="1:18" x14ac:dyDescent="0.2">
      <c r="A4685" s="6">
        <v>2218</v>
      </c>
      <c r="B4685" s="29" t="s">
        <v>17</v>
      </c>
      <c r="C4685" t="s">
        <v>54</v>
      </c>
      <c r="D4685" s="8">
        <v>40164</v>
      </c>
      <c r="E4685" s="8">
        <v>40164</v>
      </c>
      <c r="F4685" s="40" t="s">
        <v>284</v>
      </c>
      <c r="G4685" s="29" t="s">
        <v>19</v>
      </c>
      <c r="I4685" s="12">
        <v>2100</v>
      </c>
      <c r="J4685" s="12">
        <f>J4684+IF(AND($B4685="B",$G4685="D"),-I4685,IF($B4685="B",+I4685,0))</f>
        <v>7154.0184306959027</v>
      </c>
      <c r="K4685" s="12">
        <f>K4684+IF(AND($B4685="B",$E4685&lt;&gt;""),IF($G4685="D",-I4685,+I4685),0)</f>
        <v>7154.0184306959027</v>
      </c>
      <c r="L4685" s="6" t="str">
        <f>IF(C4685="","",G4685&amp;" "&amp;VLOOKUP(C4685,$X$1:$Y$49,2))</f>
        <v>R 6</v>
      </c>
      <c r="M4685" s="10" t="e">
        <f>M4684+IF(AND(B4685="C",E4685&lt;&gt;""),IF(G4685="D",-#REF!,+#REF!),0)</f>
        <v>#REF!</v>
      </c>
      <c r="N4685">
        <f>IF(D4685,MONTH(D4685),"")</f>
        <v>12</v>
      </c>
      <c r="O4685">
        <f>IF(D4685,YEAR(D4685),"")</f>
        <v>2009</v>
      </c>
      <c r="P4685" s="12">
        <f>P4684+IF(AND($B4685="C",I4685&lt;&gt;""),IF($G4685="D",-I4685,+I4685),0)</f>
        <v>5.774812213216407E-3</v>
      </c>
    </row>
    <row r="4686" spans="1:18" x14ac:dyDescent="0.2">
      <c r="A4686" s="6">
        <v>2218</v>
      </c>
      <c r="B4686" s="29" t="s">
        <v>17</v>
      </c>
      <c r="C4686" t="s">
        <v>62</v>
      </c>
      <c r="D4686" s="8">
        <v>40164</v>
      </c>
      <c r="E4686" s="8">
        <v>40164</v>
      </c>
      <c r="F4686" t="s">
        <v>284</v>
      </c>
      <c r="G4686" s="29" t="s">
        <v>19</v>
      </c>
      <c r="I4686" s="12">
        <v>411.6</v>
      </c>
      <c r="J4686" s="12">
        <f>J4685+IF(AND($B4686="B",$G4686="D"),-I4686,IF($B4686="B",+I4686,0))</f>
        <v>7565.618430695903</v>
      </c>
      <c r="K4686" s="12">
        <f>K4685+IF(AND($B4686="B",$E4686&lt;&gt;""),IF($G4686="D",-I4686,+I4686),0)</f>
        <v>7565.618430695903</v>
      </c>
      <c r="L4686" s="6" t="str">
        <f>IF(C4686="","",G4686&amp;" "&amp;VLOOKUP(C4686,$X$1:$Y$49,2))</f>
        <v>R 5</v>
      </c>
      <c r="M4686" s="10" t="e">
        <f>M4685+IF(AND(B4686="C",E4686&lt;&gt;""),IF(G4686="D",-#REF!,+#REF!),0)</f>
        <v>#REF!</v>
      </c>
      <c r="N4686">
        <f>IF(D4686,MONTH(D4686),"")</f>
        <v>12</v>
      </c>
      <c r="O4686">
        <f>IF(D4686,YEAR(D4686),"")</f>
        <v>2009</v>
      </c>
      <c r="P4686" s="12">
        <f>P4685+IF(AND($B4686="C",I4686&lt;&gt;""),IF($G4686="D",-I4686,+I4686),0)</f>
        <v>5.774812213216407E-3</v>
      </c>
    </row>
    <row r="4687" spans="1:18" x14ac:dyDescent="0.2">
      <c r="A4687" s="6">
        <v>2211</v>
      </c>
      <c r="B4687" s="29" t="s">
        <v>17</v>
      </c>
      <c r="C4687" t="s">
        <v>43</v>
      </c>
      <c r="D4687" s="8">
        <v>40166</v>
      </c>
      <c r="E4687" s="8">
        <v>40178</v>
      </c>
      <c r="F4687" s="40" t="s">
        <v>284</v>
      </c>
      <c r="G4687" s="29" t="s">
        <v>23</v>
      </c>
      <c r="I4687" s="12">
        <v>54.35</v>
      </c>
      <c r="J4687" s="12">
        <f>J4686+IF(AND($B4687="B",$G4687="D"),-I4687,IF($B4687="B",+I4687,0))</f>
        <v>7511.2684306959027</v>
      </c>
      <c r="K4687" s="12">
        <f>K4686+IF(AND($B4687="B",$E4687&lt;&gt;""),IF($G4687="D",-I4687,+I4687),0)</f>
        <v>7511.2684306959027</v>
      </c>
      <c r="L4687" s="6" t="str">
        <f>IF(C4687="","",G4687&amp;" "&amp;VLOOKUP(C4687,$X$1:$Y$49,2))</f>
        <v>D 15</v>
      </c>
      <c r="M4687" s="10" t="e">
        <f>M4686+IF(AND(B4687="C",E4687&lt;&gt;""),IF(G4687="D",-#REF!,+#REF!),0)</f>
        <v>#REF!</v>
      </c>
      <c r="N4687">
        <f>IF(D4687,MONTH(D4687),"")</f>
        <v>12</v>
      </c>
      <c r="O4687">
        <f>IF(D4687,YEAR(D4687),"")</f>
        <v>2009</v>
      </c>
      <c r="P4687" s="12">
        <f>P4686+IF(AND($B4687="C",I4687&lt;&gt;""),IF($G4687="D",-I4687,+I4687),0)</f>
        <v>5.774812213216407E-3</v>
      </c>
      <c r="R4687" s="13">
        <f>I4686*19.6%</f>
        <v>80.673600000000008</v>
      </c>
    </row>
    <row r="4688" spans="1:18" x14ac:dyDescent="0.2">
      <c r="A4688" s="6">
        <v>2211</v>
      </c>
      <c r="B4688" s="29" t="s">
        <v>17</v>
      </c>
      <c r="C4688" t="s">
        <v>26</v>
      </c>
      <c r="D4688" s="8">
        <v>40166</v>
      </c>
      <c r="E4688" s="8">
        <v>40178</v>
      </c>
      <c r="F4688" t="s">
        <v>284</v>
      </c>
      <c r="G4688" s="29" t="s">
        <v>23</v>
      </c>
      <c r="I4688" s="12">
        <v>10.65</v>
      </c>
      <c r="J4688" s="12">
        <f>J4687+IF(AND($B4688="B",$G4688="D"),-I4688,IF($B4688="B",+I4688,0))</f>
        <v>7500.618430695903</v>
      </c>
      <c r="K4688" s="12">
        <f>K4687+IF(AND($B4688="B",$E4688&lt;&gt;""),IF($G4688="D",-I4688,+I4688),0)</f>
        <v>7500.618430695903</v>
      </c>
      <c r="L4688" s="6" t="str">
        <f>IF(C4688="","",G4688&amp;" "&amp;VLOOKUP(C4688,$X$1:$Y$49,2))</f>
        <v>D 6</v>
      </c>
      <c r="M4688" s="10" t="e">
        <f>M4687+IF(AND(B4688="C",E4688&lt;&gt;""),IF(G4688="D",-#REF!,+#REF!),0)</f>
        <v>#REF!</v>
      </c>
      <c r="N4688">
        <f>IF(D4688,MONTH(D4688),"")</f>
        <v>12</v>
      </c>
      <c r="O4688">
        <f>IF(D4688,YEAR(D4688),"")</f>
        <v>2009</v>
      </c>
      <c r="P4688" s="12">
        <f>P4687+IF(AND($B4688="C",I4688&lt;&gt;""),IF($G4688="D",-I4688,+I4688),0)</f>
        <v>5.774812213216407E-3</v>
      </c>
    </row>
    <row r="4689" spans="1:20" x14ac:dyDescent="0.2">
      <c r="A4689" s="6">
        <v>2180</v>
      </c>
      <c r="B4689" s="29" t="s">
        <v>17</v>
      </c>
      <c r="C4689" t="s">
        <v>33</v>
      </c>
      <c r="D4689" s="8">
        <v>40167</v>
      </c>
      <c r="E4689" s="8">
        <v>40168</v>
      </c>
      <c r="F4689" s="40" t="s">
        <v>284</v>
      </c>
      <c r="G4689" s="29" t="s">
        <v>23</v>
      </c>
      <c r="I4689" s="12">
        <v>1012</v>
      </c>
      <c r="J4689" s="12">
        <f>J4688+IF(AND($B4689="B",$G4689="D"),-I4689,IF($B4689="B",+I4689,0))</f>
        <v>6488.618430695903</v>
      </c>
      <c r="K4689" s="12">
        <f>K4688+IF(AND($B4689="B",$E4689&lt;&gt;""),IF($G4689="D",-I4689,+I4689),0)</f>
        <v>6488.618430695903</v>
      </c>
      <c r="L4689" s="6" t="str">
        <f>IF(C4689="","",G4689&amp;" "&amp;VLOOKUP(C4689,$X$1:$Y$49,2))</f>
        <v>D 23</v>
      </c>
      <c r="M4689" s="10" t="e">
        <f>M4688+IF(AND(B4689="C",E4689&lt;&gt;""),IF(G4689="D",-#REF!,+#REF!),0)</f>
        <v>#REF!</v>
      </c>
      <c r="N4689">
        <f>IF(D4689,MONTH(D4689),"")</f>
        <v>12</v>
      </c>
      <c r="O4689">
        <f>IF(D4689,YEAR(D4689),"")</f>
        <v>2009</v>
      </c>
      <c r="P4689" s="12">
        <f>P4688+IF(AND($B4689="C",I4689&lt;&gt;""),IF($G4689="D",-I4689,+I4689),0)</f>
        <v>5.774812213216407E-3</v>
      </c>
    </row>
    <row r="4690" spans="1:20" x14ac:dyDescent="0.2">
      <c r="A4690" s="6">
        <v>1528</v>
      </c>
      <c r="B4690" s="6" t="s">
        <v>17</v>
      </c>
      <c r="C4690" t="s">
        <v>57</v>
      </c>
      <c r="D4690" s="8">
        <v>40168</v>
      </c>
      <c r="E4690" s="8">
        <v>40168</v>
      </c>
      <c r="F4690" t="s">
        <v>284</v>
      </c>
      <c r="G4690" s="6" t="s">
        <v>23</v>
      </c>
      <c r="I4690" s="12">
        <v>278.97000000000003</v>
      </c>
      <c r="J4690" s="12">
        <f>J4689+IF(AND($B4690="B",$G4690="D"),-I4690,IF($B4690="B",+I4690,0))</f>
        <v>6209.6484306959028</v>
      </c>
      <c r="K4690" s="12">
        <f>K4689+IF(AND($B4690="B",$E4690&lt;&gt;""),IF($G4690="D",-I4690,+I4690),0)</f>
        <v>6209.6484306959028</v>
      </c>
      <c r="L4690" s="6" t="str">
        <f>IF(C4690="","",G4690&amp;" "&amp;VLOOKUP(C4690,$X$1:$Y$49,2))</f>
        <v>D 13</v>
      </c>
      <c r="M4690" s="10" t="e">
        <f>M4689+IF(AND(B4690="C",E4690&lt;&gt;""),IF(G4690="D",-#REF!,+#REF!),0)</f>
        <v>#REF!</v>
      </c>
      <c r="N4690">
        <f>IF(D4690,MONTH(D4690),"")</f>
        <v>12</v>
      </c>
      <c r="O4690">
        <f>IF(D4690,YEAR(D4690),"")</f>
        <v>2009</v>
      </c>
      <c r="P4690" s="12">
        <f>P4689+IF(AND($B4690="C",I4690&lt;&gt;""),IF($G4690="D",-I4690,+I4690),0)</f>
        <v>5.774812213216407E-3</v>
      </c>
    </row>
    <row r="4691" spans="1:20" x14ac:dyDescent="0.2">
      <c r="A4691" s="6">
        <v>1528</v>
      </c>
      <c r="B4691" s="6" t="s">
        <v>17</v>
      </c>
      <c r="C4691" s="7" t="s">
        <v>26</v>
      </c>
      <c r="D4691" s="8">
        <v>40168</v>
      </c>
      <c r="E4691" s="8">
        <v>40168</v>
      </c>
      <c r="F4691" t="s">
        <v>284</v>
      </c>
      <c r="G4691" s="6" t="s">
        <v>23</v>
      </c>
      <c r="I4691" s="12">
        <v>54.68</v>
      </c>
      <c r="J4691" s="12">
        <f>J4690+IF(AND($B4691="B",$G4691="D"),-I4691,IF($B4691="B",+I4691,0))</f>
        <v>6154.9684306959025</v>
      </c>
      <c r="K4691" s="12">
        <f>K4690+IF(AND($B4691="B",$E4691&lt;&gt;""),IF($G4691="D",-I4691,+I4691),0)</f>
        <v>6154.9684306959025</v>
      </c>
      <c r="L4691" s="6" t="str">
        <f>IF(C4691="","",G4691&amp;" "&amp;VLOOKUP(C4691,$X$1:$Y$49,2))</f>
        <v>D 6</v>
      </c>
      <c r="M4691" s="10" t="e">
        <f>M4690+IF(AND(B4691="C",E4691&lt;&gt;""),IF(G4691="D",-#REF!,+#REF!),0)</f>
        <v>#REF!</v>
      </c>
      <c r="N4691">
        <f>IF(D4691,MONTH(D4691),"")</f>
        <v>12</v>
      </c>
      <c r="O4691">
        <f>IF(D4691,YEAR(D4691),"")</f>
        <v>2009</v>
      </c>
      <c r="P4691" s="12">
        <f>P4690+IF(AND($B4691="C",I4691&lt;&gt;""),IF($G4691="D",-I4691,+I4691),0)</f>
        <v>5.774812213216407E-3</v>
      </c>
    </row>
    <row r="4692" spans="1:20" x14ac:dyDescent="0.2">
      <c r="A4692" s="6">
        <v>1528</v>
      </c>
      <c r="B4692" s="6" t="s">
        <v>17</v>
      </c>
      <c r="C4692" t="s">
        <v>64</v>
      </c>
      <c r="D4692" s="8">
        <v>40168</v>
      </c>
      <c r="E4692" s="8">
        <v>40168</v>
      </c>
      <c r="F4692" t="s">
        <v>284</v>
      </c>
      <c r="G4692" s="6" t="s">
        <v>23</v>
      </c>
      <c r="I4692" s="12">
        <v>6.11</v>
      </c>
      <c r="J4692" s="12">
        <f>J4691+IF(AND($B4692="B",$G4692="D"),-I4692,IF($B4692="B",+I4692,0))</f>
        <v>6148.8584306959028</v>
      </c>
      <c r="K4692" s="12">
        <f>K4691+IF(AND($B4692="B",$E4692&lt;&gt;""),IF($G4692="D",-I4692,+I4692),0)</f>
        <v>6148.8584306959028</v>
      </c>
      <c r="L4692" s="6" t="str">
        <f>IF(C4692="","",G4692&amp;" "&amp;VLOOKUP(C4692,$X$1:$Y$49,2))</f>
        <v>D 20</v>
      </c>
      <c r="M4692" s="10" t="e">
        <f>M4691+IF(AND(B4692="C",E4692&lt;&gt;""),IF(G4692="D",-#REF!,+#REF!),0)</f>
        <v>#REF!</v>
      </c>
      <c r="N4692">
        <f>IF(D4692,MONTH(D4692),"")</f>
        <v>12</v>
      </c>
      <c r="O4692">
        <f>IF(D4692,YEAR(D4692),"")</f>
        <v>2009</v>
      </c>
      <c r="P4692" s="12">
        <f>P4691+IF(AND($B4692="C",I4692&lt;&gt;""),IF($G4692="D",-I4692,+I4692),0)</f>
        <v>5.774812213216407E-3</v>
      </c>
    </row>
    <row r="4693" spans="1:20" x14ac:dyDescent="0.2">
      <c r="A4693" s="6">
        <v>2179</v>
      </c>
      <c r="B4693" s="29" t="s">
        <v>17</v>
      </c>
      <c r="C4693" t="s">
        <v>33</v>
      </c>
      <c r="D4693" s="8">
        <v>40168</v>
      </c>
      <c r="E4693" s="8">
        <v>40168</v>
      </c>
      <c r="F4693" s="40" t="s">
        <v>284</v>
      </c>
      <c r="G4693" s="6" t="s">
        <v>23</v>
      </c>
      <c r="I4693" s="12">
        <v>1695</v>
      </c>
      <c r="J4693" s="12">
        <f>J4692+IF(AND($B4693="B",$G4693="D"),-I4693,IF($B4693="B",+I4693,0))</f>
        <v>4453.8584306959028</v>
      </c>
      <c r="K4693" s="12">
        <f>K4692+IF(AND($B4693="B",$E4693&lt;&gt;""),IF($G4693="D",-I4693,+I4693),0)</f>
        <v>4453.8584306959028</v>
      </c>
      <c r="L4693" s="6" t="str">
        <f>IF(C4693="","",G4693&amp;" "&amp;VLOOKUP(C4693,$X$1:$Y$49,2))</f>
        <v>D 23</v>
      </c>
      <c r="M4693" s="10" t="e">
        <f>M4692+IF(AND(B4693="C",E4693&lt;&gt;""),IF(G4693="D",-#REF!,+#REF!),0)</f>
        <v>#REF!</v>
      </c>
      <c r="N4693">
        <f>IF(D4693,MONTH(D4693),"")</f>
        <v>12</v>
      </c>
      <c r="O4693">
        <f>IF(D4693,YEAR(D4693),"")</f>
        <v>2009</v>
      </c>
      <c r="P4693" s="12">
        <f>P4692+IF(AND($B4693="C",I4693&lt;&gt;""),IF($G4693="D",-I4693,+I4693),0)</f>
        <v>5.774812213216407E-3</v>
      </c>
    </row>
    <row r="4694" spans="1:20" x14ac:dyDescent="0.2">
      <c r="A4694" s="6">
        <v>2214</v>
      </c>
      <c r="B4694" s="29" t="s">
        <v>17</v>
      </c>
      <c r="C4694" t="s">
        <v>34</v>
      </c>
      <c r="D4694" s="8">
        <v>40170</v>
      </c>
      <c r="E4694" s="8">
        <v>40178</v>
      </c>
      <c r="F4694" s="40" t="s">
        <v>284</v>
      </c>
      <c r="G4694" s="29" t="s">
        <v>23</v>
      </c>
      <c r="I4694" s="12">
        <v>352.51</v>
      </c>
      <c r="J4694" s="12">
        <f>J4693+IF(AND($B4694="B",$G4694="D"),-I4694,IF($B4694="B",+I4694,0))</f>
        <v>4101.3484306959026</v>
      </c>
      <c r="K4694" s="12">
        <f>K4693+IF(AND($B4694="B",$E4694&lt;&gt;""),IF($G4694="D",-I4694,+I4694),0)</f>
        <v>4101.3484306959026</v>
      </c>
      <c r="L4694" s="6" t="str">
        <f>IF(C4694="","",G4694&amp;" "&amp;VLOOKUP(C4694,$X$1:$Y$49,2))</f>
        <v>D 17</v>
      </c>
      <c r="M4694" s="10" t="e">
        <f>M4693+IF(AND(B4694="C",E4694&lt;&gt;""),IF(G4694="D",-#REF!,+#REF!),0)</f>
        <v>#REF!</v>
      </c>
      <c r="N4694">
        <f>IF(D4694,MONTH(D4694),"")</f>
        <v>12</v>
      </c>
      <c r="O4694">
        <f>IF(D4694,YEAR(D4694),"")</f>
        <v>2009</v>
      </c>
      <c r="P4694" s="12">
        <f>P4693+IF(AND($B4694="C",I4694&lt;&gt;""),IF($G4694="D",-I4694,+I4694),0)</f>
        <v>5.774812213216407E-3</v>
      </c>
    </row>
    <row r="4695" spans="1:20" x14ac:dyDescent="0.2">
      <c r="A4695" s="6">
        <v>2214</v>
      </c>
      <c r="B4695" s="29" t="s">
        <v>17</v>
      </c>
      <c r="C4695" t="s">
        <v>26</v>
      </c>
      <c r="D4695" s="8">
        <v>40170</v>
      </c>
      <c r="E4695" s="8">
        <v>40178</v>
      </c>
      <c r="F4695" s="40" t="s">
        <v>284</v>
      </c>
      <c r="G4695" s="29" t="s">
        <v>23</v>
      </c>
      <c r="I4695" s="12">
        <v>69.09</v>
      </c>
      <c r="J4695" s="12">
        <f>J4694+IF(AND($B4695="B",$G4695="D"),-I4695,IF($B4695="B",+I4695,0))</f>
        <v>4032.2584306959025</v>
      </c>
      <c r="K4695" s="12">
        <f>K4694+IF(AND($B4695="B",$E4695&lt;&gt;""),IF($G4695="D",-I4695,+I4695),0)</f>
        <v>4032.2584306959025</v>
      </c>
      <c r="L4695" s="6" t="str">
        <f>IF(C4695="","",G4695&amp;" "&amp;VLOOKUP(C4695,$X$1:$Y$49,2))</f>
        <v>D 6</v>
      </c>
      <c r="M4695" s="10" t="e">
        <f>M4694+IF(AND(B4695="C",E4695&lt;&gt;""),IF(G4695="D",-#REF!,+#REF!),0)</f>
        <v>#REF!</v>
      </c>
      <c r="N4695">
        <f>IF(D4695,MONTH(D4695),"")</f>
        <v>12</v>
      </c>
      <c r="O4695">
        <f>IF(D4695,YEAR(D4695),"")</f>
        <v>2009</v>
      </c>
      <c r="P4695" s="12">
        <f>P4694+IF(AND($B4695="C",I4695&lt;&gt;""),IF($G4695="D",-I4695,+I4695),0)</f>
        <v>5.774812213216407E-3</v>
      </c>
      <c r="T4695" s="25">
        <f>SUM(I4694:I4695,I4697:I4698,I4699:I4700)</f>
        <v>838.54000000000008</v>
      </c>
    </row>
    <row r="4696" spans="1:20" x14ac:dyDescent="0.2">
      <c r="A4696" s="6">
        <v>2219</v>
      </c>
      <c r="B4696" s="29" t="s">
        <v>17</v>
      </c>
      <c r="C4696" t="s">
        <v>54</v>
      </c>
      <c r="D4696" s="8">
        <v>40170</v>
      </c>
      <c r="E4696" s="8">
        <v>40170</v>
      </c>
      <c r="F4696" s="40" t="s">
        <v>284</v>
      </c>
      <c r="G4696" s="29" t="s">
        <v>19</v>
      </c>
      <c r="I4696" s="12">
        <v>915</v>
      </c>
      <c r="J4696" s="12">
        <f>J4695+IF(AND($B4696="B",$G4696="D"),-I4696,IF($B4696="B",+I4696,0))</f>
        <v>4947.2584306959025</v>
      </c>
      <c r="K4696" s="12">
        <f>K4695+IF(AND($B4696="B",$E4696&lt;&gt;""),IF($G4696="D",-I4696,+I4696),0)</f>
        <v>4947.2584306959025</v>
      </c>
      <c r="L4696" s="6" t="str">
        <f>IF(C4696="","",G4696&amp;" "&amp;VLOOKUP(C4696,$X$1:$Y$49,2))</f>
        <v>R 6</v>
      </c>
      <c r="M4696" s="10" t="e">
        <f>M4695+IF(AND(B4696="C",E4696&lt;&gt;""),IF(G4696="D",-#REF!,+#REF!),0)</f>
        <v>#REF!</v>
      </c>
      <c r="N4696">
        <f>IF(D4696,MONTH(D4696),"")</f>
        <v>12</v>
      </c>
      <c r="O4696">
        <f>IF(D4696,YEAR(D4696),"")</f>
        <v>2009</v>
      </c>
      <c r="P4696" s="12">
        <f>P4695+IF(AND($B4696="C",I4696&lt;&gt;""),IF($G4696="D",-I4696,+I4696),0)</f>
        <v>5.774812213216407E-3</v>
      </c>
      <c r="R4696" s="33">
        <f>K4696-4434.53</f>
        <v>512.72843069590272</v>
      </c>
    </row>
    <row r="4697" spans="1:20" x14ac:dyDescent="0.2">
      <c r="A4697" s="6">
        <v>2219</v>
      </c>
      <c r="B4697" s="29" t="s">
        <v>17</v>
      </c>
      <c r="C4697" t="s">
        <v>62</v>
      </c>
      <c r="D4697" s="8">
        <v>40170</v>
      </c>
      <c r="E4697" s="8">
        <v>40170</v>
      </c>
      <c r="F4697" t="s">
        <v>284</v>
      </c>
      <c r="G4697" s="29" t="s">
        <v>19</v>
      </c>
      <c r="I4697" s="12">
        <v>179.34</v>
      </c>
      <c r="J4697" s="12">
        <f>J4696+IF(AND($B4697="B",$G4697="D"),-I4697,IF($B4697="B",+I4697,0))</f>
        <v>5126.5984306959026</v>
      </c>
      <c r="K4697" s="12">
        <f>K4696+IF(AND($B4697="B",$E4697&lt;&gt;""),IF($G4697="D",-I4697,+I4697),0)</f>
        <v>5126.5984306959026</v>
      </c>
      <c r="L4697" s="6" t="str">
        <f>IF(C4697="","",G4697&amp;" "&amp;VLOOKUP(C4697,$X$1:$Y$49,2))</f>
        <v>R 5</v>
      </c>
      <c r="M4697" s="10" t="e">
        <f>M4696+IF(AND(B4697="C",E4697&lt;&gt;""),IF(G4697="D",-#REF!,+#REF!),0)</f>
        <v>#REF!</v>
      </c>
      <c r="N4697">
        <f>IF(D4697,MONTH(D4697),"")</f>
        <v>12</v>
      </c>
      <c r="O4697">
        <f>IF(D4697,YEAR(D4697),"")</f>
        <v>2009</v>
      </c>
      <c r="P4697" s="12">
        <f>P4696+IF(AND($B4697="C",I4697&lt;&gt;""),IF($G4697="D",-I4697,+I4697),0)</f>
        <v>5.774812213216407E-3</v>
      </c>
    </row>
    <row r="4698" spans="1:20" x14ac:dyDescent="0.2">
      <c r="A4698" s="6">
        <v>2227</v>
      </c>
      <c r="B4698" s="6" t="s">
        <v>17</v>
      </c>
      <c r="C4698" t="s">
        <v>38</v>
      </c>
      <c r="D4698" s="8">
        <v>40173</v>
      </c>
      <c r="E4698" s="8">
        <v>40188</v>
      </c>
      <c r="F4698" t="s">
        <v>284</v>
      </c>
      <c r="G4698" s="6" t="s">
        <v>23</v>
      </c>
      <c r="I4698" s="12">
        <v>171.72</v>
      </c>
      <c r="J4698" s="12">
        <f>J4697+IF(AND($B4698="B",$G4698="D"),-I4698,IF($B4698="B",+I4698,0))</f>
        <v>4954.8784306959024</v>
      </c>
      <c r="K4698" s="12">
        <f>K4697+IF(AND($B4698="B",$E4698&lt;&gt;""),IF($G4698="D",-I4698,+I4698),0)</f>
        <v>4954.8784306959024</v>
      </c>
      <c r="L4698" s="6" t="str">
        <f>IF(C4698="","",G4698&amp;" "&amp;VLOOKUP(C4698,$X$1:$Y$49,2))</f>
        <v>D 27</v>
      </c>
      <c r="M4698" s="10" t="e">
        <f>M4697+IF(AND(B4698="C",E4698&lt;&gt;""),IF(G4698="D",-#REF!,+#REF!),0)</f>
        <v>#REF!</v>
      </c>
      <c r="N4698">
        <f>IF(D4698,MONTH(D4698),"")</f>
        <v>12</v>
      </c>
      <c r="O4698">
        <f>IF(D4698,YEAR(D4698),"")</f>
        <v>2009</v>
      </c>
      <c r="P4698" s="12">
        <f>P4697+IF(AND($B4698="C",I4698&lt;&gt;""),IF($G4698="D",-I4698,+I4698),0)</f>
        <v>5.774812213216407E-3</v>
      </c>
    </row>
    <row r="4699" spans="1:20" x14ac:dyDescent="0.2">
      <c r="A4699" s="6">
        <v>2227</v>
      </c>
      <c r="B4699" s="6" t="s">
        <v>17</v>
      </c>
      <c r="C4699" t="s">
        <v>26</v>
      </c>
      <c r="D4699" s="8">
        <v>40173</v>
      </c>
      <c r="E4699" s="8">
        <v>40188</v>
      </c>
      <c r="F4699" t="s">
        <v>284</v>
      </c>
      <c r="G4699" s="6" t="s">
        <v>23</v>
      </c>
      <c r="I4699" s="12">
        <v>32.279999999999994</v>
      </c>
      <c r="J4699" s="12">
        <f>J4698+IF(AND($B4699="B",$G4699="D"),-I4699,IF($B4699="B",+I4699,0))</f>
        <v>4922.5984306959026</v>
      </c>
      <c r="K4699" s="12">
        <f>K4698+IF(AND($B4699="B",$E4699&lt;&gt;""),IF($G4699="D",-I4699,+I4699),0)</f>
        <v>4922.5984306959026</v>
      </c>
      <c r="L4699" s="6" t="str">
        <f>IF(C4699="","",G4699&amp;" "&amp;VLOOKUP(C4699,$X$1:$Y$49,2))</f>
        <v>D 6</v>
      </c>
      <c r="M4699" s="10" t="e">
        <f>M4698+IF(AND(B4699="C",E4699&lt;&gt;""),IF(G4699="D",-#REF!,+#REF!),0)</f>
        <v>#REF!</v>
      </c>
      <c r="N4699">
        <f>IF(D4699,MONTH(D4699),"")</f>
        <v>12</v>
      </c>
      <c r="O4699">
        <f>IF(D4699,YEAR(D4699),"")</f>
        <v>2009</v>
      </c>
      <c r="P4699" s="12">
        <f>P4698+IF(AND($B4699="C",I4699&lt;&gt;""),IF($G4699="D",-I4699,+I4699),0)</f>
        <v>5.774812213216407E-3</v>
      </c>
    </row>
    <row r="4700" spans="1:20" x14ac:dyDescent="0.2">
      <c r="A4700" s="6">
        <v>2220</v>
      </c>
      <c r="B4700" s="29" t="s">
        <v>17</v>
      </c>
      <c r="C4700" t="s">
        <v>53</v>
      </c>
      <c r="D4700" s="8">
        <v>40175</v>
      </c>
      <c r="E4700" s="8">
        <v>40175</v>
      </c>
      <c r="F4700" s="40" t="s">
        <v>284</v>
      </c>
      <c r="G4700" s="29" t="s">
        <v>23</v>
      </c>
      <c r="I4700" s="12">
        <v>33.6</v>
      </c>
      <c r="J4700" s="12">
        <f>J4699+IF(AND($B4700="B",$G4700="D"),-I4700,IF($B4700="B",+I4700,0))</f>
        <v>4888.9984306959022</v>
      </c>
      <c r="K4700" s="12">
        <f>K4699+IF(AND($B4700="B",$E4700&lt;&gt;""),IF($G4700="D",-I4700,+I4700),0)</f>
        <v>4888.9984306959022</v>
      </c>
      <c r="L4700" s="6" t="str">
        <f>IF(C4700="","",G4700&amp;" "&amp;VLOOKUP(C4700,$X$1:$Y$49,2))</f>
        <v>D 29</v>
      </c>
      <c r="M4700" s="10" t="e">
        <f>M4699+IF(AND(B4700="C",E4700&lt;&gt;""),IF(G4700="D",-#REF!,+#REF!),0)</f>
        <v>#REF!</v>
      </c>
      <c r="N4700">
        <f>IF(D4700,MONTH(D4700),"")</f>
        <v>12</v>
      </c>
      <c r="O4700">
        <f>IF(D4700,YEAR(D4700),"")</f>
        <v>2009</v>
      </c>
      <c r="P4700" s="12">
        <f>P4699+IF(AND($B4700="C",I4700&lt;&gt;""),IF($G4700="D",-I4700,+I4700),0)</f>
        <v>5.774812213216407E-3</v>
      </c>
    </row>
    <row r="4701" spans="1:20" x14ac:dyDescent="0.2">
      <c r="A4701" s="6">
        <v>2214</v>
      </c>
      <c r="B4701" s="29" t="s">
        <v>17</v>
      </c>
      <c r="C4701" t="s">
        <v>34</v>
      </c>
      <c r="D4701" s="8">
        <v>40178</v>
      </c>
      <c r="E4701" s="8">
        <v>40178</v>
      </c>
      <c r="F4701" s="40" t="s">
        <v>284</v>
      </c>
      <c r="G4701" s="29" t="s">
        <v>23</v>
      </c>
      <c r="I4701" s="12">
        <v>-10</v>
      </c>
      <c r="J4701" s="12">
        <f>J4700+IF(AND($B4701="B",$G4701="D"),-I4701,IF($B4701="B",+I4701,0))</f>
        <v>4898.9984306959022</v>
      </c>
      <c r="K4701" s="12">
        <f>K4700+IF(AND($B4701="B",$E4701&lt;&gt;""),IF($G4701="D",-I4701,+I4701),0)</f>
        <v>4898.9984306959022</v>
      </c>
      <c r="L4701" s="6" t="str">
        <f>IF(C4701="","",G4701&amp;" "&amp;VLOOKUP(C4701,$X$1:$Y$49,2))</f>
        <v>D 17</v>
      </c>
      <c r="M4701" s="10" t="e">
        <f>M4700+IF(AND(B4701="C",E4701&lt;&gt;""),IF(G4701="D",-#REF!,+#REF!),0)</f>
        <v>#REF!</v>
      </c>
      <c r="N4701">
        <f>IF(D4701,MONTH(D4701),"")</f>
        <v>12</v>
      </c>
      <c r="O4701">
        <f>IF(D4701,YEAR(D4701),"")</f>
        <v>2009</v>
      </c>
      <c r="P4701" s="12">
        <f>P4700+IF(AND($B4701="C",I4701&lt;&gt;""),IF($G4701="D",-I4701,+I4701),0)</f>
        <v>5.774812213216407E-3</v>
      </c>
    </row>
    <row r="4702" spans="1:20" x14ac:dyDescent="0.2">
      <c r="A4702" s="6">
        <v>2224</v>
      </c>
      <c r="B4702" s="29" t="s">
        <v>17</v>
      </c>
      <c r="C4702" t="s">
        <v>31</v>
      </c>
      <c r="D4702" s="8">
        <v>40178</v>
      </c>
      <c r="E4702" s="8">
        <v>40178</v>
      </c>
      <c r="F4702" s="40" t="s">
        <v>284</v>
      </c>
      <c r="G4702" s="29" t="s">
        <v>23</v>
      </c>
      <c r="I4702" s="12">
        <v>125.72</v>
      </c>
      <c r="J4702" s="12">
        <f>J4701+IF(AND($B4702="B",$G4702="D"),-I4702,IF($B4702="B",+I4702,0))</f>
        <v>4773.278430695902</v>
      </c>
      <c r="K4702" s="12">
        <f>K4701+IF(AND($B4702="B",$E4702&lt;&gt;""),IF($G4702="D",-I4702,+I4702),0)</f>
        <v>4773.278430695902</v>
      </c>
      <c r="L4702" s="6" t="str">
        <f>IF(C4702="","",G4702&amp;" "&amp;VLOOKUP(C4702,$X$1:$Y$49,2))</f>
        <v>D 22</v>
      </c>
      <c r="M4702" s="10" t="e">
        <f>M4701+IF(AND(B4702="C",E4702&lt;&gt;""),IF(G4702="D",-#REF!,+#REF!),0)</f>
        <v>#REF!</v>
      </c>
      <c r="N4702">
        <f>IF(D4702,MONTH(D4702),"")</f>
        <v>12</v>
      </c>
      <c r="O4702">
        <f>IF(D4702,YEAR(D4702),"")</f>
        <v>2009</v>
      </c>
      <c r="P4702" s="12">
        <f>P4701+IF(AND($B4702="C",I4702&lt;&gt;""),IF($G4702="D",-I4702,+I4702),0)</f>
        <v>5.774812213216407E-3</v>
      </c>
    </row>
    <row r="4703" spans="1:20" x14ac:dyDescent="0.2">
      <c r="A4703" s="6">
        <v>2224</v>
      </c>
      <c r="B4703" s="29" t="s">
        <v>17</v>
      </c>
      <c r="C4703" t="s">
        <v>49</v>
      </c>
      <c r="D4703" s="8">
        <v>40178</v>
      </c>
      <c r="E4703" s="8">
        <v>40178</v>
      </c>
      <c r="F4703" s="40" t="s">
        <v>284</v>
      </c>
      <c r="G4703" s="29" t="s">
        <v>23</v>
      </c>
      <c r="I4703" s="12">
        <v>151.44</v>
      </c>
      <c r="J4703" s="12">
        <f>J4702+IF(AND($B4703="B",$G4703="D"),-I4703,IF($B4703="B",+I4703,0))</f>
        <v>4621.8384306959024</v>
      </c>
      <c r="K4703" s="12">
        <f>K4702+IF(AND($B4703="B",$E4703&lt;&gt;""),IF($G4703="D",-I4703,+I4703),0)</f>
        <v>4621.8384306959024</v>
      </c>
      <c r="L4703" s="6" t="str">
        <f>IF(C4703="","",G4703&amp;" "&amp;VLOOKUP(C4703,$X$1:$Y$49,2))</f>
        <v>D 24</v>
      </c>
      <c r="M4703" s="10" t="e">
        <f>M4702+IF(AND(B4703="C",E4703&lt;&gt;""),IF(G4703="D",-#REF!,+#REF!),0)</f>
        <v>#REF!</v>
      </c>
      <c r="N4703">
        <f>IF(D4703,MONTH(D4703),"")</f>
        <v>12</v>
      </c>
      <c r="O4703">
        <f>IF(D4703,YEAR(D4703),"")</f>
        <v>2009</v>
      </c>
      <c r="P4703" s="12">
        <f>P4702+IF(AND($B4703="C",I4703&lt;&gt;""),IF($G4703="D",-I4703,+I4703),0)</f>
        <v>5.774812213216407E-3</v>
      </c>
    </row>
    <row r="4704" spans="1:20" x14ac:dyDescent="0.2">
      <c r="A4704" s="6">
        <v>2224</v>
      </c>
      <c r="B4704" s="29" t="s">
        <v>17</v>
      </c>
      <c r="C4704" t="s">
        <v>26</v>
      </c>
      <c r="D4704" s="8">
        <v>40178</v>
      </c>
      <c r="E4704" s="8">
        <v>40178</v>
      </c>
      <c r="F4704" s="40" t="s">
        <v>284</v>
      </c>
      <c r="G4704" s="29" t="s">
        <v>23</v>
      </c>
      <c r="I4704" s="12">
        <v>40.460000000000008</v>
      </c>
      <c r="J4704" s="12">
        <f>J4703+IF(AND($B4704="B",$G4704="D"),-I4704,IF($B4704="B",+I4704,0))</f>
        <v>4581.3784306959024</v>
      </c>
      <c r="K4704" s="12">
        <f>K4703+IF(AND($B4704="B",$E4704&lt;&gt;""),IF($G4704="D",-I4704,+I4704),0)</f>
        <v>4581.3784306959024</v>
      </c>
      <c r="L4704" s="6" t="str">
        <f>IF(C4704="","",G4704&amp;" "&amp;VLOOKUP(C4704,$X$1:$Y$49,2))</f>
        <v>D 6</v>
      </c>
      <c r="M4704" s="10" t="e">
        <f>M4703+IF(AND(B4704="C",E4704&lt;&gt;""),IF(G4704="D",-#REF!,+#REF!),0)</f>
        <v>#REF!</v>
      </c>
      <c r="N4704">
        <f>IF(D4704,MONTH(D4704),"")</f>
        <v>12</v>
      </c>
      <c r="O4704">
        <f>IF(D4704,YEAR(D4704),"")</f>
        <v>2009</v>
      </c>
      <c r="P4704" s="12">
        <f>P4703+IF(AND($B4704="C",I4704&lt;&gt;""),IF($G4704="D",-I4704,+I4704),0)</f>
        <v>5.774812213216407E-3</v>
      </c>
    </row>
    <row r="4705" spans="1:18" x14ac:dyDescent="0.2">
      <c r="A4705" s="6">
        <v>2224</v>
      </c>
      <c r="B4705" s="29" t="s">
        <v>17</v>
      </c>
      <c r="C4705" s="24" t="s">
        <v>58</v>
      </c>
      <c r="D4705" s="8">
        <v>40178</v>
      </c>
      <c r="E4705" s="8">
        <v>40178</v>
      </c>
      <c r="F4705" s="40" t="s">
        <v>284</v>
      </c>
      <c r="G4705" s="29" t="s">
        <v>23</v>
      </c>
      <c r="I4705" s="12">
        <v>350.85</v>
      </c>
      <c r="J4705" s="12">
        <f>J4704+IF(AND($B4705="B",$G4705="D"),-I4705,IF($B4705="B",+I4705,0))</f>
        <v>4230.528430695902</v>
      </c>
      <c r="K4705" s="12">
        <f>K4704+IF(AND($B4705="B",$E4705&lt;&gt;""),IF($G4705="D",-I4705,+I4705),0)</f>
        <v>4230.528430695902</v>
      </c>
      <c r="L4705" s="6" t="str">
        <f>IF(C4705="","",G4705&amp;" "&amp;VLOOKUP(C4705,$X$1:$Y$49,2))</f>
        <v>D 4</v>
      </c>
      <c r="M4705" s="10" t="e">
        <f>M4704+IF(AND(B4705="C",E4705&lt;&gt;""),IF(G4705="D",-#REF!,+#REF!),0)</f>
        <v>#REF!</v>
      </c>
      <c r="N4705">
        <f>IF(D4705,MONTH(D4705),"")</f>
        <v>12</v>
      </c>
      <c r="O4705">
        <f>IF(D4705,YEAR(D4705),"")</f>
        <v>2009</v>
      </c>
      <c r="P4705" s="12">
        <f>P4704+IF(AND($B4705="C",I4705&lt;&gt;""),IF($G4705="D",-I4705,+I4705),0)</f>
        <v>5.774812213216407E-3</v>
      </c>
    </row>
    <row r="4706" spans="1:18" x14ac:dyDescent="0.2">
      <c r="A4706" s="6">
        <v>999</v>
      </c>
      <c r="B4706" s="6" t="s">
        <v>17</v>
      </c>
      <c r="C4706" t="s">
        <v>33</v>
      </c>
      <c r="D4706" s="8">
        <v>40182</v>
      </c>
      <c r="E4706" s="8">
        <v>40183</v>
      </c>
      <c r="F4706" t="s">
        <v>284</v>
      </c>
      <c r="G4706" s="6" t="s">
        <v>23</v>
      </c>
      <c r="I4706" s="12">
        <v>145.87</v>
      </c>
      <c r="J4706" s="12">
        <f>J4705+IF(AND($B4706="B",$G4706="D"),-I4706,IF($B4706="B",+I4706,0))</f>
        <v>4084.6584306959021</v>
      </c>
      <c r="K4706" s="12">
        <f>K4705+IF(AND($B4706="B",$E4706&lt;&gt;""),IF($G4706="D",-I4706,+I4706),0)</f>
        <v>4084.6584306959021</v>
      </c>
      <c r="L4706" s="6" t="str">
        <f>IF(C4706="","",G4706&amp;" "&amp;VLOOKUP(C4706,$X$1:$Y$49,2))</f>
        <v>D 23</v>
      </c>
      <c r="M4706" s="10" t="e">
        <f>M4705+IF(AND(B4706="C",E4706&lt;&gt;""),IF(G4706="D",-#REF!,+#REF!),0)</f>
        <v>#REF!</v>
      </c>
      <c r="N4706">
        <f>IF(D4706,MONTH(D4706),"")</f>
        <v>1</v>
      </c>
      <c r="O4706">
        <f>IF(D4706,YEAR(D4706),"")</f>
        <v>2010</v>
      </c>
      <c r="P4706" s="12">
        <f>P4705+IF(AND($B4706="C",I4706&lt;&gt;""),IF($G4706="D",-I4706,+I4706),0)</f>
        <v>5.774812213216407E-3</v>
      </c>
    </row>
    <row r="4707" spans="1:18" x14ac:dyDescent="0.2">
      <c r="A4707" s="6">
        <v>2222</v>
      </c>
      <c r="B4707" s="6" t="s">
        <v>17</v>
      </c>
      <c r="C4707" t="s">
        <v>53</v>
      </c>
      <c r="D4707" s="8">
        <v>40182</v>
      </c>
      <c r="E4707" s="8">
        <v>40182</v>
      </c>
      <c r="F4707" t="s">
        <v>284</v>
      </c>
      <c r="G4707" s="6" t="s">
        <v>23</v>
      </c>
      <c r="I4707" s="12">
        <v>36</v>
      </c>
      <c r="J4707" s="12">
        <f>J4706+IF(AND($B4707="B",$G4707="D"),-I4707,IF($B4707="B",+I4707,0))</f>
        <v>4048.6584306959021</v>
      </c>
      <c r="K4707" s="12">
        <f>K4706+IF(AND($B4707="B",$E4707&lt;&gt;""),IF($G4707="D",-I4707,+I4707),0)</f>
        <v>4048.6584306959021</v>
      </c>
      <c r="L4707" s="6" t="str">
        <f>IF(C4707="","",G4707&amp;" "&amp;VLOOKUP(C4707,$X$1:$Y$49,2))</f>
        <v>D 29</v>
      </c>
      <c r="M4707" s="10" t="e">
        <f>M4706+IF(AND(B4707="C",E4707&lt;&gt;""),IF(G4707="D",-#REF!,+#REF!),0)</f>
        <v>#REF!</v>
      </c>
      <c r="N4707">
        <f>IF(D4707,MONTH(D4707),"")</f>
        <v>1</v>
      </c>
      <c r="O4707">
        <f>IF(D4707,YEAR(D4707),"")</f>
        <v>2010</v>
      </c>
      <c r="P4707" s="12">
        <f>P4706+IF(AND($B4707="C",I4707&lt;&gt;""),IF($G4707="D",-I4707,+I4707),0)</f>
        <v>5.774812213216407E-3</v>
      </c>
    </row>
    <row r="4708" spans="1:18" x14ac:dyDescent="0.2">
      <c r="A4708" s="6">
        <v>2222</v>
      </c>
      <c r="B4708" s="6" t="s">
        <v>17</v>
      </c>
      <c r="C4708" t="s">
        <v>53</v>
      </c>
      <c r="D4708" s="8">
        <v>40182</v>
      </c>
      <c r="E4708" s="8">
        <v>40182</v>
      </c>
      <c r="F4708" s="40" t="s">
        <v>284</v>
      </c>
      <c r="G4708" s="29" t="s">
        <v>23</v>
      </c>
      <c r="I4708" s="12">
        <v>1.5</v>
      </c>
      <c r="J4708" s="12">
        <f>J4707+IF(AND($B4708="B",$G4708="D"),-I4708,IF($B4708="B",+I4708,0))</f>
        <v>4047.1584306959021</v>
      </c>
      <c r="K4708" s="12">
        <f>K4707+IF(AND($B4708="B",$E4708&lt;&gt;""),IF($G4708="D",-I4708,+I4708),0)</f>
        <v>4047.1584306959021</v>
      </c>
      <c r="L4708" s="6" t="str">
        <f>IF(C4708="","",G4708&amp;" "&amp;VLOOKUP(C4708,$X$1:$Y$49,2))</f>
        <v>D 29</v>
      </c>
      <c r="M4708" s="10" t="e">
        <f>M4707+IF(AND(B4708="C",E4708&lt;&gt;""),IF(G4708="D",-#REF!,+#REF!),0)</f>
        <v>#REF!</v>
      </c>
      <c r="N4708">
        <f>IF(D4708,MONTH(D4708),"")</f>
        <v>1</v>
      </c>
      <c r="O4708">
        <f>IF(D4708,YEAR(D4708),"")</f>
        <v>2010</v>
      </c>
      <c r="P4708" s="12">
        <f>P4707+IF(AND($B4708="C",I4708&lt;&gt;""),IF($G4708="D",-I4708,+I4708),0)</f>
        <v>5.774812213216407E-3</v>
      </c>
    </row>
    <row r="4709" spans="1:18" x14ac:dyDescent="0.2">
      <c r="A4709" s="6">
        <v>2222</v>
      </c>
      <c r="B4709" s="6" t="s">
        <v>17</v>
      </c>
      <c r="C4709" t="s">
        <v>53</v>
      </c>
      <c r="D4709" s="8">
        <v>40182</v>
      </c>
      <c r="E4709" s="8">
        <v>40182</v>
      </c>
      <c r="F4709" t="s">
        <v>284</v>
      </c>
      <c r="G4709" s="6" t="s">
        <v>23</v>
      </c>
      <c r="I4709" s="12">
        <v>8.36</v>
      </c>
      <c r="J4709" s="12">
        <f>J4708+IF(AND($B4709="B",$G4709="D"),-I4709,IF($B4709="B",+I4709,0))</f>
        <v>4038.798430695902</v>
      </c>
      <c r="K4709" s="12">
        <f>K4708+IF(AND($B4709="B",$E4709&lt;&gt;""),IF($G4709="D",-I4709,+I4709),0)</f>
        <v>4038.798430695902</v>
      </c>
      <c r="L4709" s="6" t="str">
        <f>IF(C4709="","",G4709&amp;" "&amp;VLOOKUP(C4709,$X$1:$Y$49,2))</f>
        <v>D 29</v>
      </c>
      <c r="M4709" s="10" t="e">
        <f>M4708+IF(AND(B4709="C",E4709&lt;&gt;""),IF(G4709="D",-#REF!,+#REF!),0)</f>
        <v>#REF!</v>
      </c>
      <c r="N4709">
        <f>IF(D4709,MONTH(D4709),"")</f>
        <v>1</v>
      </c>
      <c r="O4709">
        <f>IF(D4709,YEAR(D4709),"")</f>
        <v>2010</v>
      </c>
      <c r="P4709" s="12">
        <f>P4708+IF(AND($B4709="C",I4709&lt;&gt;""),IF($G4709="D",-I4709,+I4709),0)</f>
        <v>5.774812213216407E-3</v>
      </c>
    </row>
    <row r="4710" spans="1:18" x14ac:dyDescent="0.2">
      <c r="A4710" s="6">
        <v>2228</v>
      </c>
      <c r="B4710" s="6" t="s">
        <v>17</v>
      </c>
      <c r="C4710" t="s">
        <v>31</v>
      </c>
      <c r="D4710" s="8">
        <v>40183</v>
      </c>
      <c r="E4710" s="8">
        <v>40183</v>
      </c>
      <c r="F4710" s="40" t="s">
        <v>284</v>
      </c>
      <c r="G4710" s="29" t="s">
        <v>23</v>
      </c>
      <c r="I4710" s="12">
        <v>122.58</v>
      </c>
      <c r="J4710" s="12">
        <f>J4709+IF(AND($B4710="B",$G4710="D"),-I4710,IF($B4710="B",+I4710,0))</f>
        <v>3916.218430695902</v>
      </c>
      <c r="K4710" s="12">
        <f>K4709+IF(AND($B4710="B",$E4710&lt;&gt;""),IF($G4710="D",-I4710,+I4710),0)</f>
        <v>3916.218430695902</v>
      </c>
      <c r="L4710" s="6" t="str">
        <f>IF(C4710="","",G4710&amp;" "&amp;VLOOKUP(C4710,$X$1:$Y$49,2))</f>
        <v>D 22</v>
      </c>
      <c r="M4710" s="10" t="e">
        <f>M4709+IF(AND(B4710="C",E4710&lt;&gt;""),IF(G4710="D",-#REF!,+#REF!),0)</f>
        <v>#REF!</v>
      </c>
      <c r="N4710">
        <f>IF(D4710,MONTH(D4710),"")</f>
        <v>1</v>
      </c>
      <c r="O4710">
        <f>IF(D4710,YEAR(D4710),"")</f>
        <v>2010</v>
      </c>
      <c r="P4710" s="12">
        <f>P4709+IF(AND($B4710="C",I4710&lt;&gt;""),IF($G4710="D",-I4710,+I4710),0)</f>
        <v>5.774812213216407E-3</v>
      </c>
    </row>
    <row r="4711" spans="1:18" x14ac:dyDescent="0.2">
      <c r="A4711" s="6">
        <v>2228</v>
      </c>
      <c r="B4711" s="6" t="s">
        <v>17</v>
      </c>
      <c r="C4711" t="s">
        <v>26</v>
      </c>
      <c r="D4711" s="8">
        <v>40183</v>
      </c>
      <c r="E4711" s="8">
        <v>40183</v>
      </c>
      <c r="F4711" s="40" t="s">
        <v>284</v>
      </c>
      <c r="G4711" s="29" t="s">
        <v>23</v>
      </c>
      <c r="I4711" s="12">
        <v>24.02</v>
      </c>
      <c r="J4711" s="12">
        <f>J4710+IF(AND($B4711="B",$G4711="D"),-I4711,IF($B4711="B",+I4711,0))</f>
        <v>3892.1984306959021</v>
      </c>
      <c r="K4711" s="12">
        <f>K4710+IF(AND($B4711="B",$E4711&lt;&gt;""),IF($G4711="D",-I4711,+I4711),0)</f>
        <v>3892.1984306959021</v>
      </c>
      <c r="L4711" s="6" t="str">
        <f>IF(C4711="","",G4711&amp;" "&amp;VLOOKUP(C4711,$X$1:$Y$49,2))</f>
        <v>D 6</v>
      </c>
      <c r="M4711" s="10" t="e">
        <f>M4710+IF(AND(B4711="C",E4711&lt;&gt;""),IF(G4711="D",-#REF!,+#REF!),0)</f>
        <v>#REF!</v>
      </c>
      <c r="N4711">
        <f>IF(D4711,MONTH(D4711),"")</f>
        <v>1</v>
      </c>
      <c r="O4711">
        <f>IF(D4711,YEAR(D4711),"")</f>
        <v>2010</v>
      </c>
      <c r="P4711" s="12">
        <f>P4710+IF(AND($B4711="C",I4711&lt;&gt;""),IF($G4711="D",-I4711,+I4711),0)</f>
        <v>5.774812213216407E-3</v>
      </c>
    </row>
    <row r="4712" spans="1:18" x14ac:dyDescent="0.2">
      <c r="A4712" s="6">
        <v>2226</v>
      </c>
      <c r="B4712" s="29" t="s">
        <v>17</v>
      </c>
      <c r="C4712" s="24" t="s">
        <v>58</v>
      </c>
      <c r="D4712" s="8">
        <v>40184</v>
      </c>
      <c r="E4712" s="8">
        <v>40184</v>
      </c>
      <c r="F4712" s="40" t="s">
        <v>284</v>
      </c>
      <c r="G4712" s="29" t="s">
        <v>23</v>
      </c>
      <c r="I4712" s="12">
        <v>500</v>
      </c>
      <c r="J4712" s="12">
        <f>J4711+IF(AND($B4712="B",$G4712="D"),-I4712,IF($B4712="B",+I4712,0))</f>
        <v>3392.1984306959021</v>
      </c>
      <c r="K4712" s="12">
        <f>K4711+IF(AND($B4712="B",$E4712&lt;&gt;""),IF($G4712="D",-I4712,+I4712),0)</f>
        <v>3392.1984306959021</v>
      </c>
      <c r="L4712" s="6" t="str">
        <f>IF(C4712="","",G4712&amp;" "&amp;VLOOKUP(C4712,$X$1:$Y$49,2))</f>
        <v>D 4</v>
      </c>
      <c r="M4712" s="10" t="e">
        <f>M4711+IF(AND(B4712="C",E4712&lt;&gt;""),IF(G4712="D",-#REF!,+#REF!),0)</f>
        <v>#REF!</v>
      </c>
      <c r="N4712">
        <f>IF(D4712,MONTH(D4712),"")</f>
        <v>1</v>
      </c>
      <c r="O4712">
        <f>IF(D4712,YEAR(D4712),"")</f>
        <v>2010</v>
      </c>
      <c r="P4712" s="12">
        <f>P4711+IF(AND($B4712="C",I4712&lt;&gt;""),IF($G4712="D",-I4712,+I4712),0)</f>
        <v>5.774812213216407E-3</v>
      </c>
      <c r="R4712" s="13">
        <f>I4711*19.6%</f>
        <v>4.7079199999999997</v>
      </c>
    </row>
    <row r="4713" spans="1:18" x14ac:dyDescent="0.2">
      <c r="A4713" s="6">
        <v>2225</v>
      </c>
      <c r="B4713" s="29" t="s">
        <v>17</v>
      </c>
      <c r="C4713" t="s">
        <v>54</v>
      </c>
      <c r="D4713" s="8">
        <v>40185</v>
      </c>
      <c r="E4713" s="8">
        <v>40185</v>
      </c>
      <c r="F4713" s="40" t="s">
        <v>284</v>
      </c>
      <c r="G4713" s="29" t="s">
        <v>19</v>
      </c>
      <c r="I4713" s="12">
        <v>2065</v>
      </c>
      <c r="J4713" s="12">
        <f>J4712+IF(AND($B4713="B",$G4713="D"),-I4713,IF($B4713="B",+I4713,0))</f>
        <v>5457.1984306959021</v>
      </c>
      <c r="K4713" s="12">
        <f>K4712+IF(AND($B4713="B",$E4713&lt;&gt;""),IF($G4713="D",-I4713,+I4713),0)</f>
        <v>5457.1984306959021</v>
      </c>
      <c r="L4713" s="6" t="str">
        <f>IF(C4713="","",G4713&amp;" "&amp;VLOOKUP(C4713,$X$1:$Y$49,2))</f>
        <v>R 6</v>
      </c>
      <c r="M4713" s="10" t="e">
        <f>M4712+IF(AND(B4713="C",E4713&lt;&gt;""),IF(G4713="D",-#REF!,+#REF!),0)</f>
        <v>#REF!</v>
      </c>
      <c r="N4713">
        <f>IF(D4713,MONTH(D4713),"")</f>
        <v>1</v>
      </c>
      <c r="O4713">
        <f>IF(D4713,YEAR(D4713),"")</f>
        <v>2010</v>
      </c>
      <c r="P4713" s="12">
        <f>P4712+IF(AND($B4713="C",I4713&lt;&gt;""),IF($G4713="D",-I4713,+I4713),0)</f>
        <v>5.774812213216407E-3</v>
      </c>
    </row>
    <row r="4714" spans="1:18" x14ac:dyDescent="0.2">
      <c r="A4714" s="6">
        <v>2225</v>
      </c>
      <c r="B4714" s="29" t="s">
        <v>17</v>
      </c>
      <c r="C4714" t="s">
        <v>62</v>
      </c>
      <c r="D4714" s="8">
        <v>40185</v>
      </c>
      <c r="E4714" s="8">
        <v>40185</v>
      </c>
      <c r="F4714" s="40" t="s">
        <v>284</v>
      </c>
      <c r="G4714" s="29" t="s">
        <v>19</v>
      </c>
      <c r="I4714" s="12">
        <v>404.74</v>
      </c>
      <c r="J4714" s="12">
        <f>J4713+IF(AND($B4714="B",$G4714="D"),-I4714,IF($B4714="B",+I4714,0))</f>
        <v>5861.9384306959018</v>
      </c>
      <c r="K4714" s="12">
        <f>K4713+IF(AND($B4714="B",$E4714&lt;&gt;""),IF($G4714="D",-I4714,+I4714),0)</f>
        <v>5861.9384306959018</v>
      </c>
      <c r="L4714" s="6" t="str">
        <f>IF(C4714="","",G4714&amp;" "&amp;VLOOKUP(C4714,$X$1:$Y$49,2))</f>
        <v>R 5</v>
      </c>
      <c r="M4714" s="10" t="e">
        <f>M4713+IF(AND(B4714="C",E4714&lt;&gt;""),IF(G4714="D",-#REF!,+#REF!),0)</f>
        <v>#REF!</v>
      </c>
      <c r="N4714">
        <f>IF(D4714,MONTH(D4714),"")</f>
        <v>1</v>
      </c>
      <c r="O4714">
        <f>IF(D4714,YEAR(D4714),"")</f>
        <v>2010</v>
      </c>
      <c r="P4714" s="12">
        <f>P4713+IF(AND($B4714="C",I4714&lt;&gt;""),IF($G4714="D",-I4714,+I4714),0)</f>
        <v>5.774812213216407E-3</v>
      </c>
    </row>
    <row r="4715" spans="1:18" x14ac:dyDescent="0.2">
      <c r="A4715" s="6">
        <v>1538</v>
      </c>
      <c r="B4715" s="6" t="s">
        <v>17</v>
      </c>
      <c r="C4715" t="s">
        <v>64</v>
      </c>
      <c r="D4715" s="8">
        <v>40186</v>
      </c>
      <c r="E4715" s="8">
        <v>40190</v>
      </c>
      <c r="F4715" t="s">
        <v>284</v>
      </c>
      <c r="G4715" s="6" t="s">
        <v>23</v>
      </c>
      <c r="I4715" s="12">
        <v>11.9</v>
      </c>
      <c r="J4715" s="12">
        <f>J4714+IF(AND($B4715="B",$G4715="D"),-I4715,IF($B4715="B",+I4715,0))</f>
        <v>5850.0384306959022</v>
      </c>
      <c r="K4715" s="12">
        <f>K4714+IF(AND($B4715="B",$E4715&lt;&gt;""),IF($G4715="D",-I4715,+I4715),0)</f>
        <v>5850.0384306959022</v>
      </c>
      <c r="L4715" s="6" t="str">
        <f>IF(C4715="","",G4715&amp;" "&amp;VLOOKUP(C4715,$X$1:$Y$49,2))</f>
        <v>D 20</v>
      </c>
      <c r="M4715" s="10" t="e">
        <f>M4714+IF(AND(B4715="C",E4715&lt;&gt;""),IF(G4715="D",-#REF!,+#REF!),0)</f>
        <v>#REF!</v>
      </c>
      <c r="N4715">
        <f>IF(D4715,MONTH(D4715),"")</f>
        <v>1</v>
      </c>
      <c r="O4715">
        <f>IF(D4715,YEAR(D4715),"")</f>
        <v>2010</v>
      </c>
      <c r="P4715" s="12">
        <f>P4714+IF(AND($B4715="C",I4715&lt;&gt;""),IF($G4715="D",-I4715,+I4715),0)</f>
        <v>5.774812213216407E-3</v>
      </c>
    </row>
    <row r="4716" spans="1:18" x14ac:dyDescent="0.2">
      <c r="A4716" s="6">
        <v>2223</v>
      </c>
      <c r="B4716" s="29" t="s">
        <v>17</v>
      </c>
      <c r="C4716" t="s">
        <v>54</v>
      </c>
      <c r="D4716" s="8">
        <v>40186</v>
      </c>
      <c r="E4716" s="8">
        <v>40186</v>
      </c>
      <c r="F4716" s="40" t="s">
        <v>284</v>
      </c>
      <c r="G4716" s="29" t="s">
        <v>19</v>
      </c>
      <c r="I4716" s="12">
        <v>250</v>
      </c>
      <c r="J4716" s="12">
        <f>J4715+IF(AND($B4716="B",$G4716="D"),-I4716,IF($B4716="B",+I4716,0))</f>
        <v>6100.0384306959022</v>
      </c>
      <c r="K4716" s="12">
        <f>K4715+IF(AND($B4716="B",$E4716&lt;&gt;""),IF($G4716="D",-I4716,+I4716),0)</f>
        <v>6100.0384306959022</v>
      </c>
      <c r="L4716" s="6" t="str">
        <f>IF(C4716="","",G4716&amp;" "&amp;VLOOKUP(C4716,$X$1:$Y$49,2))</f>
        <v>R 6</v>
      </c>
      <c r="M4716" s="10" t="e">
        <f>M4715+IF(AND(B4716="C",E4716&lt;&gt;""),IF(G4716="D",-#REF!,+#REF!),0)</f>
        <v>#REF!</v>
      </c>
      <c r="N4716">
        <f>IF(D4716,MONTH(D4716),"")</f>
        <v>1</v>
      </c>
      <c r="O4716">
        <f>IF(D4716,YEAR(D4716),"")</f>
        <v>2010</v>
      </c>
      <c r="P4716" s="12">
        <f>P4715+IF(AND($B4716="C",I4716&lt;&gt;""),IF($G4716="D",-I4716,+I4716),0)</f>
        <v>5.774812213216407E-3</v>
      </c>
      <c r="R4716" s="13">
        <f>(I4716+I4715+I4713)*19.6%</f>
        <v>456.07240000000002</v>
      </c>
    </row>
    <row r="4717" spans="1:18" x14ac:dyDescent="0.2">
      <c r="A4717" s="6">
        <v>2223</v>
      </c>
      <c r="B4717" s="29" t="s">
        <v>17</v>
      </c>
      <c r="C4717" t="s">
        <v>62</v>
      </c>
      <c r="D4717" s="8">
        <v>40186</v>
      </c>
      <c r="E4717" s="8">
        <v>40186</v>
      </c>
      <c r="F4717" s="40" t="s">
        <v>284</v>
      </c>
      <c r="G4717" s="29" t="s">
        <v>19</v>
      </c>
      <c r="I4717" s="12">
        <v>1194.6299999999999</v>
      </c>
      <c r="J4717" s="12">
        <f>J4716+IF(AND($B4717="B",$G4717="D"),-I4717,IF($B4717="B",+I4717,0))</f>
        <v>7294.6684306959023</v>
      </c>
      <c r="K4717" s="12">
        <f>K4716+IF(AND($B4717="B",$E4717&lt;&gt;""),IF($G4717="D",-I4717,+I4717),0)</f>
        <v>7294.6684306959023</v>
      </c>
      <c r="L4717" s="6" t="str">
        <f>IF(C4717="","",G4717&amp;" "&amp;VLOOKUP(C4717,$X$1:$Y$49,2))</f>
        <v>R 5</v>
      </c>
      <c r="M4717" s="10" t="e">
        <f>M4716+IF(AND(B4717="C",E4717&lt;&gt;""),IF(G4717="D",-#REF!,+#REF!),0)</f>
        <v>#REF!</v>
      </c>
      <c r="N4717">
        <f>IF(D4717,MONTH(D4717),"")</f>
        <v>1</v>
      </c>
      <c r="O4717">
        <f>IF(D4717,YEAR(D4717),"")</f>
        <v>2010</v>
      </c>
      <c r="P4717" s="12">
        <f>P4716+IF(AND($B4717="C",I4717&lt;&gt;""),IF($G4717="D",-I4717,+I4717),0)</f>
        <v>5.774812213216407E-3</v>
      </c>
    </row>
    <row r="4718" spans="1:18" x14ac:dyDescent="0.2">
      <c r="A4718" s="6">
        <v>2223</v>
      </c>
      <c r="B4718" s="29" t="s">
        <v>17</v>
      </c>
      <c r="C4718" t="s">
        <v>54</v>
      </c>
      <c r="D4718" s="8">
        <v>40186</v>
      </c>
      <c r="E4718" s="8">
        <v>40186</v>
      </c>
      <c r="F4718" s="40" t="s">
        <v>284</v>
      </c>
      <c r="G4718" s="29" t="s">
        <v>19</v>
      </c>
      <c r="I4718" s="12">
        <v>5620.04</v>
      </c>
      <c r="J4718" s="12">
        <f>J4717+IF(AND($B4718="B",$G4718="D"),-I4718,IF($B4718="B",+I4718,0))</f>
        <v>12914.708430695902</v>
      </c>
      <c r="K4718" s="12">
        <f>K4717+IF(AND($B4718="B",$E4718&lt;&gt;""),IF($G4718="D",-I4718,+I4718),0)</f>
        <v>12914.708430695902</v>
      </c>
      <c r="L4718" s="6" t="str">
        <f>IF(C4718="","",G4718&amp;" "&amp;VLOOKUP(C4718,$X$1:$Y$49,2))</f>
        <v>R 6</v>
      </c>
      <c r="M4718" s="10" t="e">
        <f>M4717+IF(AND(B4718="C",E4718&lt;&gt;""),IF(G4718="D",-#REF!,+#REF!),0)</f>
        <v>#REF!</v>
      </c>
      <c r="N4718">
        <f>IF(D4718,MONTH(D4718),"")</f>
        <v>1</v>
      </c>
      <c r="O4718">
        <f>IF(D4718,YEAR(D4718),"")</f>
        <v>2010</v>
      </c>
      <c r="P4718" s="12">
        <f>P4717+IF(AND($B4718="C",I4718&lt;&gt;""),IF($G4718="D",-I4718,+I4718),0)</f>
        <v>5.774812213216407E-3</v>
      </c>
    </row>
    <row r="4719" spans="1:18" x14ac:dyDescent="0.2">
      <c r="A4719" s="6">
        <v>2223</v>
      </c>
      <c r="B4719" s="29" t="s">
        <v>17</v>
      </c>
      <c r="C4719" t="s">
        <v>54</v>
      </c>
      <c r="D4719" s="8">
        <v>40186</v>
      </c>
      <c r="E4719" s="8">
        <v>40186</v>
      </c>
      <c r="F4719" s="40" t="s">
        <v>284</v>
      </c>
      <c r="G4719" s="29" t="s">
        <v>19</v>
      </c>
      <c r="I4719" s="12">
        <v>225</v>
      </c>
      <c r="J4719" s="12">
        <f>J4718+IF(AND($B4719="B",$G4719="D"),-I4719,IF($B4719="B",+I4719,0))</f>
        <v>13139.708430695902</v>
      </c>
      <c r="K4719" s="12">
        <f>K4718+IF(AND($B4719="B",$E4719&lt;&gt;""),IF($G4719="D",-I4719,+I4719),0)</f>
        <v>13139.708430695902</v>
      </c>
      <c r="L4719" s="6" t="str">
        <f>IF(C4719="","",G4719&amp;" "&amp;VLOOKUP(C4719,$X$1:$Y$49,2))</f>
        <v>R 6</v>
      </c>
      <c r="M4719" s="10" t="e">
        <f>M4718+IF(AND(B4719="C",E4719&lt;&gt;""),IF(G4719="D",-#REF!,+#REF!),0)</f>
        <v>#REF!</v>
      </c>
      <c r="N4719">
        <f>IF(D4719,MONTH(D4719),"")</f>
        <v>1</v>
      </c>
      <c r="O4719">
        <f>IF(D4719,YEAR(D4719),"")</f>
        <v>2010</v>
      </c>
      <c r="P4719" s="12">
        <f>P4718+IF(AND($B4719="C",I4719&lt;&gt;""),IF($G4719="D",-I4719,+I4719),0)</f>
        <v>5.774812213216407E-3</v>
      </c>
    </row>
    <row r="4720" spans="1:18" x14ac:dyDescent="0.2">
      <c r="A4720" s="6">
        <v>2230</v>
      </c>
      <c r="B4720" s="29" t="s">
        <v>17</v>
      </c>
      <c r="C4720" t="s">
        <v>33</v>
      </c>
      <c r="D4720" s="8">
        <v>40188</v>
      </c>
      <c r="E4720" s="8">
        <v>40191</v>
      </c>
      <c r="F4720" t="s">
        <v>284</v>
      </c>
      <c r="G4720" s="29" t="s">
        <v>23</v>
      </c>
      <c r="I4720" s="12">
        <v>364.5</v>
      </c>
      <c r="J4720" s="12">
        <f>J4719+IF(AND($B4720="B",$G4720="D"),-I4720,IF($B4720="B",+I4720,0))</f>
        <v>12775.208430695902</v>
      </c>
      <c r="K4720" s="12">
        <f>K4719+IF(AND($B4720="B",$E4720&lt;&gt;""),IF($G4720="D",-I4720,+I4720),0)</f>
        <v>12775.208430695902</v>
      </c>
      <c r="L4720" s="6" t="str">
        <f>IF(C4720="","",G4720&amp;" "&amp;VLOOKUP(C4720,$X$1:$Y$49,2))</f>
        <v>D 23</v>
      </c>
      <c r="M4720" s="10" t="e">
        <f>M4719+IF(AND(B4720="C",E4720&lt;&gt;""),IF(G4720="D",-#REF!,+#REF!),0)</f>
        <v>#REF!</v>
      </c>
      <c r="N4720">
        <f>IF(D4720,MONTH(D4720),"")</f>
        <v>1</v>
      </c>
      <c r="O4720">
        <f>IF(D4720,YEAR(D4720),"")</f>
        <v>2010</v>
      </c>
      <c r="P4720" s="12">
        <f>P4719+IF(AND($B4720="C",I4720&lt;&gt;""),IF($G4720="D",-I4720,+I4720),0)</f>
        <v>5.774812213216407E-3</v>
      </c>
    </row>
    <row r="4721" spans="1:16" x14ac:dyDescent="0.2">
      <c r="A4721" s="6">
        <v>2216</v>
      </c>
      <c r="B4721" s="29" t="s">
        <v>17</v>
      </c>
      <c r="C4721" t="s">
        <v>33</v>
      </c>
      <c r="D4721" s="8">
        <v>40189</v>
      </c>
      <c r="E4721" s="8">
        <v>40189</v>
      </c>
      <c r="F4721" s="40" t="s">
        <v>284</v>
      </c>
      <c r="G4721" s="29" t="s">
        <v>23</v>
      </c>
      <c r="I4721" s="12">
        <v>345.73</v>
      </c>
      <c r="J4721" s="12">
        <f>J4720+IF(AND($B4721="B",$G4721="D"),-I4721,IF($B4721="B",+I4721,0))</f>
        <v>12429.478430695903</v>
      </c>
      <c r="K4721" s="12">
        <f>K4720+IF(AND($B4721="B",$E4721&lt;&gt;""),IF($G4721="D",-I4721,+I4721),0)</f>
        <v>12429.478430695903</v>
      </c>
      <c r="L4721" s="6" t="str">
        <f>IF(C4721="","",G4721&amp;" "&amp;VLOOKUP(C4721,$X$1:$Y$49,2))</f>
        <v>D 23</v>
      </c>
      <c r="M4721" s="10" t="e">
        <f>M4720+IF(AND(B4721="C",E4721&lt;&gt;""),IF(G4721="D",-#REF!,+#REF!),0)</f>
        <v>#REF!</v>
      </c>
      <c r="N4721">
        <f>IF(D4721,MONTH(D4721),"")</f>
        <v>1</v>
      </c>
      <c r="O4721">
        <f>IF(D4721,YEAR(D4721),"")</f>
        <v>2010</v>
      </c>
      <c r="P4721" s="12">
        <f>P4720+IF(AND($B4721="C",I4721&lt;&gt;""),IF($G4721="D",-I4721,+I4721),0)</f>
        <v>5.774812213216407E-3</v>
      </c>
    </row>
    <row r="4722" spans="1:16" x14ac:dyDescent="0.2">
      <c r="A4722" s="6">
        <v>2217</v>
      </c>
      <c r="B4722" s="29" t="s">
        <v>17</v>
      </c>
      <c r="C4722" t="s">
        <v>33</v>
      </c>
      <c r="D4722" s="8">
        <v>40189</v>
      </c>
      <c r="E4722" s="8">
        <v>40189</v>
      </c>
      <c r="F4722" s="40" t="s">
        <v>284</v>
      </c>
      <c r="G4722" s="29" t="s">
        <v>23</v>
      </c>
      <c r="I4722" s="12">
        <v>317.43</v>
      </c>
      <c r="J4722" s="12">
        <f>J4721+IF(AND($B4722="B",$G4722="D"),-I4722,IF($B4722="B",+I4722,0))</f>
        <v>12112.048430695902</v>
      </c>
      <c r="K4722" s="12">
        <f>K4721+IF(AND($B4722="B",$E4722&lt;&gt;""),IF($G4722="D",-I4722,+I4722),0)</f>
        <v>12112.048430695902</v>
      </c>
      <c r="L4722" s="6" t="str">
        <f>IF(C4722="","",G4722&amp;" "&amp;VLOOKUP(C4722,$X$1:$Y$49,2))</f>
        <v>D 23</v>
      </c>
      <c r="M4722" s="10" t="e">
        <f>M4721+IF(AND(B4722="C",E4722&lt;&gt;""),IF(G4722="D",-#REF!,+#REF!),0)</f>
        <v>#REF!</v>
      </c>
      <c r="N4722">
        <f>IF(D4722,MONTH(D4722),"")</f>
        <v>1</v>
      </c>
      <c r="O4722">
        <f>IF(D4722,YEAR(D4722),"")</f>
        <v>2010</v>
      </c>
      <c r="P4722" s="12">
        <f>P4721+IF(AND($B4722="C",I4722&lt;&gt;""),IF($G4722="D",-I4722,+I4722),0)</f>
        <v>5.774812213216407E-3</v>
      </c>
    </row>
    <row r="4723" spans="1:16" x14ac:dyDescent="0.2">
      <c r="A4723" s="6">
        <v>2231</v>
      </c>
      <c r="B4723" s="29" t="s">
        <v>17</v>
      </c>
      <c r="C4723" t="s">
        <v>67</v>
      </c>
      <c r="D4723" s="8">
        <v>40189</v>
      </c>
      <c r="E4723" s="8">
        <v>40190</v>
      </c>
      <c r="F4723" s="40" t="s">
        <v>284</v>
      </c>
      <c r="G4723" s="29" t="s">
        <v>23</v>
      </c>
      <c r="I4723" s="12">
        <v>1509</v>
      </c>
      <c r="J4723" s="12">
        <f>J4722+IF(AND($B4723="B",$G4723="D"),-I4723,IF($B4723="B",+I4723,0))</f>
        <v>10603.048430695902</v>
      </c>
      <c r="K4723" s="12">
        <f>K4722+IF(AND($B4723="B",$E4723&lt;&gt;""),IF($G4723="D",-I4723,+I4723),0)</f>
        <v>10603.048430695902</v>
      </c>
      <c r="L4723" s="6" t="str">
        <f>IF(C4723="","",G4723&amp;" "&amp;VLOOKUP(C4723,$X$1:$Y$49,2))</f>
        <v>D 11</v>
      </c>
      <c r="M4723" s="10" t="e">
        <f>M4722+IF(AND(B4723="C",E4723&lt;&gt;""),IF(G4723="D",-#REF!,+#REF!),0)</f>
        <v>#REF!</v>
      </c>
      <c r="N4723">
        <f>IF(D4723,MONTH(D4723),"")</f>
        <v>1</v>
      </c>
      <c r="O4723">
        <f>IF(D4723,YEAR(D4723),"")</f>
        <v>2010</v>
      </c>
      <c r="P4723" s="12">
        <f>P4722+IF(AND($B4723="C",I4723&lt;&gt;""),IF($G4723="D",-I4723,+I4723),0)</f>
        <v>5.774812213216407E-3</v>
      </c>
    </row>
    <row r="4724" spans="1:16" x14ac:dyDescent="0.2">
      <c r="A4724" s="6">
        <v>2233</v>
      </c>
      <c r="B4724" s="29" t="s">
        <v>17</v>
      </c>
      <c r="C4724" t="s">
        <v>28</v>
      </c>
      <c r="D4724" s="8">
        <v>40191</v>
      </c>
      <c r="E4724" s="8">
        <v>40191</v>
      </c>
      <c r="F4724" t="s">
        <v>284</v>
      </c>
      <c r="G4724" s="29" t="s">
        <v>23</v>
      </c>
      <c r="I4724" s="12">
        <v>84.18</v>
      </c>
      <c r="J4724" s="12">
        <f>J4723+IF(AND($B4724="B",$G4724="D"),-I4724,IF($B4724="B",+I4724,0))</f>
        <v>10518.868430695902</v>
      </c>
      <c r="K4724" s="12">
        <f>K4723+IF(AND($B4724="B",$E4724&lt;&gt;""),IF($G4724="D",-I4724,+I4724),0)</f>
        <v>10518.868430695902</v>
      </c>
      <c r="L4724" s="6" t="str">
        <f>IF(C4724="","",G4724&amp;" "&amp;VLOOKUP(C4724,$X$1:$Y$49,2))</f>
        <v>D 25</v>
      </c>
      <c r="M4724" s="10" t="e">
        <f>M4723+IF(AND(B4724="C",E4724&lt;&gt;""),IF(G4724="D",-#REF!,+#REF!),0)</f>
        <v>#REF!</v>
      </c>
      <c r="N4724">
        <f>IF(D4724,MONTH(D4724),"")</f>
        <v>1</v>
      </c>
      <c r="O4724">
        <f>IF(D4724,YEAR(D4724),"")</f>
        <v>2010</v>
      </c>
      <c r="P4724" s="12">
        <f>P4723+IF(AND($B4724="C",I4724&lt;&gt;""),IF($G4724="D",-I4724,+I4724),0)</f>
        <v>5.774812213216407E-3</v>
      </c>
    </row>
    <row r="4725" spans="1:16" x14ac:dyDescent="0.2">
      <c r="A4725" s="6">
        <v>2233</v>
      </c>
      <c r="B4725" s="29" t="s">
        <v>17</v>
      </c>
      <c r="C4725" t="s">
        <v>26</v>
      </c>
      <c r="D4725" s="8">
        <v>40191</v>
      </c>
      <c r="E4725" s="8">
        <v>40191</v>
      </c>
      <c r="F4725" t="s">
        <v>284</v>
      </c>
      <c r="G4725" s="29" t="s">
        <v>23</v>
      </c>
      <c r="I4725" s="12">
        <v>13.74</v>
      </c>
      <c r="J4725" s="12">
        <f>J4724+IF(AND($B4725="B",$G4725="D"),-I4725,IF($B4725="B",+I4725,0))</f>
        <v>10505.128430695902</v>
      </c>
      <c r="K4725" s="12">
        <f>K4724+IF(AND($B4725="B",$E4725&lt;&gt;""),IF($G4725="D",-I4725,+I4725),0)</f>
        <v>10505.128430695902</v>
      </c>
      <c r="L4725" s="6" t="str">
        <f>IF(C4725="","",G4725&amp;" "&amp;VLOOKUP(C4725,$X$1:$Y$49,2))</f>
        <v>D 6</v>
      </c>
      <c r="M4725" s="10" t="e">
        <f>M4724+IF(AND(B4725="C",E4725&lt;&gt;""),IF(G4725="D",-#REF!,+#REF!),0)</f>
        <v>#REF!</v>
      </c>
      <c r="N4725">
        <f>IF(D4725,MONTH(D4725),"")</f>
        <v>1</v>
      </c>
      <c r="O4725">
        <f>IF(D4725,YEAR(D4725),"")</f>
        <v>2010</v>
      </c>
      <c r="P4725" s="12">
        <f>P4724+IF(AND($B4725="C",I4725&lt;&gt;""),IF($G4725="D",-I4725,+I4725),0)</f>
        <v>5.774812213216407E-3</v>
      </c>
    </row>
    <row r="4726" spans="1:16" x14ac:dyDescent="0.2">
      <c r="A4726" s="6">
        <v>2235</v>
      </c>
      <c r="B4726" s="29" t="s">
        <v>17</v>
      </c>
      <c r="C4726" t="s">
        <v>28</v>
      </c>
      <c r="D4726" s="8">
        <v>40191</v>
      </c>
      <c r="E4726" s="8">
        <v>40203</v>
      </c>
      <c r="F4726" s="40" t="s">
        <v>284</v>
      </c>
      <c r="G4726" s="29" t="s">
        <v>23</v>
      </c>
      <c r="I4726" s="12">
        <v>32.26</v>
      </c>
      <c r="J4726" s="12">
        <f>J4725+IF(AND($B4726="B",$G4726="D"),-I4726,IF($B4726="B",+I4726,0))</f>
        <v>10472.868430695902</v>
      </c>
      <c r="K4726" s="12">
        <f>K4725+IF(AND($B4726="B",$E4726&lt;&gt;""),IF($G4726="D",-I4726,+I4726),0)</f>
        <v>10472.868430695902</v>
      </c>
      <c r="L4726" s="6" t="str">
        <f>IF(C4726="","",G4726&amp;" "&amp;VLOOKUP(C4726,$X$1:$Y$49,2))</f>
        <v>D 25</v>
      </c>
      <c r="M4726" s="10" t="e">
        <f>M4725+IF(AND(B4726="C",E4726&lt;&gt;""),IF(G4726="D",-#REF!,+#REF!),0)</f>
        <v>#REF!</v>
      </c>
      <c r="N4726">
        <f>IF(D4726,MONTH(D4726),"")</f>
        <v>1</v>
      </c>
      <c r="O4726">
        <f>IF(D4726,YEAR(D4726),"")</f>
        <v>2010</v>
      </c>
      <c r="P4726" s="12">
        <f>P4725+IF(AND($B4726="C",I4726&lt;&gt;""),IF($G4726="D",-I4726,+I4726),0)</f>
        <v>5.774812213216407E-3</v>
      </c>
    </row>
    <row r="4727" spans="1:16" x14ac:dyDescent="0.2">
      <c r="A4727" s="6">
        <v>2235</v>
      </c>
      <c r="B4727" s="29" t="s">
        <v>17</v>
      </c>
      <c r="C4727" t="s">
        <v>26</v>
      </c>
      <c r="D4727" s="8">
        <v>40191</v>
      </c>
      <c r="E4727" s="8">
        <v>40203</v>
      </c>
      <c r="F4727" s="40" t="s">
        <v>284</v>
      </c>
      <c r="G4727" s="29" t="s">
        <v>23</v>
      </c>
      <c r="I4727" s="12">
        <v>5.57</v>
      </c>
      <c r="J4727" s="12">
        <f>J4726+IF(AND($B4727="B",$G4727="D"),-I4727,IF($B4727="B",+I4727,0))</f>
        <v>10467.298430695902</v>
      </c>
      <c r="K4727" s="12">
        <f>K4726+IF(AND($B4727="B",$E4727&lt;&gt;""),IF($G4727="D",-I4727,+I4727),0)</f>
        <v>10467.298430695902</v>
      </c>
      <c r="L4727" s="6" t="str">
        <f>IF(C4727="","",G4727&amp;" "&amp;VLOOKUP(C4727,$X$1:$Y$49,2))</f>
        <v>D 6</v>
      </c>
      <c r="M4727" s="10" t="e">
        <f>M4726+IF(AND(B4727="C",E4727&lt;&gt;""),IF(G4727="D",-#REF!,+#REF!),0)</f>
        <v>#REF!</v>
      </c>
      <c r="N4727">
        <f>IF(D4727,MONTH(D4727),"")</f>
        <v>1</v>
      </c>
      <c r="O4727">
        <f>IF(D4727,YEAR(D4727),"")</f>
        <v>2010</v>
      </c>
      <c r="P4727" s="12">
        <f>P4726+IF(AND($B4727="C",I4727&lt;&gt;""),IF($G4727="D",-I4727,+I4727),0)</f>
        <v>5.774812213216407E-3</v>
      </c>
    </row>
    <row r="4728" spans="1:16" x14ac:dyDescent="0.2">
      <c r="A4728" s="6">
        <v>2212</v>
      </c>
      <c r="B4728" s="29" t="s">
        <v>17</v>
      </c>
      <c r="C4728" t="s">
        <v>33</v>
      </c>
      <c r="D4728" s="8">
        <v>40198</v>
      </c>
      <c r="E4728" s="8">
        <v>40199</v>
      </c>
      <c r="F4728" s="40" t="s">
        <v>284</v>
      </c>
      <c r="G4728" s="29" t="s">
        <v>23</v>
      </c>
      <c r="I4728" s="12">
        <v>373</v>
      </c>
      <c r="J4728" s="12">
        <f>J4727+IF(AND($B4728="B",$G4728="D"),-I4728,IF($B4728="B",+I4728,0))</f>
        <v>10094.298430695902</v>
      </c>
      <c r="K4728" s="12">
        <f>K4727+IF(AND($B4728="B",$E4728&lt;&gt;""),IF($G4728="D",-I4728,+I4728),0)</f>
        <v>10094.298430695902</v>
      </c>
      <c r="L4728" s="6" t="str">
        <f>IF(C4728="","",G4728&amp;" "&amp;VLOOKUP(C4728,$X$1:$Y$49,2))</f>
        <v>D 23</v>
      </c>
      <c r="M4728" s="10" t="e">
        <f>M4727+IF(AND(B4728="C",E4728&lt;&gt;""),IF(G4728="D",-#REF!,+#REF!),0)</f>
        <v>#REF!</v>
      </c>
      <c r="N4728">
        <f>IF(D4728,MONTH(D4728),"")</f>
        <v>1</v>
      </c>
      <c r="O4728">
        <f>IF(D4728,YEAR(D4728),"")</f>
        <v>2010</v>
      </c>
      <c r="P4728" s="12">
        <f>P4727+IF(AND($B4728="C",I4728&lt;&gt;""),IF($G4728="D",-I4728,+I4728),0)</f>
        <v>5.774812213216407E-3</v>
      </c>
    </row>
    <row r="4729" spans="1:16" x14ac:dyDescent="0.2">
      <c r="A4729" s="6">
        <v>2213</v>
      </c>
      <c r="B4729" s="29" t="s">
        <v>17</v>
      </c>
      <c r="C4729" t="s">
        <v>33</v>
      </c>
      <c r="D4729" s="8">
        <v>40198</v>
      </c>
      <c r="E4729" s="8">
        <v>40198</v>
      </c>
      <c r="F4729" s="40" t="s">
        <v>284</v>
      </c>
      <c r="G4729" s="29" t="s">
        <v>23</v>
      </c>
      <c r="I4729" s="12">
        <v>816</v>
      </c>
      <c r="J4729" s="12">
        <f>J4728+IF(AND($B4729="B",$G4729="D"),-I4729,IF($B4729="B",+I4729,0))</f>
        <v>9278.2984306959024</v>
      </c>
      <c r="K4729" s="12">
        <f>K4728+IF(AND($B4729="B",$E4729&lt;&gt;""),IF($G4729="D",-I4729,+I4729),0)</f>
        <v>9278.2984306959024</v>
      </c>
      <c r="L4729" s="6" t="str">
        <f>IF(C4729="","",G4729&amp;" "&amp;VLOOKUP(C4729,$X$1:$Y$49,2))</f>
        <v>D 23</v>
      </c>
      <c r="M4729" s="10" t="e">
        <f>M4728+IF(AND(B4729="C",E4729&lt;&gt;""),IF(G4729="D",-#REF!,+#REF!),0)</f>
        <v>#REF!</v>
      </c>
      <c r="N4729">
        <f>IF(D4729,MONTH(D4729),"")</f>
        <v>1</v>
      </c>
      <c r="O4729">
        <f>IF(D4729,YEAR(D4729),"")</f>
        <v>2010</v>
      </c>
      <c r="P4729" s="12">
        <f>P4728+IF(AND($B4729="C",I4729&lt;&gt;""),IF($G4729="D",-I4729,+I4729),0)</f>
        <v>5.774812213216407E-3</v>
      </c>
    </row>
    <row r="4730" spans="1:16" x14ac:dyDescent="0.2">
      <c r="A4730" s="6">
        <v>2215</v>
      </c>
      <c r="B4730" s="29" t="s">
        <v>17</v>
      </c>
      <c r="C4730" s="24" t="s">
        <v>58</v>
      </c>
      <c r="D4730" s="8">
        <v>40198</v>
      </c>
      <c r="E4730" s="8">
        <v>40198</v>
      </c>
      <c r="F4730" s="40" t="s">
        <v>284</v>
      </c>
      <c r="G4730" s="29" t="s">
        <v>23</v>
      </c>
      <c r="I4730" s="12">
        <v>300</v>
      </c>
      <c r="J4730" s="12">
        <f>J4729+IF(AND($B4730="B",$G4730="D"),-I4730,IF($B4730="B",+I4730,0))</f>
        <v>8978.2984306959024</v>
      </c>
      <c r="K4730" s="12">
        <f>K4729+IF(AND($B4730="B",$E4730&lt;&gt;""),IF($G4730="D",-I4730,+I4730),0)</f>
        <v>8978.2984306959024</v>
      </c>
      <c r="L4730" s="6" t="str">
        <f>IF(C4730="","",G4730&amp;" "&amp;VLOOKUP(C4730,$X$1:$Y$49,2))</f>
        <v>D 4</v>
      </c>
      <c r="M4730" s="10" t="e">
        <f>M4729+IF(AND(B4730="C",E4730&lt;&gt;""),IF(G4730="D",-#REF!,+#REF!),0)</f>
        <v>#REF!</v>
      </c>
      <c r="N4730">
        <f>IF(D4730,MONTH(D4730),"")</f>
        <v>1</v>
      </c>
      <c r="O4730">
        <f>IF(D4730,YEAR(D4730),"")</f>
        <v>2010</v>
      </c>
      <c r="P4730" s="12">
        <f>P4729+IF(AND($B4730="C",I4730&lt;&gt;""),IF($G4730="D",-I4730,+I4730),0)</f>
        <v>5.774812213216407E-3</v>
      </c>
    </row>
    <row r="4731" spans="1:16" x14ac:dyDescent="0.2">
      <c r="A4731" s="6">
        <v>1528</v>
      </c>
      <c r="B4731" s="6" t="s">
        <v>17</v>
      </c>
      <c r="C4731" t="s">
        <v>57</v>
      </c>
      <c r="D4731" s="8">
        <v>40199</v>
      </c>
      <c r="E4731" s="8">
        <v>40199</v>
      </c>
      <c r="F4731" t="s">
        <v>284</v>
      </c>
      <c r="G4731" s="6" t="s">
        <v>23</v>
      </c>
      <c r="I4731" s="12">
        <v>278.97000000000003</v>
      </c>
      <c r="J4731" s="12">
        <f>J4730+IF(AND($B4731="B",$G4731="D"),-I4731,IF($B4731="B",+I4731,0))</f>
        <v>8699.3284306959031</v>
      </c>
      <c r="K4731" s="12">
        <f>K4730+IF(AND($B4731="B",$E4731&lt;&gt;""),IF($G4731="D",-I4731,+I4731),0)</f>
        <v>8699.3284306959031</v>
      </c>
      <c r="L4731" s="6" t="str">
        <f>IF(C4731="","",G4731&amp;" "&amp;VLOOKUP(C4731,$X$1:$Y$49,2))</f>
        <v>D 13</v>
      </c>
      <c r="M4731" s="10" t="e">
        <f>M4730+IF(AND(B4731="C",E4731&lt;&gt;""),IF(G4731="D",-#REF!,+#REF!),0)</f>
        <v>#REF!</v>
      </c>
      <c r="N4731">
        <f>IF(D4731,MONTH(D4731),"")</f>
        <v>1</v>
      </c>
      <c r="O4731">
        <f>IF(D4731,YEAR(D4731),"")</f>
        <v>2010</v>
      </c>
      <c r="P4731" s="12">
        <f>P4730+IF(AND($B4731="C",I4731&lt;&gt;""),IF($G4731="D",-I4731,+I4731),0)</f>
        <v>5.774812213216407E-3</v>
      </c>
    </row>
    <row r="4732" spans="1:16" x14ac:dyDescent="0.2">
      <c r="A4732" s="6">
        <v>1528</v>
      </c>
      <c r="B4732" s="6" t="s">
        <v>17</v>
      </c>
      <c r="C4732" s="7" t="s">
        <v>26</v>
      </c>
      <c r="D4732" s="8">
        <v>40199</v>
      </c>
      <c r="E4732" s="8">
        <v>40199</v>
      </c>
      <c r="F4732" t="s">
        <v>284</v>
      </c>
      <c r="G4732" s="6" t="s">
        <v>23</v>
      </c>
      <c r="I4732" s="12">
        <v>54.68</v>
      </c>
      <c r="J4732" s="12">
        <f>J4731+IF(AND($B4732="B",$G4732="D"),-I4732,IF($B4732="B",+I4732,0))</f>
        <v>8644.6484306959028</v>
      </c>
      <c r="K4732" s="12">
        <f>K4731+IF(AND($B4732="B",$E4732&lt;&gt;""),IF($G4732="D",-I4732,+I4732),0)</f>
        <v>8644.6484306959028</v>
      </c>
      <c r="L4732" s="6" t="str">
        <f>IF(C4732="","",G4732&amp;" "&amp;VLOOKUP(C4732,$X$1:$Y$49,2))</f>
        <v>D 6</v>
      </c>
      <c r="M4732" s="10" t="e">
        <f>M4731+IF(AND(B4732="C",E4732&lt;&gt;""),IF(G4732="D",-#REF!,+#REF!),0)</f>
        <v>#REF!</v>
      </c>
      <c r="N4732">
        <f>IF(D4732,MONTH(D4732),"")</f>
        <v>1</v>
      </c>
      <c r="O4732">
        <f>IF(D4732,YEAR(D4732),"")</f>
        <v>2010</v>
      </c>
      <c r="P4732" s="12">
        <f>P4731+IF(AND($B4732="C",I4732&lt;&gt;""),IF($G4732="D",-I4732,+I4732),0)</f>
        <v>5.774812213216407E-3</v>
      </c>
    </row>
    <row r="4733" spans="1:16" x14ac:dyDescent="0.2">
      <c r="A4733" s="6">
        <v>1528</v>
      </c>
      <c r="B4733" s="6" t="s">
        <v>17</v>
      </c>
      <c r="C4733" t="s">
        <v>64</v>
      </c>
      <c r="D4733" s="8">
        <v>40199</v>
      </c>
      <c r="E4733" s="8">
        <v>40199</v>
      </c>
      <c r="F4733" t="s">
        <v>284</v>
      </c>
      <c r="G4733" s="6" t="s">
        <v>23</v>
      </c>
      <c r="I4733" s="12">
        <v>6.11</v>
      </c>
      <c r="J4733" s="12">
        <f>J4732+IF(AND($B4733="B",$G4733="D"),-I4733,IF($B4733="B",+I4733,0))</f>
        <v>8638.5384306959022</v>
      </c>
      <c r="K4733" s="12">
        <f>K4732+IF(AND($B4733="B",$E4733&lt;&gt;""),IF($G4733="D",-I4733,+I4733),0)</f>
        <v>8638.5384306959022</v>
      </c>
      <c r="L4733" s="6" t="str">
        <f>IF(C4733="","",G4733&amp;" "&amp;VLOOKUP(C4733,$X$1:$Y$49,2))</f>
        <v>D 20</v>
      </c>
      <c r="M4733" s="10" t="e">
        <f>M4732+IF(AND(B4733="C",E4733&lt;&gt;""),IF(G4733="D",-#REF!,+#REF!),0)</f>
        <v>#REF!</v>
      </c>
      <c r="N4733">
        <f>IF(D4733,MONTH(D4733),"")</f>
        <v>1</v>
      </c>
      <c r="O4733">
        <f>IF(D4733,YEAR(D4733),"")</f>
        <v>2010</v>
      </c>
      <c r="P4733" s="12">
        <f>P4732+IF(AND($B4733="C",I4733&lt;&gt;""),IF($G4733="D",-I4733,+I4733),0)</f>
        <v>5.774812213216407E-3</v>
      </c>
    </row>
    <row r="4734" spans="1:16" x14ac:dyDescent="0.2">
      <c r="A4734" s="6">
        <v>2240</v>
      </c>
      <c r="B4734" s="29" t="s">
        <v>17</v>
      </c>
      <c r="C4734" t="s">
        <v>54</v>
      </c>
      <c r="D4734" s="8">
        <v>40200</v>
      </c>
      <c r="E4734" s="8">
        <v>40200</v>
      </c>
      <c r="F4734" s="40" t="s">
        <v>284</v>
      </c>
      <c r="G4734" s="29" t="s">
        <v>19</v>
      </c>
      <c r="I4734" s="12">
        <v>650</v>
      </c>
      <c r="J4734" s="12">
        <f>J4733+IF(AND($B4734="B",$G4734="D"),-I4734,IF($B4734="B",+I4734,0))</f>
        <v>9288.5384306959022</v>
      </c>
      <c r="K4734" s="12">
        <f>K4733+IF(AND($B4734="B",$E4734&lt;&gt;""),IF($G4734="D",-I4734,+I4734),0)</f>
        <v>9288.5384306959022</v>
      </c>
      <c r="L4734" s="6" t="str">
        <f>IF(C4734="","",G4734&amp;" "&amp;VLOOKUP(C4734,$X$1:$Y$49,2))</f>
        <v>R 6</v>
      </c>
      <c r="M4734" s="10" t="e">
        <f>M4733+IF(AND(B4734="C",E4734&lt;&gt;""),IF(G4734="D",-#REF!,+#REF!),0)</f>
        <v>#REF!</v>
      </c>
      <c r="N4734">
        <f>IF(D4734,MONTH(D4734),"")</f>
        <v>1</v>
      </c>
      <c r="O4734">
        <f>IF(D4734,YEAR(D4734),"")</f>
        <v>2010</v>
      </c>
      <c r="P4734" s="12">
        <f>P4733+IF(AND($B4734="C",I4734&lt;&gt;""),IF($G4734="D",-I4734,+I4734),0)</f>
        <v>5.774812213216407E-3</v>
      </c>
    </row>
    <row r="4735" spans="1:16" x14ac:dyDescent="0.2">
      <c r="A4735" s="6">
        <v>2240</v>
      </c>
      <c r="B4735" s="29" t="s">
        <v>17</v>
      </c>
      <c r="C4735" t="s">
        <v>62</v>
      </c>
      <c r="D4735" s="8">
        <v>40200</v>
      </c>
      <c r="E4735" s="8">
        <v>40200</v>
      </c>
      <c r="F4735" s="40" t="s">
        <v>284</v>
      </c>
      <c r="G4735" s="29" t="s">
        <v>19</v>
      </c>
      <c r="I4735" s="12">
        <v>127.4</v>
      </c>
      <c r="J4735" s="12">
        <f>J4734+IF(AND($B4735="B",$G4735="D"),-I4735,IF($B4735="B",+I4735,0))</f>
        <v>9415.9384306959018</v>
      </c>
      <c r="K4735" s="12">
        <f>K4734+IF(AND($B4735="B",$E4735&lt;&gt;""),IF($G4735="D",-I4735,+I4735),0)</f>
        <v>9415.9384306959018</v>
      </c>
      <c r="L4735" s="6" t="str">
        <f>IF(C4735="","",G4735&amp;" "&amp;VLOOKUP(C4735,$X$1:$Y$49,2))</f>
        <v>R 5</v>
      </c>
      <c r="M4735" s="10" t="e">
        <f>M4734+IF(AND(B4735="C",E4735&lt;&gt;""),IF(G4735="D",-#REF!,+#REF!),0)</f>
        <v>#REF!</v>
      </c>
      <c r="N4735">
        <f>IF(D4735,MONTH(D4735),"")</f>
        <v>1</v>
      </c>
      <c r="O4735">
        <f>IF(D4735,YEAR(D4735),"")</f>
        <v>2010</v>
      </c>
      <c r="P4735" s="12">
        <f>P4734+IF(AND($B4735="C",I4735&lt;&gt;""),IF($G4735="D",-I4735,+I4735),0)</f>
        <v>5.774812213216407E-3</v>
      </c>
    </row>
    <row r="4736" spans="1:16" x14ac:dyDescent="0.2">
      <c r="A4736" s="6">
        <v>2239</v>
      </c>
      <c r="B4736" s="29" t="s">
        <v>17</v>
      </c>
      <c r="C4736" s="24" t="s">
        <v>58</v>
      </c>
      <c r="D4736" s="8">
        <v>40207</v>
      </c>
      <c r="E4736" s="8">
        <v>40207</v>
      </c>
      <c r="F4736" s="40" t="s">
        <v>284</v>
      </c>
      <c r="G4736" s="29" t="s">
        <v>23</v>
      </c>
      <c r="I4736" s="12">
        <v>99.259999999999991</v>
      </c>
      <c r="J4736" s="12">
        <f>J4735+IF(AND($B4736="B",$G4736="D"),-I4736,IF($B4736="B",+I4736,0))</f>
        <v>9316.6784306959016</v>
      </c>
      <c r="K4736" s="12">
        <f>K4735+IF(AND($B4736="B",$E4736&lt;&gt;""),IF($G4736="D",-I4736,+I4736),0)</f>
        <v>9316.6784306959016</v>
      </c>
      <c r="L4736" s="6" t="str">
        <f>IF(C4736="","",G4736&amp;" "&amp;VLOOKUP(C4736,$X$1:$Y$49,2))</f>
        <v>D 4</v>
      </c>
      <c r="M4736" s="10" t="e">
        <f>M4735+IF(AND(B4736="C",E4736&lt;&gt;""),IF(G4736="D",-#REF!,+#REF!),0)</f>
        <v>#REF!</v>
      </c>
      <c r="N4736">
        <f>IF(D4736,MONTH(D4736),"")</f>
        <v>1</v>
      </c>
      <c r="O4736">
        <f>IF(D4736,YEAR(D4736),"")</f>
        <v>2010</v>
      </c>
      <c r="P4736" s="12">
        <f>P4735+IF(AND($B4736="C",I4736&lt;&gt;""),IF($G4736="D",-I4736,+I4736),0)</f>
        <v>5.774812213216407E-3</v>
      </c>
    </row>
    <row r="4737" spans="1:19" x14ac:dyDescent="0.2">
      <c r="A4737" s="6">
        <v>2239</v>
      </c>
      <c r="B4737" s="29" t="s">
        <v>17</v>
      </c>
      <c r="C4737" s="24" t="s">
        <v>58</v>
      </c>
      <c r="D4737" s="8">
        <v>40207</v>
      </c>
      <c r="E4737" s="8">
        <v>40207</v>
      </c>
      <c r="F4737" s="40" t="s">
        <v>284</v>
      </c>
      <c r="G4737" s="29" t="s">
        <v>23</v>
      </c>
      <c r="I4737" s="12">
        <v>167.2</v>
      </c>
      <c r="J4737" s="12">
        <f>J4736+IF(AND($B4737="B",$G4737="D"),-I4737,IF($B4737="B",+I4737,0))</f>
        <v>9149.4784306959009</v>
      </c>
      <c r="K4737" s="12">
        <f>K4736+IF(AND($B4737="B",$E4737&lt;&gt;""),IF($G4737="D",-I4737,+I4737),0)</f>
        <v>9149.4784306959009</v>
      </c>
      <c r="L4737" s="6" t="str">
        <f>IF(C4737="","",G4737&amp;" "&amp;VLOOKUP(C4737,$X$1:$Y$49,2))</f>
        <v>D 4</v>
      </c>
      <c r="M4737" s="10" t="e">
        <f>M4736+IF(AND(B4737="C",E4737&lt;&gt;""),IF(G4737="D",-#REF!,+#REF!),0)</f>
        <v>#REF!</v>
      </c>
      <c r="N4737">
        <f>IF(D4737,MONTH(D4737),"")</f>
        <v>1</v>
      </c>
      <c r="O4737">
        <f>IF(D4737,YEAR(D4737),"")</f>
        <v>2010</v>
      </c>
      <c r="P4737" s="12">
        <f>P4736+IF(AND($B4737="C",I4737&lt;&gt;""),IF($G4737="D",-I4737,+I4737),0)</f>
        <v>5.774812213216407E-3</v>
      </c>
    </row>
    <row r="4738" spans="1:19" x14ac:dyDescent="0.2">
      <c r="A4738" s="6">
        <v>2239</v>
      </c>
      <c r="B4738" s="29" t="s">
        <v>17</v>
      </c>
      <c r="C4738" t="s">
        <v>26</v>
      </c>
      <c r="D4738" s="8">
        <v>40207</v>
      </c>
      <c r="E4738" s="8">
        <v>40207</v>
      </c>
      <c r="F4738" s="40" t="s">
        <v>284</v>
      </c>
      <c r="G4738" s="29" t="s">
        <v>23</v>
      </c>
      <c r="I4738" s="12">
        <v>19.45</v>
      </c>
      <c r="J4738" s="12">
        <f>J4737+IF(AND($B4738="B",$G4738="D"),-I4738,IF($B4738="B",+I4738,0))</f>
        <v>9130.0284306959002</v>
      </c>
      <c r="K4738" s="12">
        <f>K4737+IF(AND($B4738="B",$E4738&lt;&gt;""),IF($G4738="D",-I4738,+I4738),0)</f>
        <v>9130.0284306959002</v>
      </c>
      <c r="L4738" s="6" t="str">
        <f>IF(C4738="","",G4738&amp;" "&amp;VLOOKUP(C4738,$X$1:$Y$49,2))</f>
        <v>D 6</v>
      </c>
      <c r="M4738" s="10" t="e">
        <f>M4737+IF(AND(B4738="C",E4738&lt;&gt;""),IF(G4738="D",-#REF!,+#REF!),0)</f>
        <v>#REF!</v>
      </c>
      <c r="N4738">
        <f>IF(D4738,MONTH(D4738),"")</f>
        <v>1</v>
      </c>
      <c r="O4738">
        <f>IF(D4738,YEAR(D4738),"")</f>
        <v>2010</v>
      </c>
      <c r="P4738" s="12">
        <f>P4737+IF(AND($B4738="C",I4738&lt;&gt;""),IF($G4738="D",-I4738,+I4738),0)</f>
        <v>5.774812213216407E-3</v>
      </c>
    </row>
    <row r="4739" spans="1:19" x14ac:dyDescent="0.2">
      <c r="A4739" s="6">
        <v>2236</v>
      </c>
      <c r="B4739" s="29" t="s">
        <v>17</v>
      </c>
      <c r="C4739" s="24" t="s">
        <v>58</v>
      </c>
      <c r="D4739" s="8">
        <v>40209</v>
      </c>
      <c r="E4739" s="8">
        <v>40209</v>
      </c>
      <c r="F4739" s="40" t="s">
        <v>284</v>
      </c>
      <c r="G4739" s="29" t="s">
        <v>23</v>
      </c>
      <c r="I4739" s="12">
        <v>3000</v>
      </c>
      <c r="J4739" s="12">
        <f>J4738+IF(AND($B4739="B",$G4739="D"),-I4739,IF($B4739="B",+I4739,0))</f>
        <v>6130.0284306959002</v>
      </c>
      <c r="K4739" s="12">
        <f>K4738+IF(AND($B4739="B",$E4739&lt;&gt;""),IF($G4739="D",-I4739,+I4739),0)</f>
        <v>6130.0284306959002</v>
      </c>
      <c r="L4739" s="6" t="str">
        <f>IF(C4739="","",G4739&amp;" "&amp;VLOOKUP(C4739,$X$1:$Y$49,2))</f>
        <v>D 4</v>
      </c>
      <c r="M4739" s="10" t="e">
        <f>M4738+IF(AND(B4739="C",E4739&lt;&gt;""),IF(G4739="D",-#REF!,+#REF!),0)</f>
        <v>#REF!</v>
      </c>
      <c r="N4739">
        <f>IF(D4739,MONTH(D4739),"")</f>
        <v>1</v>
      </c>
      <c r="O4739">
        <f>IF(D4739,YEAR(D4739),"")</f>
        <v>2010</v>
      </c>
      <c r="P4739" s="12">
        <f>P4738+IF(AND($B4739="C",I4739&lt;&gt;""),IF($G4739="D",-I4739,+I4739),0)</f>
        <v>5.774812213216407E-3</v>
      </c>
    </row>
    <row r="4740" spans="1:19" x14ac:dyDescent="0.2">
      <c r="A4740" s="6">
        <v>2237</v>
      </c>
      <c r="B4740" s="29" t="s">
        <v>17</v>
      </c>
      <c r="C4740" t="s">
        <v>28</v>
      </c>
      <c r="D4740" s="8">
        <v>40210</v>
      </c>
      <c r="E4740" s="8">
        <v>40210</v>
      </c>
      <c r="F4740" s="40" t="s">
        <v>284</v>
      </c>
      <c r="G4740" s="29" t="s">
        <v>23</v>
      </c>
      <c r="I4740" s="12">
        <v>54.93</v>
      </c>
      <c r="J4740" s="12">
        <f>J4739+IF(AND($B4740="B",$G4740="D"),-I4740,IF($B4740="B",+I4740,0))</f>
        <v>6075.0984306958999</v>
      </c>
      <c r="K4740" s="12">
        <f>K4739+IF(AND($B4740="B",$E4740&lt;&gt;""),IF($G4740="D",-I4740,+I4740),0)</f>
        <v>6075.0984306958999</v>
      </c>
      <c r="L4740" s="6" t="str">
        <f>IF(C4740="","",G4740&amp;" "&amp;VLOOKUP(C4740,$X$1:$Y$49,2))</f>
        <v>D 25</v>
      </c>
      <c r="M4740" s="10" t="e">
        <f>M4739+IF(AND(B4740="C",E4740&lt;&gt;""),IF(G4740="D",-#REF!,+#REF!),0)</f>
        <v>#REF!</v>
      </c>
      <c r="N4740">
        <f>IF(D4740,MONTH(D4740),"")</f>
        <v>2</v>
      </c>
      <c r="O4740">
        <f>IF(D4740,YEAR(D4740),"")</f>
        <v>2010</v>
      </c>
      <c r="P4740" s="12">
        <f>P4739+IF(AND($B4740="C",I4740&lt;&gt;""),IF($G4740="D",-I4740,+I4740),0)</f>
        <v>5.774812213216407E-3</v>
      </c>
    </row>
    <row r="4741" spans="1:19" x14ac:dyDescent="0.2">
      <c r="A4741" s="6">
        <v>2237</v>
      </c>
      <c r="B4741" s="29" t="s">
        <v>17</v>
      </c>
      <c r="C4741" t="s">
        <v>26</v>
      </c>
      <c r="D4741" s="8">
        <v>40210</v>
      </c>
      <c r="E4741" s="8">
        <v>40210</v>
      </c>
      <c r="F4741" s="40" t="s">
        <v>284</v>
      </c>
      <c r="G4741" s="29" t="s">
        <v>23</v>
      </c>
      <c r="I4741" s="12">
        <v>8.26</v>
      </c>
      <c r="J4741" s="12">
        <f>J4740+IF(AND($B4741="B",$G4741="D"),-I4741,IF($B4741="B",+I4741,0))</f>
        <v>6066.8384306958997</v>
      </c>
      <c r="K4741" s="12">
        <f>K4740+IF(AND($B4741="B",$E4741&lt;&gt;""),IF($G4741="D",-I4741,+I4741),0)</f>
        <v>6066.8384306958997</v>
      </c>
      <c r="L4741" s="6" t="str">
        <f>IF(C4741="","",G4741&amp;" "&amp;VLOOKUP(C4741,$X$1:$Y$49,2))</f>
        <v>D 6</v>
      </c>
      <c r="M4741" s="10" t="e">
        <f>M4740+IF(AND(B4741="C",E4741&lt;&gt;""),IF(G4741="D",-#REF!,+#REF!),0)</f>
        <v>#REF!</v>
      </c>
      <c r="N4741">
        <f>IF(D4741,MONTH(D4741),"")</f>
        <v>2</v>
      </c>
      <c r="O4741">
        <f>IF(D4741,YEAR(D4741),"")</f>
        <v>2010</v>
      </c>
      <c r="P4741" s="12">
        <f>P4740+IF(AND($B4741="C",I4741&lt;&gt;""),IF($G4741="D",-I4741,+I4741),0)</f>
        <v>5.774812213216407E-3</v>
      </c>
    </row>
    <row r="4742" spans="1:19" x14ac:dyDescent="0.2">
      <c r="A4742" s="6">
        <v>2238</v>
      </c>
      <c r="B4742" s="6" t="s">
        <v>17</v>
      </c>
      <c r="C4742" t="s">
        <v>53</v>
      </c>
      <c r="D4742" s="8">
        <v>40210</v>
      </c>
      <c r="E4742" s="8">
        <v>40210</v>
      </c>
      <c r="F4742" t="s">
        <v>284</v>
      </c>
      <c r="G4742" s="6" t="s">
        <v>23</v>
      </c>
      <c r="I4742" s="12">
        <v>36</v>
      </c>
      <c r="J4742" s="12">
        <f>J4741+IF(AND($B4742="B",$G4742="D"),-I4742,IF($B4742="B",+I4742,0))</f>
        <v>6030.8384306958997</v>
      </c>
      <c r="K4742" s="12">
        <f>K4741+IF(AND($B4742="B",$E4742&lt;&gt;""),IF($G4742="D",-I4742,+I4742),0)</f>
        <v>6030.8384306958997</v>
      </c>
      <c r="L4742" s="6" t="str">
        <f>IF(C4742="","",G4742&amp;" "&amp;VLOOKUP(C4742,$X$1:$Y$49,2))</f>
        <v>D 29</v>
      </c>
      <c r="M4742" s="10" t="e">
        <f>M4741+IF(AND(B4742="C",E4742&lt;&gt;""),IF(G4742="D",-#REF!,+#REF!),0)</f>
        <v>#REF!</v>
      </c>
      <c r="N4742">
        <f>IF(D4742,MONTH(D4742),"")</f>
        <v>2</v>
      </c>
      <c r="O4742">
        <f>IF(D4742,YEAR(D4742),"")</f>
        <v>2010</v>
      </c>
      <c r="P4742" s="12">
        <f>P4741+IF(AND($B4742="C",I4742&lt;&gt;""),IF($G4742="D",-I4742,+I4742),0)</f>
        <v>5.774812213216407E-3</v>
      </c>
    </row>
    <row r="4743" spans="1:19" x14ac:dyDescent="0.2">
      <c r="A4743" s="6">
        <v>2238</v>
      </c>
      <c r="B4743" s="6" t="s">
        <v>17</v>
      </c>
      <c r="C4743" t="s">
        <v>53</v>
      </c>
      <c r="D4743" s="8">
        <v>40210</v>
      </c>
      <c r="E4743" s="8">
        <v>40210</v>
      </c>
      <c r="F4743" t="s">
        <v>284</v>
      </c>
      <c r="G4743" s="6" t="s">
        <v>23</v>
      </c>
      <c r="I4743" s="12">
        <v>8.36</v>
      </c>
      <c r="J4743" s="12">
        <f>J4742+IF(AND($B4743="B",$G4743="D"),-I4743,IF($B4743="B",+I4743,0))</f>
        <v>6022.4784306959</v>
      </c>
      <c r="K4743" s="12">
        <f>K4742+IF(AND($B4743="B",$E4743&lt;&gt;""),IF($G4743="D",-I4743,+I4743),0)</f>
        <v>6022.4784306959</v>
      </c>
      <c r="L4743" s="6" t="str">
        <f>IF(C4743="","",G4743&amp;" "&amp;VLOOKUP(C4743,$X$1:$Y$49,2))</f>
        <v>D 29</v>
      </c>
      <c r="M4743" s="10" t="e">
        <f>M4742+IF(AND(B4743="C",E4743&lt;&gt;""),IF(G4743="D",-#REF!,+#REF!),0)</f>
        <v>#REF!</v>
      </c>
      <c r="N4743">
        <f>IF(D4743,MONTH(D4743),"")</f>
        <v>2</v>
      </c>
      <c r="O4743">
        <f>IF(D4743,YEAR(D4743),"")</f>
        <v>2010</v>
      </c>
      <c r="P4743" s="12">
        <f>P4742+IF(AND($B4743="C",I4743&lt;&gt;""),IF($G4743="D",-I4743,+I4743),0)</f>
        <v>5.774812213216407E-3</v>
      </c>
    </row>
    <row r="4744" spans="1:19" x14ac:dyDescent="0.2">
      <c r="A4744" s="6">
        <v>2243</v>
      </c>
      <c r="B4744" s="29" t="s">
        <v>17</v>
      </c>
      <c r="C4744" t="s">
        <v>34</v>
      </c>
      <c r="D4744" s="8">
        <v>40211</v>
      </c>
      <c r="E4744" s="8">
        <v>40235</v>
      </c>
      <c r="F4744" s="40" t="s">
        <v>284</v>
      </c>
      <c r="G4744" s="29" t="s">
        <v>23</v>
      </c>
      <c r="I4744" s="12">
        <v>439</v>
      </c>
      <c r="J4744" s="12">
        <f>J4743+IF(AND($B4744="B",$G4744="D"),-I4744,IF($B4744="B",+I4744,0))</f>
        <v>5583.4784306959</v>
      </c>
      <c r="K4744" s="12">
        <f>K4743+IF(AND($B4744="B",$E4744&lt;&gt;""),IF($G4744="D",-I4744,+I4744),0)</f>
        <v>5583.4784306959</v>
      </c>
      <c r="L4744" s="6" t="str">
        <f>IF(C4744="","",G4744&amp;" "&amp;VLOOKUP(C4744,$X$1:$Y$49,2))</f>
        <v>D 17</v>
      </c>
      <c r="M4744" s="10" t="e">
        <f>M4743+IF(AND(B4744="C",E4744&lt;&gt;""),IF(G4744="D",-#REF!,+#REF!),0)</f>
        <v>#REF!</v>
      </c>
      <c r="N4744">
        <f>IF(D4744,MONTH(D4744),"")</f>
        <v>2</v>
      </c>
      <c r="O4744">
        <f>IF(D4744,YEAR(D4744),"")</f>
        <v>2010</v>
      </c>
      <c r="P4744" s="12">
        <f>P4743+IF(AND($B4744="C",I4744&lt;&gt;""),IF($G4744="D",-I4744,+I4744),0)</f>
        <v>5.774812213216407E-3</v>
      </c>
    </row>
    <row r="4745" spans="1:19" x14ac:dyDescent="0.2">
      <c r="A4745" s="6">
        <v>999</v>
      </c>
      <c r="B4745" s="6" t="s">
        <v>17</v>
      </c>
      <c r="C4745" t="s">
        <v>33</v>
      </c>
      <c r="D4745" s="8">
        <v>40213</v>
      </c>
      <c r="E4745" s="8">
        <v>40214</v>
      </c>
      <c r="F4745" t="s">
        <v>284</v>
      </c>
      <c r="G4745" s="6" t="s">
        <v>23</v>
      </c>
      <c r="I4745" s="12">
        <v>145.87</v>
      </c>
      <c r="J4745" s="12">
        <f>J4744+IF(AND($B4745="B",$G4745="D"),-I4745,IF($B4745="B",+I4745,0))</f>
        <v>5437.6084306959001</v>
      </c>
      <c r="K4745" s="12">
        <f>K4744+IF(AND($B4745="B",$E4745&lt;&gt;""),IF($G4745="D",-I4745,+I4745),0)</f>
        <v>5437.6084306959001</v>
      </c>
      <c r="L4745" s="6" t="str">
        <f>IF(C4745="","",G4745&amp;" "&amp;VLOOKUP(C4745,$X$1:$Y$49,2))</f>
        <v>D 23</v>
      </c>
      <c r="M4745" s="10" t="e">
        <f>M4744+IF(AND(B4745="C",E4745&lt;&gt;""),IF(G4745="D",-#REF!,+#REF!),0)</f>
        <v>#REF!</v>
      </c>
      <c r="N4745">
        <f>IF(D4745,MONTH(D4745),"")</f>
        <v>2</v>
      </c>
      <c r="O4745">
        <f>IF(D4745,YEAR(D4745),"")</f>
        <v>2010</v>
      </c>
      <c r="P4745" s="12">
        <f>P4744+IF(AND($B4745="C",I4745&lt;&gt;""),IF($G4745="D",-I4745,+I4745),0)</f>
        <v>5.774812213216407E-3</v>
      </c>
    </row>
    <row r="4746" spans="1:19" x14ac:dyDescent="0.2">
      <c r="A4746" s="6">
        <v>2241</v>
      </c>
      <c r="B4746" s="29" t="s">
        <v>17</v>
      </c>
      <c r="C4746" t="s">
        <v>54</v>
      </c>
      <c r="D4746" s="8">
        <v>40213</v>
      </c>
      <c r="E4746" s="8">
        <v>40213</v>
      </c>
      <c r="F4746" s="40" t="s">
        <v>284</v>
      </c>
      <c r="G4746" s="29" t="s">
        <v>19</v>
      </c>
      <c r="I4746" s="12">
        <v>150</v>
      </c>
      <c r="J4746" s="12">
        <f>J4745+IF(AND($B4746="B",$G4746="D"),-I4746,IF($B4746="B",+I4746,0))</f>
        <v>5587.6084306959001</v>
      </c>
      <c r="K4746" s="12">
        <f>K4745+IF(AND($B4746="B",$E4746&lt;&gt;""),IF($G4746="D",-I4746,+I4746),0)</f>
        <v>5587.6084306959001</v>
      </c>
      <c r="L4746" s="6" t="str">
        <f>IF(C4746="","",G4746&amp;" "&amp;VLOOKUP(C4746,$X$1:$Y$49,2))</f>
        <v>R 6</v>
      </c>
      <c r="M4746" s="10" t="e">
        <f>M4745+IF(AND(B4746="C",E4746&lt;&gt;""),IF(G4746="D",-#REF!,+#REF!),0)</f>
        <v>#REF!</v>
      </c>
      <c r="N4746">
        <f>IF(D4746,MONTH(D4746),"")</f>
        <v>2</v>
      </c>
      <c r="O4746">
        <f>IF(D4746,YEAR(D4746),"")</f>
        <v>2010</v>
      </c>
      <c r="P4746" s="12">
        <f>P4745+IF(AND($B4746="C",I4746&lt;&gt;""),IF($G4746="D",-I4746,+I4746),0)</f>
        <v>5.774812213216407E-3</v>
      </c>
    </row>
    <row r="4747" spans="1:19" x14ac:dyDescent="0.2">
      <c r="A4747" s="6">
        <v>2241</v>
      </c>
      <c r="B4747" s="29" t="s">
        <v>17</v>
      </c>
      <c r="C4747" t="s">
        <v>62</v>
      </c>
      <c r="D4747" s="8">
        <v>40213</v>
      </c>
      <c r="E4747" s="8">
        <v>40213</v>
      </c>
      <c r="F4747" s="40" t="s">
        <v>284</v>
      </c>
      <c r="G4747" s="29" t="s">
        <v>19</v>
      </c>
      <c r="I4747" s="12">
        <v>29.4</v>
      </c>
      <c r="J4747" s="12">
        <f>J4746+IF(AND($B4747="B",$G4747="D"),-I4747,IF($B4747="B",+I4747,0))</f>
        <v>5617.0084306958997</v>
      </c>
      <c r="K4747" s="12">
        <f>K4746+IF(AND($B4747="B",$E4747&lt;&gt;""),IF($G4747="D",-I4747,+I4747),0)</f>
        <v>5617.0084306958997</v>
      </c>
      <c r="L4747" s="6" t="str">
        <f>IF(C4747="","",G4747&amp;" "&amp;VLOOKUP(C4747,$X$1:$Y$49,2))</f>
        <v>R 5</v>
      </c>
      <c r="M4747" s="10" t="e">
        <f>M4746+IF(AND(B4747="C",E4747&lt;&gt;""),IF(G4747="D",-#REF!,+#REF!),0)</f>
        <v>#REF!</v>
      </c>
      <c r="N4747">
        <f>IF(D4747,MONTH(D4747),"")</f>
        <v>2</v>
      </c>
      <c r="O4747">
        <f>IF(D4747,YEAR(D4747),"")</f>
        <v>2010</v>
      </c>
      <c r="P4747" s="12">
        <f>P4746+IF(AND($B4747="C",I4747&lt;&gt;""),IF($G4747="D",-I4747,+I4747),0)</f>
        <v>5.774812213216407E-3</v>
      </c>
    </row>
    <row r="4748" spans="1:19" x14ac:dyDescent="0.2">
      <c r="A4748" s="6">
        <v>2232</v>
      </c>
      <c r="B4748" s="6" t="s">
        <v>17</v>
      </c>
      <c r="C4748" t="s">
        <v>31</v>
      </c>
      <c r="D4748" s="8">
        <v>40214</v>
      </c>
      <c r="E4748" s="8">
        <v>40214</v>
      </c>
      <c r="F4748" s="40" t="s">
        <v>284</v>
      </c>
      <c r="G4748" s="29" t="s">
        <v>23</v>
      </c>
      <c r="I4748" s="12">
        <v>90.56</v>
      </c>
      <c r="J4748" s="12">
        <f>J4747+IF(AND($B4748="B",$G4748="D"),-I4748,IF($B4748="B",+I4748,0))</f>
        <v>5526.4484306958993</v>
      </c>
      <c r="K4748" s="12">
        <f>K4747+IF(AND($B4748="B",$E4748&lt;&gt;""),IF($G4748="D",-I4748,+I4748),0)</f>
        <v>5526.4484306958993</v>
      </c>
      <c r="L4748" s="6" t="str">
        <f>IF(C4748="","",G4748&amp;" "&amp;VLOOKUP(C4748,$X$1:$Y$49,2))</f>
        <v>D 22</v>
      </c>
      <c r="M4748" s="10" t="e">
        <f>M4747+IF(AND(B4748="C",E4748&lt;&gt;""),IF(G4748="D",-#REF!,+#REF!),0)</f>
        <v>#REF!</v>
      </c>
      <c r="N4748">
        <f>IF(D4748,MONTH(D4748),"")</f>
        <v>2</v>
      </c>
      <c r="O4748">
        <f>IF(D4748,YEAR(D4748),"")</f>
        <v>2010</v>
      </c>
      <c r="P4748" s="12">
        <f>P4747+IF(AND($B4748="C",I4748&lt;&gt;""),IF($G4748="D",-I4748,+I4748),0)</f>
        <v>5.774812213216407E-3</v>
      </c>
    </row>
    <row r="4749" spans="1:19" x14ac:dyDescent="0.2">
      <c r="A4749" s="6">
        <v>2232</v>
      </c>
      <c r="B4749" s="6" t="s">
        <v>17</v>
      </c>
      <c r="C4749" t="s">
        <v>26</v>
      </c>
      <c r="D4749" s="8">
        <v>40214</v>
      </c>
      <c r="E4749" s="8">
        <v>40214</v>
      </c>
      <c r="F4749" s="40" t="s">
        <v>284</v>
      </c>
      <c r="G4749" s="29" t="s">
        <v>23</v>
      </c>
      <c r="I4749" s="12">
        <v>17.75</v>
      </c>
      <c r="J4749" s="12">
        <f>J4748+IF(AND($B4749="B",$G4749="D"),-I4749,IF($B4749="B",+I4749,0))</f>
        <v>5508.6984306958993</v>
      </c>
      <c r="K4749" s="12">
        <f>K4748+IF(AND($B4749="B",$E4749&lt;&gt;""),IF($G4749="D",-I4749,+I4749),0)</f>
        <v>5508.6984306958993</v>
      </c>
      <c r="L4749" s="6" t="str">
        <f>IF(C4749="","",G4749&amp;" "&amp;VLOOKUP(C4749,$X$1:$Y$49,2))</f>
        <v>D 6</v>
      </c>
      <c r="M4749" s="10" t="e">
        <f>M4748+IF(AND(B4749="C",E4749&lt;&gt;""),IF(G4749="D",-#REF!,+#REF!),0)</f>
        <v>#REF!</v>
      </c>
      <c r="N4749">
        <f>IF(D4749,MONTH(D4749),"")</f>
        <v>2</v>
      </c>
      <c r="O4749">
        <f>IF(D4749,YEAR(D4749),"")</f>
        <v>2010</v>
      </c>
      <c r="P4749" s="12">
        <f>P4748+IF(AND($B4749="C",I4749&lt;&gt;""),IF($G4749="D",-I4749,+I4749),0)</f>
        <v>5.774812213216407E-3</v>
      </c>
    </row>
    <row r="4750" spans="1:19" x14ac:dyDescent="0.2">
      <c r="A4750" s="6">
        <v>1538</v>
      </c>
      <c r="B4750" s="6" t="s">
        <v>17</v>
      </c>
      <c r="C4750" t="s">
        <v>64</v>
      </c>
      <c r="D4750" s="8">
        <v>40217</v>
      </c>
      <c r="E4750" s="8">
        <v>40218</v>
      </c>
      <c r="F4750" t="s">
        <v>284</v>
      </c>
      <c r="G4750" s="6" t="s">
        <v>23</v>
      </c>
      <c r="I4750" s="12">
        <v>11.9</v>
      </c>
      <c r="J4750" s="12">
        <f>J4749+IF(AND($B4750="B",$G4750="D"),-I4750,IF($B4750="B",+I4750,0))</f>
        <v>5496.7984306958997</v>
      </c>
      <c r="K4750" s="12">
        <f>K4749+IF(AND($B4750="B",$E4750&lt;&gt;""),IF($G4750="D",-I4750,+I4750),0)</f>
        <v>5496.7984306958997</v>
      </c>
      <c r="L4750" s="6" t="str">
        <f>IF(C4750="","",G4750&amp;" "&amp;VLOOKUP(C4750,$X$1:$Y$49,2))</f>
        <v>D 20</v>
      </c>
      <c r="M4750" s="10" t="e">
        <f>M4749+IF(AND(B4750="C",E4750&lt;&gt;""),IF(G4750="D",-#REF!,+#REF!),0)</f>
        <v>#REF!</v>
      </c>
      <c r="N4750">
        <f>IF(D4750,MONTH(D4750),"")</f>
        <v>2</v>
      </c>
      <c r="O4750">
        <f>IF(D4750,YEAR(D4750),"")</f>
        <v>2010</v>
      </c>
      <c r="P4750" s="12">
        <f>P4749+IF(AND($B4750="C",I4750&lt;&gt;""),IF($G4750="D",-I4750,+I4750),0)</f>
        <v>5.774812213216407E-3</v>
      </c>
    </row>
    <row r="4751" spans="1:19" x14ac:dyDescent="0.2">
      <c r="A4751" s="6">
        <v>2230</v>
      </c>
      <c r="B4751" s="29" t="s">
        <v>17</v>
      </c>
      <c r="C4751" t="s">
        <v>33</v>
      </c>
      <c r="D4751" s="8">
        <v>40219</v>
      </c>
      <c r="E4751" s="8">
        <v>40220</v>
      </c>
      <c r="F4751" t="s">
        <v>284</v>
      </c>
      <c r="G4751" s="29" t="s">
        <v>23</v>
      </c>
      <c r="I4751" s="12">
        <v>364.5</v>
      </c>
      <c r="J4751" s="12">
        <f>J4750+IF(AND($B4751="B",$G4751="D"),-I4751,IF($B4751="B",+I4751,0))</f>
        <v>5132.2984306958997</v>
      </c>
      <c r="K4751" s="12">
        <f>K4750+IF(AND($B4751="B",$E4751&lt;&gt;""),IF($G4751="D",-I4751,+I4751),0)</f>
        <v>5132.2984306958997</v>
      </c>
      <c r="L4751" s="6" t="str">
        <f>IF(C4751="","",G4751&amp;" "&amp;VLOOKUP(C4751,$X$1:$Y$49,2))</f>
        <v>D 23</v>
      </c>
      <c r="M4751" s="10" t="e">
        <f>M4750+IF(AND(B4751="C",E4751&lt;&gt;""),IF(G4751="D",-#REF!,+#REF!),0)</f>
        <v>#REF!</v>
      </c>
      <c r="N4751">
        <f>IF(D4751,MONTH(D4751),"")</f>
        <v>2</v>
      </c>
      <c r="O4751">
        <f>IF(D4751,YEAR(D4751),"")</f>
        <v>2010</v>
      </c>
      <c r="P4751" s="12">
        <f>P4750+IF(AND($B4751="C",I4751&lt;&gt;""),IF($G4751="D",-I4751,+I4751),0)</f>
        <v>5.774812213216407E-3</v>
      </c>
      <c r="R4751" s="13">
        <f>46.75/1.196</f>
        <v>39.088628762541809</v>
      </c>
      <c r="S4751">
        <f>46.75-R4751</f>
        <v>7.6613712374581908</v>
      </c>
    </row>
    <row r="4752" spans="1:19" x14ac:dyDescent="0.2">
      <c r="A4752" s="6">
        <v>2234</v>
      </c>
      <c r="B4752" s="29" t="s">
        <v>17</v>
      </c>
      <c r="C4752" t="s">
        <v>28</v>
      </c>
      <c r="D4752" s="8">
        <v>40219</v>
      </c>
      <c r="E4752" s="8">
        <v>40224</v>
      </c>
      <c r="F4752" t="s">
        <v>284</v>
      </c>
      <c r="G4752" s="29" t="s">
        <v>23</v>
      </c>
      <c r="I4752" s="12">
        <v>87.68</v>
      </c>
      <c r="J4752" s="12">
        <f>J4751+IF(AND($B4752="B",$G4752="D"),-I4752,IF($B4752="B",+I4752,0))</f>
        <v>5044.6184306958994</v>
      </c>
      <c r="K4752" s="12">
        <f>K4751+IF(AND($B4752="B",$E4752&lt;&gt;""),IF($G4752="D",-I4752,+I4752),0)</f>
        <v>5044.6184306958994</v>
      </c>
      <c r="L4752" s="6" t="str">
        <f>IF(C4752="","",G4752&amp;" "&amp;VLOOKUP(C4752,$X$1:$Y$49,2))</f>
        <v>D 25</v>
      </c>
      <c r="M4752" s="10" t="e">
        <f>M4751+IF(AND(B4752="C",E4752&lt;&gt;""),IF(G4752="D",-#REF!,+#REF!),0)</f>
        <v>#REF!</v>
      </c>
      <c r="N4752">
        <f>IF(D4752,MONTH(D4752),"")</f>
        <v>2</v>
      </c>
      <c r="O4752">
        <f>IF(D4752,YEAR(D4752),"")</f>
        <v>2010</v>
      </c>
      <c r="P4752" s="12">
        <f>P4751+IF(AND($B4752="C",I4752&lt;&gt;""),IF($G4752="D",-I4752,+I4752),0)</f>
        <v>5.774812213216407E-3</v>
      </c>
    </row>
    <row r="4753" spans="1:16" x14ac:dyDescent="0.2">
      <c r="A4753" s="6">
        <v>2234</v>
      </c>
      <c r="B4753" s="29" t="s">
        <v>17</v>
      </c>
      <c r="C4753" t="s">
        <v>26</v>
      </c>
      <c r="D4753" s="8">
        <v>40219</v>
      </c>
      <c r="E4753" s="8">
        <v>40224</v>
      </c>
      <c r="F4753" t="s">
        <v>284</v>
      </c>
      <c r="G4753" s="29" t="s">
        <v>23</v>
      </c>
      <c r="I4753" s="12">
        <v>14.43</v>
      </c>
      <c r="J4753" s="12">
        <f>J4752+IF(AND($B4753="B",$G4753="D"),-I4753,IF($B4753="B",+I4753,0))</f>
        <v>5030.1884306958991</v>
      </c>
      <c r="K4753" s="12">
        <f>K4752+IF(AND($B4753="B",$E4753&lt;&gt;""),IF($G4753="D",-I4753,+I4753),0)</f>
        <v>5030.1884306958991</v>
      </c>
      <c r="L4753" s="6" t="str">
        <f>IF(C4753="","",G4753&amp;" "&amp;VLOOKUP(C4753,$X$1:$Y$49,2))</f>
        <v>D 6</v>
      </c>
      <c r="M4753" s="10" t="e">
        <f>M4752+IF(AND(B4753="C",E4753&lt;&gt;""),IF(G4753="D",-#REF!,+#REF!),0)</f>
        <v>#REF!</v>
      </c>
      <c r="N4753">
        <f>IF(D4753,MONTH(D4753),"")</f>
        <v>2</v>
      </c>
      <c r="O4753">
        <f>IF(D4753,YEAR(D4753),"")</f>
        <v>2010</v>
      </c>
      <c r="P4753" s="12">
        <f>P4752+IF(AND($B4753="C",I4753&lt;&gt;""),IF($G4753="D",-I4753,+I4753),0)</f>
        <v>5.774812213216407E-3</v>
      </c>
    </row>
    <row r="4754" spans="1:16" x14ac:dyDescent="0.2">
      <c r="A4754" s="6">
        <v>2242</v>
      </c>
      <c r="B4754" s="29" t="s">
        <v>17</v>
      </c>
      <c r="C4754" s="24" t="s">
        <v>67</v>
      </c>
      <c r="D4754" s="8">
        <v>40220</v>
      </c>
      <c r="E4754" s="8">
        <v>40224</v>
      </c>
      <c r="F4754" s="40" t="s">
        <v>284</v>
      </c>
      <c r="G4754" s="29" t="s">
        <v>23</v>
      </c>
      <c r="I4754" s="12">
        <v>1629</v>
      </c>
      <c r="J4754" s="12">
        <f>J4753+IF(AND($B4754="B",$G4754="D"),-I4754,IF($B4754="B",+I4754,0))</f>
        <v>3401.1884306958991</v>
      </c>
      <c r="K4754" s="12">
        <f>K4753+IF(AND($B4754="B",$E4754&lt;&gt;""),IF($G4754="D",-I4754,+I4754),0)</f>
        <v>3401.1884306958991</v>
      </c>
      <c r="L4754" s="6" t="str">
        <f>IF(C4754="","",G4754&amp;" "&amp;VLOOKUP(C4754,$X$1:$Y$49,2))</f>
        <v>D 11</v>
      </c>
      <c r="M4754" s="10" t="e">
        <f>M4753+IF(AND(B4754="C",E4754&lt;&gt;""),IF(G4754="D",-#REF!,+#REF!),0)</f>
        <v>#REF!</v>
      </c>
      <c r="N4754">
        <f>IF(D4754,MONTH(D4754),"")</f>
        <v>2</v>
      </c>
      <c r="O4754">
        <f>IF(D4754,YEAR(D4754),"")</f>
        <v>2010</v>
      </c>
      <c r="P4754" s="12">
        <f>P4753+IF(AND($B4754="C",I4754&lt;&gt;""),IF($G4754="D",-I4754,+I4754),0)</f>
        <v>5.774812213216407E-3</v>
      </c>
    </row>
    <row r="4755" spans="1:16" x14ac:dyDescent="0.2">
      <c r="A4755" s="6">
        <v>2244</v>
      </c>
      <c r="B4755" s="29" t="s">
        <v>17</v>
      </c>
      <c r="C4755" t="s">
        <v>54</v>
      </c>
      <c r="D4755" s="8">
        <v>40220</v>
      </c>
      <c r="E4755" s="8">
        <v>40220</v>
      </c>
      <c r="F4755" s="40" t="s">
        <v>284</v>
      </c>
      <c r="G4755" s="29" t="s">
        <v>19</v>
      </c>
      <c r="I4755" s="12">
        <v>945</v>
      </c>
      <c r="J4755" s="12">
        <f>J4754+IF(AND($B4755="B",$G4755="D"),-I4755,IF($B4755="B",+I4755,0))</f>
        <v>4346.1884306958991</v>
      </c>
      <c r="K4755" s="12">
        <f>K4754+IF(AND($B4755="B",$E4755&lt;&gt;""),IF($G4755="D",-I4755,+I4755),0)</f>
        <v>4346.1884306958991</v>
      </c>
      <c r="L4755" s="6" t="str">
        <f>IF(C4755="","",G4755&amp;" "&amp;VLOOKUP(C4755,$X$1:$Y$49,2))</f>
        <v>R 6</v>
      </c>
      <c r="M4755" s="10" t="e">
        <f>M4754+IF(AND(B4755="C",E4755&lt;&gt;""),IF(G4755="D",-#REF!,+#REF!),0)</f>
        <v>#REF!</v>
      </c>
      <c r="N4755">
        <f>IF(D4755,MONTH(D4755),"")</f>
        <v>2</v>
      </c>
      <c r="O4755">
        <f>IF(D4755,YEAR(D4755),"")</f>
        <v>2010</v>
      </c>
      <c r="P4755" s="12">
        <f>P4754+IF(AND($B4755="C",I4755&lt;&gt;""),IF($G4755="D",-I4755,+I4755),0)</f>
        <v>5.774812213216407E-3</v>
      </c>
    </row>
    <row r="4756" spans="1:16" x14ac:dyDescent="0.2">
      <c r="A4756" s="6">
        <v>2244</v>
      </c>
      <c r="B4756" s="29" t="s">
        <v>17</v>
      </c>
      <c r="C4756" t="s">
        <v>62</v>
      </c>
      <c r="D4756" s="8">
        <v>40220</v>
      </c>
      <c r="E4756" s="8">
        <v>40220</v>
      </c>
      <c r="F4756" s="40" t="s">
        <v>284</v>
      </c>
      <c r="G4756" s="29" t="s">
        <v>19</v>
      </c>
      <c r="I4756" s="12">
        <v>185.22</v>
      </c>
      <c r="J4756" s="12">
        <f>J4755+IF(AND($B4756="B",$G4756="D"),-I4756,IF($B4756="B",+I4756,0))</f>
        <v>4531.4084306958994</v>
      </c>
      <c r="K4756" s="12">
        <f>K4755+IF(AND($B4756="B",$E4756&lt;&gt;""),IF($G4756="D",-I4756,+I4756),0)</f>
        <v>4531.4084306958994</v>
      </c>
      <c r="L4756" s="6" t="str">
        <f>IF(C4756="","",G4756&amp;" "&amp;VLOOKUP(C4756,$X$1:$Y$49,2))</f>
        <v>R 5</v>
      </c>
      <c r="M4756" s="10" t="e">
        <f>M4755+IF(AND(B4756="C",E4756&lt;&gt;""),IF(G4756="D",-#REF!,+#REF!),0)</f>
        <v>#REF!</v>
      </c>
      <c r="N4756">
        <f>IF(D4756,MONTH(D4756),"")</f>
        <v>2</v>
      </c>
      <c r="O4756">
        <f>IF(D4756,YEAR(D4756),"")</f>
        <v>2010</v>
      </c>
      <c r="P4756" s="12">
        <f>P4755+IF(AND($B4756="C",I4756&lt;&gt;""),IF($G4756="D",-I4756,+I4756),0)</f>
        <v>5.774812213216407E-3</v>
      </c>
    </row>
    <row r="4757" spans="1:16" x14ac:dyDescent="0.2">
      <c r="A4757" s="6">
        <v>2212</v>
      </c>
      <c r="B4757" s="29" t="s">
        <v>17</v>
      </c>
      <c r="C4757" t="s">
        <v>33</v>
      </c>
      <c r="D4757" s="8">
        <v>40229</v>
      </c>
      <c r="E4757" s="8">
        <v>40231</v>
      </c>
      <c r="F4757" s="40" t="s">
        <v>284</v>
      </c>
      <c r="G4757" s="29" t="s">
        <v>23</v>
      </c>
      <c r="I4757" s="12">
        <v>373</v>
      </c>
      <c r="J4757" s="12">
        <f>J4756+IF(AND($B4757="B",$G4757="D"),-I4757,IF($B4757="B",+I4757,0))</f>
        <v>4158.4084306958994</v>
      </c>
      <c r="K4757" s="12">
        <f>K4756+IF(AND($B4757="B",$E4757&lt;&gt;""),IF($G4757="D",-I4757,+I4757),0)</f>
        <v>4158.4084306958994</v>
      </c>
      <c r="L4757" s="6" t="str">
        <f>IF(C4757="","",G4757&amp;" "&amp;VLOOKUP(C4757,$X$1:$Y$49,2))</f>
        <v>D 23</v>
      </c>
      <c r="M4757" s="10" t="e">
        <f>M4756+IF(AND(B4757="C",E4757&lt;&gt;""),IF(G4757="D",-#REF!,+#REF!),0)</f>
        <v>#REF!</v>
      </c>
      <c r="N4757">
        <f>IF(D4757,MONTH(D4757),"")</f>
        <v>2</v>
      </c>
      <c r="O4757">
        <f>IF(D4757,YEAR(D4757),"")</f>
        <v>2010</v>
      </c>
      <c r="P4757" s="12">
        <f>P4756+IF(AND($B4757="C",I4757&lt;&gt;""),IF($G4757="D",-I4757,+I4757),0)</f>
        <v>5.774812213216407E-3</v>
      </c>
    </row>
    <row r="4758" spans="1:16" x14ac:dyDescent="0.2">
      <c r="A4758" s="6">
        <v>2213</v>
      </c>
      <c r="B4758" s="29" t="s">
        <v>17</v>
      </c>
      <c r="C4758" t="s">
        <v>33</v>
      </c>
      <c r="D4758" s="8">
        <v>40229</v>
      </c>
      <c r="E4758" s="8">
        <v>40231</v>
      </c>
      <c r="F4758" s="40" t="s">
        <v>284</v>
      </c>
      <c r="G4758" s="29" t="s">
        <v>23</v>
      </c>
      <c r="I4758" s="12">
        <v>867</v>
      </c>
      <c r="J4758" s="12">
        <f>J4757+IF(AND($B4758="B",$G4758="D"),-I4758,IF($B4758="B",+I4758,0))</f>
        <v>3291.4084306958994</v>
      </c>
      <c r="K4758" s="12">
        <f>K4757+IF(AND($B4758="B",$E4758&lt;&gt;""),IF($G4758="D",-I4758,+I4758),0)</f>
        <v>3291.4084306958994</v>
      </c>
      <c r="L4758" s="6" t="str">
        <f>IF(C4758="","",G4758&amp;" "&amp;VLOOKUP(C4758,$X$1:$Y$49,2))</f>
        <v>D 23</v>
      </c>
      <c r="M4758" s="10" t="e">
        <f>M4757+IF(AND(B4758="C",E4758&lt;&gt;""),IF(G4758="D",-#REF!,+#REF!),0)</f>
        <v>#REF!</v>
      </c>
      <c r="N4758">
        <f>IF(D4758,MONTH(D4758),"")</f>
        <v>2</v>
      </c>
      <c r="O4758">
        <f>IF(D4758,YEAR(D4758),"")</f>
        <v>2010</v>
      </c>
      <c r="P4758" s="12">
        <f>P4757+IF(AND($B4758="C",I4758&lt;&gt;""),IF($G4758="D",-I4758,+I4758),0)</f>
        <v>5.774812213216407E-3</v>
      </c>
    </row>
    <row r="4759" spans="1:16" x14ac:dyDescent="0.2">
      <c r="A4759" s="6">
        <v>2215</v>
      </c>
      <c r="B4759" s="29" t="s">
        <v>17</v>
      </c>
      <c r="C4759" s="24" t="s">
        <v>58</v>
      </c>
      <c r="D4759" s="8">
        <v>40229</v>
      </c>
      <c r="E4759" s="8">
        <v>40228</v>
      </c>
      <c r="F4759" s="40" t="s">
        <v>284</v>
      </c>
      <c r="G4759" s="29" t="s">
        <v>23</v>
      </c>
      <c r="I4759" s="12">
        <v>300</v>
      </c>
      <c r="J4759" s="12">
        <f>J4758+IF(AND($B4759="B",$G4759="D"),-I4759,IF($B4759="B",+I4759,0))</f>
        <v>2991.4084306958994</v>
      </c>
      <c r="K4759" s="12">
        <f>K4758+IF(AND($B4759="B",$E4759&lt;&gt;""),IF($G4759="D",-I4759,+I4759),0)</f>
        <v>2991.4084306958994</v>
      </c>
      <c r="L4759" s="6" t="str">
        <f>IF(C4759="","",G4759&amp;" "&amp;VLOOKUP(C4759,$X$1:$Y$49,2))</f>
        <v>D 4</v>
      </c>
      <c r="M4759" s="10" t="e">
        <f>M4758+IF(AND(B4759="C",E4759&lt;&gt;""),IF(G4759="D",-#REF!,+#REF!),0)</f>
        <v>#REF!</v>
      </c>
      <c r="N4759">
        <f>IF(D4759,MONTH(D4759),"")</f>
        <v>2</v>
      </c>
      <c r="O4759">
        <f>IF(D4759,YEAR(D4759),"")</f>
        <v>2010</v>
      </c>
      <c r="P4759" s="12">
        <f>P4758+IF(AND($B4759="C",I4759&lt;&gt;""),IF($G4759="D",-I4759,+I4759),0)</f>
        <v>5.774812213216407E-3</v>
      </c>
    </row>
    <row r="4760" spans="1:16" x14ac:dyDescent="0.2">
      <c r="A4760" s="6">
        <v>1528</v>
      </c>
      <c r="B4760" s="6" t="s">
        <v>17</v>
      </c>
      <c r="C4760" t="s">
        <v>57</v>
      </c>
      <c r="D4760" s="8">
        <v>40230</v>
      </c>
      <c r="E4760" s="8">
        <v>40231</v>
      </c>
      <c r="F4760" t="s">
        <v>284</v>
      </c>
      <c r="G4760" s="6" t="s">
        <v>23</v>
      </c>
      <c r="I4760" s="12">
        <v>278.97000000000003</v>
      </c>
      <c r="J4760" s="12">
        <f>J4759+IF(AND($B4760="B",$G4760="D"),-I4760,IF($B4760="B",+I4760,0))</f>
        <v>2712.4384306958991</v>
      </c>
      <c r="K4760" s="12">
        <f>K4759+IF(AND($B4760="B",$E4760&lt;&gt;""),IF($G4760="D",-I4760,+I4760),0)</f>
        <v>2712.4384306958991</v>
      </c>
      <c r="L4760" s="6" t="str">
        <f>IF(C4760="","",G4760&amp;" "&amp;VLOOKUP(C4760,$X$1:$Y$49,2))</f>
        <v>D 13</v>
      </c>
      <c r="M4760" s="10" t="e">
        <f>M4759+IF(AND(B4760="C",E4760&lt;&gt;""),IF(G4760="D",-#REF!,+#REF!),0)</f>
        <v>#REF!</v>
      </c>
      <c r="N4760">
        <f>IF(D4760,MONTH(D4760),"")</f>
        <v>2</v>
      </c>
      <c r="O4760">
        <f>IF(D4760,YEAR(D4760),"")</f>
        <v>2010</v>
      </c>
      <c r="P4760" s="12">
        <f>P4759+IF(AND($B4760="C",I4760&lt;&gt;""),IF($G4760="D",-I4760,+I4760),0)</f>
        <v>5.774812213216407E-3</v>
      </c>
    </row>
    <row r="4761" spans="1:16" x14ac:dyDescent="0.2">
      <c r="A4761" s="6">
        <v>1528</v>
      </c>
      <c r="B4761" s="6" t="s">
        <v>17</v>
      </c>
      <c r="C4761" s="7" t="s">
        <v>26</v>
      </c>
      <c r="D4761" s="8">
        <v>40230</v>
      </c>
      <c r="E4761" s="8">
        <v>40231</v>
      </c>
      <c r="F4761" t="s">
        <v>284</v>
      </c>
      <c r="G4761" s="6" t="s">
        <v>23</v>
      </c>
      <c r="I4761" s="12">
        <v>54.68</v>
      </c>
      <c r="J4761" s="12">
        <f>J4760+IF(AND($B4761="B",$G4761="D"),-I4761,IF($B4761="B",+I4761,0))</f>
        <v>2657.7584306958993</v>
      </c>
      <c r="K4761" s="12">
        <f>K4760+IF(AND($B4761="B",$E4761&lt;&gt;""),IF($G4761="D",-I4761,+I4761),0)</f>
        <v>2657.7584306958993</v>
      </c>
      <c r="L4761" s="6" t="str">
        <f>IF(C4761="","",G4761&amp;" "&amp;VLOOKUP(C4761,$X$1:$Y$49,2))</f>
        <v>D 6</v>
      </c>
      <c r="M4761" s="10" t="e">
        <f>M4760+IF(AND(B4761="C",E4761&lt;&gt;""),IF(G4761="D",-#REF!,+#REF!),0)</f>
        <v>#REF!</v>
      </c>
      <c r="N4761">
        <f>IF(D4761,MONTH(D4761),"")</f>
        <v>2</v>
      </c>
      <c r="O4761">
        <f>IF(D4761,YEAR(D4761),"")</f>
        <v>2010</v>
      </c>
      <c r="P4761" s="12">
        <f>P4760+IF(AND($B4761="C",I4761&lt;&gt;""),IF($G4761="D",-I4761,+I4761),0)</f>
        <v>5.774812213216407E-3</v>
      </c>
    </row>
    <row r="4762" spans="1:16" x14ac:dyDescent="0.2">
      <c r="A4762" s="6">
        <v>1528</v>
      </c>
      <c r="B4762" s="6" t="s">
        <v>17</v>
      </c>
      <c r="C4762" t="s">
        <v>64</v>
      </c>
      <c r="D4762" s="8">
        <v>40230</v>
      </c>
      <c r="E4762" s="8">
        <v>40231</v>
      </c>
      <c r="F4762" t="s">
        <v>284</v>
      </c>
      <c r="G4762" s="6" t="s">
        <v>23</v>
      </c>
      <c r="I4762" s="12">
        <v>6.11</v>
      </c>
      <c r="J4762" s="12">
        <f>J4761+IF(AND($B4762="B",$G4762="D"),-I4762,IF($B4762="B",+I4762,0))</f>
        <v>2651.6484306958992</v>
      </c>
      <c r="K4762" s="12">
        <f>K4761+IF(AND($B4762="B",$E4762&lt;&gt;""),IF($G4762="D",-I4762,+I4762),0)</f>
        <v>2651.6484306958992</v>
      </c>
      <c r="L4762" s="6" t="str">
        <f>IF(C4762="","",G4762&amp;" "&amp;VLOOKUP(C4762,$X$1:$Y$49,2))</f>
        <v>D 20</v>
      </c>
      <c r="M4762" s="10" t="e">
        <f>M4761+IF(AND(B4762="C",E4762&lt;&gt;""),IF(G4762="D",-#REF!,+#REF!),0)</f>
        <v>#REF!</v>
      </c>
      <c r="N4762">
        <f>IF(D4762,MONTH(D4762),"")</f>
        <v>2</v>
      </c>
      <c r="O4762">
        <f>IF(D4762,YEAR(D4762),"")</f>
        <v>2010</v>
      </c>
      <c r="P4762" s="12">
        <f>P4761+IF(AND($B4762="C",I4762&lt;&gt;""),IF($G4762="D",-I4762,+I4762),0)</f>
        <v>5.774812213216407E-3</v>
      </c>
    </row>
    <row r="4763" spans="1:16" x14ac:dyDescent="0.2">
      <c r="A4763" s="6">
        <v>2245</v>
      </c>
      <c r="B4763" s="29" t="s">
        <v>17</v>
      </c>
      <c r="C4763" s="24" t="s">
        <v>58</v>
      </c>
      <c r="D4763" s="8">
        <v>40230</v>
      </c>
      <c r="E4763" s="8">
        <v>40230</v>
      </c>
      <c r="F4763" s="40" t="s">
        <v>284</v>
      </c>
      <c r="G4763" s="29" t="s">
        <v>23</v>
      </c>
      <c r="I4763" s="12">
        <v>2500</v>
      </c>
      <c r="J4763" s="12">
        <f>J4762+IF(AND($B4763="B",$G4763="D"),-I4763,IF($B4763="B",+I4763,0))</f>
        <v>151.64843069589915</v>
      </c>
      <c r="K4763" s="12">
        <f>K4762+IF(AND($B4763="B",$E4763&lt;&gt;""),IF($G4763="D",-I4763,+I4763),0)</f>
        <v>151.64843069589915</v>
      </c>
      <c r="L4763" s="6" t="str">
        <f>IF(C4763="","",G4763&amp;" "&amp;VLOOKUP(C4763,$X$1:$Y$49,2))</f>
        <v>D 4</v>
      </c>
      <c r="M4763" s="10" t="e">
        <f>M4762+IF(AND(B4763="C",E4763&lt;&gt;""),IF(G4763="D",-#REF!,+#REF!),0)</f>
        <v>#REF!</v>
      </c>
      <c r="N4763">
        <f>IF(D4763,MONTH(D4763),"")</f>
        <v>2</v>
      </c>
      <c r="O4763">
        <f>IF(D4763,YEAR(D4763),"")</f>
        <v>2010</v>
      </c>
      <c r="P4763" s="12">
        <f>P4762+IF(AND($B4763="C",I4763&lt;&gt;""),IF($G4763="D",-I4763,+I4763),0)</f>
        <v>5.774812213216407E-3</v>
      </c>
    </row>
    <row r="4764" spans="1:16" x14ac:dyDescent="0.2">
      <c r="A4764" s="6">
        <v>2246</v>
      </c>
      <c r="B4764" s="29" t="s">
        <v>17</v>
      </c>
      <c r="C4764" t="s">
        <v>54</v>
      </c>
      <c r="D4764" s="8">
        <v>40232</v>
      </c>
      <c r="E4764" s="8">
        <v>40232</v>
      </c>
      <c r="F4764" s="40" t="s">
        <v>284</v>
      </c>
      <c r="G4764" s="29" t="s">
        <v>19</v>
      </c>
      <c r="I4764" s="12">
        <v>1124.01</v>
      </c>
      <c r="J4764" s="12">
        <f>J4763+IF(AND($B4764="B",$G4764="D"),-I4764,IF($B4764="B",+I4764,0))</f>
        <v>1275.6584306958991</v>
      </c>
      <c r="K4764" s="12">
        <f>K4763+IF(AND($B4764="B",$E4764&lt;&gt;""),IF($G4764="D",-I4764,+I4764),0)</f>
        <v>1275.6584306958991</v>
      </c>
      <c r="L4764" s="6" t="str">
        <f>IF(C4764="","",G4764&amp;" "&amp;VLOOKUP(C4764,$X$1:$Y$49,2))</f>
        <v>R 6</v>
      </c>
      <c r="M4764" s="10" t="e">
        <f>M4763+IF(AND(B4764="C",E4764&lt;&gt;""),IF(G4764="D",-#REF!,+#REF!),0)</f>
        <v>#REF!</v>
      </c>
      <c r="N4764">
        <f>IF(D4764,MONTH(D4764),"")</f>
        <v>2</v>
      </c>
      <c r="O4764">
        <f>IF(D4764,YEAR(D4764),"")</f>
        <v>2010</v>
      </c>
      <c r="P4764" s="12">
        <f>P4763+IF(AND($B4764="C",I4764&lt;&gt;""),IF($G4764="D",-I4764,+I4764),0)</f>
        <v>5.774812213216407E-3</v>
      </c>
    </row>
    <row r="4765" spans="1:16" x14ac:dyDescent="0.2">
      <c r="A4765" s="6">
        <v>2246</v>
      </c>
      <c r="B4765" s="29" t="s">
        <v>17</v>
      </c>
      <c r="C4765" t="s">
        <v>62</v>
      </c>
      <c r="D4765" s="8">
        <v>40232</v>
      </c>
      <c r="E4765" s="8">
        <v>40232</v>
      </c>
      <c r="F4765" t="s">
        <v>284</v>
      </c>
      <c r="G4765" s="29" t="s">
        <v>19</v>
      </c>
      <c r="I4765" s="12">
        <v>220.3</v>
      </c>
      <c r="J4765" s="12">
        <f>J4764+IF(AND($B4765="B",$G4765="D"),-I4765,IF($B4765="B",+I4765,0))</f>
        <v>1495.9584306958991</v>
      </c>
      <c r="K4765" s="12">
        <f>K4764+IF(AND($B4765="B",$E4765&lt;&gt;""),IF($G4765="D",-I4765,+I4765),0)</f>
        <v>1495.9584306958991</v>
      </c>
      <c r="L4765" s="6" t="str">
        <f>IF(C4765="","",G4765&amp;" "&amp;VLOOKUP(C4765,$X$1:$Y$49,2))</f>
        <v>R 5</v>
      </c>
      <c r="M4765" s="10" t="e">
        <f>M4764+IF(AND(B4765="C",E4765&lt;&gt;""),IF(G4765="D",-#REF!,+#REF!),0)</f>
        <v>#REF!</v>
      </c>
      <c r="N4765">
        <f>IF(D4765,MONTH(D4765),"")</f>
        <v>2</v>
      </c>
      <c r="O4765">
        <f>IF(D4765,YEAR(D4765),"")</f>
        <v>2010</v>
      </c>
      <c r="P4765" s="12">
        <f>P4764+IF(AND($B4765="C",I4765&lt;&gt;""),IF($G4765="D",-I4765,+I4765),0)</f>
        <v>5.774812213216407E-3</v>
      </c>
    </row>
    <row r="4766" spans="1:16" x14ac:dyDescent="0.2">
      <c r="A4766" s="6">
        <v>2248</v>
      </c>
      <c r="B4766" s="29" t="s">
        <v>17</v>
      </c>
      <c r="C4766" t="s">
        <v>28</v>
      </c>
      <c r="D4766" s="8">
        <v>40234</v>
      </c>
      <c r="E4766" s="8">
        <v>40234</v>
      </c>
      <c r="F4766" s="40" t="s">
        <v>284</v>
      </c>
      <c r="G4766" s="29" t="s">
        <v>23</v>
      </c>
      <c r="I4766" s="12">
        <v>28.92</v>
      </c>
      <c r="J4766" s="12">
        <f>J4765+IF(AND($B4766="B",$G4766="D"),-I4766,IF($B4766="B",+I4766,0))</f>
        <v>1467.038430695899</v>
      </c>
      <c r="K4766" s="12">
        <f>K4765+IF(AND($B4766="B",$E4766&lt;&gt;""),IF($G4766="D",-I4766,+I4766),0)</f>
        <v>1467.038430695899</v>
      </c>
      <c r="L4766" s="6" t="str">
        <f>IF(C4766="","",G4766&amp;" "&amp;VLOOKUP(C4766,$X$1:$Y$49,2))</f>
        <v>D 25</v>
      </c>
      <c r="M4766" s="10" t="e">
        <f>M4765+IF(AND(B4766="C",E4766&lt;&gt;""),IF(G4766="D",-#REF!,+#REF!),0)</f>
        <v>#REF!</v>
      </c>
      <c r="N4766">
        <f>IF(D4766,MONTH(D4766),"")</f>
        <v>2</v>
      </c>
      <c r="O4766">
        <f>IF(D4766,YEAR(D4766),"")</f>
        <v>2010</v>
      </c>
      <c r="P4766" s="12">
        <f>P4765+IF(AND($B4766="C",I4766&lt;&gt;""),IF($G4766="D",-I4766,+I4766),0)</f>
        <v>5.774812213216407E-3</v>
      </c>
    </row>
    <row r="4767" spans="1:16" x14ac:dyDescent="0.2">
      <c r="A4767" s="6">
        <v>2248</v>
      </c>
      <c r="B4767" s="29" t="s">
        <v>17</v>
      </c>
      <c r="C4767" t="s">
        <v>26</v>
      </c>
      <c r="D4767" s="8">
        <v>40234</v>
      </c>
      <c r="E4767" s="8">
        <v>40234</v>
      </c>
      <c r="F4767" s="40" t="s">
        <v>284</v>
      </c>
      <c r="G4767" s="29" t="s">
        <v>23</v>
      </c>
      <c r="I4767" s="12">
        <v>4.91</v>
      </c>
      <c r="J4767" s="12">
        <f>J4766+IF(AND($B4767="B",$G4767="D"),-I4767,IF($B4767="B",+I4767,0))</f>
        <v>1462.1284306958989</v>
      </c>
      <c r="K4767" s="12">
        <f>K4766+IF(AND($B4767="B",$E4767&lt;&gt;""),IF($G4767="D",-I4767,+I4767),0)</f>
        <v>1462.1284306958989</v>
      </c>
      <c r="L4767" s="6" t="str">
        <f>IF(C4767="","",G4767&amp;" "&amp;VLOOKUP(C4767,$X$1:$Y$49,2))</f>
        <v>D 6</v>
      </c>
      <c r="M4767" s="10" t="e">
        <f>M4766+IF(AND(B4767="C",E4767&lt;&gt;""),IF(G4767="D",-#REF!,+#REF!),0)</f>
        <v>#REF!</v>
      </c>
      <c r="N4767">
        <f>IF(D4767,MONTH(D4767),"")</f>
        <v>2</v>
      </c>
      <c r="O4767">
        <f>IF(D4767,YEAR(D4767),"")</f>
        <v>2010</v>
      </c>
      <c r="P4767" s="12">
        <f>P4766+IF(AND($B4767="C",I4767&lt;&gt;""),IF($G4767="D",-I4767,+I4767),0)</f>
        <v>5.774812213216407E-3</v>
      </c>
    </row>
    <row r="4768" spans="1:16" x14ac:dyDescent="0.2">
      <c r="A4768" s="6">
        <v>2255</v>
      </c>
      <c r="B4768" s="29" t="s">
        <v>17</v>
      </c>
      <c r="C4768" t="s">
        <v>31</v>
      </c>
      <c r="D4768" s="8">
        <v>40235</v>
      </c>
      <c r="E4768" s="8">
        <v>40235</v>
      </c>
      <c r="F4768" s="40" t="s">
        <v>284</v>
      </c>
      <c r="G4768" s="29" t="s">
        <v>23</v>
      </c>
      <c r="I4768" s="12">
        <v>91.960000000000008</v>
      </c>
      <c r="J4768" s="12">
        <f>J4767+IF(AND($B4768="B",$G4768="D"),-I4768,IF($B4768="B",+I4768,0))</f>
        <v>1370.1684306958989</v>
      </c>
      <c r="K4768" s="12">
        <f>K4767+IF(AND($B4768="B",$E4768&lt;&gt;""),IF($G4768="D",-I4768,+I4768),0)</f>
        <v>1370.1684306958989</v>
      </c>
      <c r="L4768" s="6" t="str">
        <f>IF(C4768="","",G4768&amp;" "&amp;VLOOKUP(C4768,$X$1:$Y$49,2))</f>
        <v>D 22</v>
      </c>
      <c r="M4768" s="10" t="e">
        <f>M4767+IF(AND(B4768="C",E4768&lt;&gt;""),IF(G4768="D",-#REF!,+#REF!),0)</f>
        <v>#REF!</v>
      </c>
      <c r="N4768">
        <f>IF(D4768,MONTH(D4768),"")</f>
        <v>2</v>
      </c>
      <c r="O4768">
        <f>IF(D4768,YEAR(D4768),"")</f>
        <v>2010</v>
      </c>
      <c r="P4768" s="12">
        <f>P4767+IF(AND($B4768="C",I4768&lt;&gt;""),IF($G4768="D",-I4768,+I4768),0)</f>
        <v>5.774812213216407E-3</v>
      </c>
    </row>
    <row r="4769" spans="1:16" x14ac:dyDescent="0.2">
      <c r="A4769" s="6">
        <v>2255</v>
      </c>
      <c r="B4769" s="29" t="s">
        <v>17</v>
      </c>
      <c r="C4769" t="s">
        <v>26</v>
      </c>
      <c r="D4769" s="8">
        <v>40235</v>
      </c>
      <c r="E4769" s="8">
        <v>40235</v>
      </c>
      <c r="F4769" s="40" t="s">
        <v>284</v>
      </c>
      <c r="G4769" s="29" t="s">
        <v>23</v>
      </c>
      <c r="I4769" s="12">
        <v>18.02</v>
      </c>
      <c r="J4769" s="12">
        <f>J4768+IF(AND($B4769="B",$G4769="D"),-I4769,IF($B4769="B",+I4769,0))</f>
        <v>1352.1484306958989</v>
      </c>
      <c r="K4769" s="12">
        <f>K4768+IF(AND($B4769="B",$E4769&lt;&gt;""),IF($G4769="D",-I4769,+I4769),0)</f>
        <v>1352.1484306958989</v>
      </c>
      <c r="L4769" s="6" t="str">
        <f>IF(C4769="","",G4769&amp;" "&amp;VLOOKUP(C4769,$X$1:$Y$49,2))</f>
        <v>D 6</v>
      </c>
      <c r="M4769" s="10" t="e">
        <f>M4768+IF(AND(B4769="C",E4769&lt;&gt;""),IF(G4769="D",-#REF!,+#REF!),0)</f>
        <v>#REF!</v>
      </c>
      <c r="N4769">
        <f>IF(D4769,MONTH(D4769),"")</f>
        <v>2</v>
      </c>
      <c r="O4769">
        <f>IF(D4769,YEAR(D4769),"")</f>
        <v>2010</v>
      </c>
      <c r="P4769" s="12">
        <f>P4768+IF(AND($B4769="C",I4769&lt;&gt;""),IF($G4769="D",-I4769,+I4769),0)</f>
        <v>5.774812213216407E-3</v>
      </c>
    </row>
    <row r="4770" spans="1:16" x14ac:dyDescent="0.2">
      <c r="A4770" s="6">
        <v>2255</v>
      </c>
      <c r="B4770" s="29" t="s">
        <v>17</v>
      </c>
      <c r="C4770" s="24" t="s">
        <v>58</v>
      </c>
      <c r="D4770" s="8">
        <v>40235</v>
      </c>
      <c r="E4770" s="8">
        <v>40235</v>
      </c>
      <c r="F4770" s="40" t="s">
        <v>284</v>
      </c>
      <c r="G4770" s="29" t="s">
        <v>23</v>
      </c>
      <c r="I4770" s="12">
        <v>37.5</v>
      </c>
      <c r="J4770" s="12">
        <f>J4769+IF(AND($B4770="B",$G4770="D"),-I4770,IF($B4770="B",+I4770,0))</f>
        <v>1314.6484306958989</v>
      </c>
      <c r="K4770" s="12">
        <f>K4769+IF(AND($B4770="B",$E4770&lt;&gt;""),IF($G4770="D",-I4770,+I4770),0)</f>
        <v>1314.6484306958989</v>
      </c>
      <c r="L4770" s="6" t="str">
        <f>IF(C4770="","",G4770&amp;" "&amp;VLOOKUP(C4770,$X$1:$Y$49,2))</f>
        <v>D 4</v>
      </c>
      <c r="M4770" s="10" t="e">
        <f>M4769+IF(AND(B4770="C",E4770&lt;&gt;""),IF(G4770="D",-#REF!,+#REF!),0)</f>
        <v>#REF!</v>
      </c>
      <c r="N4770">
        <f>IF(D4770,MONTH(D4770),"")</f>
        <v>2</v>
      </c>
      <c r="O4770">
        <f>IF(D4770,YEAR(D4770),"")</f>
        <v>2010</v>
      </c>
      <c r="P4770" s="12">
        <f>P4769+IF(AND($B4770="C",I4770&lt;&gt;""),IF($G4770="D",-I4770,+I4770),0)</f>
        <v>5.774812213216407E-3</v>
      </c>
    </row>
    <row r="4771" spans="1:16" x14ac:dyDescent="0.2">
      <c r="A4771" s="6">
        <v>2249</v>
      </c>
      <c r="B4771" s="6" t="s">
        <v>17</v>
      </c>
      <c r="C4771" t="s">
        <v>53</v>
      </c>
      <c r="D4771" s="8">
        <v>40238</v>
      </c>
      <c r="E4771" s="8">
        <v>40238</v>
      </c>
      <c r="F4771" t="s">
        <v>284</v>
      </c>
      <c r="G4771" s="6" t="s">
        <v>23</v>
      </c>
      <c r="I4771" s="12">
        <v>36</v>
      </c>
      <c r="J4771" s="12">
        <f>J4770+IF(AND($B4771="B",$G4771="D"),-I4771,IF($B4771="B",+I4771,0))</f>
        <v>1278.6484306958989</v>
      </c>
      <c r="K4771" s="12">
        <f>K4770+IF(AND($B4771="B",$E4771&lt;&gt;""),IF($G4771="D",-I4771,+I4771),0)</f>
        <v>1278.6484306958989</v>
      </c>
      <c r="L4771" s="6" t="str">
        <f>IF(C4771="","",G4771&amp;" "&amp;VLOOKUP(C4771,$X$1:$Y$49,2))</f>
        <v>D 29</v>
      </c>
      <c r="M4771" s="10" t="e">
        <f>M4770+IF(AND(B4771="C",E4771&lt;&gt;""),IF(G4771="D",-#REF!,+#REF!),0)</f>
        <v>#REF!</v>
      </c>
      <c r="N4771">
        <f>IF(D4771,MONTH(D4771),"")</f>
        <v>3</v>
      </c>
      <c r="O4771">
        <f>IF(D4771,YEAR(D4771),"")</f>
        <v>2010</v>
      </c>
      <c r="P4771" s="12">
        <f>P4770+IF(AND($B4771="C",I4771&lt;&gt;""),IF($G4771="D",-I4771,+I4771),0)</f>
        <v>5.774812213216407E-3</v>
      </c>
    </row>
    <row r="4772" spans="1:16" x14ac:dyDescent="0.2">
      <c r="A4772" s="6">
        <v>2249</v>
      </c>
      <c r="B4772" s="6" t="s">
        <v>17</v>
      </c>
      <c r="C4772" t="s">
        <v>53</v>
      </c>
      <c r="D4772" s="8">
        <v>40238</v>
      </c>
      <c r="E4772" s="8">
        <v>40238</v>
      </c>
      <c r="F4772" t="s">
        <v>284</v>
      </c>
      <c r="G4772" s="6" t="s">
        <v>23</v>
      </c>
      <c r="I4772" s="12">
        <v>8.36</v>
      </c>
      <c r="J4772" s="12">
        <f>J4771+IF(AND($B4772="B",$G4772="D"),-I4772,IF($B4772="B",+I4772,0))</f>
        <v>1270.288430695899</v>
      </c>
      <c r="K4772" s="12">
        <f>K4771+IF(AND($B4772="B",$E4772&lt;&gt;""),IF($G4772="D",-I4772,+I4772),0)</f>
        <v>1270.288430695899</v>
      </c>
      <c r="L4772" s="6" t="str">
        <f>IF(C4772="","",G4772&amp;" "&amp;VLOOKUP(C4772,$X$1:$Y$49,2))</f>
        <v>D 29</v>
      </c>
      <c r="M4772" s="10" t="e">
        <f>M4771+IF(AND(B4772="C",E4772&lt;&gt;""),IF(G4772="D",-#REF!,+#REF!),0)</f>
        <v>#REF!</v>
      </c>
      <c r="N4772">
        <f>IF(D4772,MONTH(D4772),"")</f>
        <v>3</v>
      </c>
      <c r="O4772">
        <f>IF(D4772,YEAR(D4772),"")</f>
        <v>2010</v>
      </c>
      <c r="P4772" s="12">
        <f>P4771+IF(AND($B4772="C",I4772&lt;&gt;""),IF($G4772="D",-I4772,+I4772),0)</f>
        <v>5.774812213216407E-3</v>
      </c>
    </row>
    <row r="4773" spans="1:16" x14ac:dyDescent="0.2">
      <c r="A4773" s="6">
        <v>2251</v>
      </c>
      <c r="B4773" s="29" t="s">
        <v>17</v>
      </c>
      <c r="C4773" t="s">
        <v>28</v>
      </c>
      <c r="D4773" s="8">
        <v>40240</v>
      </c>
      <c r="E4773" s="8">
        <v>40240</v>
      </c>
      <c r="F4773" s="40" t="s">
        <v>284</v>
      </c>
      <c r="G4773" s="29" t="s">
        <v>23</v>
      </c>
      <c r="I4773" s="12">
        <v>37.549999999999997</v>
      </c>
      <c r="J4773" s="12">
        <f>J4772+IF(AND($B4773="B",$G4773="D"),-I4773,IF($B4773="B",+I4773,0))</f>
        <v>1232.7384306958991</v>
      </c>
      <c r="K4773" s="12">
        <f>K4772+IF(AND($B4773="B",$E4773&lt;&gt;""),IF($G4773="D",-I4773,+I4773),0)</f>
        <v>1232.7384306958991</v>
      </c>
      <c r="L4773" s="6" t="str">
        <f>IF(C4773="","",G4773&amp;" "&amp;VLOOKUP(C4773,$X$1:$Y$49,2))</f>
        <v>D 25</v>
      </c>
      <c r="M4773" s="10" t="e">
        <f>M4772+IF(AND(B4773="C",E4773&lt;&gt;""),IF(G4773="D",-#REF!,+#REF!),0)</f>
        <v>#REF!</v>
      </c>
      <c r="N4773">
        <f>IF(D4773,MONTH(D4773),"")</f>
        <v>3</v>
      </c>
      <c r="O4773">
        <f>IF(D4773,YEAR(D4773),"")</f>
        <v>2010</v>
      </c>
      <c r="P4773" s="12">
        <f>P4772+IF(AND($B4773="C",I4773&lt;&gt;""),IF($G4773="D",-I4773,+I4773),0)</f>
        <v>5.774812213216407E-3</v>
      </c>
    </row>
    <row r="4774" spans="1:16" x14ac:dyDescent="0.2">
      <c r="A4774" s="6">
        <v>2251</v>
      </c>
      <c r="B4774" s="29" t="s">
        <v>17</v>
      </c>
      <c r="C4774" t="s">
        <v>26</v>
      </c>
      <c r="D4774" s="8">
        <v>40240</v>
      </c>
      <c r="E4774" s="8">
        <v>40240</v>
      </c>
      <c r="F4774" s="40" t="s">
        <v>284</v>
      </c>
      <c r="G4774" s="29" t="s">
        <v>23</v>
      </c>
      <c r="I4774" s="12">
        <v>4.8499999999999996</v>
      </c>
      <c r="J4774" s="12">
        <f>J4773+IF(AND($B4774="B",$G4774="D"),-I4774,IF($B4774="B",+I4774,0))</f>
        <v>1227.8884306958992</v>
      </c>
      <c r="K4774" s="12">
        <f>K4773+IF(AND($B4774="B",$E4774&lt;&gt;""),IF($G4774="D",-I4774,+I4774),0)</f>
        <v>1227.8884306958992</v>
      </c>
      <c r="L4774" s="6" t="str">
        <f>IF(C4774="","",G4774&amp;" "&amp;VLOOKUP(C4774,$X$1:$Y$49,2))</f>
        <v>D 6</v>
      </c>
      <c r="M4774" s="10" t="e">
        <f>M4773+IF(AND(B4774="C",E4774&lt;&gt;""),IF(G4774="D",-#REF!,+#REF!),0)</f>
        <v>#REF!</v>
      </c>
      <c r="N4774">
        <f>IF(D4774,MONTH(D4774),"")</f>
        <v>3</v>
      </c>
      <c r="O4774">
        <f>IF(D4774,YEAR(D4774),"")</f>
        <v>2010</v>
      </c>
      <c r="P4774" s="12">
        <f>P4773+IF(AND($B4774="C",I4774&lt;&gt;""),IF($G4774="D",-I4774,+I4774),0)</f>
        <v>5.774812213216407E-3</v>
      </c>
    </row>
    <row r="4775" spans="1:16" x14ac:dyDescent="0.2">
      <c r="A4775" s="6">
        <v>999</v>
      </c>
      <c r="B4775" s="6" t="s">
        <v>17</v>
      </c>
      <c r="C4775" t="s">
        <v>33</v>
      </c>
      <c r="D4775" s="8">
        <v>40241</v>
      </c>
      <c r="E4775" s="8">
        <v>40242</v>
      </c>
      <c r="F4775" t="s">
        <v>284</v>
      </c>
      <c r="G4775" s="6" t="s">
        <v>23</v>
      </c>
      <c r="I4775" s="12">
        <v>145.87</v>
      </c>
      <c r="J4775" s="12">
        <f>J4774+IF(AND($B4775="B",$G4775="D"),-I4775,IF($B4775="B",+I4775,0))</f>
        <v>1082.018430695899</v>
      </c>
      <c r="K4775" s="12">
        <f>K4774+IF(AND($B4775="B",$E4775&lt;&gt;""),IF($G4775="D",-I4775,+I4775),0)</f>
        <v>1082.018430695899</v>
      </c>
      <c r="L4775" s="6" t="str">
        <f>IF(C4775="","",G4775&amp;" "&amp;VLOOKUP(C4775,$X$1:$Y$49,2))</f>
        <v>D 23</v>
      </c>
      <c r="M4775" s="10" t="e">
        <f>M4774+IF(AND(B4775="C",E4775&lt;&gt;""),IF(G4775="D",-#REF!,+#REF!),0)</f>
        <v>#REF!</v>
      </c>
      <c r="N4775">
        <f>IF(D4775,MONTH(D4775),"")</f>
        <v>3</v>
      </c>
      <c r="O4775">
        <f>IF(D4775,YEAR(D4775),"")</f>
        <v>2010</v>
      </c>
      <c r="P4775" s="12">
        <f>P4774+IF(AND($B4775="C",I4775&lt;&gt;""),IF($G4775="D",-I4775,+I4775),0)</f>
        <v>5.774812213216407E-3</v>
      </c>
    </row>
    <row r="4776" spans="1:16" x14ac:dyDescent="0.2">
      <c r="A4776" s="6">
        <v>1538</v>
      </c>
      <c r="B4776" s="6" t="s">
        <v>17</v>
      </c>
      <c r="C4776" t="s">
        <v>64</v>
      </c>
      <c r="D4776" s="8">
        <v>40245</v>
      </c>
      <c r="E4776" s="8">
        <v>40246</v>
      </c>
      <c r="F4776" t="s">
        <v>284</v>
      </c>
      <c r="G4776" s="6" t="s">
        <v>23</v>
      </c>
      <c r="I4776" s="12">
        <v>11.9</v>
      </c>
      <c r="J4776" s="12">
        <f>J4775+IF(AND($B4776="B",$G4776="D"),-I4776,IF($B4776="B",+I4776,0))</f>
        <v>1070.118430695899</v>
      </c>
      <c r="K4776" s="12">
        <f>K4775+IF(AND($B4776="B",$E4776&lt;&gt;""),IF($G4776="D",-I4776,+I4776),0)</f>
        <v>1070.118430695899</v>
      </c>
      <c r="L4776" s="6" t="str">
        <f>IF(C4776="","",G4776&amp;" "&amp;VLOOKUP(C4776,$X$1:$Y$49,2))</f>
        <v>D 20</v>
      </c>
      <c r="M4776" s="10" t="e">
        <f>M4775+IF(AND(B4776="C",E4776&lt;&gt;""),IF(G4776="D",-#REF!,+#REF!),0)</f>
        <v>#REF!</v>
      </c>
      <c r="N4776">
        <f>IF(D4776,MONTH(D4776),"")</f>
        <v>3</v>
      </c>
      <c r="O4776">
        <f>IF(D4776,YEAR(D4776),"")</f>
        <v>2010</v>
      </c>
      <c r="P4776" s="12">
        <f>P4775+IF(AND($B4776="C",I4776&lt;&gt;""),IF($G4776="D",-I4776,+I4776),0)</f>
        <v>5.774812213216407E-3</v>
      </c>
    </row>
    <row r="4777" spans="1:16" x14ac:dyDescent="0.2">
      <c r="A4777" s="6">
        <v>2253</v>
      </c>
      <c r="B4777" s="6" t="s">
        <v>17</v>
      </c>
      <c r="C4777" t="s">
        <v>31</v>
      </c>
      <c r="D4777" s="8">
        <v>40245</v>
      </c>
      <c r="E4777" s="8">
        <v>40245</v>
      </c>
      <c r="F4777" s="40" t="s">
        <v>284</v>
      </c>
      <c r="G4777" s="29" t="s">
        <v>23</v>
      </c>
      <c r="I4777" s="12">
        <v>133.19</v>
      </c>
      <c r="J4777" s="12">
        <f>J4776+IF(AND($B4777="B",$G4777="D"),-I4777,IF($B4777="B",+I4777,0))</f>
        <v>936.9284306958989</v>
      </c>
      <c r="K4777" s="12">
        <f>K4776+IF(AND($B4777="B",$E4777&lt;&gt;""),IF($G4777="D",-I4777,+I4777),0)</f>
        <v>936.9284306958989</v>
      </c>
      <c r="L4777" s="6" t="str">
        <f>IF(C4777="","",G4777&amp;" "&amp;VLOOKUP(C4777,$X$1:$Y$49,2))</f>
        <v>D 22</v>
      </c>
      <c r="M4777" s="10" t="e">
        <f>M4776+IF(AND(B4777="C",E4777&lt;&gt;""),IF(G4777="D",-#REF!,+#REF!),0)</f>
        <v>#REF!</v>
      </c>
      <c r="N4777">
        <f>IF(D4777,MONTH(D4777),"")</f>
        <v>3</v>
      </c>
      <c r="O4777">
        <f>IF(D4777,YEAR(D4777),"")</f>
        <v>2010</v>
      </c>
      <c r="P4777" s="12">
        <f>P4776+IF(AND($B4777="C",I4777&lt;&gt;""),IF($G4777="D",-I4777,+I4777),0)</f>
        <v>5.774812213216407E-3</v>
      </c>
    </row>
    <row r="4778" spans="1:16" x14ac:dyDescent="0.2">
      <c r="A4778" s="6">
        <v>2253</v>
      </c>
      <c r="B4778" s="6" t="s">
        <v>17</v>
      </c>
      <c r="C4778" t="s">
        <v>26</v>
      </c>
      <c r="D4778" s="8">
        <v>40245</v>
      </c>
      <c r="E4778" s="8">
        <v>40245</v>
      </c>
      <c r="F4778" s="40" t="s">
        <v>284</v>
      </c>
      <c r="G4778" s="29" t="s">
        <v>23</v>
      </c>
      <c r="I4778" s="12">
        <v>26.11</v>
      </c>
      <c r="J4778" s="12">
        <f>J4777+IF(AND($B4778="B",$G4778="D"),-I4778,IF($B4778="B",+I4778,0))</f>
        <v>910.81843069589888</v>
      </c>
      <c r="K4778" s="12">
        <f>K4777+IF(AND($B4778="B",$E4778&lt;&gt;""),IF($G4778="D",-I4778,+I4778),0)</f>
        <v>910.81843069589888</v>
      </c>
      <c r="L4778" s="6" t="str">
        <f>IF(C4778="","",G4778&amp;" "&amp;VLOOKUP(C4778,$X$1:$Y$49,2))</f>
        <v>D 6</v>
      </c>
      <c r="M4778" s="10" t="e">
        <f>M4777+IF(AND(B4778="C",E4778&lt;&gt;""),IF(G4778="D",-#REF!,+#REF!),0)</f>
        <v>#REF!</v>
      </c>
      <c r="N4778">
        <f>IF(D4778,MONTH(D4778),"")</f>
        <v>3</v>
      </c>
      <c r="O4778">
        <f>IF(D4778,YEAR(D4778),"")</f>
        <v>2010</v>
      </c>
      <c r="P4778" s="12">
        <f>P4777+IF(AND($B4778="C",I4778&lt;&gt;""),IF($G4778="D",-I4778,+I4778),0)</f>
        <v>5.774812213216407E-3</v>
      </c>
    </row>
    <row r="4779" spans="1:16" x14ac:dyDescent="0.2">
      <c r="A4779" s="6">
        <v>2230</v>
      </c>
      <c r="B4779" s="29" t="s">
        <v>17</v>
      </c>
      <c r="C4779" t="s">
        <v>33</v>
      </c>
      <c r="D4779" s="8">
        <v>40247</v>
      </c>
      <c r="E4779" s="8">
        <v>40248</v>
      </c>
      <c r="F4779" t="s">
        <v>284</v>
      </c>
      <c r="G4779" s="29" t="s">
        <v>23</v>
      </c>
      <c r="I4779" s="12">
        <v>364.5</v>
      </c>
      <c r="J4779" s="12">
        <f>J4778+IF(AND($B4779="B",$G4779="D"),-I4779,IF($B4779="B",+I4779,0))</f>
        <v>546.31843069589888</v>
      </c>
      <c r="K4779" s="12">
        <f>K4778+IF(AND($B4779="B",$E4779&lt;&gt;""),IF($G4779="D",-I4779,+I4779),0)</f>
        <v>546.31843069589888</v>
      </c>
      <c r="L4779" s="6" t="str">
        <f>IF(C4779="","",G4779&amp;" "&amp;VLOOKUP(C4779,$X$1:$Y$49,2))</f>
        <v>D 23</v>
      </c>
      <c r="M4779" s="10" t="e">
        <f>M4778+IF(AND(B4779="C",E4779&lt;&gt;""),IF(G4779="D",-#REF!,+#REF!),0)</f>
        <v>#REF!</v>
      </c>
      <c r="N4779">
        <f>IF(D4779,MONTH(D4779),"")</f>
        <v>3</v>
      </c>
      <c r="O4779">
        <f>IF(D4779,YEAR(D4779),"")</f>
        <v>2010</v>
      </c>
      <c r="P4779" s="12">
        <f>P4778+IF(AND($B4779="C",I4779&lt;&gt;""),IF($G4779="D",-I4779,+I4779),0)</f>
        <v>5.774812213216407E-3</v>
      </c>
    </row>
    <row r="4780" spans="1:16" x14ac:dyDescent="0.2">
      <c r="A4780" s="6">
        <v>2247</v>
      </c>
      <c r="B4780" s="29" t="s">
        <v>17</v>
      </c>
      <c r="C4780" t="s">
        <v>54</v>
      </c>
      <c r="D4780" s="8">
        <v>40247</v>
      </c>
      <c r="E4780" s="8">
        <v>40248</v>
      </c>
      <c r="F4780" s="40" t="s">
        <v>284</v>
      </c>
      <c r="G4780" s="29" t="s">
        <v>19</v>
      </c>
      <c r="I4780" s="12">
        <v>749.34</v>
      </c>
      <c r="J4780" s="12">
        <f>J4779+IF(AND($B4780="B",$G4780="D"),-I4780,IF($B4780="B",+I4780,0))</f>
        <v>1295.6584306958989</v>
      </c>
      <c r="K4780" s="12">
        <f>K4779+IF(AND($B4780="B",$E4780&lt;&gt;""),IF($G4780="D",-I4780,+I4780),0)</f>
        <v>1295.6584306958989</v>
      </c>
      <c r="L4780" s="6" t="str">
        <f>IF(C4780="","",G4780&amp;" "&amp;VLOOKUP(C4780,$X$1:$Y$49,2))</f>
        <v>R 6</v>
      </c>
      <c r="M4780" s="10" t="e">
        <f>M4779+IF(AND(B4780="C",E4780&lt;&gt;""),IF(G4780="D",-#REF!,+#REF!),0)</f>
        <v>#REF!</v>
      </c>
      <c r="N4780">
        <f>IF(D4780,MONTH(D4780),"")</f>
        <v>3</v>
      </c>
      <c r="O4780">
        <f>IF(D4780,YEAR(D4780),"")</f>
        <v>2010</v>
      </c>
      <c r="P4780" s="12">
        <f>P4779+IF(AND($B4780="C",I4780&lt;&gt;""),IF($G4780="D",-I4780,+I4780),0)</f>
        <v>5.774812213216407E-3</v>
      </c>
    </row>
    <row r="4781" spans="1:16" x14ac:dyDescent="0.2">
      <c r="A4781" s="6">
        <v>2247</v>
      </c>
      <c r="B4781" s="29" t="s">
        <v>17</v>
      </c>
      <c r="C4781" t="s">
        <v>62</v>
      </c>
      <c r="D4781" s="8">
        <v>40247</v>
      </c>
      <c r="E4781" s="8">
        <v>40248</v>
      </c>
      <c r="F4781" t="s">
        <v>284</v>
      </c>
      <c r="G4781" s="29" t="s">
        <v>19</v>
      </c>
      <c r="I4781" s="12">
        <v>146.87</v>
      </c>
      <c r="J4781" s="12">
        <f>J4780+IF(AND($B4781="B",$G4781="D"),-I4781,IF($B4781="B",+I4781,0))</f>
        <v>1442.5284306958988</v>
      </c>
      <c r="K4781" s="12">
        <f>K4780+IF(AND($B4781="B",$E4781&lt;&gt;""),IF($G4781="D",-I4781,+I4781),0)</f>
        <v>1442.5284306958988</v>
      </c>
      <c r="L4781" s="6" t="str">
        <f>IF(C4781="","",G4781&amp;" "&amp;VLOOKUP(C4781,$X$1:$Y$49,2))</f>
        <v>R 5</v>
      </c>
      <c r="M4781" s="10" t="e">
        <f>M4780+IF(AND(B4781="C",E4781&lt;&gt;""),IF(G4781="D",-#REF!,+#REF!),0)</f>
        <v>#REF!</v>
      </c>
      <c r="N4781">
        <f>IF(D4781,MONTH(D4781),"")</f>
        <v>3</v>
      </c>
      <c r="O4781">
        <f>IF(D4781,YEAR(D4781),"")</f>
        <v>2010</v>
      </c>
      <c r="P4781" s="12">
        <f>P4780+IF(AND($B4781="C",I4781&lt;&gt;""),IF($G4781="D",-I4781,+I4781),0)</f>
        <v>5.774812213216407E-3</v>
      </c>
    </row>
    <row r="4782" spans="1:16" x14ac:dyDescent="0.2">
      <c r="A4782" s="6">
        <v>2256</v>
      </c>
      <c r="B4782" s="29" t="s">
        <v>17</v>
      </c>
      <c r="C4782" s="24" t="s">
        <v>67</v>
      </c>
      <c r="D4782" s="8">
        <v>40247</v>
      </c>
      <c r="E4782" s="8">
        <v>40289</v>
      </c>
      <c r="F4782" s="40" t="s">
        <v>284</v>
      </c>
      <c r="G4782" s="29" t="s">
        <v>23</v>
      </c>
      <c r="I4782" s="12">
        <v>317</v>
      </c>
      <c r="J4782" s="12">
        <f>J4781+IF(AND($B4782="B",$G4782="D"),-I4782,IF($B4782="B",+I4782,0))</f>
        <v>1125.5284306958988</v>
      </c>
      <c r="K4782" s="12">
        <f>K4781+IF(AND($B4782="B",$E4782&lt;&gt;""),IF($G4782="D",-I4782,+I4782),0)</f>
        <v>1125.5284306958988</v>
      </c>
      <c r="L4782" s="6" t="str">
        <f>IF(C4782="","",G4782&amp;" "&amp;VLOOKUP(C4782,$X$1:$Y$49,2))</f>
        <v>D 11</v>
      </c>
      <c r="M4782" s="10" t="e">
        <f>M4781+IF(AND(B4782="C",E4782&lt;&gt;""),IF(G4782="D",-#REF!,+#REF!),0)</f>
        <v>#REF!</v>
      </c>
      <c r="N4782">
        <f>IF(D4782,MONTH(D4782),"")</f>
        <v>3</v>
      </c>
      <c r="O4782">
        <f>IF(D4782,YEAR(D4782),"")</f>
        <v>2010</v>
      </c>
      <c r="P4782" s="12">
        <f>P4781+IF(AND($B4782="C",I4782&lt;&gt;""),IF($G4782="D",-I4782,+I4782),0)</f>
        <v>5.774812213216407E-3</v>
      </c>
    </row>
    <row r="4783" spans="1:16" x14ac:dyDescent="0.2">
      <c r="A4783" s="6">
        <v>2250</v>
      </c>
      <c r="B4783" s="29" t="s">
        <v>17</v>
      </c>
      <c r="C4783" t="s">
        <v>28</v>
      </c>
      <c r="D4783" s="8">
        <v>40252</v>
      </c>
      <c r="E4783" s="8">
        <v>40255</v>
      </c>
      <c r="F4783" t="s">
        <v>284</v>
      </c>
      <c r="G4783" s="29" t="s">
        <v>23</v>
      </c>
      <c r="I4783" s="12">
        <v>84.18</v>
      </c>
      <c r="J4783" s="12">
        <f>J4782+IF(AND($B4783="B",$G4783="D"),-I4783,IF($B4783="B",+I4783,0))</f>
        <v>1041.3484306958987</v>
      </c>
      <c r="K4783" s="12">
        <f>K4782+IF(AND($B4783="B",$E4783&lt;&gt;""),IF($G4783="D",-I4783,+I4783),0)</f>
        <v>1041.3484306958987</v>
      </c>
      <c r="L4783" s="6" t="str">
        <f>IF(C4783="","",G4783&amp;" "&amp;VLOOKUP(C4783,$X$1:$Y$49,2))</f>
        <v>D 25</v>
      </c>
      <c r="M4783" s="10" t="e">
        <f>M4782+IF(AND(B4783="C",E4783&lt;&gt;""),IF(G4783="D",-#REF!,+#REF!),0)</f>
        <v>#REF!</v>
      </c>
      <c r="N4783">
        <f>IF(D4783,MONTH(D4783),"")</f>
        <v>3</v>
      </c>
      <c r="O4783">
        <f>IF(D4783,YEAR(D4783),"")</f>
        <v>2010</v>
      </c>
      <c r="P4783" s="12">
        <f>P4782+IF(AND($B4783="C",I4783&lt;&gt;""),IF($G4783="D",-I4783,+I4783),0)</f>
        <v>5.774812213216407E-3</v>
      </c>
    </row>
    <row r="4784" spans="1:16" x14ac:dyDescent="0.2">
      <c r="A4784" s="6">
        <v>2250</v>
      </c>
      <c r="B4784" s="29" t="s">
        <v>17</v>
      </c>
      <c r="C4784" t="s">
        <v>26</v>
      </c>
      <c r="D4784" s="8">
        <v>40252</v>
      </c>
      <c r="E4784" s="8">
        <v>40255</v>
      </c>
      <c r="F4784" t="s">
        <v>284</v>
      </c>
      <c r="G4784" s="29" t="s">
        <v>23</v>
      </c>
      <c r="I4784" s="12">
        <v>13.74</v>
      </c>
      <c r="J4784" s="12">
        <f>J4783+IF(AND($B4784="B",$G4784="D"),-I4784,IF($B4784="B",+I4784,0))</f>
        <v>1027.6084306958987</v>
      </c>
      <c r="K4784" s="12">
        <f>K4783+IF(AND($B4784="B",$E4784&lt;&gt;""),IF($G4784="D",-I4784,+I4784),0)</f>
        <v>1027.6084306958987</v>
      </c>
      <c r="L4784" s="6" t="str">
        <f>IF(C4784="","",G4784&amp;" "&amp;VLOOKUP(C4784,$X$1:$Y$49,2))</f>
        <v>D 6</v>
      </c>
      <c r="M4784" s="10" t="e">
        <f>M4783+IF(AND(B4784="C",E4784&lt;&gt;""),IF(G4784="D",-#REF!,+#REF!),0)</f>
        <v>#REF!</v>
      </c>
      <c r="N4784">
        <f>IF(D4784,MONTH(D4784),"")</f>
        <v>3</v>
      </c>
      <c r="O4784">
        <f>IF(D4784,YEAR(D4784),"")</f>
        <v>2010</v>
      </c>
      <c r="P4784" s="12">
        <f>P4783+IF(AND($B4784="C",I4784&lt;&gt;""),IF($G4784="D",-I4784,+I4784),0)</f>
        <v>5.774812213216407E-3</v>
      </c>
    </row>
    <row r="4785" spans="1:16" x14ac:dyDescent="0.2">
      <c r="A4785" s="6">
        <v>2212</v>
      </c>
      <c r="B4785" s="29" t="s">
        <v>17</v>
      </c>
      <c r="C4785" t="s">
        <v>33</v>
      </c>
      <c r="D4785" s="8">
        <v>40257</v>
      </c>
      <c r="E4785" s="8">
        <v>40263</v>
      </c>
      <c r="F4785" s="40" t="s">
        <v>284</v>
      </c>
      <c r="G4785" s="29" t="s">
        <v>23</v>
      </c>
      <c r="I4785" s="12">
        <v>373</v>
      </c>
      <c r="J4785" s="12">
        <f>J4784+IF(AND($B4785="B",$G4785="D"),-I4785,IF($B4785="B",+I4785,0))</f>
        <v>654.60843069589873</v>
      </c>
      <c r="K4785" s="12">
        <f>K4784+IF(AND($B4785="B",$E4785&lt;&gt;""),IF($G4785="D",-I4785,+I4785),0)</f>
        <v>654.60843069589873</v>
      </c>
      <c r="L4785" s="6" t="str">
        <f>IF(C4785="","",G4785&amp;" "&amp;VLOOKUP(C4785,$X$1:$Y$49,2))</f>
        <v>D 23</v>
      </c>
      <c r="M4785" s="10" t="e">
        <f>M4784+IF(AND(B4785="C",E4785&lt;&gt;""),IF(G4785="D",-#REF!,+#REF!),0)</f>
        <v>#REF!</v>
      </c>
      <c r="N4785">
        <f>IF(D4785,MONTH(D4785),"")</f>
        <v>3</v>
      </c>
      <c r="O4785">
        <f>IF(D4785,YEAR(D4785),"")</f>
        <v>2010</v>
      </c>
      <c r="P4785" s="12">
        <f>P4784+IF(AND($B4785="C",I4785&lt;&gt;""),IF($G4785="D",-I4785,+I4785),0)</f>
        <v>5.774812213216407E-3</v>
      </c>
    </row>
    <row r="4786" spans="1:16" x14ac:dyDescent="0.2">
      <c r="A4786" s="6">
        <v>2213</v>
      </c>
      <c r="B4786" s="29" t="s">
        <v>17</v>
      </c>
      <c r="C4786" t="s">
        <v>33</v>
      </c>
      <c r="D4786" s="8">
        <v>40257</v>
      </c>
      <c r="E4786" s="8">
        <v>40259</v>
      </c>
      <c r="F4786" s="40" t="s">
        <v>284</v>
      </c>
      <c r="G4786" s="29" t="s">
        <v>23</v>
      </c>
      <c r="I4786" s="12">
        <v>816</v>
      </c>
      <c r="J4786" s="12">
        <f>J4785+IF(AND($B4786="B",$G4786="D"),-I4786,IF($B4786="B",+I4786,0))</f>
        <v>-161.39156930410127</v>
      </c>
      <c r="K4786" s="12">
        <f>K4785+IF(AND($B4786="B",$E4786&lt;&gt;""),IF($G4786="D",-I4786,+I4786),0)</f>
        <v>-161.39156930410127</v>
      </c>
      <c r="L4786" s="6" t="str">
        <f>IF(C4786="","",G4786&amp;" "&amp;VLOOKUP(C4786,$X$1:$Y$49,2))</f>
        <v>D 23</v>
      </c>
      <c r="M4786" s="10" t="e">
        <f>M4785+IF(AND(B4786="C",E4786&lt;&gt;""),IF(G4786="D",-#REF!,+#REF!),0)</f>
        <v>#REF!</v>
      </c>
      <c r="N4786">
        <f>IF(D4786,MONTH(D4786),"")</f>
        <v>3</v>
      </c>
      <c r="O4786">
        <f>IF(D4786,YEAR(D4786),"")</f>
        <v>2010</v>
      </c>
      <c r="P4786" s="12">
        <f>P4785+IF(AND($B4786="C",I4786&lt;&gt;""),IF($G4786="D",-I4786,+I4786),0)</f>
        <v>5.774812213216407E-3</v>
      </c>
    </row>
    <row r="4787" spans="1:16" x14ac:dyDescent="0.2">
      <c r="A4787" s="6">
        <v>2215</v>
      </c>
      <c r="B4787" s="29" t="s">
        <v>17</v>
      </c>
      <c r="C4787" s="24" t="s">
        <v>58</v>
      </c>
      <c r="D4787" s="8">
        <v>40257</v>
      </c>
      <c r="E4787" s="8">
        <v>40256</v>
      </c>
      <c r="F4787" s="40" t="s">
        <v>284</v>
      </c>
      <c r="G4787" s="29" t="s">
        <v>23</v>
      </c>
      <c r="I4787" s="12">
        <v>300</v>
      </c>
      <c r="J4787" s="12">
        <f>J4786+IF(AND($B4787="B",$G4787="D"),-I4787,IF($B4787="B",+I4787,0))</f>
        <v>-461.39156930410127</v>
      </c>
      <c r="K4787" s="12">
        <f>K4786+IF(AND($B4787="B",$E4787&lt;&gt;""),IF($G4787="D",-I4787,+I4787),0)</f>
        <v>-461.39156930410127</v>
      </c>
      <c r="L4787" s="6" t="str">
        <f>IF(C4787="","",G4787&amp;" "&amp;VLOOKUP(C4787,$X$1:$Y$49,2))</f>
        <v>D 4</v>
      </c>
      <c r="M4787" s="10" t="e">
        <f>M4786+IF(AND(B4787="C",E4787&lt;&gt;""),IF(G4787="D",-#REF!,+#REF!),0)</f>
        <v>#REF!</v>
      </c>
      <c r="N4787">
        <f>IF(D4787,MONTH(D4787),"")</f>
        <v>3</v>
      </c>
      <c r="O4787">
        <f>IF(D4787,YEAR(D4787),"")</f>
        <v>2010</v>
      </c>
      <c r="P4787" s="12">
        <f>P4786+IF(AND($B4787="C",I4787&lt;&gt;""),IF($G4787="D",-I4787,+I4787),0)</f>
        <v>5.774812213216407E-3</v>
      </c>
    </row>
    <row r="4788" spans="1:16" x14ac:dyDescent="0.2">
      <c r="A4788" s="6">
        <v>1528</v>
      </c>
      <c r="B4788" s="6" t="s">
        <v>17</v>
      </c>
      <c r="C4788" t="s">
        <v>57</v>
      </c>
      <c r="D4788" s="8">
        <v>40258</v>
      </c>
      <c r="E4788" s="8">
        <v>40259</v>
      </c>
      <c r="F4788" t="s">
        <v>284</v>
      </c>
      <c r="G4788" s="6" t="s">
        <v>23</v>
      </c>
      <c r="I4788" s="12">
        <v>278.97000000000003</v>
      </c>
      <c r="J4788" s="12">
        <f>J4787+IF(AND($B4788="B",$G4788="D"),-I4788,IF($B4788="B",+I4788,0))</f>
        <v>-740.36156930410129</v>
      </c>
      <c r="K4788" s="12">
        <f>K4787+IF(AND($B4788="B",$E4788&lt;&gt;""),IF($G4788="D",-I4788,+I4788),0)</f>
        <v>-740.36156930410129</v>
      </c>
      <c r="L4788" s="6" t="str">
        <f>IF(C4788="","",G4788&amp;" "&amp;VLOOKUP(C4788,$X$1:$Y$49,2))</f>
        <v>D 13</v>
      </c>
      <c r="M4788" s="10" t="e">
        <f>M4787+IF(AND(B4788="C",E4788&lt;&gt;""),IF(G4788="D",-#REF!,+#REF!),0)</f>
        <v>#REF!</v>
      </c>
      <c r="N4788">
        <f>IF(D4788,MONTH(D4788),"")</f>
        <v>3</v>
      </c>
      <c r="O4788">
        <f>IF(D4788,YEAR(D4788),"")</f>
        <v>2010</v>
      </c>
      <c r="P4788" s="12">
        <f>P4787+IF(AND($B4788="C",I4788&lt;&gt;""),IF($G4788="D",-I4788,+I4788),0)</f>
        <v>5.774812213216407E-3</v>
      </c>
    </row>
    <row r="4789" spans="1:16" x14ac:dyDescent="0.2">
      <c r="A4789" s="6">
        <v>1528</v>
      </c>
      <c r="B4789" s="6" t="s">
        <v>17</v>
      </c>
      <c r="C4789" s="7" t="s">
        <v>26</v>
      </c>
      <c r="D4789" s="8">
        <v>40258</v>
      </c>
      <c r="E4789" s="8">
        <v>40259</v>
      </c>
      <c r="F4789" t="s">
        <v>284</v>
      </c>
      <c r="G4789" s="6" t="s">
        <v>23</v>
      </c>
      <c r="I4789" s="12">
        <v>54.68</v>
      </c>
      <c r="J4789" s="12">
        <f>J4788+IF(AND($B4789="B",$G4789="D"),-I4789,IF($B4789="B",+I4789,0))</f>
        <v>-795.04156930410124</v>
      </c>
      <c r="K4789" s="12">
        <f>K4788+IF(AND($B4789="B",$E4789&lt;&gt;""),IF($G4789="D",-I4789,+I4789),0)</f>
        <v>-795.04156930410124</v>
      </c>
      <c r="L4789" s="6" t="str">
        <f>IF(C4789="","",G4789&amp;" "&amp;VLOOKUP(C4789,$X$1:$Y$49,2))</f>
        <v>D 6</v>
      </c>
      <c r="M4789" s="10" t="e">
        <f>M4788+IF(AND(B4789="C",E4789&lt;&gt;""),IF(G4789="D",-#REF!,+#REF!),0)</f>
        <v>#REF!</v>
      </c>
      <c r="N4789">
        <f>IF(D4789,MONTH(D4789),"")</f>
        <v>3</v>
      </c>
      <c r="O4789">
        <f>IF(D4789,YEAR(D4789),"")</f>
        <v>2010</v>
      </c>
      <c r="P4789" s="12">
        <f>P4788+IF(AND($B4789="C",I4789&lt;&gt;""),IF($G4789="D",-I4789,+I4789),0)</f>
        <v>5.774812213216407E-3</v>
      </c>
    </row>
    <row r="4790" spans="1:16" x14ac:dyDescent="0.2">
      <c r="A4790" s="6">
        <v>1528</v>
      </c>
      <c r="B4790" s="6" t="s">
        <v>17</v>
      </c>
      <c r="C4790" t="s">
        <v>64</v>
      </c>
      <c r="D4790" s="8">
        <v>40258</v>
      </c>
      <c r="E4790" s="8">
        <v>40259</v>
      </c>
      <c r="F4790" t="s">
        <v>284</v>
      </c>
      <c r="G4790" s="6" t="s">
        <v>23</v>
      </c>
      <c r="I4790" s="12">
        <v>6.11</v>
      </c>
      <c r="J4790" s="12">
        <f>J4789+IF(AND($B4790="B",$G4790="D"),-I4790,IF($B4790="B",+I4790,0))</f>
        <v>-801.15156930410126</v>
      </c>
      <c r="K4790" s="12">
        <f>K4789+IF(AND($B4790="B",$E4790&lt;&gt;""),IF($G4790="D",-I4790,+I4790),0)</f>
        <v>-801.15156930410126</v>
      </c>
      <c r="L4790" s="6" t="str">
        <f>IF(C4790="","",G4790&amp;" "&amp;VLOOKUP(C4790,$X$1:$Y$49,2))</f>
        <v>D 20</v>
      </c>
      <c r="M4790" s="10" t="e">
        <f>M4789+IF(AND(B4790="C",E4790&lt;&gt;""),IF(G4790="D",-#REF!,+#REF!),0)</f>
        <v>#REF!</v>
      </c>
      <c r="N4790">
        <f>IF(D4790,MONTH(D4790),"")</f>
        <v>3</v>
      </c>
      <c r="O4790">
        <f>IF(D4790,YEAR(D4790),"")</f>
        <v>2010</v>
      </c>
      <c r="P4790" s="12">
        <f>P4789+IF(AND($B4790="C",I4790&lt;&gt;""),IF($G4790="D",-I4790,+I4790),0)</f>
        <v>5.774812213216407E-3</v>
      </c>
    </row>
    <row r="4791" spans="1:16" x14ac:dyDescent="0.2">
      <c r="A4791" s="6">
        <v>2258</v>
      </c>
      <c r="B4791" s="29" t="s">
        <v>17</v>
      </c>
      <c r="C4791" s="24" t="s">
        <v>58</v>
      </c>
      <c r="D4791" s="8">
        <v>40259</v>
      </c>
      <c r="E4791" s="8">
        <v>40259</v>
      </c>
      <c r="F4791" s="40" t="s">
        <v>284</v>
      </c>
      <c r="G4791" s="29" t="s">
        <v>23</v>
      </c>
      <c r="I4791" s="12">
        <v>550</v>
      </c>
      <c r="J4791" s="12">
        <f>J4790+IF(AND($B4791="B",$G4791="D"),-I4791,IF($B4791="B",+I4791,0))</f>
        <v>-1351.1515693041013</v>
      </c>
      <c r="K4791" s="12">
        <f>K4790+IF(AND($B4791="B",$E4791&lt;&gt;""),IF($G4791="D",-I4791,+I4791),0)</f>
        <v>-1351.1515693041013</v>
      </c>
      <c r="L4791" s="6" t="str">
        <f>IF(C4791="","",G4791&amp;" "&amp;VLOOKUP(C4791,$X$1:$Y$49,2))</f>
        <v>D 4</v>
      </c>
      <c r="M4791" s="10" t="e">
        <f>M4790+IF(AND(B4791="C",E4791&lt;&gt;""),IF(G4791="D",-#REF!,+#REF!),0)</f>
        <v>#REF!</v>
      </c>
      <c r="N4791">
        <f>IF(D4791,MONTH(D4791),"")</f>
        <v>3</v>
      </c>
      <c r="O4791">
        <f>IF(D4791,YEAR(D4791),"")</f>
        <v>2010</v>
      </c>
      <c r="P4791" s="12">
        <f>P4790+IF(AND($B4791="C",I4791&lt;&gt;""),IF($G4791="D",-I4791,+I4791),0)</f>
        <v>5.774812213216407E-3</v>
      </c>
    </row>
    <row r="4792" spans="1:16" x14ac:dyDescent="0.2">
      <c r="A4792" s="6">
        <v>2259</v>
      </c>
      <c r="B4792" s="29" t="s">
        <v>17</v>
      </c>
      <c r="C4792" t="s">
        <v>28</v>
      </c>
      <c r="D4792" s="8">
        <v>40262</v>
      </c>
      <c r="E4792" s="8">
        <v>40262</v>
      </c>
      <c r="F4792" s="40" t="s">
        <v>284</v>
      </c>
      <c r="G4792" s="29" t="s">
        <v>23</v>
      </c>
      <c r="I4792" s="12">
        <v>33.44</v>
      </c>
      <c r="J4792" s="12">
        <f>J4791+IF(AND($B4792="B",$G4792="D"),-I4792,IF($B4792="B",+I4792,0))</f>
        <v>-1384.5915693041013</v>
      </c>
      <c r="K4792" s="12">
        <f>K4791+IF(AND($B4792="B",$E4792&lt;&gt;""),IF($G4792="D",-I4792,+I4792),0)</f>
        <v>-1384.5915693041013</v>
      </c>
      <c r="L4792" s="6" t="str">
        <f>IF(C4792="","",G4792&amp;" "&amp;VLOOKUP(C4792,$X$1:$Y$49,2))</f>
        <v>D 25</v>
      </c>
      <c r="M4792" s="10" t="e">
        <f>M4791+IF(AND(B4792="C",E4792&lt;&gt;""),IF(G4792="D",-#REF!,+#REF!),0)</f>
        <v>#REF!</v>
      </c>
      <c r="N4792">
        <f>IF(D4792,MONTH(D4792),"")</f>
        <v>3</v>
      </c>
      <c r="O4792">
        <f>IF(D4792,YEAR(D4792),"")</f>
        <v>2010</v>
      </c>
      <c r="P4792" s="12">
        <f>P4791+IF(AND($B4792="C",I4792&lt;&gt;""),IF($G4792="D",-I4792,+I4792),0)</f>
        <v>5.774812213216407E-3</v>
      </c>
    </row>
    <row r="4793" spans="1:16" x14ac:dyDescent="0.2">
      <c r="A4793" s="6">
        <v>2259</v>
      </c>
      <c r="B4793" s="29" t="s">
        <v>17</v>
      </c>
      <c r="C4793" t="s">
        <v>26</v>
      </c>
      <c r="D4793" s="8">
        <v>40262</v>
      </c>
      <c r="E4793" s="8">
        <v>40262</v>
      </c>
      <c r="F4793" s="40" t="s">
        <v>284</v>
      </c>
      <c r="G4793" s="6" t="s">
        <v>23</v>
      </c>
      <c r="I4793" s="12">
        <v>5.78</v>
      </c>
      <c r="J4793" s="12">
        <f>J4792+IF(AND($B4793="B",$G4793="D"),-I4793,IF($B4793="B",+I4793,0))</f>
        <v>-1390.3715693041013</v>
      </c>
      <c r="K4793" s="12">
        <f>K4792+IF(AND($B4793="B",$E4793&lt;&gt;""),IF($G4793="D",-I4793,+I4793),0)</f>
        <v>-1390.3715693041013</v>
      </c>
      <c r="L4793" s="6" t="str">
        <f>IF(C4793="","",G4793&amp;" "&amp;VLOOKUP(C4793,$X$1:$Y$49,2))</f>
        <v>D 6</v>
      </c>
      <c r="M4793" s="10" t="e">
        <f>M4792+IF(AND(B4793="C",E4793&lt;&gt;""),IF(G4793="D",-#REF!,+#REF!),0)</f>
        <v>#REF!</v>
      </c>
      <c r="N4793">
        <f>IF(D4793,MONTH(D4793),"")</f>
        <v>3</v>
      </c>
      <c r="O4793">
        <f>IF(D4793,YEAR(D4793),"")</f>
        <v>2010</v>
      </c>
      <c r="P4793" s="12">
        <f>P4792+IF(AND($B4793="C",I4793&lt;&gt;""),IF($G4793="D",-I4793,+I4793),0)</f>
        <v>5.774812213216407E-3</v>
      </c>
    </row>
    <row r="4794" spans="1:16" x14ac:dyDescent="0.2">
      <c r="A4794" s="6">
        <v>2254</v>
      </c>
      <c r="B4794" s="29" t="s">
        <v>17</v>
      </c>
      <c r="C4794" t="s">
        <v>49</v>
      </c>
      <c r="D4794" s="8">
        <v>40267</v>
      </c>
      <c r="E4794" s="8">
        <v>40268</v>
      </c>
      <c r="F4794" s="40" t="s">
        <v>284</v>
      </c>
      <c r="G4794" s="29" t="s">
        <v>23</v>
      </c>
      <c r="I4794" s="12">
        <v>500</v>
      </c>
      <c r="J4794" s="12">
        <f>J4793+IF(AND($B4794="B",$G4794="D"),-I4794,IF($B4794="B",+I4794,0))</f>
        <v>-1890.3715693041013</v>
      </c>
      <c r="K4794" s="12">
        <f>K4793+IF(AND($B4794="B",$E4794&lt;&gt;""),IF($G4794="D",-I4794,+I4794),0)</f>
        <v>-1890.3715693041013</v>
      </c>
      <c r="L4794" s="6" t="str">
        <f>IF(C4794="","",G4794&amp;" "&amp;VLOOKUP(C4794,$X$1:$Y$49,2))</f>
        <v>D 24</v>
      </c>
      <c r="M4794" s="10" t="e">
        <f>M4793+IF(AND(B4794="C",E4794&lt;&gt;""),IF(G4794="D",-#REF!,+#REF!),0)</f>
        <v>#REF!</v>
      </c>
      <c r="N4794">
        <f>IF(D4794,MONTH(D4794),"")</f>
        <v>3</v>
      </c>
      <c r="O4794">
        <f>IF(D4794,YEAR(D4794),"")</f>
        <v>2010</v>
      </c>
      <c r="P4794" s="12">
        <f>P4793+IF(AND($B4794="C",I4794&lt;&gt;""),IF($G4794="D",-I4794,+I4794),0)</f>
        <v>5.774812213216407E-3</v>
      </c>
    </row>
    <row r="4795" spans="1:16" x14ac:dyDescent="0.2">
      <c r="A4795" s="6">
        <v>2254</v>
      </c>
      <c r="B4795" s="29" t="s">
        <v>17</v>
      </c>
      <c r="C4795" t="s">
        <v>26</v>
      </c>
      <c r="D4795" s="8">
        <v>40267</v>
      </c>
      <c r="E4795" s="8">
        <v>40268</v>
      </c>
      <c r="F4795" s="40" t="s">
        <v>284</v>
      </c>
      <c r="G4795" s="29" t="s">
        <v>23</v>
      </c>
      <c r="I4795" s="12">
        <v>98</v>
      </c>
      <c r="J4795" s="12">
        <f>J4794+IF(AND($B4795="B",$G4795="D"),-I4795,IF($B4795="B",+I4795,0))</f>
        <v>-1988.3715693041013</v>
      </c>
      <c r="K4795" s="12">
        <f>K4794+IF(AND($B4795="B",$E4795&lt;&gt;""),IF($G4795="D",-I4795,+I4795),0)</f>
        <v>-1988.3715693041013</v>
      </c>
      <c r="L4795" s="6" t="str">
        <f>IF(C4795="","",G4795&amp;" "&amp;VLOOKUP(C4795,$X$1:$Y$49,2))</f>
        <v>D 6</v>
      </c>
      <c r="M4795" s="10" t="e">
        <f>M4794+IF(AND(B4795="C",E4795&lt;&gt;""),IF(G4795="D",-#REF!,+#REF!),0)</f>
        <v>#REF!</v>
      </c>
      <c r="N4795">
        <f>IF(D4795,MONTH(D4795),"")</f>
        <v>3</v>
      </c>
      <c r="O4795">
        <f>IF(D4795,YEAR(D4795),"")</f>
        <v>2010</v>
      </c>
      <c r="P4795" s="12">
        <f>P4794+IF(AND($B4795="C",I4795&lt;&gt;""),IF($G4795="D",-I4795,+I4795),0)</f>
        <v>5.774812213216407E-3</v>
      </c>
    </row>
    <row r="4796" spans="1:16" x14ac:dyDescent="0.2">
      <c r="A4796" s="6">
        <v>2260</v>
      </c>
      <c r="B4796" s="29" t="s">
        <v>17</v>
      </c>
      <c r="C4796" t="s">
        <v>54</v>
      </c>
      <c r="D4796" s="8">
        <v>40267</v>
      </c>
      <c r="E4796" s="8">
        <v>40267</v>
      </c>
      <c r="F4796" s="40" t="s">
        <v>284</v>
      </c>
      <c r="G4796" s="29" t="s">
        <v>19</v>
      </c>
      <c r="I4796" s="12">
        <v>870</v>
      </c>
      <c r="J4796" s="12">
        <f>J4795+IF(AND($B4796="B",$G4796="D"),-I4796,IF($B4796="B",+I4796,0))</f>
        <v>-1118.3715693041013</v>
      </c>
      <c r="K4796" s="12">
        <f>K4795+IF(AND($B4796="B",$E4796&lt;&gt;""),IF($G4796="D",-I4796,+I4796),0)</f>
        <v>-1118.3715693041013</v>
      </c>
      <c r="L4796" s="6" t="str">
        <f>IF(C4796="","",G4796&amp;" "&amp;VLOOKUP(C4796,$X$1:$Y$49,2))</f>
        <v>R 6</v>
      </c>
      <c r="M4796" s="10" t="e">
        <f>M4795+IF(AND(B4796="C",E4796&lt;&gt;""),IF(G4796="D",-#REF!,+#REF!),0)</f>
        <v>#REF!</v>
      </c>
      <c r="N4796">
        <f>IF(D4796,MONTH(D4796),"")</f>
        <v>3</v>
      </c>
      <c r="O4796">
        <f>IF(D4796,YEAR(D4796),"")</f>
        <v>2010</v>
      </c>
      <c r="P4796" s="12">
        <f>P4795+IF(AND($B4796="C",I4796&lt;&gt;""),IF($G4796="D",-I4796,+I4796),0)</f>
        <v>5.774812213216407E-3</v>
      </c>
    </row>
    <row r="4797" spans="1:16" x14ac:dyDescent="0.2">
      <c r="A4797" s="6">
        <v>2260</v>
      </c>
      <c r="B4797" s="29" t="s">
        <v>17</v>
      </c>
      <c r="C4797" t="s">
        <v>62</v>
      </c>
      <c r="D4797" s="8">
        <v>40267</v>
      </c>
      <c r="E4797" s="8">
        <v>40267</v>
      </c>
      <c r="F4797" t="s">
        <v>284</v>
      </c>
      <c r="G4797" s="29" t="s">
        <v>19</v>
      </c>
      <c r="I4797" s="12">
        <v>170.52</v>
      </c>
      <c r="J4797" s="12">
        <f>J4796+IF(AND($B4797="B",$G4797="D"),-I4797,IF($B4797="B",+I4797,0))</f>
        <v>-947.8515693041013</v>
      </c>
      <c r="K4797" s="12">
        <f>K4796+IF(AND($B4797="B",$E4797&lt;&gt;""),IF($G4797="D",-I4797,+I4797),0)</f>
        <v>-947.8515693041013</v>
      </c>
      <c r="L4797" s="6" t="str">
        <f>IF(C4797="","",G4797&amp;" "&amp;VLOOKUP(C4797,$X$1:$Y$49,2))</f>
        <v>R 5</v>
      </c>
      <c r="M4797" s="10" t="e">
        <f>M4796+IF(AND(B4797="C",E4797&lt;&gt;""),IF(G4797="D",-#REF!,+#REF!),0)</f>
        <v>#REF!</v>
      </c>
      <c r="N4797">
        <f>IF(D4797,MONTH(D4797),"")</f>
        <v>3</v>
      </c>
      <c r="O4797">
        <f>IF(D4797,YEAR(D4797),"")</f>
        <v>2010</v>
      </c>
      <c r="P4797" s="12">
        <f>P4796+IF(AND($B4797="C",I4797&lt;&gt;""),IF($G4797="D",-I4797,+I4797),0)</f>
        <v>5.774812213216407E-3</v>
      </c>
    </row>
    <row r="4798" spans="1:16" x14ac:dyDescent="0.2">
      <c r="A4798" s="6">
        <v>2261</v>
      </c>
      <c r="B4798" s="29" t="s">
        <v>17</v>
      </c>
      <c r="C4798" t="s">
        <v>31</v>
      </c>
      <c r="D4798" s="8">
        <v>40268</v>
      </c>
      <c r="E4798" s="8">
        <v>40268</v>
      </c>
      <c r="F4798" s="40" t="s">
        <v>284</v>
      </c>
      <c r="G4798" s="29" t="s">
        <v>23</v>
      </c>
      <c r="I4798" s="12">
        <v>51.96</v>
      </c>
      <c r="J4798" s="12">
        <f>J4797+IF(AND($B4798="B",$G4798="D"),-I4798,IF($B4798="B",+I4798,0))</f>
        <v>-999.81156930410134</v>
      </c>
      <c r="K4798" s="12">
        <f>K4797+IF(AND($B4798="B",$E4798&lt;&gt;""),IF($G4798="D",-I4798,+I4798),0)</f>
        <v>-999.81156930410134</v>
      </c>
      <c r="L4798" s="6" t="str">
        <f>IF(C4798="","",G4798&amp;" "&amp;VLOOKUP(C4798,$X$1:$Y$49,2))</f>
        <v>D 22</v>
      </c>
      <c r="M4798" s="10" t="e">
        <f>M4797+IF(AND(B4798="C",E4798&lt;&gt;""),IF(G4798="D",-#REF!,+#REF!),0)</f>
        <v>#REF!</v>
      </c>
      <c r="N4798">
        <f>IF(D4798,MONTH(D4798),"")</f>
        <v>3</v>
      </c>
      <c r="O4798">
        <f>IF(D4798,YEAR(D4798),"")</f>
        <v>2010</v>
      </c>
      <c r="P4798" s="12">
        <f>P4797+IF(AND($B4798="C",I4798&lt;&gt;""),IF($G4798="D",-I4798,+I4798),0)</f>
        <v>5.774812213216407E-3</v>
      </c>
    </row>
    <row r="4799" spans="1:16" x14ac:dyDescent="0.2">
      <c r="A4799" s="6">
        <v>2261</v>
      </c>
      <c r="B4799" s="29" t="s">
        <v>17</v>
      </c>
      <c r="C4799" t="s">
        <v>26</v>
      </c>
      <c r="D4799" s="8">
        <v>40268</v>
      </c>
      <c r="E4799" s="8">
        <v>40268</v>
      </c>
      <c r="F4799" s="40" t="s">
        <v>284</v>
      </c>
      <c r="G4799" s="29" t="s">
        <v>23</v>
      </c>
      <c r="I4799" s="12">
        <v>10.18</v>
      </c>
      <c r="J4799" s="12">
        <f>J4798+IF(AND($B4799="B",$G4799="D"),-I4799,IF($B4799="B",+I4799,0))</f>
        <v>-1009.9915693041013</v>
      </c>
      <c r="K4799" s="12">
        <f>K4798+IF(AND($B4799="B",$E4799&lt;&gt;""),IF($G4799="D",-I4799,+I4799),0)</f>
        <v>-1009.9915693041013</v>
      </c>
      <c r="L4799" s="6" t="str">
        <f>IF(C4799="","",G4799&amp;" "&amp;VLOOKUP(C4799,$X$1:$Y$49,2))</f>
        <v>D 6</v>
      </c>
      <c r="M4799" s="10" t="e">
        <f>M4798+IF(AND(B4799="C",E4799&lt;&gt;""),IF(G4799="D",-#REF!,+#REF!),0)</f>
        <v>#REF!</v>
      </c>
      <c r="N4799">
        <f>IF(D4799,MONTH(D4799),"")</f>
        <v>3</v>
      </c>
      <c r="O4799">
        <f>IF(D4799,YEAR(D4799),"")</f>
        <v>2010</v>
      </c>
      <c r="P4799" s="12">
        <f>P4798+IF(AND($B4799="C",I4799&lt;&gt;""),IF($G4799="D",-I4799,+I4799),0)</f>
        <v>5.774812213216407E-3</v>
      </c>
    </row>
    <row r="4800" spans="1:16" x14ac:dyDescent="0.2">
      <c r="A4800" s="6">
        <v>2265</v>
      </c>
      <c r="B4800" s="6" t="s">
        <v>17</v>
      </c>
      <c r="C4800" t="s">
        <v>53</v>
      </c>
      <c r="D4800" s="8">
        <v>40269</v>
      </c>
      <c r="E4800" s="8">
        <v>40269</v>
      </c>
      <c r="F4800" t="s">
        <v>284</v>
      </c>
      <c r="G4800" s="6" t="s">
        <v>23</v>
      </c>
      <c r="I4800" s="12">
        <v>36</v>
      </c>
      <c r="J4800" s="12">
        <f>J4799+IF(AND($B4800="B",$G4800="D"),-I4800,IF($B4800="B",+I4800,0))</f>
        <v>-1045.9915693041012</v>
      </c>
      <c r="K4800" s="12">
        <f>K4799+IF(AND($B4800="B",$E4800&lt;&gt;""),IF($G4800="D",-I4800,+I4800),0)</f>
        <v>-1045.9915693041012</v>
      </c>
      <c r="L4800" s="6" t="str">
        <f>IF(C4800="","",G4800&amp;" "&amp;VLOOKUP(C4800,$X$1:$Y$49,2))</f>
        <v>D 29</v>
      </c>
      <c r="M4800" s="10" t="e">
        <f>M4799+IF(AND(B4800="C",E4800&lt;&gt;""),IF(G4800="D",-#REF!,+#REF!),0)</f>
        <v>#REF!</v>
      </c>
      <c r="N4800">
        <f>IF(D4800,MONTH(D4800),"")</f>
        <v>4</v>
      </c>
      <c r="O4800">
        <f>IF(D4800,YEAR(D4800),"")</f>
        <v>2010</v>
      </c>
      <c r="P4800" s="12">
        <f>P4799+IF(AND($B4800="C",I4800&lt;&gt;""),IF($G4800="D",-I4800,+I4800),0)</f>
        <v>5.774812213216407E-3</v>
      </c>
    </row>
    <row r="4801" spans="1:16" x14ac:dyDescent="0.2">
      <c r="A4801" s="6">
        <v>2265</v>
      </c>
      <c r="B4801" s="6" t="s">
        <v>17</v>
      </c>
      <c r="C4801" t="s">
        <v>53</v>
      </c>
      <c r="D4801" s="8">
        <v>40269</v>
      </c>
      <c r="E4801" s="8">
        <v>40269</v>
      </c>
      <c r="F4801" t="s">
        <v>284</v>
      </c>
      <c r="G4801" s="6" t="s">
        <v>23</v>
      </c>
      <c r="I4801" s="12">
        <v>8.36</v>
      </c>
      <c r="J4801" s="12">
        <f>J4800+IF(AND($B4801="B",$G4801="D"),-I4801,IF($B4801="B",+I4801,0))</f>
        <v>-1054.3515693041011</v>
      </c>
      <c r="K4801" s="12">
        <f>K4800+IF(AND($B4801="B",$E4801&lt;&gt;""),IF($G4801="D",-I4801,+I4801),0)</f>
        <v>-1054.3515693041011</v>
      </c>
      <c r="L4801" s="6" t="str">
        <f>IF(C4801="","",G4801&amp;" "&amp;VLOOKUP(C4801,$X$1:$Y$49,2))</f>
        <v>D 29</v>
      </c>
      <c r="M4801" s="10" t="e">
        <f>M4800+IF(AND(B4801="C",E4801&lt;&gt;""),IF(G4801="D",-#REF!,+#REF!),0)</f>
        <v>#REF!</v>
      </c>
      <c r="N4801">
        <f>IF(D4801,MONTH(D4801),"")</f>
        <v>4</v>
      </c>
      <c r="O4801">
        <f>IF(D4801,YEAR(D4801),"")</f>
        <v>2010</v>
      </c>
      <c r="P4801" s="12">
        <f>P4800+IF(AND($B4801="C",I4801&lt;&gt;""),IF($G4801="D",-I4801,+I4801),0)</f>
        <v>5.774812213216407E-3</v>
      </c>
    </row>
    <row r="4802" spans="1:16" x14ac:dyDescent="0.2">
      <c r="A4802" s="6">
        <v>2265</v>
      </c>
      <c r="B4802" s="6" t="s">
        <v>17</v>
      </c>
      <c r="C4802" t="s">
        <v>53</v>
      </c>
      <c r="D4802" s="8">
        <v>40269</v>
      </c>
      <c r="E4802" s="8">
        <v>40269</v>
      </c>
      <c r="F4802" s="40" t="s">
        <v>284</v>
      </c>
      <c r="G4802" s="29" t="s">
        <v>23</v>
      </c>
      <c r="I4802" s="12">
        <v>2.2799999999999998</v>
      </c>
      <c r="J4802" s="12">
        <f>J4801+IF(AND($B4802="B",$G4802="D"),-I4802,IF($B4802="B",+I4802,0))</f>
        <v>-1056.631569304101</v>
      </c>
      <c r="K4802" s="12">
        <f>K4801+IF(AND($B4802="B",$E4802&lt;&gt;""),IF($G4802="D",-I4802,+I4802),0)</f>
        <v>-1056.631569304101</v>
      </c>
      <c r="L4802" s="6" t="str">
        <f>IF(C4802="","",G4802&amp;" "&amp;VLOOKUP(C4802,$X$1:$Y$49,2))</f>
        <v>D 29</v>
      </c>
      <c r="M4802" s="10" t="e">
        <f>M4801+IF(AND(B4802="C",E4802&lt;&gt;""),IF(G4802="D",-#REF!,+#REF!),0)</f>
        <v>#REF!</v>
      </c>
      <c r="N4802">
        <f>IF(D4802,MONTH(D4802),"")</f>
        <v>4</v>
      </c>
      <c r="O4802">
        <f>IF(D4802,YEAR(D4802),"")</f>
        <v>2010</v>
      </c>
      <c r="P4802" s="12">
        <f>P4801+IF(AND($B4802="C",I4802&lt;&gt;""),IF($G4802="D",-I4802,+I4802),0)</f>
        <v>5.774812213216407E-3</v>
      </c>
    </row>
    <row r="4803" spans="1:16" x14ac:dyDescent="0.2">
      <c r="A4803" s="6">
        <v>999</v>
      </c>
      <c r="B4803" s="6" t="s">
        <v>17</v>
      </c>
      <c r="C4803" t="s">
        <v>33</v>
      </c>
      <c r="D4803" s="8">
        <v>40272</v>
      </c>
      <c r="E4803" s="8">
        <v>40275</v>
      </c>
      <c r="F4803" t="s">
        <v>284</v>
      </c>
      <c r="G4803" s="6" t="s">
        <v>23</v>
      </c>
      <c r="I4803" s="12">
        <v>145.87</v>
      </c>
      <c r="J4803" s="12">
        <f>J4802+IF(AND($B4803="B",$G4803="D"),-I4803,IF($B4803="B",+I4803,0))</f>
        <v>-1202.5015693041009</v>
      </c>
      <c r="K4803" s="12">
        <f>K4802+IF(AND($B4803="B",$E4803&lt;&gt;""),IF($G4803="D",-I4803,+I4803),0)</f>
        <v>-1202.5015693041009</v>
      </c>
      <c r="L4803" s="6" t="str">
        <f>IF(C4803="","",G4803&amp;" "&amp;VLOOKUP(C4803,$X$1:$Y$49,2))</f>
        <v>D 23</v>
      </c>
      <c r="M4803" s="10" t="e">
        <f>M4802+IF(AND(B4803="C",E4803&lt;&gt;""),IF(G4803="D",-#REF!,+#REF!),0)</f>
        <v>#REF!</v>
      </c>
      <c r="N4803">
        <f>IF(D4803,MONTH(D4803),"")</f>
        <v>4</v>
      </c>
      <c r="O4803">
        <f>IF(D4803,YEAR(D4803),"")</f>
        <v>2010</v>
      </c>
      <c r="P4803" s="12">
        <f>P4802+IF(AND($B4803="C",I4803&lt;&gt;""),IF($G4803="D",-I4803,+I4803),0)</f>
        <v>5.774812213216407E-3</v>
      </c>
    </row>
    <row r="4804" spans="1:16" x14ac:dyDescent="0.2">
      <c r="A4804" s="6">
        <v>2257</v>
      </c>
      <c r="B4804" s="29" t="s">
        <v>17</v>
      </c>
      <c r="C4804" t="s">
        <v>31</v>
      </c>
      <c r="D4804" s="8">
        <v>40274</v>
      </c>
      <c r="E4804" s="8">
        <v>40274</v>
      </c>
      <c r="F4804" s="40" t="s">
        <v>284</v>
      </c>
      <c r="G4804" s="29" t="s">
        <v>23</v>
      </c>
      <c r="I4804" s="12">
        <v>92.81</v>
      </c>
      <c r="J4804" s="12">
        <f>J4803+IF(AND($B4804="B",$G4804="D"),-I4804,IF($B4804="B",+I4804,0))</f>
        <v>-1295.3115693041009</v>
      </c>
      <c r="K4804" s="12">
        <f>K4803+IF(AND($B4804="B",$E4804&lt;&gt;""),IF($G4804="D",-I4804,+I4804),0)</f>
        <v>-1295.3115693041009</v>
      </c>
      <c r="L4804" s="6" t="str">
        <f>IF(C4804="","",G4804&amp;" "&amp;VLOOKUP(C4804,$X$1:$Y$49,2))</f>
        <v>D 22</v>
      </c>
      <c r="M4804" s="10" t="e">
        <f>M4803+IF(AND(B4804="C",E4804&lt;&gt;""),IF(G4804="D",-#REF!,+#REF!),0)</f>
        <v>#REF!</v>
      </c>
      <c r="N4804">
        <f>IF(D4804,MONTH(D4804),"")</f>
        <v>4</v>
      </c>
      <c r="O4804">
        <f>IF(D4804,YEAR(D4804),"")</f>
        <v>2010</v>
      </c>
      <c r="P4804" s="12">
        <f>P4803+IF(AND($B4804="C",I4804&lt;&gt;""),IF($G4804="D",-I4804,+I4804),0)</f>
        <v>5.774812213216407E-3</v>
      </c>
    </row>
    <row r="4805" spans="1:16" x14ac:dyDescent="0.2">
      <c r="A4805" s="6">
        <v>2257</v>
      </c>
      <c r="B4805" s="29" t="s">
        <v>17</v>
      </c>
      <c r="C4805" t="s">
        <v>26</v>
      </c>
      <c r="D4805" s="8">
        <v>40274</v>
      </c>
      <c r="E4805" s="8">
        <v>40274</v>
      </c>
      <c r="F4805" s="40" t="s">
        <v>284</v>
      </c>
      <c r="G4805" s="29" t="s">
        <v>23</v>
      </c>
      <c r="I4805" s="12">
        <v>18.190000000000001</v>
      </c>
      <c r="J4805" s="12">
        <f>J4804+IF(AND($B4805="B",$G4805="D"),-I4805,IF($B4805="B",+I4805,0))</f>
        <v>-1313.5015693041009</v>
      </c>
      <c r="K4805" s="12">
        <f>K4804+IF(AND($B4805="B",$E4805&lt;&gt;""),IF($G4805="D",-I4805,+I4805),0)</f>
        <v>-1313.5015693041009</v>
      </c>
      <c r="L4805" s="6" t="str">
        <f>IF(C4805="","",G4805&amp;" "&amp;VLOOKUP(C4805,$X$1:$Y$49,2))</f>
        <v>D 6</v>
      </c>
      <c r="M4805" s="10" t="e">
        <f>M4804+IF(AND(B4805="C",E4805&lt;&gt;""),IF(G4805="D",-#REF!,+#REF!),0)</f>
        <v>#REF!</v>
      </c>
      <c r="N4805">
        <f>IF(D4805,MONTH(D4805),"")</f>
        <v>4</v>
      </c>
      <c r="O4805">
        <f>IF(D4805,YEAR(D4805),"")</f>
        <v>2010</v>
      </c>
      <c r="P4805" s="12">
        <f>P4804+IF(AND($B4805="C",I4805&lt;&gt;""),IF($G4805="D",-I4805,+I4805),0)</f>
        <v>5.774812213216407E-3</v>
      </c>
    </row>
    <row r="4806" spans="1:16" x14ac:dyDescent="0.2">
      <c r="A4806" s="6">
        <v>1538</v>
      </c>
      <c r="B4806" s="6" t="s">
        <v>17</v>
      </c>
      <c r="C4806" t="s">
        <v>64</v>
      </c>
      <c r="D4806" s="8">
        <v>40276</v>
      </c>
      <c r="E4806" s="8">
        <v>40280</v>
      </c>
      <c r="F4806" t="s">
        <v>284</v>
      </c>
      <c r="G4806" s="6" t="s">
        <v>23</v>
      </c>
      <c r="I4806" s="12">
        <v>11.9</v>
      </c>
      <c r="J4806" s="12">
        <f>J4805+IF(AND($B4806="B",$G4806="D"),-I4806,IF($B4806="B",+I4806,0))</f>
        <v>-1325.401569304101</v>
      </c>
      <c r="K4806" s="12">
        <f>K4805+IF(AND($B4806="B",$E4806&lt;&gt;""),IF($G4806="D",-I4806,+I4806),0)</f>
        <v>-1325.401569304101</v>
      </c>
      <c r="L4806" s="6" t="str">
        <f>IF(C4806="","",G4806&amp;" "&amp;VLOOKUP(C4806,$X$1:$Y$49,2))</f>
        <v>D 20</v>
      </c>
      <c r="M4806" s="10" t="e">
        <f>M4805+IF(AND(B4806="C",E4806&lt;&gt;""),IF(G4806="D",-#REF!,+#REF!),0)</f>
        <v>#REF!</v>
      </c>
      <c r="N4806">
        <f>IF(D4806,MONTH(D4806),"")</f>
        <v>4</v>
      </c>
      <c r="O4806">
        <f>IF(D4806,YEAR(D4806),"")</f>
        <v>2010</v>
      </c>
      <c r="P4806" s="12">
        <f>P4805+IF(AND($B4806="C",I4806&lt;&gt;""),IF($G4806="D",-I4806,+I4806),0)</f>
        <v>5.774812213216407E-3</v>
      </c>
    </row>
    <row r="4807" spans="1:16" x14ac:dyDescent="0.2">
      <c r="A4807" s="6">
        <v>2216</v>
      </c>
      <c r="B4807" s="29" t="s">
        <v>17</v>
      </c>
      <c r="C4807" t="s">
        <v>33</v>
      </c>
      <c r="D4807" s="8">
        <v>40277</v>
      </c>
      <c r="E4807" s="8">
        <v>40277</v>
      </c>
      <c r="F4807" s="40" t="s">
        <v>284</v>
      </c>
      <c r="G4807" s="29" t="s">
        <v>23</v>
      </c>
      <c r="I4807" s="12">
        <v>330.73</v>
      </c>
      <c r="J4807" s="12">
        <f>J4806+IF(AND($B4807="B",$G4807="D"),-I4807,IF($B4807="B",+I4807,0))</f>
        <v>-1656.131569304101</v>
      </c>
      <c r="K4807" s="12">
        <f>K4806+IF(AND($B4807="B",$E4807&lt;&gt;""),IF($G4807="D",-I4807,+I4807),0)</f>
        <v>-1656.131569304101</v>
      </c>
      <c r="L4807" s="6" t="str">
        <f>IF(C4807="","",G4807&amp;" "&amp;VLOOKUP(C4807,$X$1:$Y$49,2))</f>
        <v>D 23</v>
      </c>
      <c r="M4807" s="10" t="e">
        <f>M4806+IF(AND(B4807="C",E4807&lt;&gt;""),IF(G4807="D",-#REF!,+#REF!),0)</f>
        <v>#REF!</v>
      </c>
      <c r="N4807">
        <f>IF(D4807,MONTH(D4807),"")</f>
        <v>4</v>
      </c>
      <c r="O4807">
        <f>IF(D4807,YEAR(D4807),"")</f>
        <v>2010</v>
      </c>
      <c r="P4807" s="12">
        <f>P4806+IF(AND($B4807="C",I4807&lt;&gt;""),IF($G4807="D",-I4807,+I4807),0)</f>
        <v>5.774812213216407E-3</v>
      </c>
    </row>
    <row r="4808" spans="1:16" x14ac:dyDescent="0.2">
      <c r="A4808" s="6">
        <v>2217</v>
      </c>
      <c r="B4808" s="29" t="s">
        <v>17</v>
      </c>
      <c r="C4808" t="s">
        <v>33</v>
      </c>
      <c r="D4808" s="8">
        <v>40277</v>
      </c>
      <c r="E4808" s="8">
        <v>40277</v>
      </c>
      <c r="F4808" s="40" t="s">
        <v>284</v>
      </c>
      <c r="G4808" s="29" t="s">
        <v>23</v>
      </c>
      <c r="I4808" s="12">
        <v>317.43</v>
      </c>
      <c r="J4808" s="12">
        <f>J4807+IF(AND($B4808="B",$G4808="D"),-I4808,IF($B4808="B",+I4808,0))</f>
        <v>-1973.5615693041011</v>
      </c>
      <c r="K4808" s="12">
        <f>K4807+IF(AND($B4808="B",$E4808&lt;&gt;""),IF($G4808="D",-I4808,+I4808),0)</f>
        <v>-1973.5615693041011</v>
      </c>
      <c r="L4808" s="6" t="str">
        <f>IF(C4808="","",G4808&amp;" "&amp;VLOOKUP(C4808,$X$1:$Y$49,2))</f>
        <v>D 23</v>
      </c>
      <c r="M4808" s="10" t="e">
        <f>M4807+IF(AND(B4808="C",E4808&lt;&gt;""),IF(G4808="D",-#REF!,+#REF!),0)</f>
        <v>#REF!</v>
      </c>
      <c r="N4808">
        <f>IF(D4808,MONTH(D4808),"")</f>
        <v>4</v>
      </c>
      <c r="O4808">
        <f>IF(D4808,YEAR(D4808),"")</f>
        <v>2010</v>
      </c>
      <c r="P4808" s="12">
        <f>P4807+IF(AND($B4808="C",I4808&lt;&gt;""),IF($G4808="D",-I4808,+I4808),0)</f>
        <v>5.774812213216407E-3</v>
      </c>
    </row>
    <row r="4809" spans="1:16" x14ac:dyDescent="0.2">
      <c r="A4809" s="6">
        <v>2230</v>
      </c>
      <c r="B4809" s="29" t="s">
        <v>17</v>
      </c>
      <c r="C4809" t="s">
        <v>33</v>
      </c>
      <c r="D4809" s="8">
        <v>40278</v>
      </c>
      <c r="E4809" s="8">
        <v>40281</v>
      </c>
      <c r="F4809" t="s">
        <v>284</v>
      </c>
      <c r="G4809" s="29" t="s">
        <v>23</v>
      </c>
      <c r="I4809" s="12">
        <v>364.5</v>
      </c>
      <c r="J4809" s="12">
        <f>J4808+IF(AND($B4809="B",$G4809="D"),-I4809,IF($B4809="B",+I4809,0))</f>
        <v>-2338.0615693041009</v>
      </c>
      <c r="K4809" s="12">
        <f>K4808+IF(AND($B4809="B",$E4809&lt;&gt;""),IF($G4809="D",-I4809,+I4809),0)</f>
        <v>-2338.0615693041009</v>
      </c>
      <c r="L4809" s="6" t="str">
        <f>IF(C4809="","",G4809&amp;" "&amp;VLOOKUP(C4809,$X$1:$Y$49,2))</f>
        <v>D 23</v>
      </c>
      <c r="M4809" s="10" t="e">
        <f>M4808+IF(AND(B4809="C",E4809&lt;&gt;""),IF(G4809="D",-#REF!,+#REF!),0)</f>
        <v>#REF!</v>
      </c>
      <c r="N4809">
        <f>IF(D4809,MONTH(D4809),"")</f>
        <v>4</v>
      </c>
      <c r="O4809">
        <f>IF(D4809,YEAR(D4809),"")</f>
        <v>2010</v>
      </c>
      <c r="P4809" s="12">
        <f>P4808+IF(AND($B4809="C",I4809&lt;&gt;""),IF($G4809="D",-I4809,+I4809),0)</f>
        <v>5.774812213216407E-3</v>
      </c>
    </row>
    <row r="4810" spans="1:16" x14ac:dyDescent="0.2">
      <c r="A4810" s="6">
        <v>2263</v>
      </c>
      <c r="B4810" s="29" t="s">
        <v>17</v>
      </c>
      <c r="C4810" t="s">
        <v>64</v>
      </c>
      <c r="D4810" s="8">
        <v>40280</v>
      </c>
      <c r="E4810" s="8">
        <v>40280</v>
      </c>
      <c r="F4810" s="40" t="s">
        <v>284</v>
      </c>
      <c r="G4810" s="29" t="s">
        <v>23</v>
      </c>
      <c r="I4810" s="12">
        <v>343</v>
      </c>
      <c r="J4810" s="12">
        <f>J4809+IF(AND($B4810="B",$G4810="D"),-I4810,IF($B4810="B",+I4810,0))</f>
        <v>-2681.0615693041009</v>
      </c>
      <c r="K4810" s="12">
        <f>K4809+IF(AND($B4810="B",$E4810&lt;&gt;""),IF($G4810="D",-I4810,+I4810),0)</f>
        <v>-2681.0615693041009</v>
      </c>
      <c r="L4810" s="6" t="str">
        <f>IF(C4810="","",G4810&amp;" "&amp;VLOOKUP(C4810,$X$1:$Y$49,2))</f>
        <v>D 20</v>
      </c>
      <c r="M4810" s="10" t="e">
        <f>M4809+IF(AND(B4810="C",E4810&lt;&gt;""),IF(G4810="D",-#REF!,+#REF!),0)</f>
        <v>#REF!</v>
      </c>
      <c r="N4810">
        <f>IF(D4810,MONTH(D4810),"")</f>
        <v>4</v>
      </c>
      <c r="O4810">
        <f>IF(D4810,YEAR(D4810),"")</f>
        <v>2010</v>
      </c>
      <c r="P4810" s="12">
        <f>P4809+IF(AND($B4810="C",I4810&lt;&gt;""),IF($G4810="D",-I4810,+I4810),0)</f>
        <v>5.774812213216407E-3</v>
      </c>
    </row>
    <row r="4811" spans="1:16" x14ac:dyDescent="0.2">
      <c r="A4811" s="6">
        <v>2264</v>
      </c>
      <c r="B4811" s="29" t="s">
        <v>17</v>
      </c>
      <c r="C4811" t="s">
        <v>28</v>
      </c>
      <c r="D4811" s="8">
        <v>40284</v>
      </c>
      <c r="E4811" s="8">
        <v>40284</v>
      </c>
      <c r="F4811" t="s">
        <v>284</v>
      </c>
      <c r="G4811" s="29" t="s">
        <v>23</v>
      </c>
      <c r="I4811" s="12">
        <v>84.18</v>
      </c>
      <c r="J4811" s="12">
        <f>J4810+IF(AND($B4811="B",$G4811="D"),-I4811,IF($B4811="B",+I4811,0))</f>
        <v>-2765.2415693041007</v>
      </c>
      <c r="K4811" s="12">
        <f>K4810+IF(AND($B4811="B",$E4811&lt;&gt;""),IF($G4811="D",-I4811,+I4811),0)</f>
        <v>-2765.2415693041007</v>
      </c>
      <c r="L4811" s="6" t="str">
        <f>IF(C4811="","",G4811&amp;" "&amp;VLOOKUP(C4811,$X$1:$Y$49,2))</f>
        <v>D 25</v>
      </c>
      <c r="M4811" s="10" t="e">
        <f>M4810+IF(AND(B4811="C",E4811&lt;&gt;""),IF(G4811="D",-#REF!,+#REF!),0)</f>
        <v>#REF!</v>
      </c>
      <c r="N4811">
        <f>IF(D4811,MONTH(D4811),"")</f>
        <v>4</v>
      </c>
      <c r="O4811">
        <f>IF(D4811,YEAR(D4811),"")</f>
        <v>2010</v>
      </c>
      <c r="P4811" s="12">
        <f>P4810+IF(AND($B4811="C",I4811&lt;&gt;""),IF($G4811="D",-I4811,+I4811),0)</f>
        <v>5.774812213216407E-3</v>
      </c>
    </row>
    <row r="4812" spans="1:16" x14ac:dyDescent="0.2">
      <c r="A4812" s="6">
        <v>2264</v>
      </c>
      <c r="B4812" s="29" t="s">
        <v>17</v>
      </c>
      <c r="C4812" t="s">
        <v>26</v>
      </c>
      <c r="D4812" s="8">
        <v>40284</v>
      </c>
      <c r="E4812" s="8">
        <v>40284</v>
      </c>
      <c r="F4812" t="s">
        <v>284</v>
      </c>
      <c r="G4812" s="29" t="s">
        <v>23</v>
      </c>
      <c r="I4812" s="12">
        <v>13.74</v>
      </c>
      <c r="J4812" s="12">
        <f>J4811+IF(AND($B4812="B",$G4812="D"),-I4812,IF($B4812="B",+I4812,0))</f>
        <v>-2778.9815693041005</v>
      </c>
      <c r="K4812" s="12">
        <f>K4811+IF(AND($B4812="B",$E4812&lt;&gt;""),IF($G4812="D",-I4812,+I4812),0)</f>
        <v>-2778.9815693041005</v>
      </c>
      <c r="L4812" s="6" t="str">
        <f>IF(C4812="","",G4812&amp;" "&amp;VLOOKUP(C4812,$X$1:$Y$49,2))</f>
        <v>D 6</v>
      </c>
      <c r="M4812" s="10" t="e">
        <f>M4811+IF(AND(B4812="C",E4812&lt;&gt;""),IF(G4812="D",-#REF!,+#REF!),0)</f>
        <v>#REF!</v>
      </c>
      <c r="N4812">
        <f>IF(D4812,MONTH(D4812),"")</f>
        <v>4</v>
      </c>
      <c r="O4812">
        <f>IF(D4812,YEAR(D4812),"")</f>
        <v>2010</v>
      </c>
      <c r="P4812" s="12">
        <f>P4811+IF(AND($B4812="C",I4812&lt;&gt;""),IF($G4812="D",-I4812,+I4812),0)</f>
        <v>5.774812213216407E-3</v>
      </c>
    </row>
    <row r="4813" spans="1:16" x14ac:dyDescent="0.2">
      <c r="A4813" s="6">
        <v>2266</v>
      </c>
      <c r="B4813" s="29" t="s">
        <v>17</v>
      </c>
      <c r="C4813" s="24" t="s">
        <v>67</v>
      </c>
      <c r="D4813" s="8">
        <v>40284</v>
      </c>
      <c r="E4813" s="8">
        <v>40291</v>
      </c>
      <c r="F4813" s="40" t="s">
        <v>284</v>
      </c>
      <c r="G4813" s="29" t="s">
        <v>23</v>
      </c>
      <c r="I4813" s="12">
        <v>104</v>
      </c>
      <c r="J4813" s="12">
        <f>J4812+IF(AND($B4813="B",$G4813="D"),-I4813,IF($B4813="B",+I4813,0))</f>
        <v>-2882.9815693041005</v>
      </c>
      <c r="K4813" s="12">
        <f>K4812+IF(AND($B4813="B",$E4813&lt;&gt;""),IF($G4813="D",-I4813,+I4813),0)</f>
        <v>-2882.9815693041005</v>
      </c>
      <c r="L4813" s="6" t="str">
        <f>IF(C4813="","",G4813&amp;" "&amp;VLOOKUP(C4813,$X$1:$Y$49,2))</f>
        <v>D 11</v>
      </c>
      <c r="M4813" s="10" t="e">
        <f>M4812+IF(AND(B4813="C",E4813&lt;&gt;""),IF(G4813="D",-#REF!,+#REF!),0)</f>
        <v>#REF!</v>
      </c>
      <c r="N4813">
        <f>IF(D4813,MONTH(D4813),"")</f>
        <v>4</v>
      </c>
      <c r="O4813">
        <f>IF(D4813,YEAR(D4813),"")</f>
        <v>2010</v>
      </c>
      <c r="P4813" s="12">
        <f>P4812+IF(AND($B4813="C",I4813&lt;&gt;""),IF($G4813="D",-I4813,+I4813),0)</f>
        <v>5.774812213216407E-3</v>
      </c>
    </row>
    <row r="4814" spans="1:16" x14ac:dyDescent="0.2">
      <c r="A4814" s="6">
        <v>2267</v>
      </c>
      <c r="B4814" s="29" t="s">
        <v>17</v>
      </c>
      <c r="C4814" t="s">
        <v>54</v>
      </c>
      <c r="D4814" s="8">
        <v>40284</v>
      </c>
      <c r="E4814" s="8">
        <v>40287</v>
      </c>
      <c r="F4814" s="40" t="s">
        <v>284</v>
      </c>
      <c r="G4814" s="29" t="s">
        <v>19</v>
      </c>
      <c r="I4814" s="12">
        <v>1605</v>
      </c>
      <c r="J4814" s="12">
        <f>J4813+IF(AND($B4814="B",$G4814="D"),-I4814,IF($B4814="B",+I4814,0))</f>
        <v>-1277.9815693041005</v>
      </c>
      <c r="K4814" s="12">
        <f>K4813+IF(AND($B4814="B",$E4814&lt;&gt;""),IF($G4814="D",-I4814,+I4814),0)</f>
        <v>-1277.9815693041005</v>
      </c>
      <c r="L4814" s="6" t="str">
        <f>IF(C4814="","",G4814&amp;" "&amp;VLOOKUP(C4814,$X$1:$Y$49,2))</f>
        <v>R 6</v>
      </c>
      <c r="M4814" s="10" t="e">
        <f>M4813+IF(AND(B4814="C",E4814&lt;&gt;""),IF(G4814="D",-#REF!,+#REF!),0)</f>
        <v>#REF!</v>
      </c>
      <c r="N4814">
        <f>IF(D4814,MONTH(D4814),"")</f>
        <v>4</v>
      </c>
      <c r="O4814">
        <f>IF(D4814,YEAR(D4814),"")</f>
        <v>2010</v>
      </c>
      <c r="P4814" s="12">
        <f>P4813+IF(AND($B4814="C",I4814&lt;&gt;""),IF($G4814="D",-I4814,+I4814),0)</f>
        <v>5.774812213216407E-3</v>
      </c>
    </row>
    <row r="4815" spans="1:16" x14ac:dyDescent="0.2">
      <c r="A4815" s="6">
        <v>2267</v>
      </c>
      <c r="B4815" s="29" t="s">
        <v>17</v>
      </c>
      <c r="C4815" t="s">
        <v>62</v>
      </c>
      <c r="D4815" s="8">
        <v>40284</v>
      </c>
      <c r="E4815" s="8">
        <v>40287</v>
      </c>
      <c r="F4815" s="40" t="s">
        <v>284</v>
      </c>
      <c r="G4815" s="29" t="s">
        <v>19</v>
      </c>
      <c r="I4815" s="12">
        <v>314.58</v>
      </c>
      <c r="J4815" s="12">
        <f>J4814+IF(AND($B4815="B",$G4815="D"),-I4815,IF($B4815="B",+I4815,0))</f>
        <v>-963.40156930410058</v>
      </c>
      <c r="K4815" s="12">
        <f>K4814+IF(AND($B4815="B",$E4815&lt;&gt;""),IF($G4815="D",-I4815,+I4815),0)</f>
        <v>-963.40156930410058</v>
      </c>
      <c r="L4815" s="6" t="str">
        <f>IF(C4815="","",G4815&amp;" "&amp;VLOOKUP(C4815,$X$1:$Y$49,2))</f>
        <v>R 5</v>
      </c>
      <c r="M4815" s="10" t="e">
        <f>M4814+IF(AND(B4815="C",E4815&lt;&gt;""),IF(G4815="D",-#REF!,+#REF!),0)</f>
        <v>#REF!</v>
      </c>
      <c r="N4815">
        <f>IF(D4815,MONTH(D4815),"")</f>
        <v>4</v>
      </c>
      <c r="O4815">
        <f>IF(D4815,YEAR(D4815),"")</f>
        <v>2010</v>
      </c>
      <c r="P4815" s="12">
        <f>P4814+IF(AND($B4815="C",I4815&lt;&gt;""),IF($G4815="D",-I4815,+I4815),0)</f>
        <v>5.774812213216407E-3</v>
      </c>
    </row>
    <row r="4816" spans="1:16" x14ac:dyDescent="0.2">
      <c r="A4816" s="6">
        <v>2268</v>
      </c>
      <c r="B4816" s="29" t="s">
        <v>17</v>
      </c>
      <c r="C4816" t="s">
        <v>54</v>
      </c>
      <c r="D4816" s="8">
        <v>40285</v>
      </c>
      <c r="E4816" s="8">
        <v>40298</v>
      </c>
      <c r="F4816" s="40" t="s">
        <v>284</v>
      </c>
      <c r="G4816" s="29" t="s">
        <v>19</v>
      </c>
      <c r="I4816" s="12">
        <v>3372.03</v>
      </c>
      <c r="J4816" s="12">
        <f>J4815+IF(AND($B4816="B",$G4816="D"),-I4816,IF($B4816="B",+I4816,0))</f>
        <v>2408.6284306958996</v>
      </c>
      <c r="K4816" s="12">
        <f>K4815+IF(AND($B4816="B",$E4816&lt;&gt;""),IF($G4816="D",-I4816,+I4816),0)</f>
        <v>2408.6284306958996</v>
      </c>
      <c r="L4816" s="6" t="str">
        <f>IF(C4816="","",G4816&amp;" "&amp;VLOOKUP(C4816,$X$1:$Y$49,2))</f>
        <v>R 6</v>
      </c>
      <c r="M4816" s="10" t="e">
        <f>M4815+IF(AND(B4816="C",E4816&lt;&gt;""),IF(G4816="D",-#REF!,+#REF!),0)</f>
        <v>#REF!</v>
      </c>
      <c r="N4816">
        <f>IF(D4816,MONTH(D4816),"")</f>
        <v>4</v>
      </c>
      <c r="O4816">
        <f>IF(D4816,YEAR(D4816),"")</f>
        <v>2010</v>
      </c>
      <c r="P4816" s="12">
        <f>P4815+IF(AND($B4816="C",I4816&lt;&gt;""),IF($G4816="D",-I4816,+I4816),0)</f>
        <v>5.774812213216407E-3</v>
      </c>
    </row>
    <row r="4817" spans="1:16" x14ac:dyDescent="0.2">
      <c r="A4817" s="6">
        <v>2268</v>
      </c>
      <c r="B4817" s="29" t="s">
        <v>17</v>
      </c>
      <c r="C4817" t="s">
        <v>62</v>
      </c>
      <c r="D4817" s="8">
        <v>40285</v>
      </c>
      <c r="E4817" s="8">
        <v>40298</v>
      </c>
      <c r="F4817" t="s">
        <v>284</v>
      </c>
      <c r="G4817" s="29" t="s">
        <v>19</v>
      </c>
      <c r="I4817" s="12">
        <v>660.91</v>
      </c>
      <c r="J4817" s="12">
        <f>J4816+IF(AND($B4817="B",$G4817="D"),-I4817,IF($B4817="B",+I4817,0))</f>
        <v>3069.5384306958995</v>
      </c>
      <c r="K4817" s="12">
        <f>K4816+IF(AND($B4817="B",$E4817&lt;&gt;""),IF($G4817="D",-I4817,+I4817),0)</f>
        <v>3069.5384306958995</v>
      </c>
      <c r="L4817" s="6" t="str">
        <f>IF(C4817="","",G4817&amp;" "&amp;VLOOKUP(C4817,$X$1:$Y$49,2))</f>
        <v>R 5</v>
      </c>
      <c r="M4817" s="10" t="e">
        <f>M4816+IF(AND(B4817="C",E4817&lt;&gt;""),IF(G4817="D",-#REF!,+#REF!),0)</f>
        <v>#REF!</v>
      </c>
      <c r="N4817">
        <f>IF(D4817,MONTH(D4817),"")</f>
        <v>4</v>
      </c>
      <c r="O4817">
        <f>IF(D4817,YEAR(D4817),"")</f>
        <v>2010</v>
      </c>
      <c r="P4817" s="12">
        <f>P4816+IF(AND($B4817="C",I4817&lt;&gt;""),IF($G4817="D",-I4817,+I4817),0)</f>
        <v>5.774812213216407E-3</v>
      </c>
    </row>
    <row r="4818" spans="1:16" x14ac:dyDescent="0.2">
      <c r="A4818" s="6">
        <v>2212</v>
      </c>
      <c r="B4818" s="29" t="s">
        <v>17</v>
      </c>
      <c r="C4818" t="s">
        <v>33</v>
      </c>
      <c r="D4818" s="8">
        <v>40288</v>
      </c>
      <c r="E4818" s="8">
        <v>40288</v>
      </c>
      <c r="F4818" s="40" t="s">
        <v>284</v>
      </c>
      <c r="G4818" s="29" t="s">
        <v>23</v>
      </c>
      <c r="I4818" s="12">
        <v>373</v>
      </c>
      <c r="J4818" s="12">
        <f>J4817+IF(AND($B4818="B",$G4818="D"),-I4818,IF($B4818="B",+I4818,0))</f>
        <v>2696.5384306958995</v>
      </c>
      <c r="K4818" s="12">
        <f>K4817+IF(AND($B4818="B",$E4818&lt;&gt;""),IF($G4818="D",-I4818,+I4818),0)</f>
        <v>2696.5384306958995</v>
      </c>
      <c r="L4818" s="6" t="str">
        <f>IF(C4818="","",G4818&amp;" "&amp;VLOOKUP(C4818,$X$1:$Y$49,2))</f>
        <v>D 23</v>
      </c>
      <c r="M4818" s="10" t="e">
        <f>M4817+IF(AND(B4818="C",E4818&lt;&gt;""),IF(G4818="D",-#REF!,+#REF!),0)</f>
        <v>#REF!</v>
      </c>
      <c r="N4818">
        <f>IF(D4818,MONTH(D4818),"")</f>
        <v>4</v>
      </c>
      <c r="O4818">
        <f>IF(D4818,YEAR(D4818),"")</f>
        <v>2010</v>
      </c>
      <c r="P4818" s="12">
        <f>P4817+IF(AND($B4818="C",I4818&lt;&gt;""),IF($G4818="D",-I4818,+I4818),0)</f>
        <v>5.774812213216407E-3</v>
      </c>
    </row>
    <row r="4819" spans="1:16" x14ac:dyDescent="0.2">
      <c r="A4819" s="6">
        <v>2213</v>
      </c>
      <c r="B4819" s="29" t="s">
        <v>17</v>
      </c>
      <c r="C4819" t="s">
        <v>33</v>
      </c>
      <c r="D4819" s="8">
        <v>40288</v>
      </c>
      <c r="E4819" s="8">
        <v>40288</v>
      </c>
      <c r="F4819" s="40" t="s">
        <v>284</v>
      </c>
      <c r="G4819" s="29" t="s">
        <v>23</v>
      </c>
      <c r="I4819" s="12">
        <v>816</v>
      </c>
      <c r="J4819" s="12">
        <f>J4818+IF(AND($B4819="B",$G4819="D"),-I4819,IF($B4819="B",+I4819,0))</f>
        <v>1880.5384306958995</v>
      </c>
      <c r="K4819" s="12">
        <f>K4818+IF(AND($B4819="B",$E4819&lt;&gt;""),IF($G4819="D",-I4819,+I4819),0)</f>
        <v>1880.5384306958995</v>
      </c>
      <c r="L4819" s="6" t="str">
        <f>IF(C4819="","",G4819&amp;" "&amp;VLOOKUP(C4819,$X$1:$Y$49,2))</f>
        <v>D 23</v>
      </c>
      <c r="M4819" s="10" t="e">
        <f>M4818+IF(AND(B4819="C",E4819&lt;&gt;""),IF(G4819="D",-#REF!,+#REF!),0)</f>
        <v>#REF!</v>
      </c>
      <c r="N4819">
        <f>IF(D4819,MONTH(D4819),"")</f>
        <v>4</v>
      </c>
      <c r="O4819">
        <f>IF(D4819,YEAR(D4819),"")</f>
        <v>2010</v>
      </c>
      <c r="P4819" s="12">
        <f>P4818+IF(AND($B4819="C",I4819&lt;&gt;""),IF($G4819="D",-I4819,+I4819),0)</f>
        <v>5.774812213216407E-3</v>
      </c>
    </row>
    <row r="4820" spans="1:16" x14ac:dyDescent="0.2">
      <c r="A4820" s="6">
        <v>2215</v>
      </c>
      <c r="B4820" s="29" t="s">
        <v>17</v>
      </c>
      <c r="C4820" s="24" t="s">
        <v>58</v>
      </c>
      <c r="D4820" s="8">
        <v>40288</v>
      </c>
      <c r="E4820" s="8">
        <v>40288</v>
      </c>
      <c r="F4820" s="40" t="s">
        <v>284</v>
      </c>
      <c r="G4820" s="29" t="s">
        <v>23</v>
      </c>
      <c r="I4820" s="12">
        <v>300</v>
      </c>
      <c r="J4820" s="12">
        <f>J4819+IF(AND($B4820="B",$G4820="D"),-I4820,IF($B4820="B",+I4820,0))</f>
        <v>1580.5384306958995</v>
      </c>
      <c r="K4820" s="12">
        <f>K4819+IF(AND($B4820="B",$E4820&lt;&gt;""),IF($G4820="D",-I4820,+I4820),0)</f>
        <v>1580.5384306958995</v>
      </c>
      <c r="L4820" s="6" t="str">
        <f>IF(C4820="","",G4820&amp;" "&amp;VLOOKUP(C4820,$X$1:$Y$49,2))</f>
        <v>D 4</v>
      </c>
      <c r="M4820" s="10" t="e">
        <f>M4819+IF(AND(B4820="C",E4820&lt;&gt;""),IF(G4820="D",-#REF!,+#REF!),0)</f>
        <v>#REF!</v>
      </c>
      <c r="N4820">
        <f>IF(D4820,MONTH(D4820),"")</f>
        <v>4</v>
      </c>
      <c r="O4820">
        <f>IF(D4820,YEAR(D4820),"")</f>
        <v>2010</v>
      </c>
      <c r="P4820" s="12">
        <f>P4819+IF(AND($B4820="C",I4820&lt;&gt;""),IF($G4820="D",-I4820,+I4820),0)</f>
        <v>5.774812213216407E-3</v>
      </c>
    </row>
    <row r="4821" spans="1:16" x14ac:dyDescent="0.2">
      <c r="A4821" s="6">
        <v>2271</v>
      </c>
      <c r="B4821" s="29" t="s">
        <v>17</v>
      </c>
      <c r="C4821" t="s">
        <v>54</v>
      </c>
      <c r="D4821" s="8">
        <v>40288</v>
      </c>
      <c r="E4821" s="8">
        <v>40288</v>
      </c>
      <c r="F4821" s="40" t="s">
        <v>284</v>
      </c>
      <c r="G4821" s="29" t="s">
        <v>19</v>
      </c>
      <c r="I4821" s="12">
        <v>1145</v>
      </c>
      <c r="J4821" s="12">
        <f>J4820+IF(AND($B4821="B",$G4821="D"),-I4821,IF($B4821="B",+I4821,0))</f>
        <v>2725.5384306958995</v>
      </c>
      <c r="K4821" s="12">
        <f>K4820+IF(AND($B4821="B",$E4821&lt;&gt;""),IF($G4821="D",-I4821,+I4821),0)</f>
        <v>2725.5384306958995</v>
      </c>
      <c r="L4821" s="6" t="str">
        <f>IF(C4821="","",G4821&amp;" "&amp;VLOOKUP(C4821,$X$1:$Y$49,2))</f>
        <v>R 6</v>
      </c>
      <c r="M4821" s="10" t="e">
        <f>M4820+IF(AND(B4821="C",E4821&lt;&gt;""),IF(G4821="D",-#REF!,+#REF!),0)</f>
        <v>#REF!</v>
      </c>
      <c r="N4821">
        <f>IF(D4821,MONTH(D4821),"")</f>
        <v>4</v>
      </c>
      <c r="O4821">
        <f>IF(D4821,YEAR(D4821),"")</f>
        <v>2010</v>
      </c>
      <c r="P4821" s="12">
        <f>P4820+IF(AND($B4821="C",I4821&lt;&gt;""),IF($G4821="D",-I4821,+I4821),0)</f>
        <v>5.774812213216407E-3</v>
      </c>
    </row>
    <row r="4822" spans="1:16" x14ac:dyDescent="0.2">
      <c r="A4822" s="6">
        <v>2271</v>
      </c>
      <c r="B4822" s="29" t="s">
        <v>17</v>
      </c>
      <c r="C4822" t="s">
        <v>62</v>
      </c>
      <c r="D4822" s="8">
        <v>40288</v>
      </c>
      <c r="E4822" s="8">
        <v>40288</v>
      </c>
      <c r="F4822" t="s">
        <v>284</v>
      </c>
      <c r="G4822" s="29" t="s">
        <v>19</v>
      </c>
      <c r="I4822" s="12">
        <v>224.42</v>
      </c>
      <c r="J4822" s="12">
        <f>J4821+IF(AND($B4822="B",$G4822="D"),-I4822,IF($B4822="B",+I4822,0))</f>
        <v>2949.9584306958996</v>
      </c>
      <c r="K4822" s="12">
        <f>K4821+IF(AND($B4822="B",$E4822&lt;&gt;""),IF($G4822="D",-I4822,+I4822),0)</f>
        <v>2949.9584306958996</v>
      </c>
      <c r="L4822" s="6" t="str">
        <f>IF(C4822="","",G4822&amp;" "&amp;VLOOKUP(C4822,$X$1:$Y$49,2))</f>
        <v>R 5</v>
      </c>
      <c r="M4822" s="10" t="e">
        <f>M4821+IF(AND(B4822="C",E4822&lt;&gt;""),IF(G4822="D",-#REF!,+#REF!),0)</f>
        <v>#REF!</v>
      </c>
      <c r="N4822">
        <f>IF(D4822,MONTH(D4822),"")</f>
        <v>4</v>
      </c>
      <c r="O4822">
        <f>IF(D4822,YEAR(D4822),"")</f>
        <v>2010</v>
      </c>
      <c r="P4822" s="12">
        <f>P4821+IF(AND($B4822="C",I4822&lt;&gt;""),IF($G4822="D",-I4822,+I4822),0)</f>
        <v>5.774812213216407E-3</v>
      </c>
    </row>
    <row r="4823" spans="1:16" x14ac:dyDescent="0.2">
      <c r="A4823" s="6">
        <v>1528</v>
      </c>
      <c r="B4823" s="6" t="s">
        <v>17</v>
      </c>
      <c r="C4823" t="s">
        <v>57</v>
      </c>
      <c r="D4823" s="8">
        <v>40289</v>
      </c>
      <c r="E4823" s="8">
        <v>40289</v>
      </c>
      <c r="F4823" t="s">
        <v>284</v>
      </c>
      <c r="G4823" s="6" t="s">
        <v>23</v>
      </c>
      <c r="I4823" s="12">
        <v>278.97000000000003</v>
      </c>
      <c r="J4823" s="12">
        <f>J4822+IF(AND($B4823="B",$G4823="D"),-I4823,IF($B4823="B",+I4823,0))</f>
        <v>2670.9884306958993</v>
      </c>
      <c r="K4823" s="12">
        <f>K4822+IF(AND($B4823="B",$E4823&lt;&gt;""),IF($G4823="D",-I4823,+I4823),0)</f>
        <v>2670.9884306958993</v>
      </c>
      <c r="L4823" s="6" t="str">
        <f>IF(C4823="","",G4823&amp;" "&amp;VLOOKUP(C4823,$X$1:$Y$49,2))</f>
        <v>D 13</v>
      </c>
      <c r="M4823" s="10" t="e">
        <f>M4822+IF(AND(B4823="C",E4823&lt;&gt;""),IF(G4823="D",-#REF!,+#REF!),0)</f>
        <v>#REF!</v>
      </c>
      <c r="N4823">
        <f>IF(D4823,MONTH(D4823),"")</f>
        <v>4</v>
      </c>
      <c r="O4823">
        <f>IF(D4823,YEAR(D4823),"")</f>
        <v>2010</v>
      </c>
      <c r="P4823" s="12">
        <f>P4822+IF(AND($B4823="C",I4823&lt;&gt;""),IF($G4823="D",-I4823,+I4823),0)</f>
        <v>5.774812213216407E-3</v>
      </c>
    </row>
    <row r="4824" spans="1:16" x14ac:dyDescent="0.2">
      <c r="A4824" s="6">
        <v>1528</v>
      </c>
      <c r="B4824" s="6" t="s">
        <v>17</v>
      </c>
      <c r="C4824" s="7" t="s">
        <v>26</v>
      </c>
      <c r="D4824" s="8">
        <v>40289</v>
      </c>
      <c r="E4824" s="8">
        <v>40289</v>
      </c>
      <c r="F4824" t="s">
        <v>284</v>
      </c>
      <c r="G4824" s="6" t="s">
        <v>23</v>
      </c>
      <c r="I4824" s="12">
        <v>54.68</v>
      </c>
      <c r="J4824" s="12">
        <f>J4823+IF(AND($B4824="B",$G4824="D"),-I4824,IF($B4824="B",+I4824,0))</f>
        <v>2616.3084306958995</v>
      </c>
      <c r="K4824" s="12">
        <f>K4823+IF(AND($B4824="B",$E4824&lt;&gt;""),IF($G4824="D",-I4824,+I4824),0)</f>
        <v>2616.3084306958995</v>
      </c>
      <c r="L4824" s="6" t="str">
        <f>IF(C4824="","",G4824&amp;" "&amp;VLOOKUP(C4824,$X$1:$Y$49,2))</f>
        <v>D 6</v>
      </c>
      <c r="M4824" s="10" t="e">
        <f>M4823+IF(AND(B4824="C",E4824&lt;&gt;""),IF(G4824="D",-#REF!,+#REF!),0)</f>
        <v>#REF!</v>
      </c>
      <c r="N4824">
        <f>IF(D4824,MONTH(D4824),"")</f>
        <v>4</v>
      </c>
      <c r="O4824">
        <f>IF(D4824,YEAR(D4824),"")</f>
        <v>2010</v>
      </c>
      <c r="P4824" s="12">
        <f>P4823+IF(AND($B4824="C",I4824&lt;&gt;""),IF($G4824="D",-I4824,+I4824),0)</f>
        <v>5.774812213216407E-3</v>
      </c>
    </row>
    <row r="4825" spans="1:16" x14ac:dyDescent="0.2">
      <c r="A4825" s="6">
        <v>1528</v>
      </c>
      <c r="B4825" s="6" t="s">
        <v>17</v>
      </c>
      <c r="C4825" t="s">
        <v>64</v>
      </c>
      <c r="D4825" s="8">
        <v>40289</v>
      </c>
      <c r="E4825" s="8">
        <v>40289</v>
      </c>
      <c r="F4825" t="s">
        <v>284</v>
      </c>
      <c r="G4825" s="6" t="s">
        <v>23</v>
      </c>
      <c r="I4825" s="12">
        <v>6.11</v>
      </c>
      <c r="J4825" s="12">
        <f>J4824+IF(AND($B4825="B",$G4825="D"),-I4825,IF($B4825="B",+I4825,0))</f>
        <v>2610.1984306958993</v>
      </c>
      <c r="K4825" s="12">
        <f>K4824+IF(AND($B4825="B",$E4825&lt;&gt;""),IF($G4825="D",-I4825,+I4825),0)</f>
        <v>2610.1984306958993</v>
      </c>
      <c r="L4825" s="6" t="str">
        <f>IF(C4825="","",G4825&amp;" "&amp;VLOOKUP(C4825,$X$1:$Y$49,2))</f>
        <v>D 20</v>
      </c>
      <c r="M4825" s="10" t="e">
        <f>M4824+IF(AND(B4825="C",E4825&lt;&gt;""),IF(G4825="D",-#REF!,+#REF!),0)</f>
        <v>#REF!</v>
      </c>
      <c r="N4825">
        <f>IF(D4825,MONTH(D4825),"")</f>
        <v>4</v>
      </c>
      <c r="O4825">
        <f>IF(D4825,YEAR(D4825),"")</f>
        <v>2010</v>
      </c>
      <c r="P4825" s="12">
        <f>P4824+IF(AND($B4825="C",I4825&lt;&gt;""),IF($G4825="D",-I4825,+I4825),0)</f>
        <v>5.774812213216407E-3</v>
      </c>
    </row>
    <row r="4826" spans="1:16" x14ac:dyDescent="0.2">
      <c r="A4826" s="6">
        <v>2270</v>
      </c>
      <c r="B4826" s="29" t="s">
        <v>17</v>
      </c>
      <c r="C4826" s="24" t="s">
        <v>58</v>
      </c>
      <c r="D4826" s="8">
        <v>40289</v>
      </c>
      <c r="E4826" s="8">
        <v>40289</v>
      </c>
      <c r="F4826" s="40" t="s">
        <v>284</v>
      </c>
      <c r="G4826" s="29" t="s">
        <v>23</v>
      </c>
      <c r="I4826" s="12">
        <v>2600</v>
      </c>
      <c r="J4826" s="12">
        <f>J4825+IF(AND($B4826="B",$G4826="D"),-I4826,IF($B4826="B",+I4826,0))</f>
        <v>10.198430695899333</v>
      </c>
      <c r="K4826" s="12">
        <f>K4825+IF(AND($B4826="B",$E4826&lt;&gt;""),IF($G4826="D",-I4826,+I4826),0)</f>
        <v>10.198430695899333</v>
      </c>
      <c r="L4826" s="6" t="str">
        <f>IF(C4826="","",G4826&amp;" "&amp;VLOOKUP(C4826,$X$1:$Y$49,2))</f>
        <v>D 4</v>
      </c>
      <c r="M4826" s="10" t="e">
        <f>M4825+IF(AND(B4826="C",E4826&lt;&gt;""),IF(G4826="D",-#REF!,+#REF!),0)</f>
        <v>#REF!</v>
      </c>
      <c r="N4826">
        <f>IF(D4826,MONTH(D4826),"")</f>
        <v>4</v>
      </c>
      <c r="O4826">
        <f>IF(D4826,YEAR(D4826),"")</f>
        <v>2010</v>
      </c>
      <c r="P4826" s="12">
        <f>P4825+IF(AND($B4826="C",I4826&lt;&gt;""),IF($G4826="D",-I4826,+I4826),0)</f>
        <v>5.774812213216407E-3</v>
      </c>
    </row>
    <row r="4827" spans="1:16" x14ac:dyDescent="0.2">
      <c r="A4827" s="6">
        <v>2272</v>
      </c>
      <c r="B4827" s="29" t="s">
        <v>17</v>
      </c>
      <c r="C4827" t="s">
        <v>54</v>
      </c>
      <c r="D4827" s="8">
        <v>40290</v>
      </c>
      <c r="E4827" s="8">
        <v>40290</v>
      </c>
      <c r="F4827" s="40" t="s">
        <v>284</v>
      </c>
      <c r="G4827" s="29" t="s">
        <v>19</v>
      </c>
      <c r="I4827" s="12">
        <v>580</v>
      </c>
      <c r="J4827" s="12">
        <f>J4826+IF(AND($B4827="B",$G4827="D"),-I4827,IF($B4827="B",+I4827,0))</f>
        <v>590.19843069589933</v>
      </c>
      <c r="K4827" s="12">
        <f>K4826+IF(AND($B4827="B",$E4827&lt;&gt;""),IF($G4827="D",-I4827,+I4827),0)</f>
        <v>590.19843069589933</v>
      </c>
      <c r="L4827" s="6" t="str">
        <f>IF(C4827="","",G4827&amp;" "&amp;VLOOKUP(C4827,$X$1:$Y$49,2))</f>
        <v>R 6</v>
      </c>
      <c r="M4827" s="10" t="e">
        <f>M4826+IF(AND(B4827="C",E4827&lt;&gt;""),IF(G4827="D",-#REF!,+#REF!),0)</f>
        <v>#REF!</v>
      </c>
      <c r="N4827">
        <f>IF(D4827,MONTH(D4827),"")</f>
        <v>4</v>
      </c>
      <c r="O4827">
        <f>IF(D4827,YEAR(D4827),"")</f>
        <v>2010</v>
      </c>
      <c r="P4827" s="12">
        <f>P4826+IF(AND($B4827="C",I4827&lt;&gt;""),IF($G4827="D",-I4827,+I4827),0)</f>
        <v>5.774812213216407E-3</v>
      </c>
    </row>
    <row r="4828" spans="1:16" x14ac:dyDescent="0.2">
      <c r="A4828" s="6">
        <v>2272</v>
      </c>
      <c r="B4828" s="29" t="s">
        <v>17</v>
      </c>
      <c r="C4828" t="s">
        <v>62</v>
      </c>
      <c r="D4828" s="8">
        <v>40290</v>
      </c>
      <c r="E4828" s="8">
        <v>40290</v>
      </c>
      <c r="F4828" t="s">
        <v>284</v>
      </c>
      <c r="G4828" s="29" t="s">
        <v>19</v>
      </c>
      <c r="I4828" s="12">
        <v>113.68</v>
      </c>
      <c r="J4828" s="12">
        <f>J4827+IF(AND($B4828="B",$G4828="D"),-I4828,IF($B4828="B",+I4828,0))</f>
        <v>703.8784306958994</v>
      </c>
      <c r="K4828" s="12">
        <f>K4827+IF(AND($B4828="B",$E4828&lt;&gt;""),IF($G4828="D",-I4828,+I4828),0)</f>
        <v>703.8784306958994</v>
      </c>
      <c r="L4828" s="6" t="str">
        <f>IF(C4828="","",G4828&amp;" "&amp;VLOOKUP(C4828,$X$1:$Y$49,2))</f>
        <v>R 5</v>
      </c>
      <c r="M4828" s="10" t="e">
        <f>M4827+IF(AND(B4828="C",E4828&lt;&gt;""),IF(G4828="D",-#REF!,+#REF!),0)</f>
        <v>#REF!</v>
      </c>
      <c r="N4828">
        <f>IF(D4828,MONTH(D4828),"")</f>
        <v>4</v>
      </c>
      <c r="O4828">
        <f>IF(D4828,YEAR(D4828),"")</f>
        <v>2010</v>
      </c>
      <c r="P4828" s="12">
        <f>P4827+IF(AND($B4828="C",I4828&lt;&gt;""),IF($G4828="D",-I4828,+I4828),0)</f>
        <v>5.774812213216407E-3</v>
      </c>
    </row>
    <row r="4829" spans="1:16" x14ac:dyDescent="0.2">
      <c r="A4829" s="6">
        <v>2278</v>
      </c>
      <c r="B4829" s="29" t="s">
        <v>17</v>
      </c>
      <c r="C4829" t="s">
        <v>28</v>
      </c>
      <c r="D4829" s="8">
        <v>40294</v>
      </c>
      <c r="E4829" s="8">
        <v>40294</v>
      </c>
      <c r="F4829" s="40" t="s">
        <v>284</v>
      </c>
      <c r="G4829" s="29" t="s">
        <v>23</v>
      </c>
      <c r="I4829" s="12">
        <v>39.58</v>
      </c>
      <c r="J4829" s="12">
        <f>J4828+IF(AND($B4829="B",$G4829="D"),-I4829,IF($B4829="B",+I4829,0))</f>
        <v>664.29843069589936</v>
      </c>
      <c r="K4829" s="12">
        <f>K4828+IF(AND($B4829="B",$E4829&lt;&gt;""),IF($G4829="D",-I4829,+I4829),0)</f>
        <v>664.29843069589936</v>
      </c>
      <c r="L4829" s="6" t="str">
        <f>IF(C4829="","",G4829&amp;" "&amp;VLOOKUP(C4829,$X$1:$Y$49,2))</f>
        <v>D 25</v>
      </c>
      <c r="M4829" s="10" t="e">
        <f>M4828+IF(AND(B4829="C",E4829&lt;&gt;""),IF(G4829="D",-#REF!,+#REF!),0)</f>
        <v>#REF!</v>
      </c>
      <c r="N4829">
        <f>IF(D4829,MONTH(D4829),"")</f>
        <v>4</v>
      </c>
      <c r="O4829">
        <f>IF(D4829,YEAR(D4829),"")</f>
        <v>2010</v>
      </c>
      <c r="P4829" s="12">
        <f>P4828+IF(AND($B4829="C",I4829&lt;&gt;""),IF($G4829="D",-I4829,+I4829),0)</f>
        <v>5.774812213216407E-3</v>
      </c>
    </row>
    <row r="4830" spans="1:16" x14ac:dyDescent="0.2">
      <c r="A4830" s="6">
        <v>2278</v>
      </c>
      <c r="B4830" s="29" t="s">
        <v>17</v>
      </c>
      <c r="C4830" t="s">
        <v>26</v>
      </c>
      <c r="D4830" s="8">
        <v>40294</v>
      </c>
      <c r="E4830" s="8">
        <v>40294</v>
      </c>
      <c r="F4830" s="40" t="s">
        <v>284</v>
      </c>
      <c r="G4830" s="6" t="s">
        <v>23</v>
      </c>
      <c r="I4830" s="12">
        <v>6.26</v>
      </c>
      <c r="J4830" s="12">
        <f>J4829+IF(AND($B4830="B",$G4830="D"),-I4830,IF($B4830="B",+I4830,0))</f>
        <v>658.03843069589936</v>
      </c>
      <c r="K4830" s="12">
        <f>K4829+IF(AND($B4830="B",$E4830&lt;&gt;""),IF($G4830="D",-I4830,+I4830),0)</f>
        <v>658.03843069589936</v>
      </c>
      <c r="L4830" s="6" t="str">
        <f>IF(C4830="","",G4830&amp;" "&amp;VLOOKUP(C4830,$X$1:$Y$49,2))</f>
        <v>D 6</v>
      </c>
      <c r="M4830" s="10" t="e">
        <f>M4829+IF(AND(B4830="C",E4830&lt;&gt;""),IF(G4830="D",-#REF!,+#REF!),0)</f>
        <v>#REF!</v>
      </c>
      <c r="N4830">
        <f>IF(D4830,MONTH(D4830),"")</f>
        <v>4</v>
      </c>
      <c r="O4830">
        <f>IF(D4830,YEAR(D4830),"")</f>
        <v>2010</v>
      </c>
      <c r="P4830" s="12">
        <f>P4829+IF(AND($B4830="C",I4830&lt;&gt;""),IF($G4830="D",-I4830,+I4830),0)</f>
        <v>5.774812213216407E-3</v>
      </c>
    </row>
    <row r="4831" spans="1:16" x14ac:dyDescent="0.2">
      <c r="A4831" s="6">
        <v>2254</v>
      </c>
      <c r="B4831" s="29" t="s">
        <v>17</v>
      </c>
      <c r="C4831" t="s">
        <v>49</v>
      </c>
      <c r="D4831" s="8">
        <v>40298</v>
      </c>
      <c r="E4831" s="8">
        <v>40298</v>
      </c>
      <c r="F4831" s="40" t="s">
        <v>284</v>
      </c>
      <c r="G4831" s="29" t="s">
        <v>23</v>
      </c>
      <c r="I4831" s="12">
        <v>250</v>
      </c>
      <c r="J4831" s="12">
        <f>J4830+IF(AND($B4831="B",$G4831="D"),-I4831,IF($B4831="B",+I4831,0))</f>
        <v>408.03843069589936</v>
      </c>
      <c r="K4831" s="12">
        <f>K4830+IF(AND($B4831="B",$E4831&lt;&gt;""),IF($G4831="D",-I4831,+I4831),0)</f>
        <v>408.03843069589936</v>
      </c>
      <c r="L4831" s="6" t="str">
        <f>IF(C4831="","",G4831&amp;" "&amp;VLOOKUP(C4831,$X$1:$Y$49,2))</f>
        <v>D 24</v>
      </c>
      <c r="M4831" s="10" t="e">
        <f>M4830+IF(AND(B4831="C",E4831&lt;&gt;""),IF(G4831="D",-#REF!,+#REF!),0)</f>
        <v>#REF!</v>
      </c>
      <c r="N4831">
        <f>IF(D4831,MONTH(D4831),"")</f>
        <v>4</v>
      </c>
      <c r="O4831">
        <f>IF(D4831,YEAR(D4831),"")</f>
        <v>2010</v>
      </c>
      <c r="P4831" s="12">
        <f>P4830+IF(AND($B4831="C",I4831&lt;&gt;""),IF($G4831="D",-I4831,+I4831),0)</f>
        <v>5.774812213216407E-3</v>
      </c>
    </row>
    <row r="4832" spans="1:16" x14ac:dyDescent="0.2">
      <c r="A4832" s="6">
        <v>2254</v>
      </c>
      <c r="B4832" s="29" t="s">
        <v>17</v>
      </c>
      <c r="C4832" t="s">
        <v>26</v>
      </c>
      <c r="D4832" s="8">
        <v>40298</v>
      </c>
      <c r="E4832" s="8">
        <v>40298</v>
      </c>
      <c r="F4832" s="40" t="s">
        <v>284</v>
      </c>
      <c r="G4832" s="29" t="s">
        <v>23</v>
      </c>
      <c r="I4832" s="12">
        <v>49</v>
      </c>
      <c r="J4832" s="12">
        <f>J4831+IF(AND($B4832="B",$G4832="D"),-I4832,IF($B4832="B",+I4832,0))</f>
        <v>359.03843069589936</v>
      </c>
      <c r="K4832" s="12">
        <f>K4831+IF(AND($B4832="B",$E4832&lt;&gt;""),IF($G4832="D",-I4832,+I4832),0)</f>
        <v>359.03843069589936</v>
      </c>
      <c r="L4832" s="6" t="str">
        <f>IF(C4832="","",G4832&amp;" "&amp;VLOOKUP(C4832,$X$1:$Y$49,2))</f>
        <v>D 6</v>
      </c>
      <c r="M4832" s="10" t="e">
        <f>M4831+IF(AND(B4832="C",E4832&lt;&gt;""),IF(G4832="D",-#REF!,+#REF!),0)</f>
        <v>#REF!</v>
      </c>
      <c r="N4832">
        <f>IF(D4832,MONTH(D4832),"")</f>
        <v>4</v>
      </c>
      <c r="O4832">
        <f>IF(D4832,YEAR(D4832),"")</f>
        <v>2010</v>
      </c>
      <c r="P4832" s="12">
        <f>P4831+IF(AND($B4832="C",I4832&lt;&gt;""),IF($G4832="D",-I4832,+I4832),0)</f>
        <v>5.774812213216407E-3</v>
      </c>
    </row>
    <row r="4833" spans="1:16" x14ac:dyDescent="0.2">
      <c r="A4833" s="6">
        <v>2262</v>
      </c>
      <c r="B4833" s="29" t="s">
        <v>17</v>
      </c>
      <c r="C4833" t="s">
        <v>31</v>
      </c>
      <c r="D4833" s="8">
        <v>40298</v>
      </c>
      <c r="E4833" s="8">
        <v>40298</v>
      </c>
      <c r="F4833" s="40" t="s">
        <v>284</v>
      </c>
      <c r="G4833" s="29" t="s">
        <v>23</v>
      </c>
      <c r="I4833" s="12">
        <v>141.36000000000001</v>
      </c>
      <c r="J4833" s="12">
        <f>J4832+IF(AND($B4833="B",$G4833="D"),-I4833,IF($B4833="B",+I4833,0))</f>
        <v>217.67843069589935</v>
      </c>
      <c r="K4833" s="12">
        <f>K4832+IF(AND($B4833="B",$E4833&lt;&gt;""),IF($G4833="D",-I4833,+I4833),0)</f>
        <v>217.67843069589935</v>
      </c>
      <c r="L4833" s="6" t="str">
        <f>IF(C4833="","",G4833&amp;" "&amp;VLOOKUP(C4833,$X$1:$Y$49,2))</f>
        <v>D 22</v>
      </c>
      <c r="M4833" s="10" t="e">
        <f>M4832+IF(AND(B4833="C",E4833&lt;&gt;""),IF(G4833="D",-#REF!,+#REF!),0)</f>
        <v>#REF!</v>
      </c>
      <c r="N4833">
        <f>IF(D4833,MONTH(D4833),"")</f>
        <v>4</v>
      </c>
      <c r="O4833">
        <f>IF(D4833,YEAR(D4833),"")</f>
        <v>2010</v>
      </c>
      <c r="P4833" s="12">
        <f>P4832+IF(AND($B4833="C",I4833&lt;&gt;""),IF($G4833="D",-I4833,+I4833),0)</f>
        <v>5.774812213216407E-3</v>
      </c>
    </row>
    <row r="4834" spans="1:16" x14ac:dyDescent="0.2">
      <c r="A4834" s="6">
        <v>2262</v>
      </c>
      <c r="B4834" s="6" t="s">
        <v>17</v>
      </c>
      <c r="C4834" t="s">
        <v>26</v>
      </c>
      <c r="D4834" s="8">
        <v>40298</v>
      </c>
      <c r="E4834" s="8">
        <v>40298</v>
      </c>
      <c r="F4834" t="s">
        <v>284</v>
      </c>
      <c r="G4834" s="6" t="s">
        <v>23</v>
      </c>
      <c r="I4834" s="12">
        <v>32.290000000000006</v>
      </c>
      <c r="J4834" s="12">
        <f>J4833+IF(AND($B4834="B",$G4834="D"),-I4834,IF($B4834="B",+I4834,0))</f>
        <v>185.38843069589933</v>
      </c>
      <c r="K4834" s="12">
        <f>K4833+IF(AND($B4834="B",$E4834&lt;&gt;""),IF($G4834="D",-I4834,+I4834),0)</f>
        <v>185.38843069589933</v>
      </c>
      <c r="L4834" s="6" t="str">
        <f>IF(C4834="","",G4834&amp;" "&amp;VLOOKUP(C4834,$X$1:$Y$49,2))</f>
        <v>D 6</v>
      </c>
      <c r="M4834" s="10" t="e">
        <f>M4833+IF(AND(B4834="C",E4834&lt;&gt;""),IF(G4834="D",-#REF!,+#REF!),0)</f>
        <v>#REF!</v>
      </c>
      <c r="N4834">
        <f>IF(D4834,MONTH(D4834),"")</f>
        <v>4</v>
      </c>
      <c r="O4834">
        <f>IF(D4834,YEAR(D4834),"")</f>
        <v>2010</v>
      </c>
      <c r="P4834" s="12">
        <f>P4833+IF(AND($B4834="C",I4834&lt;&gt;""),IF($G4834="D",-I4834,+I4834),0)</f>
        <v>5.774812213216407E-3</v>
      </c>
    </row>
    <row r="4835" spans="1:16" x14ac:dyDescent="0.2">
      <c r="A4835" s="6">
        <v>2262</v>
      </c>
      <c r="B4835" s="6" t="s">
        <v>17</v>
      </c>
      <c r="C4835" t="s">
        <v>28</v>
      </c>
      <c r="D4835" s="8">
        <v>40298</v>
      </c>
      <c r="E4835" s="8">
        <v>40298</v>
      </c>
      <c r="F4835" t="s">
        <v>284</v>
      </c>
      <c r="G4835" s="6" t="s">
        <v>23</v>
      </c>
      <c r="I4835" s="12">
        <v>64.12</v>
      </c>
      <c r="J4835" s="12">
        <f>J4834+IF(AND($B4835="B",$G4835="D"),-I4835,IF($B4835="B",+I4835,0))</f>
        <v>121.26843069589933</v>
      </c>
      <c r="K4835" s="12">
        <f>K4834+IF(AND($B4835="B",$E4835&lt;&gt;""),IF($G4835="D",-I4835,+I4835),0)</f>
        <v>121.26843069589933</v>
      </c>
      <c r="L4835" s="6" t="str">
        <f>IF(C4835="","",G4835&amp;" "&amp;VLOOKUP(C4835,$X$1:$Y$49,2))</f>
        <v>D 25</v>
      </c>
      <c r="M4835" s="10" t="e">
        <f>M4834+IF(AND(B4835="C",E4835&lt;&gt;""),IF(G4835="D",-#REF!,+#REF!),0)</f>
        <v>#REF!</v>
      </c>
      <c r="N4835">
        <f>IF(D4835,MONTH(D4835),"")</f>
        <v>4</v>
      </c>
      <c r="O4835">
        <f>IF(D4835,YEAR(D4835),"")</f>
        <v>2010</v>
      </c>
      <c r="P4835" s="12">
        <f>P4834+IF(AND($B4835="C",I4835&lt;&gt;""),IF($G4835="D",-I4835,+I4835),0)</f>
        <v>5.774812213216407E-3</v>
      </c>
    </row>
    <row r="4836" spans="1:16" x14ac:dyDescent="0.2">
      <c r="A4836" s="6">
        <v>2262</v>
      </c>
      <c r="B4836" s="6" t="s">
        <v>17</v>
      </c>
      <c r="C4836" s="24" t="s">
        <v>58</v>
      </c>
      <c r="D4836" s="8">
        <v>40298</v>
      </c>
      <c r="E4836" s="8">
        <v>40298</v>
      </c>
      <c r="F4836" t="s">
        <v>284</v>
      </c>
      <c r="G4836" s="6" t="s">
        <v>23</v>
      </c>
      <c r="I4836" s="12">
        <v>34</v>
      </c>
      <c r="J4836" s="12">
        <f>J4835+IF(AND($B4836="B",$G4836="D"),-I4836,IF($B4836="B",+I4836,0))</f>
        <v>87.268430695899326</v>
      </c>
      <c r="K4836" s="12">
        <f>K4835+IF(AND($B4836="B",$E4836&lt;&gt;""),IF($G4836="D",-I4836,+I4836),0)</f>
        <v>87.268430695899326</v>
      </c>
      <c r="L4836" s="6" t="str">
        <f>IF(C4836="","",G4836&amp;" "&amp;VLOOKUP(C4836,$X$1:$Y$49,2))</f>
        <v>D 4</v>
      </c>
      <c r="M4836" s="10" t="e">
        <f>M4835+IF(AND(B4836="C",E4836&lt;&gt;""),IF(G4836="D",-#REF!,+#REF!),0)</f>
        <v>#REF!</v>
      </c>
      <c r="N4836">
        <f>IF(D4836,MONTH(D4836),"")</f>
        <v>4</v>
      </c>
      <c r="O4836">
        <f>IF(D4836,YEAR(D4836),"")</f>
        <v>2010</v>
      </c>
      <c r="P4836" s="12">
        <f>P4835+IF(AND($B4836="C",I4836&lt;&gt;""),IF($G4836="D",-I4836,+I4836),0)</f>
        <v>5.774812213216407E-3</v>
      </c>
    </row>
    <row r="4837" spans="1:16" x14ac:dyDescent="0.2">
      <c r="A4837" s="6">
        <v>2274</v>
      </c>
      <c r="B4837" s="29" t="s">
        <v>17</v>
      </c>
      <c r="C4837" t="s">
        <v>54</v>
      </c>
      <c r="D4837" s="8">
        <v>40298</v>
      </c>
      <c r="E4837" s="8">
        <v>40298</v>
      </c>
      <c r="F4837" s="40" t="s">
        <v>284</v>
      </c>
      <c r="G4837" s="29" t="s">
        <v>19</v>
      </c>
      <c r="I4837" s="12">
        <v>610</v>
      </c>
      <c r="J4837" s="12">
        <f>J4836+IF(AND($B4837="B",$G4837="D"),-I4837,IF($B4837="B",+I4837,0))</f>
        <v>697.26843069589927</v>
      </c>
      <c r="K4837" s="12">
        <f>K4836+IF(AND($B4837="B",$E4837&lt;&gt;""),IF($G4837="D",-I4837,+I4837),0)</f>
        <v>697.26843069589927</v>
      </c>
      <c r="L4837" s="6" t="str">
        <f>IF(C4837="","",G4837&amp;" "&amp;VLOOKUP(C4837,$X$1:$Y$49,2))</f>
        <v>R 6</v>
      </c>
      <c r="M4837" s="10" t="e">
        <f>M4836+IF(AND(B4837="C",E4837&lt;&gt;""),IF(G4837="D",-#REF!,+#REF!),0)</f>
        <v>#REF!</v>
      </c>
      <c r="N4837">
        <f>IF(D4837,MONTH(D4837),"")</f>
        <v>4</v>
      </c>
      <c r="O4837">
        <f>IF(D4837,YEAR(D4837),"")</f>
        <v>2010</v>
      </c>
      <c r="P4837" s="12">
        <f>P4836+IF(AND($B4837="C",I4837&lt;&gt;""),IF($G4837="D",-I4837,+I4837),0)</f>
        <v>5.774812213216407E-3</v>
      </c>
    </row>
    <row r="4838" spans="1:16" x14ac:dyDescent="0.2">
      <c r="A4838" s="6">
        <v>2274</v>
      </c>
      <c r="B4838" s="29" t="s">
        <v>17</v>
      </c>
      <c r="C4838" t="s">
        <v>62</v>
      </c>
      <c r="D4838" s="8">
        <v>40298</v>
      </c>
      <c r="E4838" s="8">
        <v>40298</v>
      </c>
      <c r="F4838" t="s">
        <v>284</v>
      </c>
      <c r="G4838" s="29" t="s">
        <v>19</v>
      </c>
      <c r="I4838" s="12">
        <v>119.56</v>
      </c>
      <c r="J4838" s="12">
        <f>J4837+IF(AND($B4838="B",$G4838="D"),-I4838,IF($B4838="B",+I4838,0))</f>
        <v>816.82843069589921</v>
      </c>
      <c r="K4838" s="12">
        <f>K4837+IF(AND($B4838="B",$E4838&lt;&gt;""),IF($G4838="D",-I4838,+I4838),0)</f>
        <v>816.82843069589921</v>
      </c>
      <c r="L4838" s="6" t="str">
        <f>IF(C4838="","",G4838&amp;" "&amp;VLOOKUP(C4838,$X$1:$Y$49,2))</f>
        <v>R 5</v>
      </c>
      <c r="M4838" s="10" t="e">
        <f>M4837+IF(AND(B4838="C",E4838&lt;&gt;""),IF(G4838="D",-#REF!,+#REF!),0)</f>
        <v>#REF!</v>
      </c>
      <c r="N4838">
        <f>IF(D4838,MONTH(D4838),"")</f>
        <v>4</v>
      </c>
      <c r="O4838">
        <f>IF(D4838,YEAR(D4838),"")</f>
        <v>2010</v>
      </c>
      <c r="P4838" s="12">
        <f>P4837+IF(AND($B4838="C",I4838&lt;&gt;""),IF($G4838="D",-I4838,+I4838),0)</f>
        <v>5.774812213216407E-3</v>
      </c>
    </row>
    <row r="4839" spans="1:16" x14ac:dyDescent="0.2">
      <c r="A4839" s="6">
        <v>2276</v>
      </c>
      <c r="B4839" s="29" t="s">
        <v>17</v>
      </c>
      <c r="C4839" t="s">
        <v>54</v>
      </c>
      <c r="D4839" s="8">
        <v>40300</v>
      </c>
      <c r="E4839" s="8">
        <v>40300</v>
      </c>
      <c r="F4839" s="40" t="s">
        <v>284</v>
      </c>
      <c r="G4839" s="29" t="s">
        <v>19</v>
      </c>
      <c r="I4839" s="12">
        <v>100</v>
      </c>
      <c r="J4839" s="12">
        <f>J4838+IF(AND($B4839="B",$G4839="D"),-I4839,IF($B4839="B",+I4839,0))</f>
        <v>916.82843069589921</v>
      </c>
      <c r="K4839" s="12">
        <f>K4838+IF(AND($B4839="B",$E4839&lt;&gt;""),IF($G4839="D",-I4839,+I4839),0)</f>
        <v>916.82843069589921</v>
      </c>
      <c r="L4839" s="6" t="str">
        <f>IF(C4839="","",G4839&amp;" "&amp;VLOOKUP(C4839,$X$1:$Y$49,2))</f>
        <v>R 6</v>
      </c>
      <c r="M4839" s="10" t="e">
        <f>M4838+IF(AND(B4839="C",E4839&lt;&gt;""),IF(G4839="D",-#REF!,+#REF!),0)</f>
        <v>#REF!</v>
      </c>
      <c r="N4839">
        <f>IF(D4839,MONTH(D4839),"")</f>
        <v>5</v>
      </c>
      <c r="O4839">
        <f>IF(D4839,YEAR(D4839),"")</f>
        <v>2010</v>
      </c>
      <c r="P4839" s="12">
        <f>P4838+IF(AND($B4839="C",I4839&lt;&gt;""),IF($G4839="D",-I4839,+I4839),0)</f>
        <v>5.774812213216407E-3</v>
      </c>
    </row>
    <row r="4840" spans="1:16" x14ac:dyDescent="0.2">
      <c r="A4840" s="6">
        <v>2276</v>
      </c>
      <c r="B4840" s="29" t="s">
        <v>17</v>
      </c>
      <c r="C4840" t="s">
        <v>62</v>
      </c>
      <c r="D4840" s="8">
        <v>40300</v>
      </c>
      <c r="E4840" s="8">
        <v>40300</v>
      </c>
      <c r="F4840" t="s">
        <v>284</v>
      </c>
      <c r="G4840" s="29" t="s">
        <v>19</v>
      </c>
      <c r="I4840" s="12">
        <v>19.600000000000001</v>
      </c>
      <c r="J4840" s="12">
        <f>J4839+IF(AND($B4840="B",$G4840="D"),-I4840,IF($B4840="B",+I4840,0))</f>
        <v>936.42843069589924</v>
      </c>
      <c r="K4840" s="12">
        <f>K4839+IF(AND($B4840="B",$E4840&lt;&gt;""),IF($G4840="D",-I4840,+I4840),0)</f>
        <v>936.42843069589924</v>
      </c>
      <c r="L4840" s="6" t="str">
        <f>IF(C4840="","",G4840&amp;" "&amp;VLOOKUP(C4840,$X$1:$Y$49,2))</f>
        <v>R 5</v>
      </c>
      <c r="M4840" s="10" t="e">
        <f>M4839+IF(AND(B4840="C",E4840&lt;&gt;""),IF(G4840="D",-#REF!,+#REF!),0)</f>
        <v>#REF!</v>
      </c>
      <c r="N4840">
        <f>IF(D4840,MONTH(D4840),"")</f>
        <v>5</v>
      </c>
      <c r="O4840">
        <f>IF(D4840,YEAR(D4840),"")</f>
        <v>2010</v>
      </c>
      <c r="P4840" s="12">
        <f>P4839+IF(AND($B4840="C",I4840&lt;&gt;""),IF($G4840="D",-I4840,+I4840),0)</f>
        <v>5.774812213216407E-3</v>
      </c>
    </row>
    <row r="4841" spans="1:16" x14ac:dyDescent="0.2">
      <c r="A4841" s="6">
        <v>2275</v>
      </c>
      <c r="B4841" s="29" t="s">
        <v>17</v>
      </c>
      <c r="C4841" t="s">
        <v>54</v>
      </c>
      <c r="D4841" s="8">
        <v>40301</v>
      </c>
      <c r="E4841" s="8">
        <v>40301</v>
      </c>
      <c r="F4841" s="40" t="s">
        <v>284</v>
      </c>
      <c r="G4841" s="6" t="s">
        <v>19</v>
      </c>
      <c r="I4841" s="12">
        <v>1873.35</v>
      </c>
      <c r="J4841" s="12">
        <f>J4840+IF(AND($B4841="B",$G4841="D"),-I4841,IF($B4841="B",+I4841,0))</f>
        <v>2809.7784306958993</v>
      </c>
      <c r="K4841" s="12">
        <f>K4840+IF(AND($B4841="B",$E4841&lt;&gt;""),IF($G4841="D",-I4841,+I4841),0)</f>
        <v>2809.7784306958993</v>
      </c>
      <c r="L4841" s="6" t="str">
        <f>IF(C4841="","",G4841&amp;" "&amp;VLOOKUP(C4841,$X$1:$Y$49,2))</f>
        <v>R 6</v>
      </c>
      <c r="M4841" s="10" t="e">
        <f>M4840+IF(AND(B4841="C",E4841&lt;&gt;""),IF(G4841="D",-#REF!,+#REF!),0)</f>
        <v>#REF!</v>
      </c>
      <c r="N4841">
        <f>IF(D4841,MONTH(D4841),"")</f>
        <v>5</v>
      </c>
      <c r="O4841">
        <f>IF(D4841,YEAR(D4841),"")</f>
        <v>2010</v>
      </c>
      <c r="P4841" s="12">
        <f>P4840+IF(AND($B4841="C",I4841&lt;&gt;""),IF($G4841="D",-I4841,+I4841),0)</f>
        <v>5.774812213216407E-3</v>
      </c>
    </row>
    <row r="4842" spans="1:16" x14ac:dyDescent="0.2">
      <c r="A4842" s="6">
        <v>2275</v>
      </c>
      <c r="B4842" s="29" t="s">
        <v>17</v>
      </c>
      <c r="C4842" t="s">
        <v>62</v>
      </c>
      <c r="D4842" s="8">
        <v>40301</v>
      </c>
      <c r="E4842" s="8">
        <v>40301</v>
      </c>
      <c r="F4842" s="40" t="s">
        <v>284</v>
      </c>
      <c r="G4842" s="6" t="s">
        <v>19</v>
      </c>
      <c r="I4842" s="12">
        <v>367.17</v>
      </c>
      <c r="J4842" s="12">
        <f>J4841+IF(AND($B4842="B",$G4842="D"),-I4842,IF($B4842="B",+I4842,0))</f>
        <v>3176.9484306958993</v>
      </c>
      <c r="K4842" s="12">
        <f>K4841+IF(AND($B4842="B",$E4842&lt;&gt;""),IF($G4842="D",-I4842,+I4842),0)</f>
        <v>3176.9484306958993</v>
      </c>
      <c r="L4842" s="6" t="str">
        <f>IF(C4842="","",G4842&amp;" "&amp;VLOOKUP(C4842,$X$1:$Y$49,2))</f>
        <v>R 5</v>
      </c>
      <c r="M4842" s="10" t="e">
        <f>M4841+IF(AND(B4842="C",E4842&lt;&gt;""),IF(G4842="D",-#REF!,+#REF!),0)</f>
        <v>#REF!</v>
      </c>
      <c r="N4842">
        <f>IF(D4842,MONTH(D4842),"")</f>
        <v>5</v>
      </c>
      <c r="O4842">
        <f>IF(D4842,YEAR(D4842),"")</f>
        <v>2010</v>
      </c>
      <c r="P4842" s="12">
        <f>P4841+IF(AND($B4842="C",I4842&lt;&gt;""),IF($G4842="D",-I4842,+I4842),0)</f>
        <v>5.774812213216407E-3</v>
      </c>
    </row>
    <row r="4843" spans="1:16" x14ac:dyDescent="0.2">
      <c r="A4843" s="6">
        <v>2279</v>
      </c>
      <c r="B4843" s="29" t="s">
        <v>17</v>
      </c>
      <c r="C4843" t="s">
        <v>28</v>
      </c>
      <c r="D4843" s="8">
        <v>40301</v>
      </c>
      <c r="E4843" s="8">
        <v>40301</v>
      </c>
      <c r="F4843" s="40" t="s">
        <v>284</v>
      </c>
      <c r="G4843" s="29" t="s">
        <v>23</v>
      </c>
      <c r="I4843" s="12">
        <v>33.29</v>
      </c>
      <c r="J4843" s="12">
        <f>J4842+IF(AND($B4843="B",$G4843="D"),-I4843,IF($B4843="B",+I4843,0))</f>
        <v>3143.6584306958994</v>
      </c>
      <c r="K4843" s="12">
        <f>K4842+IF(AND($B4843="B",$E4843&lt;&gt;""),IF($G4843="D",-I4843,+I4843),0)</f>
        <v>3143.6584306958994</v>
      </c>
      <c r="L4843" s="6" t="str">
        <f>IF(C4843="","",G4843&amp;" "&amp;VLOOKUP(C4843,$X$1:$Y$49,2))</f>
        <v>D 25</v>
      </c>
      <c r="M4843" s="10" t="e">
        <f>M4842+IF(AND(B4843="C",E4843&lt;&gt;""),IF(G4843="D",-#REF!,+#REF!),0)</f>
        <v>#REF!</v>
      </c>
      <c r="N4843">
        <f>IF(D4843,MONTH(D4843),"")</f>
        <v>5</v>
      </c>
      <c r="O4843">
        <f>IF(D4843,YEAR(D4843),"")</f>
        <v>2010</v>
      </c>
      <c r="P4843" s="12">
        <f>P4842+IF(AND($B4843="C",I4843&lt;&gt;""),IF($G4843="D",-I4843,+I4843),0)</f>
        <v>5.774812213216407E-3</v>
      </c>
    </row>
    <row r="4844" spans="1:16" x14ac:dyDescent="0.2">
      <c r="A4844" s="6">
        <v>2279</v>
      </c>
      <c r="B4844" s="29" t="s">
        <v>17</v>
      </c>
      <c r="C4844" t="s">
        <v>26</v>
      </c>
      <c r="D4844" s="8">
        <v>40301</v>
      </c>
      <c r="E4844" s="8">
        <v>40301</v>
      </c>
      <c r="F4844" s="40" t="s">
        <v>284</v>
      </c>
      <c r="G4844" s="29" t="s">
        <v>23</v>
      </c>
      <c r="I4844" s="12">
        <v>1.5100000000000002</v>
      </c>
      <c r="J4844" s="12">
        <f>J4843+IF(AND($B4844="B",$G4844="D"),-I4844,IF($B4844="B",+I4844,0))</f>
        <v>3142.1484306958992</v>
      </c>
      <c r="K4844" s="12">
        <f>K4843+IF(AND($B4844="B",$E4844&lt;&gt;""),IF($G4844="D",-I4844,+I4844),0)</f>
        <v>3142.1484306958992</v>
      </c>
      <c r="L4844" s="6" t="str">
        <f>IF(C4844="","",G4844&amp;" "&amp;VLOOKUP(C4844,$X$1:$Y$49,2))</f>
        <v>D 6</v>
      </c>
      <c r="M4844" s="10" t="e">
        <f>M4843+IF(AND(B4844="C",E4844&lt;&gt;""),IF(G4844="D",-#REF!,+#REF!),0)</f>
        <v>#REF!</v>
      </c>
      <c r="N4844">
        <f>IF(D4844,MONTH(D4844),"")</f>
        <v>5</v>
      </c>
      <c r="O4844">
        <f>IF(D4844,YEAR(D4844),"")</f>
        <v>2010</v>
      </c>
      <c r="P4844" s="12">
        <f>P4843+IF(AND($B4844="C",I4844&lt;&gt;""),IF($G4844="D",-I4844,+I4844),0)</f>
        <v>5.774812213216407E-3</v>
      </c>
    </row>
    <row r="4845" spans="1:16" x14ac:dyDescent="0.2">
      <c r="A4845" s="6">
        <v>2280</v>
      </c>
      <c r="B4845" s="6" t="s">
        <v>17</v>
      </c>
      <c r="C4845" t="s">
        <v>53</v>
      </c>
      <c r="D4845" s="8">
        <v>40301</v>
      </c>
      <c r="E4845" s="8">
        <v>40301</v>
      </c>
      <c r="F4845" t="s">
        <v>284</v>
      </c>
      <c r="G4845" s="6" t="s">
        <v>23</v>
      </c>
      <c r="I4845" s="12">
        <v>36</v>
      </c>
      <c r="J4845" s="12">
        <f>J4844+IF(AND($B4845="B",$G4845="D"),-I4845,IF($B4845="B",+I4845,0))</f>
        <v>3106.1484306958992</v>
      </c>
      <c r="K4845" s="12">
        <f>K4844+IF(AND($B4845="B",$E4845&lt;&gt;""),IF($G4845="D",-I4845,+I4845),0)</f>
        <v>3106.1484306958992</v>
      </c>
      <c r="L4845" s="6" t="str">
        <f>IF(C4845="","",G4845&amp;" "&amp;VLOOKUP(C4845,$X$1:$Y$49,2))</f>
        <v>D 29</v>
      </c>
      <c r="M4845" s="10" t="e">
        <f>M4844+IF(AND(B4845="C",E4845&lt;&gt;""),IF(G4845="D",-#REF!,+#REF!),0)</f>
        <v>#REF!</v>
      </c>
      <c r="N4845">
        <f>IF(D4845,MONTH(D4845),"")</f>
        <v>5</v>
      </c>
      <c r="O4845">
        <f>IF(D4845,YEAR(D4845),"")</f>
        <v>2010</v>
      </c>
      <c r="P4845" s="12">
        <f>P4844+IF(AND($B4845="C",I4845&lt;&gt;""),IF($G4845="D",-I4845,+I4845),0)</f>
        <v>5.774812213216407E-3</v>
      </c>
    </row>
    <row r="4846" spans="1:16" x14ac:dyDescent="0.2">
      <c r="A4846" s="6">
        <v>2280</v>
      </c>
      <c r="B4846" s="6" t="s">
        <v>17</v>
      </c>
      <c r="C4846" t="s">
        <v>53</v>
      </c>
      <c r="D4846" s="8">
        <v>40301</v>
      </c>
      <c r="E4846" s="8">
        <v>40301</v>
      </c>
      <c r="F4846" t="s">
        <v>284</v>
      </c>
      <c r="G4846" s="6" t="s">
        <v>23</v>
      </c>
      <c r="I4846" s="12">
        <v>8.36</v>
      </c>
      <c r="J4846" s="12">
        <f>J4845+IF(AND($B4846="B",$G4846="D"),-I4846,IF($B4846="B",+I4846,0))</f>
        <v>3097.788430695899</v>
      </c>
      <c r="K4846" s="12">
        <f>K4845+IF(AND($B4846="B",$E4846&lt;&gt;""),IF($G4846="D",-I4846,+I4846),0)</f>
        <v>3097.788430695899</v>
      </c>
      <c r="L4846" s="6" t="str">
        <f>IF(C4846="","",G4846&amp;" "&amp;VLOOKUP(C4846,$X$1:$Y$49,2))</f>
        <v>D 29</v>
      </c>
      <c r="M4846" s="10" t="e">
        <f>M4845+IF(AND(B4846="C",E4846&lt;&gt;""),IF(G4846="D",-#REF!,+#REF!),0)</f>
        <v>#REF!</v>
      </c>
      <c r="N4846">
        <f>IF(D4846,MONTH(D4846),"")</f>
        <v>5</v>
      </c>
      <c r="O4846">
        <f>IF(D4846,YEAR(D4846),"")</f>
        <v>2010</v>
      </c>
      <c r="P4846" s="12">
        <f>P4845+IF(AND($B4846="C",I4846&lt;&gt;""),IF($G4846="D",-I4846,+I4846),0)</f>
        <v>5.774812213216407E-3</v>
      </c>
    </row>
    <row r="4847" spans="1:16" x14ac:dyDescent="0.2">
      <c r="A4847" s="6">
        <v>999</v>
      </c>
      <c r="B4847" s="6" t="s">
        <v>17</v>
      </c>
      <c r="C4847" t="s">
        <v>33</v>
      </c>
      <c r="D4847" s="8">
        <v>40302</v>
      </c>
      <c r="E4847" s="8">
        <v>40303</v>
      </c>
      <c r="F4847" t="s">
        <v>284</v>
      </c>
      <c r="G4847" s="6" t="s">
        <v>23</v>
      </c>
      <c r="I4847" s="12">
        <v>145.87</v>
      </c>
      <c r="J4847" s="12">
        <f>J4846+IF(AND($B4847="B",$G4847="D"),-I4847,IF($B4847="B",+I4847,0))</f>
        <v>2951.9184306958991</v>
      </c>
      <c r="K4847" s="12">
        <f>K4846+IF(AND($B4847="B",$E4847&lt;&gt;""),IF($G4847="D",-I4847,+I4847),0)</f>
        <v>2951.9184306958991</v>
      </c>
      <c r="L4847" s="6" t="str">
        <f>IF(C4847="","",G4847&amp;" "&amp;VLOOKUP(C4847,$X$1:$Y$49,2))</f>
        <v>D 23</v>
      </c>
      <c r="M4847" s="10" t="e">
        <f>M4846+IF(AND(B4847="C",E4847&lt;&gt;""),IF(G4847="D",-#REF!,+#REF!),0)</f>
        <v>#REF!</v>
      </c>
      <c r="N4847">
        <f>IF(D4847,MONTH(D4847),"")</f>
        <v>5</v>
      </c>
      <c r="O4847">
        <f>IF(D4847,YEAR(D4847),"")</f>
        <v>2010</v>
      </c>
      <c r="P4847" s="12">
        <f>P4846+IF(AND($B4847="C",I4847&lt;&gt;""),IF($G4847="D",-I4847,+I4847),0)</f>
        <v>5.774812213216407E-3</v>
      </c>
    </row>
    <row r="4848" spans="1:16" x14ac:dyDescent="0.2">
      <c r="A4848" s="6">
        <v>2281</v>
      </c>
      <c r="B4848" s="29" t="s">
        <v>17</v>
      </c>
      <c r="C4848" t="s">
        <v>43</v>
      </c>
      <c r="D4848" s="8">
        <v>40303</v>
      </c>
      <c r="E4848" s="8">
        <v>40303</v>
      </c>
      <c r="F4848" s="40" t="s">
        <v>284</v>
      </c>
      <c r="G4848" s="29" t="s">
        <v>23</v>
      </c>
      <c r="I4848" s="12">
        <v>593.47</v>
      </c>
      <c r="J4848" s="12">
        <f>J4847+IF(AND($B4848="B",$G4848="D"),-I4848,IF($B4848="B",+I4848,0))</f>
        <v>2358.4484306958993</v>
      </c>
      <c r="K4848" s="12">
        <f>K4847+IF(AND($B4848="B",$E4848&lt;&gt;""),IF($G4848="D",-I4848,+I4848),0)</f>
        <v>2358.4484306958993</v>
      </c>
      <c r="L4848" s="6" t="str">
        <f>IF(C4848="","",G4848&amp;" "&amp;VLOOKUP(C4848,$X$1:$Y$49,2))</f>
        <v>D 15</v>
      </c>
      <c r="M4848" s="10" t="e">
        <f>M4847+IF(AND(B4848="C",E4848&lt;&gt;""),IF(G4848="D",-#REF!,+#REF!),0)</f>
        <v>#REF!</v>
      </c>
      <c r="N4848">
        <f>IF(D4848,MONTH(D4848),"")</f>
        <v>5</v>
      </c>
      <c r="O4848">
        <f>IF(D4848,YEAR(D4848),"")</f>
        <v>2010</v>
      </c>
      <c r="P4848" s="12">
        <f>P4847+IF(AND($B4848="C",I4848&lt;&gt;""),IF($G4848="D",-I4848,+I4848),0)</f>
        <v>5.774812213216407E-3</v>
      </c>
    </row>
    <row r="4849" spans="1:16" x14ac:dyDescent="0.2">
      <c r="A4849" s="6">
        <v>2281</v>
      </c>
      <c r="B4849" s="29" t="s">
        <v>17</v>
      </c>
      <c r="C4849" t="s">
        <v>26</v>
      </c>
      <c r="D4849" s="8">
        <v>40303</v>
      </c>
      <c r="E4849" s="8">
        <v>40303</v>
      </c>
      <c r="F4849" t="s">
        <v>284</v>
      </c>
      <c r="G4849" s="29" t="s">
        <v>23</v>
      </c>
      <c r="I4849" s="12">
        <v>116.31</v>
      </c>
      <c r="J4849" s="12">
        <f>J4848+IF(AND($B4849="B",$G4849="D"),-I4849,IF($B4849="B",+I4849,0))</f>
        <v>2242.1384306958994</v>
      </c>
      <c r="K4849" s="12">
        <f>K4848+IF(AND($B4849="B",$E4849&lt;&gt;""),IF($G4849="D",-I4849,+I4849),0)</f>
        <v>2242.1384306958994</v>
      </c>
      <c r="L4849" s="6" t="str">
        <f>IF(C4849="","",G4849&amp;" "&amp;VLOOKUP(C4849,$X$1:$Y$49,2))</f>
        <v>D 6</v>
      </c>
      <c r="M4849" s="10" t="e">
        <f>M4848+IF(AND(B4849="C",E4849&lt;&gt;""),IF(G4849="D",-#REF!,+#REF!),0)</f>
        <v>#REF!</v>
      </c>
      <c r="N4849">
        <f>IF(D4849,MONTH(D4849),"")</f>
        <v>5</v>
      </c>
      <c r="O4849">
        <f>IF(D4849,YEAR(D4849),"")</f>
        <v>2010</v>
      </c>
      <c r="P4849" s="12">
        <f>P4848+IF(AND($B4849="C",I4849&lt;&gt;""),IF($G4849="D",-I4849,+I4849),0)</f>
        <v>5.774812213216407E-3</v>
      </c>
    </row>
    <row r="4850" spans="1:16" x14ac:dyDescent="0.2">
      <c r="A4850" s="6">
        <v>2269</v>
      </c>
      <c r="B4850" s="29" t="s">
        <v>17</v>
      </c>
      <c r="C4850" t="s">
        <v>31</v>
      </c>
      <c r="D4850" s="8">
        <v>40304</v>
      </c>
      <c r="E4850" s="8">
        <v>40303</v>
      </c>
      <c r="F4850" s="40" t="s">
        <v>284</v>
      </c>
      <c r="G4850" s="29" t="s">
        <v>23</v>
      </c>
      <c r="I4850" s="12">
        <v>113.29</v>
      </c>
      <c r="J4850" s="12">
        <f>J4849+IF(AND($B4850="B",$G4850="D"),-I4850,IF($B4850="B",+I4850,0))</f>
        <v>2128.8484306958994</v>
      </c>
      <c r="K4850" s="12">
        <f>K4849+IF(AND($B4850="B",$E4850&lt;&gt;""),IF($G4850="D",-I4850,+I4850),0)</f>
        <v>2128.8484306958994</v>
      </c>
      <c r="L4850" s="6" t="str">
        <f>IF(C4850="","",G4850&amp;" "&amp;VLOOKUP(C4850,$X$1:$Y$49,2))</f>
        <v>D 22</v>
      </c>
      <c r="M4850" s="10" t="e">
        <f>M4849+IF(AND(B4850="C",E4850&lt;&gt;""),IF(G4850="D",-#REF!,+#REF!),0)</f>
        <v>#REF!</v>
      </c>
      <c r="N4850">
        <f>IF(D4850,MONTH(D4850),"")</f>
        <v>5</v>
      </c>
      <c r="O4850">
        <f>IF(D4850,YEAR(D4850),"")</f>
        <v>2010</v>
      </c>
      <c r="P4850" s="12">
        <f>P4849+IF(AND($B4850="C",I4850&lt;&gt;""),IF($G4850="D",-I4850,+I4850),0)</f>
        <v>5.774812213216407E-3</v>
      </c>
    </row>
    <row r="4851" spans="1:16" x14ac:dyDescent="0.2">
      <c r="A4851" s="6">
        <v>2269</v>
      </c>
      <c r="B4851" s="29" t="s">
        <v>17</v>
      </c>
      <c r="C4851" t="s">
        <v>26</v>
      </c>
      <c r="D4851" s="8">
        <v>40304</v>
      </c>
      <c r="E4851" s="8">
        <v>40303</v>
      </c>
      <c r="F4851" s="40" t="s">
        <v>284</v>
      </c>
      <c r="G4851" s="29" t="s">
        <v>23</v>
      </c>
      <c r="I4851" s="12">
        <v>22.21</v>
      </c>
      <c r="J4851" s="12">
        <f>J4850+IF(AND($B4851="B",$G4851="D"),-I4851,IF($B4851="B",+I4851,0))</f>
        <v>2106.6384306958994</v>
      </c>
      <c r="K4851" s="12">
        <f>K4850+IF(AND($B4851="B",$E4851&lt;&gt;""),IF($G4851="D",-I4851,+I4851),0)</f>
        <v>2106.6384306958994</v>
      </c>
      <c r="L4851" s="6" t="str">
        <f>IF(C4851="","",G4851&amp;" "&amp;VLOOKUP(C4851,$X$1:$Y$49,2))</f>
        <v>D 6</v>
      </c>
      <c r="M4851" s="10" t="e">
        <f>M4850+IF(AND(B4851="C",E4851&lt;&gt;""),IF(G4851="D",-#REF!,+#REF!),0)</f>
        <v>#REF!</v>
      </c>
      <c r="N4851">
        <f>IF(D4851,MONTH(D4851),"")</f>
        <v>5</v>
      </c>
      <c r="O4851">
        <f>IF(D4851,YEAR(D4851),"")</f>
        <v>2010</v>
      </c>
      <c r="P4851" s="12">
        <f>P4850+IF(AND($B4851="C",I4851&lt;&gt;""),IF($G4851="D",-I4851,+I4851),0)</f>
        <v>5.774812213216407E-3</v>
      </c>
    </row>
    <row r="4852" spans="1:16" x14ac:dyDescent="0.2">
      <c r="A4852" s="6">
        <v>1538</v>
      </c>
      <c r="B4852" s="6" t="s">
        <v>17</v>
      </c>
      <c r="C4852" t="s">
        <v>64</v>
      </c>
      <c r="D4852" s="8">
        <v>40306</v>
      </c>
      <c r="E4852" s="8">
        <v>40309</v>
      </c>
      <c r="F4852" t="s">
        <v>284</v>
      </c>
      <c r="G4852" s="6" t="s">
        <v>23</v>
      </c>
      <c r="I4852" s="12">
        <v>11.9</v>
      </c>
      <c r="J4852" s="12">
        <f>J4851+IF(AND($B4852="B",$G4852="D"),-I4852,IF($B4852="B",+I4852,0))</f>
        <v>2094.7384306958993</v>
      </c>
      <c r="K4852" s="12">
        <f>K4851+IF(AND($B4852="B",$E4852&lt;&gt;""),IF($G4852="D",-I4852,+I4852),0)</f>
        <v>2094.7384306958993</v>
      </c>
      <c r="L4852" s="6" t="str">
        <f>IF(C4852="","",G4852&amp;" "&amp;VLOOKUP(C4852,$X$1:$Y$49,2))</f>
        <v>D 20</v>
      </c>
      <c r="M4852" s="10" t="e">
        <f>M4851+IF(AND(B4852="C",E4852&lt;&gt;""),IF(G4852="D",-#REF!,+#REF!),0)</f>
        <v>#REF!</v>
      </c>
      <c r="N4852">
        <f>IF(D4852,MONTH(D4852),"")</f>
        <v>5</v>
      </c>
      <c r="O4852">
        <f>IF(D4852,YEAR(D4852),"")</f>
        <v>2010</v>
      </c>
      <c r="P4852" s="12">
        <f>P4851+IF(AND($B4852="C",I4852&lt;&gt;""),IF($G4852="D",-I4852,+I4852),0)</f>
        <v>5.774812213216407E-3</v>
      </c>
    </row>
    <row r="4853" spans="1:16" x14ac:dyDescent="0.2">
      <c r="A4853" s="6">
        <v>2230</v>
      </c>
      <c r="B4853" s="29" t="s">
        <v>17</v>
      </c>
      <c r="C4853" t="s">
        <v>33</v>
      </c>
      <c r="D4853" s="8">
        <v>40308</v>
      </c>
      <c r="E4853" s="8">
        <v>40310</v>
      </c>
      <c r="F4853" t="s">
        <v>284</v>
      </c>
      <c r="G4853" s="29" t="s">
        <v>23</v>
      </c>
      <c r="I4853" s="12">
        <v>364.5</v>
      </c>
      <c r="J4853" s="12">
        <f>J4852+IF(AND($B4853="B",$G4853="D"),-I4853,IF($B4853="B",+I4853,0))</f>
        <v>1730.2384306958993</v>
      </c>
      <c r="K4853" s="12">
        <f>K4852+IF(AND($B4853="B",$E4853&lt;&gt;""),IF($G4853="D",-I4853,+I4853),0)</f>
        <v>1730.2384306958993</v>
      </c>
      <c r="L4853" s="6" t="str">
        <f>IF(C4853="","",G4853&amp;" "&amp;VLOOKUP(C4853,$X$1:$Y$49,2))</f>
        <v>D 23</v>
      </c>
      <c r="M4853" s="10" t="e">
        <f>M4852+IF(AND(B4853="C",E4853&lt;&gt;""),IF(G4853="D",-#REF!,+#REF!),0)</f>
        <v>#REF!</v>
      </c>
      <c r="N4853">
        <f>IF(D4853,MONTH(D4853),"")</f>
        <v>5</v>
      </c>
      <c r="O4853">
        <f>IF(D4853,YEAR(D4853),"")</f>
        <v>2010</v>
      </c>
      <c r="P4853" s="12">
        <f>P4852+IF(AND($B4853="C",I4853&lt;&gt;""),IF($G4853="D",-I4853,+I4853),0)</f>
        <v>5.774812213216407E-3</v>
      </c>
    </row>
    <row r="4854" spans="1:16" x14ac:dyDescent="0.2">
      <c r="A4854" s="6">
        <v>2283</v>
      </c>
      <c r="B4854" s="29" t="s">
        <v>17</v>
      </c>
      <c r="C4854" t="s">
        <v>54</v>
      </c>
      <c r="D4854" s="8">
        <v>40310</v>
      </c>
      <c r="E4854" s="8">
        <v>40310</v>
      </c>
      <c r="F4854" s="40" t="s">
        <v>284</v>
      </c>
      <c r="G4854" s="29" t="s">
        <v>19</v>
      </c>
      <c r="I4854" s="12">
        <v>640</v>
      </c>
      <c r="J4854" s="12">
        <f>J4853+IF(AND($B4854="B",$G4854="D"),-I4854,IF($B4854="B",+I4854,0))</f>
        <v>2370.2384306958993</v>
      </c>
      <c r="K4854" s="12">
        <f>K4853+IF(AND($B4854="B",$E4854&lt;&gt;""),IF($G4854="D",-I4854,+I4854),0)</f>
        <v>2370.2384306958993</v>
      </c>
      <c r="L4854" s="6" t="str">
        <f>IF(C4854="","",G4854&amp;" "&amp;VLOOKUP(C4854,$X$1:$Y$49,2))</f>
        <v>R 6</v>
      </c>
      <c r="M4854" s="10" t="e">
        <f>M4853+IF(AND(B4854="C",E4854&lt;&gt;""),IF(G4854="D",-#REF!,+#REF!),0)</f>
        <v>#REF!</v>
      </c>
      <c r="N4854">
        <f>IF(D4854,MONTH(D4854),"")</f>
        <v>5</v>
      </c>
      <c r="O4854">
        <f>IF(D4854,YEAR(D4854),"")</f>
        <v>2010</v>
      </c>
      <c r="P4854" s="12">
        <f>P4853+IF(AND($B4854="C",I4854&lt;&gt;""),IF($G4854="D",-I4854,+I4854),0)</f>
        <v>5.774812213216407E-3</v>
      </c>
    </row>
    <row r="4855" spans="1:16" x14ac:dyDescent="0.2">
      <c r="A4855" s="6">
        <v>2283</v>
      </c>
      <c r="B4855" s="29" t="s">
        <v>17</v>
      </c>
      <c r="C4855" t="s">
        <v>62</v>
      </c>
      <c r="D4855" s="8">
        <v>40310</v>
      </c>
      <c r="E4855" s="8">
        <v>40310</v>
      </c>
      <c r="F4855" t="s">
        <v>284</v>
      </c>
      <c r="G4855" s="29" t="s">
        <v>19</v>
      </c>
      <c r="I4855" s="12">
        <v>125.44</v>
      </c>
      <c r="J4855" s="12">
        <f>J4854+IF(AND($B4855="B",$G4855="D"),-I4855,IF($B4855="B",+I4855,0))</f>
        <v>2495.6784306958994</v>
      </c>
      <c r="K4855" s="12">
        <f>K4854+IF(AND($B4855="B",$E4855&lt;&gt;""),IF($G4855="D",-I4855,+I4855),0)</f>
        <v>2495.6784306958994</v>
      </c>
      <c r="L4855" s="6" t="str">
        <f>IF(C4855="","",G4855&amp;" "&amp;VLOOKUP(C4855,$X$1:$Y$49,2))</f>
        <v>R 5</v>
      </c>
      <c r="M4855" s="10" t="e">
        <f>M4854+IF(AND(B4855="C",E4855&lt;&gt;""),IF(G4855="D",-#REF!,+#REF!),0)</f>
        <v>#REF!</v>
      </c>
      <c r="N4855">
        <f>IF(D4855,MONTH(D4855),"")</f>
        <v>5</v>
      </c>
      <c r="O4855">
        <f>IF(D4855,YEAR(D4855),"")</f>
        <v>2010</v>
      </c>
      <c r="P4855" s="12">
        <f>P4854+IF(AND($B4855="C",I4855&lt;&gt;""),IF($G4855="D",-I4855,+I4855),0)</f>
        <v>5.774812213216407E-3</v>
      </c>
    </row>
    <row r="4856" spans="1:16" x14ac:dyDescent="0.2">
      <c r="A4856" s="6">
        <v>2277</v>
      </c>
      <c r="B4856" s="29" t="s">
        <v>17</v>
      </c>
      <c r="C4856" t="s">
        <v>28</v>
      </c>
      <c r="D4856" s="8">
        <v>40312</v>
      </c>
      <c r="E4856" s="8">
        <v>40312</v>
      </c>
      <c r="F4856" t="s">
        <v>284</v>
      </c>
      <c r="G4856" s="29" t="s">
        <v>23</v>
      </c>
      <c r="I4856" s="12">
        <v>84.18</v>
      </c>
      <c r="J4856" s="12">
        <f>J4855+IF(AND($B4856="B",$G4856="D"),-I4856,IF($B4856="B",+I4856,0))</f>
        <v>2411.4984306958995</v>
      </c>
      <c r="K4856" s="12">
        <f>K4855+IF(AND($B4856="B",$E4856&lt;&gt;""),IF($G4856="D",-I4856,+I4856),0)</f>
        <v>2411.4984306958995</v>
      </c>
      <c r="L4856" s="6" t="str">
        <f>IF(C4856="","",G4856&amp;" "&amp;VLOOKUP(C4856,$X$1:$Y$49,2))</f>
        <v>D 25</v>
      </c>
      <c r="M4856" s="10" t="e">
        <f>M4855+IF(AND(B4856="C",E4856&lt;&gt;""),IF(G4856="D",-#REF!,+#REF!),0)</f>
        <v>#REF!</v>
      </c>
      <c r="N4856">
        <f>IF(D4856,MONTH(D4856),"")</f>
        <v>5</v>
      </c>
      <c r="O4856">
        <f>IF(D4856,YEAR(D4856),"")</f>
        <v>2010</v>
      </c>
      <c r="P4856" s="12">
        <f>P4855+IF(AND($B4856="C",I4856&lt;&gt;""),IF($G4856="D",-I4856,+I4856),0)</f>
        <v>5.774812213216407E-3</v>
      </c>
    </row>
    <row r="4857" spans="1:16" x14ac:dyDescent="0.2">
      <c r="A4857" s="6">
        <v>2277</v>
      </c>
      <c r="B4857" s="29" t="s">
        <v>17</v>
      </c>
      <c r="C4857" t="s">
        <v>26</v>
      </c>
      <c r="D4857" s="8">
        <v>40312</v>
      </c>
      <c r="E4857" s="8">
        <v>40312</v>
      </c>
      <c r="F4857" t="s">
        <v>284</v>
      </c>
      <c r="G4857" s="29" t="s">
        <v>23</v>
      </c>
      <c r="I4857" s="12">
        <v>13.74</v>
      </c>
      <c r="J4857" s="12">
        <f>J4856+IF(AND($B4857="B",$G4857="D"),-I4857,IF($B4857="B",+I4857,0))</f>
        <v>2397.7584306958997</v>
      </c>
      <c r="K4857" s="12">
        <f>K4856+IF(AND($B4857="B",$E4857&lt;&gt;""),IF($G4857="D",-I4857,+I4857),0)</f>
        <v>2397.7584306958997</v>
      </c>
      <c r="L4857" s="6" t="str">
        <f>IF(C4857="","",G4857&amp;" "&amp;VLOOKUP(C4857,$X$1:$Y$49,2))</f>
        <v>D 6</v>
      </c>
      <c r="M4857" s="10" t="e">
        <f>M4856+IF(AND(B4857="C",E4857&lt;&gt;""),IF(G4857="D",-#REF!,+#REF!),0)</f>
        <v>#REF!</v>
      </c>
      <c r="N4857">
        <f>IF(D4857,MONTH(D4857),"")</f>
        <v>5</v>
      </c>
      <c r="O4857">
        <f>IF(D4857,YEAR(D4857),"")</f>
        <v>2010</v>
      </c>
      <c r="P4857" s="12">
        <f>P4856+IF(AND($B4857="C",I4857&lt;&gt;""),IF($G4857="D",-I4857,+I4857),0)</f>
        <v>5.774812213216407E-3</v>
      </c>
    </row>
    <row r="4858" spans="1:16" x14ac:dyDescent="0.2">
      <c r="A4858" s="6">
        <v>2282</v>
      </c>
      <c r="B4858" s="29" t="s">
        <v>17</v>
      </c>
      <c r="C4858" s="24" t="s">
        <v>58</v>
      </c>
      <c r="D4858" s="8">
        <v>40313</v>
      </c>
      <c r="E4858" s="8">
        <v>40313</v>
      </c>
      <c r="F4858" s="40" t="s">
        <v>284</v>
      </c>
      <c r="G4858" s="29" t="s">
        <v>23</v>
      </c>
      <c r="I4858" s="12">
        <v>1000</v>
      </c>
      <c r="J4858" s="12">
        <f>J4857+IF(AND($B4858="B",$G4858="D"),-I4858,IF($B4858="B",+I4858,0))</f>
        <v>1397.7584306958997</v>
      </c>
      <c r="K4858" s="12">
        <f>K4857+IF(AND($B4858="B",$E4858&lt;&gt;""),IF($G4858="D",-I4858,+I4858),0)</f>
        <v>1397.7584306958997</v>
      </c>
      <c r="L4858" s="6" t="str">
        <f>IF(C4858="","",G4858&amp;" "&amp;VLOOKUP(C4858,$X$1:$Y$49,2))</f>
        <v>D 4</v>
      </c>
      <c r="M4858" s="10" t="e">
        <f>M4857+IF(AND(B4858="C",E4858&lt;&gt;""),IF(G4858="D",-#REF!,+#REF!),0)</f>
        <v>#REF!</v>
      </c>
      <c r="N4858">
        <f>IF(D4858,MONTH(D4858),"")</f>
        <v>5</v>
      </c>
      <c r="O4858">
        <f>IF(D4858,YEAR(D4858),"")</f>
        <v>2010</v>
      </c>
      <c r="P4858" s="12">
        <f>P4857+IF(AND($B4858="C",I4858&lt;&gt;""),IF($G4858="D",-I4858,+I4858),0)</f>
        <v>5.774812213216407E-3</v>
      </c>
    </row>
    <row r="4859" spans="1:16" x14ac:dyDescent="0.2">
      <c r="A4859" s="6">
        <v>2212</v>
      </c>
      <c r="B4859" s="29" t="s">
        <v>17</v>
      </c>
      <c r="C4859" t="s">
        <v>33</v>
      </c>
      <c r="D4859" s="8">
        <v>40318</v>
      </c>
      <c r="E4859" s="8">
        <v>40318</v>
      </c>
      <c r="F4859" s="40" t="s">
        <v>284</v>
      </c>
      <c r="G4859" s="29" t="s">
        <v>23</v>
      </c>
      <c r="I4859" s="12">
        <v>373</v>
      </c>
      <c r="J4859" s="12">
        <f>J4858+IF(AND($B4859="B",$G4859="D"),-I4859,IF($B4859="B",+I4859,0))</f>
        <v>1024.7584306958997</v>
      </c>
      <c r="K4859" s="12">
        <f>K4858+IF(AND($B4859="B",$E4859&lt;&gt;""),IF($G4859="D",-I4859,+I4859),0)</f>
        <v>1024.7584306958997</v>
      </c>
      <c r="L4859" s="6" t="str">
        <f>IF(C4859="","",G4859&amp;" "&amp;VLOOKUP(C4859,$X$1:$Y$49,2))</f>
        <v>D 23</v>
      </c>
      <c r="M4859" s="10" t="e">
        <f>M4858+IF(AND(B4859="C",E4859&lt;&gt;""),IF(G4859="D",-#REF!,+#REF!),0)</f>
        <v>#REF!</v>
      </c>
      <c r="N4859">
        <f>IF(D4859,MONTH(D4859),"")</f>
        <v>5</v>
      </c>
      <c r="O4859">
        <f>IF(D4859,YEAR(D4859),"")</f>
        <v>2010</v>
      </c>
      <c r="P4859" s="12">
        <f>P4858+IF(AND($B4859="C",I4859&lt;&gt;""),IF($G4859="D",-I4859,+I4859),0)</f>
        <v>5.774812213216407E-3</v>
      </c>
    </row>
    <row r="4860" spans="1:16" x14ac:dyDescent="0.2">
      <c r="A4860" s="6">
        <v>2213</v>
      </c>
      <c r="B4860" s="29" t="s">
        <v>17</v>
      </c>
      <c r="C4860" t="s">
        <v>33</v>
      </c>
      <c r="D4860" s="8">
        <v>40318</v>
      </c>
      <c r="E4860" s="8">
        <v>40318</v>
      </c>
      <c r="F4860" s="40" t="s">
        <v>284</v>
      </c>
      <c r="G4860" s="29" t="s">
        <v>23</v>
      </c>
      <c r="I4860" s="12">
        <v>816</v>
      </c>
      <c r="J4860" s="12">
        <f>J4859+IF(AND($B4860="B",$G4860="D"),-I4860,IF($B4860="B",+I4860,0))</f>
        <v>208.75843069589973</v>
      </c>
      <c r="K4860" s="12">
        <f>K4859+IF(AND($B4860="B",$E4860&lt;&gt;""),IF($G4860="D",-I4860,+I4860),0)</f>
        <v>208.75843069589973</v>
      </c>
      <c r="L4860" s="6" t="str">
        <f>IF(C4860="","",G4860&amp;" "&amp;VLOOKUP(C4860,$X$1:$Y$49,2))</f>
        <v>D 23</v>
      </c>
      <c r="M4860" s="10" t="e">
        <f>M4859+IF(AND(B4860="C",E4860&lt;&gt;""),IF(G4860="D",-#REF!,+#REF!),0)</f>
        <v>#REF!</v>
      </c>
      <c r="N4860">
        <f>IF(D4860,MONTH(D4860),"")</f>
        <v>5</v>
      </c>
      <c r="O4860">
        <f>IF(D4860,YEAR(D4860),"")</f>
        <v>2010</v>
      </c>
      <c r="P4860" s="12">
        <f>P4859+IF(AND($B4860="C",I4860&lt;&gt;""),IF($G4860="D",-I4860,+I4860),0)</f>
        <v>5.774812213216407E-3</v>
      </c>
    </row>
    <row r="4861" spans="1:16" x14ac:dyDescent="0.2">
      <c r="A4861" s="6">
        <v>2215</v>
      </c>
      <c r="B4861" s="29" t="s">
        <v>17</v>
      </c>
      <c r="C4861" s="24" t="s">
        <v>58</v>
      </c>
      <c r="D4861" s="8">
        <v>40318</v>
      </c>
      <c r="E4861" s="8">
        <v>40318</v>
      </c>
      <c r="F4861" s="40" t="s">
        <v>284</v>
      </c>
      <c r="G4861" s="29" t="s">
        <v>23</v>
      </c>
      <c r="I4861" s="12">
        <v>300</v>
      </c>
      <c r="J4861" s="12">
        <f>J4860+IF(AND($B4861="B",$G4861="D"),-I4861,IF($B4861="B",+I4861,0))</f>
        <v>-91.241569304100267</v>
      </c>
      <c r="K4861" s="12">
        <f>K4860+IF(AND($B4861="B",$E4861&lt;&gt;""),IF($G4861="D",-I4861,+I4861),0)</f>
        <v>-91.241569304100267</v>
      </c>
      <c r="L4861" s="6" t="str">
        <f>IF(C4861="","",G4861&amp;" "&amp;VLOOKUP(C4861,$X$1:$Y$49,2))</f>
        <v>D 4</v>
      </c>
      <c r="M4861" s="10" t="e">
        <f>M4860+IF(AND(B4861="C",E4861&lt;&gt;""),IF(G4861="D",-#REF!,+#REF!),0)</f>
        <v>#REF!</v>
      </c>
      <c r="N4861">
        <f>IF(D4861,MONTH(D4861),"")</f>
        <v>5</v>
      </c>
      <c r="O4861">
        <f>IF(D4861,YEAR(D4861),"")</f>
        <v>2010</v>
      </c>
      <c r="P4861" s="12">
        <f>P4860+IF(AND($B4861="C",I4861&lt;&gt;""),IF($G4861="D",-I4861,+I4861),0)</f>
        <v>5.774812213216407E-3</v>
      </c>
    </row>
    <row r="4862" spans="1:16" x14ac:dyDescent="0.2">
      <c r="A4862" s="6">
        <v>2284</v>
      </c>
      <c r="B4862" s="29" t="s">
        <v>17</v>
      </c>
      <c r="C4862" t="s">
        <v>54</v>
      </c>
      <c r="D4862" s="8">
        <v>40318</v>
      </c>
      <c r="E4862" s="8">
        <v>40318</v>
      </c>
      <c r="F4862" s="40" t="s">
        <v>284</v>
      </c>
      <c r="G4862" s="29" t="s">
        <v>19</v>
      </c>
      <c r="I4862" s="12">
        <v>580</v>
      </c>
      <c r="J4862" s="12">
        <f>J4861+IF(AND($B4862="B",$G4862="D"),-I4862,IF($B4862="B",+I4862,0))</f>
        <v>488.75843069589973</v>
      </c>
      <c r="K4862" s="12">
        <f>K4861+IF(AND($B4862="B",$E4862&lt;&gt;""),IF($G4862="D",-I4862,+I4862),0)</f>
        <v>488.75843069589973</v>
      </c>
      <c r="L4862" s="6" t="str">
        <f>IF(C4862="","",G4862&amp;" "&amp;VLOOKUP(C4862,$X$1:$Y$49,2))</f>
        <v>R 6</v>
      </c>
      <c r="M4862" s="10" t="e">
        <f>M4861+IF(AND(B4862="C",E4862&lt;&gt;""),IF(G4862="D",-#REF!,+#REF!),0)</f>
        <v>#REF!</v>
      </c>
      <c r="N4862">
        <f>IF(D4862,MONTH(D4862),"")</f>
        <v>5</v>
      </c>
      <c r="O4862">
        <f>IF(D4862,YEAR(D4862),"")</f>
        <v>2010</v>
      </c>
      <c r="P4862" s="12">
        <f>P4861+IF(AND($B4862="C",I4862&lt;&gt;""),IF($G4862="D",-I4862,+I4862),0)</f>
        <v>5.774812213216407E-3</v>
      </c>
    </row>
    <row r="4863" spans="1:16" x14ac:dyDescent="0.2">
      <c r="A4863" s="6">
        <v>2284</v>
      </c>
      <c r="B4863" s="29" t="s">
        <v>17</v>
      </c>
      <c r="C4863" t="s">
        <v>62</v>
      </c>
      <c r="D4863" s="8">
        <v>40318</v>
      </c>
      <c r="E4863" s="8">
        <v>40318</v>
      </c>
      <c r="F4863" t="s">
        <v>284</v>
      </c>
      <c r="G4863" s="29" t="s">
        <v>19</v>
      </c>
      <c r="I4863" s="12">
        <v>113.68</v>
      </c>
      <c r="J4863" s="12">
        <f>J4862+IF(AND($B4863="B",$G4863="D"),-I4863,IF($B4863="B",+I4863,0))</f>
        <v>602.4384306958998</v>
      </c>
      <c r="K4863" s="12">
        <f>K4862+IF(AND($B4863="B",$E4863&lt;&gt;""),IF($G4863="D",-I4863,+I4863),0)</f>
        <v>602.4384306958998</v>
      </c>
      <c r="L4863" s="6" t="str">
        <f>IF(C4863="","",G4863&amp;" "&amp;VLOOKUP(C4863,$X$1:$Y$49,2))</f>
        <v>R 5</v>
      </c>
      <c r="M4863" s="10" t="e">
        <f>M4862+IF(AND(B4863="C",E4863&lt;&gt;""),IF(G4863="D",-#REF!,+#REF!),0)</f>
        <v>#REF!</v>
      </c>
      <c r="N4863">
        <f>IF(D4863,MONTH(D4863),"")</f>
        <v>5</v>
      </c>
      <c r="O4863">
        <f>IF(D4863,YEAR(D4863),"")</f>
        <v>2010</v>
      </c>
      <c r="P4863" s="12">
        <f>P4862+IF(AND($B4863="C",I4863&lt;&gt;""),IF($G4863="D",-I4863,+I4863),0)</f>
        <v>5.774812213216407E-3</v>
      </c>
    </row>
    <row r="4864" spans="1:16" x14ac:dyDescent="0.2">
      <c r="A4864" s="6">
        <v>1528</v>
      </c>
      <c r="B4864" s="6" t="s">
        <v>17</v>
      </c>
      <c r="C4864" t="s">
        <v>57</v>
      </c>
      <c r="D4864" s="8">
        <v>40319</v>
      </c>
      <c r="E4864" s="8">
        <v>40323</v>
      </c>
      <c r="F4864" t="s">
        <v>284</v>
      </c>
      <c r="G4864" s="6" t="s">
        <v>23</v>
      </c>
      <c r="I4864" s="12">
        <v>278.97000000000003</v>
      </c>
      <c r="J4864" s="12">
        <f>J4863+IF(AND($B4864="B",$G4864="D"),-I4864,IF($B4864="B",+I4864,0))</f>
        <v>323.46843069589977</v>
      </c>
      <c r="K4864" s="12">
        <f>K4863+IF(AND($B4864="B",$E4864&lt;&gt;""),IF($G4864="D",-I4864,+I4864),0)</f>
        <v>323.46843069589977</v>
      </c>
      <c r="L4864" s="6" t="str">
        <f>IF(C4864="","",G4864&amp;" "&amp;VLOOKUP(C4864,$X$1:$Y$49,2))</f>
        <v>D 13</v>
      </c>
      <c r="M4864" s="10" t="e">
        <f>M4863+IF(AND(B4864="C",E4864&lt;&gt;""),IF(G4864="D",-#REF!,+#REF!),0)</f>
        <v>#REF!</v>
      </c>
      <c r="N4864">
        <f>IF(D4864,MONTH(D4864),"")</f>
        <v>5</v>
      </c>
      <c r="O4864">
        <f>IF(D4864,YEAR(D4864),"")</f>
        <v>2010</v>
      </c>
      <c r="P4864" s="12">
        <f>P4863+IF(AND($B4864="C",I4864&lt;&gt;""),IF($G4864="D",-I4864,+I4864),0)</f>
        <v>5.774812213216407E-3</v>
      </c>
    </row>
    <row r="4865" spans="1:18" x14ac:dyDescent="0.2">
      <c r="A4865" s="6">
        <v>1528</v>
      </c>
      <c r="B4865" s="6" t="s">
        <v>17</v>
      </c>
      <c r="C4865" s="7" t="s">
        <v>26</v>
      </c>
      <c r="D4865" s="8">
        <v>40319</v>
      </c>
      <c r="E4865" s="8">
        <v>40323</v>
      </c>
      <c r="F4865" t="s">
        <v>284</v>
      </c>
      <c r="G4865" s="6" t="s">
        <v>23</v>
      </c>
      <c r="I4865" s="12">
        <v>54.68</v>
      </c>
      <c r="J4865" s="12">
        <f>J4864+IF(AND($B4865="B",$G4865="D"),-I4865,IF($B4865="B",+I4865,0))</f>
        <v>268.78843069589976</v>
      </c>
      <c r="K4865" s="12">
        <f>K4864+IF(AND($B4865="B",$E4865&lt;&gt;""),IF($G4865="D",-I4865,+I4865),0)</f>
        <v>268.78843069589976</v>
      </c>
      <c r="L4865" s="6" t="str">
        <f>IF(C4865="","",G4865&amp;" "&amp;VLOOKUP(C4865,$X$1:$Y$49,2))</f>
        <v>D 6</v>
      </c>
      <c r="M4865" s="10" t="e">
        <f>M4864+IF(AND(B4865="C",E4865&lt;&gt;""),IF(G4865="D",-#REF!,+#REF!),0)</f>
        <v>#REF!</v>
      </c>
      <c r="N4865">
        <f>IF(D4865,MONTH(D4865),"")</f>
        <v>5</v>
      </c>
      <c r="O4865">
        <f>IF(D4865,YEAR(D4865),"")</f>
        <v>2010</v>
      </c>
      <c r="P4865" s="12">
        <f>P4864+IF(AND($B4865="C",I4865&lt;&gt;""),IF($G4865="D",-I4865,+I4865),0)</f>
        <v>5.774812213216407E-3</v>
      </c>
    </row>
    <row r="4866" spans="1:18" x14ac:dyDescent="0.2">
      <c r="A4866" s="6">
        <v>1528</v>
      </c>
      <c r="B4866" s="6" t="s">
        <v>17</v>
      </c>
      <c r="C4866" t="s">
        <v>64</v>
      </c>
      <c r="D4866" s="8">
        <v>40319</v>
      </c>
      <c r="E4866" s="8">
        <v>40323</v>
      </c>
      <c r="F4866" t="s">
        <v>284</v>
      </c>
      <c r="G4866" s="6" t="s">
        <v>23</v>
      </c>
      <c r="I4866" s="12">
        <v>6.11</v>
      </c>
      <c r="J4866" s="12">
        <f>J4865+IF(AND($B4866="B",$G4866="D"),-I4866,IF($B4866="B",+I4866,0))</f>
        <v>262.67843069589975</v>
      </c>
      <c r="K4866" s="12">
        <f>K4865+IF(AND($B4866="B",$E4866&lt;&gt;""),IF($G4866="D",-I4866,+I4866),0)</f>
        <v>262.67843069589975</v>
      </c>
      <c r="L4866" s="6" t="str">
        <f>IF(C4866="","",G4866&amp;" "&amp;VLOOKUP(C4866,$X$1:$Y$49,2))</f>
        <v>D 20</v>
      </c>
      <c r="M4866" s="10" t="e">
        <f>M4865+IF(AND(B4866="C",E4866&lt;&gt;""),IF(G4866="D",-#REF!,+#REF!),0)</f>
        <v>#REF!</v>
      </c>
      <c r="N4866">
        <f>IF(D4866,MONTH(D4866),"")</f>
        <v>5</v>
      </c>
      <c r="O4866">
        <f>IF(D4866,YEAR(D4866),"")</f>
        <v>2010</v>
      </c>
      <c r="P4866" s="12">
        <f>P4865+IF(AND($B4866="C",I4866&lt;&gt;""),IF($G4866="D",-I4866,+I4866),0)</f>
        <v>5.774812213216407E-3</v>
      </c>
      <c r="R4866" s="17"/>
    </row>
    <row r="4867" spans="1:18" x14ac:dyDescent="0.2">
      <c r="A4867" s="6">
        <v>2285</v>
      </c>
      <c r="B4867" s="29" t="s">
        <v>17</v>
      </c>
      <c r="C4867" t="s">
        <v>28</v>
      </c>
      <c r="D4867" s="8">
        <v>40323</v>
      </c>
      <c r="E4867" s="8">
        <v>40323</v>
      </c>
      <c r="F4867" s="40" t="s">
        <v>284</v>
      </c>
      <c r="G4867" s="29" t="s">
        <v>23</v>
      </c>
      <c r="I4867" s="12">
        <v>28.92</v>
      </c>
      <c r="J4867" s="12">
        <f>J4866+IF(AND($B4867="B",$G4867="D"),-I4867,IF($B4867="B",+I4867,0))</f>
        <v>233.75843069589973</v>
      </c>
      <c r="K4867" s="12">
        <f>K4866+IF(AND($B4867="B",$E4867&lt;&gt;""),IF($G4867="D",-I4867,+I4867),0)</f>
        <v>233.75843069589973</v>
      </c>
      <c r="L4867" s="6" t="str">
        <f>IF(C4867="","",G4867&amp;" "&amp;VLOOKUP(C4867,$X$1:$Y$49,2))</f>
        <v>D 25</v>
      </c>
      <c r="M4867" s="10" t="e">
        <f>M4866+IF(AND(B4867="C",E4867&lt;&gt;""),IF(G4867="D",-#REF!,+#REF!),0)</f>
        <v>#REF!</v>
      </c>
      <c r="N4867">
        <f>IF(D4867,MONTH(D4867),"")</f>
        <v>5</v>
      </c>
      <c r="O4867">
        <f>IF(D4867,YEAR(D4867),"")</f>
        <v>2010</v>
      </c>
      <c r="P4867" s="12">
        <f>P4866+IF(AND($B4867="C",I4867&lt;&gt;""),IF($G4867="D",-I4867,+I4867),0)</f>
        <v>5.774812213216407E-3</v>
      </c>
    </row>
    <row r="4868" spans="1:18" x14ac:dyDescent="0.2">
      <c r="A4868" s="6">
        <v>2285</v>
      </c>
      <c r="B4868" s="29" t="s">
        <v>17</v>
      </c>
      <c r="C4868" t="s">
        <v>26</v>
      </c>
      <c r="D4868" s="8">
        <v>40323</v>
      </c>
      <c r="E4868" s="8">
        <v>40323</v>
      </c>
      <c r="F4868" s="40" t="s">
        <v>284</v>
      </c>
      <c r="G4868" s="6" t="s">
        <v>23</v>
      </c>
      <c r="I4868" s="12">
        <v>4.91</v>
      </c>
      <c r="J4868" s="12">
        <f>J4867+IF(AND($B4868="B",$G4868="D"),-I4868,IF($B4868="B",+I4868,0))</f>
        <v>228.84843069589974</v>
      </c>
      <c r="K4868" s="12">
        <f>K4867+IF(AND($B4868="B",$E4868&lt;&gt;""),IF($G4868="D",-I4868,+I4868),0)</f>
        <v>228.84843069589974</v>
      </c>
      <c r="L4868" s="6" t="str">
        <f>IF(C4868="","",G4868&amp;" "&amp;VLOOKUP(C4868,$X$1:$Y$49,2))</f>
        <v>D 6</v>
      </c>
      <c r="M4868" s="10" t="e">
        <f>M4867+IF(AND(B4868="C",E4868&lt;&gt;""),IF(G4868="D",-#REF!,+#REF!),0)</f>
        <v>#REF!</v>
      </c>
      <c r="N4868">
        <f>IF(D4868,MONTH(D4868),"")</f>
        <v>5</v>
      </c>
      <c r="O4868">
        <f>IF(D4868,YEAR(D4868),"")</f>
        <v>2010</v>
      </c>
      <c r="P4868" s="12">
        <f>P4867+IF(AND($B4868="C",I4868&lt;&gt;""),IF($G4868="D",-I4868,+I4868),0)</f>
        <v>5.774812213216407E-3</v>
      </c>
    </row>
    <row r="4869" spans="1:18" x14ac:dyDescent="0.2">
      <c r="A4869" s="6">
        <v>2254</v>
      </c>
      <c r="B4869" s="29" t="s">
        <v>17</v>
      </c>
      <c r="C4869" t="s">
        <v>49</v>
      </c>
      <c r="D4869" s="8">
        <v>40328</v>
      </c>
      <c r="E4869" s="8">
        <v>40329</v>
      </c>
      <c r="F4869" s="40" t="s">
        <v>284</v>
      </c>
      <c r="G4869" s="29" t="s">
        <v>23</v>
      </c>
      <c r="I4869" s="12">
        <v>250</v>
      </c>
      <c r="J4869" s="12">
        <f>J4868+IF(AND($B4869="B",$G4869="D"),-I4869,IF($B4869="B",+I4869,0))</f>
        <v>-21.151569304100263</v>
      </c>
      <c r="K4869" s="12">
        <f>K4868+IF(AND($B4869="B",$E4869&lt;&gt;""),IF($G4869="D",-I4869,+I4869),0)</f>
        <v>-21.151569304100263</v>
      </c>
      <c r="L4869" s="6" t="str">
        <f>IF(C4869="","",G4869&amp;" "&amp;VLOOKUP(C4869,$X$1:$Y$49,2))</f>
        <v>D 24</v>
      </c>
      <c r="M4869" s="10" t="e">
        <f>M4868+IF(AND(B4869="C",E4869&lt;&gt;""),IF(G4869="D",-#REF!,+#REF!),0)</f>
        <v>#REF!</v>
      </c>
      <c r="N4869">
        <f>IF(D4869,MONTH(D4869),"")</f>
        <v>5</v>
      </c>
      <c r="O4869">
        <f>IF(D4869,YEAR(D4869),"")</f>
        <v>2010</v>
      </c>
      <c r="P4869" s="12">
        <f>P4868+IF(AND($B4869="C",I4869&lt;&gt;""),IF($G4869="D",-I4869,+I4869),0)</f>
        <v>5.774812213216407E-3</v>
      </c>
    </row>
    <row r="4870" spans="1:18" x14ac:dyDescent="0.2">
      <c r="A4870" s="6">
        <v>2254</v>
      </c>
      <c r="B4870" s="29" t="s">
        <v>17</v>
      </c>
      <c r="C4870" t="s">
        <v>26</v>
      </c>
      <c r="D4870" s="8">
        <v>40328</v>
      </c>
      <c r="E4870" s="8">
        <v>40329</v>
      </c>
      <c r="F4870" s="40" t="s">
        <v>284</v>
      </c>
      <c r="G4870" s="29" t="s">
        <v>23</v>
      </c>
      <c r="I4870" s="12">
        <v>49</v>
      </c>
      <c r="J4870" s="12">
        <f>J4869+IF(AND($B4870="B",$G4870="D"),-I4870,IF($B4870="B",+I4870,0))</f>
        <v>-70.151569304100263</v>
      </c>
      <c r="K4870" s="12">
        <f>K4869+IF(AND($B4870="B",$E4870&lt;&gt;""),IF($G4870="D",-I4870,+I4870),0)</f>
        <v>-70.151569304100263</v>
      </c>
      <c r="L4870" s="6" t="str">
        <f>IF(C4870="","",G4870&amp;" "&amp;VLOOKUP(C4870,$X$1:$Y$49,2))</f>
        <v>D 6</v>
      </c>
      <c r="M4870" s="10" t="e">
        <f>M4869+IF(AND(B4870="C",E4870&lt;&gt;""),IF(G4870="D",-#REF!,+#REF!),0)</f>
        <v>#REF!</v>
      </c>
      <c r="N4870">
        <f>IF(D4870,MONTH(D4870),"")</f>
        <v>5</v>
      </c>
      <c r="O4870">
        <f>IF(D4870,YEAR(D4870),"")</f>
        <v>2010</v>
      </c>
      <c r="P4870" s="12">
        <f>P4869+IF(AND($B4870="C",I4870&lt;&gt;""),IF($G4870="D",-I4870,+I4870),0)</f>
        <v>5.774812213216407E-3</v>
      </c>
    </row>
    <row r="4871" spans="1:18" x14ac:dyDescent="0.2">
      <c r="A4871" s="6">
        <v>2286</v>
      </c>
      <c r="B4871" s="29" t="s">
        <v>17</v>
      </c>
      <c r="C4871" t="s">
        <v>54</v>
      </c>
      <c r="D4871" s="8">
        <v>40329</v>
      </c>
      <c r="E4871" s="8">
        <v>40329</v>
      </c>
      <c r="F4871" s="40" t="s">
        <v>284</v>
      </c>
      <c r="G4871" s="29" t="s">
        <v>19</v>
      </c>
      <c r="I4871" s="12">
        <v>1160</v>
      </c>
      <c r="J4871" s="12">
        <f>J4870+IF(AND($B4871="B",$G4871="D"),-I4871,IF($B4871="B",+I4871,0))</f>
        <v>1089.8484306958997</v>
      </c>
      <c r="K4871" s="12">
        <f>K4870+IF(AND($B4871="B",$E4871&lt;&gt;""),IF($G4871="D",-I4871,+I4871),0)</f>
        <v>1089.8484306958997</v>
      </c>
      <c r="L4871" s="6" t="str">
        <f>IF(C4871="","",G4871&amp;" "&amp;VLOOKUP(C4871,$X$1:$Y$49,2))</f>
        <v>R 6</v>
      </c>
      <c r="M4871" s="10" t="e">
        <f>M4870+IF(AND(B4871="C",E4871&lt;&gt;""),IF(G4871="D",-#REF!,+#REF!),0)</f>
        <v>#REF!</v>
      </c>
      <c r="N4871">
        <f>IF(D4871,MONTH(D4871),"")</f>
        <v>5</v>
      </c>
      <c r="O4871">
        <f>IF(D4871,YEAR(D4871),"")</f>
        <v>2010</v>
      </c>
      <c r="P4871" s="12">
        <f>P4870+IF(AND($B4871="C",I4871&lt;&gt;""),IF($G4871="D",-I4871,+I4871),0)</f>
        <v>5.774812213216407E-3</v>
      </c>
    </row>
    <row r="4872" spans="1:18" x14ac:dyDescent="0.2">
      <c r="A4872" s="6">
        <v>2286</v>
      </c>
      <c r="B4872" s="29" t="s">
        <v>17</v>
      </c>
      <c r="C4872" t="s">
        <v>62</v>
      </c>
      <c r="D4872" s="8">
        <v>40329</v>
      </c>
      <c r="E4872" s="8">
        <v>40329</v>
      </c>
      <c r="F4872" t="s">
        <v>284</v>
      </c>
      <c r="G4872" s="29" t="s">
        <v>19</v>
      </c>
      <c r="I4872" s="12">
        <v>227.36</v>
      </c>
      <c r="J4872" s="12">
        <f>J4871+IF(AND($B4872="B",$G4872="D"),-I4872,IF($B4872="B",+I4872,0))</f>
        <v>1317.2084306958996</v>
      </c>
      <c r="K4872" s="12">
        <f>K4871+IF(AND($B4872="B",$E4872&lt;&gt;""),IF($G4872="D",-I4872,+I4872),0)</f>
        <v>1317.2084306958996</v>
      </c>
      <c r="L4872" s="6" t="str">
        <f>IF(C4872="","",G4872&amp;" "&amp;VLOOKUP(C4872,$X$1:$Y$49,2))</f>
        <v>R 5</v>
      </c>
      <c r="M4872" s="10" t="e">
        <f>M4871+IF(AND(B4872="C",E4872&lt;&gt;""),IF(G4872="D",-#REF!,+#REF!),0)</f>
        <v>#REF!</v>
      </c>
      <c r="N4872">
        <f>IF(D4872,MONTH(D4872),"")</f>
        <v>5</v>
      </c>
      <c r="O4872">
        <f>IF(D4872,YEAR(D4872),"")</f>
        <v>2010</v>
      </c>
      <c r="P4872" s="12">
        <f>P4871+IF(AND($B4872="C",I4872&lt;&gt;""),IF($G4872="D",-I4872,+I4872),0)</f>
        <v>5.774812213216407E-3</v>
      </c>
    </row>
    <row r="4873" spans="1:18" x14ac:dyDescent="0.2">
      <c r="A4873" s="6">
        <v>2287</v>
      </c>
      <c r="B4873" s="29" t="s">
        <v>17</v>
      </c>
      <c r="C4873" t="s">
        <v>28</v>
      </c>
      <c r="D4873" s="8">
        <v>40329</v>
      </c>
      <c r="E4873" s="8">
        <v>40329</v>
      </c>
      <c r="F4873" s="40" t="s">
        <v>284</v>
      </c>
      <c r="G4873" s="29" t="s">
        <v>23</v>
      </c>
      <c r="I4873" s="12">
        <v>37.549999999999997</v>
      </c>
      <c r="J4873" s="12">
        <f>J4872+IF(AND($B4873="B",$G4873="D"),-I4873,IF($B4873="B",+I4873,0))</f>
        <v>1279.6584306958996</v>
      </c>
      <c r="K4873" s="12">
        <f>K4872+IF(AND($B4873="B",$E4873&lt;&gt;""),IF($G4873="D",-I4873,+I4873),0)</f>
        <v>1279.6584306958996</v>
      </c>
      <c r="L4873" s="6" t="str">
        <f>IF(C4873="","",G4873&amp;" "&amp;VLOOKUP(C4873,$X$1:$Y$49,2))</f>
        <v>D 25</v>
      </c>
      <c r="M4873" s="10" t="e">
        <f>M4872+IF(AND(B4873="C",E4873&lt;&gt;""),IF(G4873="D",-#REF!,+#REF!),0)</f>
        <v>#REF!</v>
      </c>
      <c r="N4873">
        <f>IF(D4873,MONTH(D4873),"")</f>
        <v>5</v>
      </c>
      <c r="O4873">
        <f>IF(D4873,YEAR(D4873),"")</f>
        <v>2010</v>
      </c>
      <c r="P4873" s="12">
        <f>P4872+IF(AND($B4873="C",I4873&lt;&gt;""),IF($G4873="D",-I4873,+I4873),0)</f>
        <v>5.774812213216407E-3</v>
      </c>
    </row>
    <row r="4874" spans="1:18" x14ac:dyDescent="0.2">
      <c r="A4874" s="6">
        <v>2287</v>
      </c>
      <c r="B4874" s="29" t="s">
        <v>17</v>
      </c>
      <c r="C4874" t="s">
        <v>26</v>
      </c>
      <c r="D4874" s="8">
        <v>40329</v>
      </c>
      <c r="E4874" s="8">
        <v>40329</v>
      </c>
      <c r="F4874" s="40" t="s">
        <v>284</v>
      </c>
      <c r="G4874" s="29" t="s">
        <v>23</v>
      </c>
      <c r="I4874" s="12">
        <v>4.8499999999999996</v>
      </c>
      <c r="J4874" s="12">
        <f>J4873+IF(AND($B4874="B",$G4874="D"),-I4874,IF($B4874="B",+I4874,0))</f>
        <v>1274.8084306958997</v>
      </c>
      <c r="K4874" s="12">
        <f>K4873+IF(AND($B4874="B",$E4874&lt;&gt;""),IF($G4874="D",-I4874,+I4874),0)</f>
        <v>1274.8084306958997</v>
      </c>
      <c r="L4874" s="6" t="str">
        <f>IF(C4874="","",G4874&amp;" "&amp;VLOOKUP(C4874,$X$1:$Y$49,2))</f>
        <v>D 6</v>
      </c>
      <c r="M4874" s="10" t="e">
        <f>M4873+IF(AND(B4874="C",E4874&lt;&gt;""),IF(G4874="D",-#REF!,+#REF!),0)</f>
        <v>#REF!</v>
      </c>
      <c r="N4874">
        <f>IF(D4874,MONTH(D4874),"")</f>
        <v>5</v>
      </c>
      <c r="O4874">
        <f>IF(D4874,YEAR(D4874),"")</f>
        <v>2010</v>
      </c>
      <c r="P4874" s="12">
        <f>P4873+IF(AND($B4874="C",I4874&lt;&gt;""),IF($G4874="D",-I4874,+I4874),0)</f>
        <v>5.774812213216407E-3</v>
      </c>
      <c r="R4874" s="33"/>
    </row>
    <row r="4875" spans="1:18" x14ac:dyDescent="0.2">
      <c r="A4875" s="6">
        <v>2288</v>
      </c>
      <c r="B4875" s="29" t="s">
        <v>17</v>
      </c>
      <c r="C4875" t="s">
        <v>31</v>
      </c>
      <c r="D4875" s="8">
        <v>40329</v>
      </c>
      <c r="E4875" s="8">
        <v>40329</v>
      </c>
      <c r="F4875" s="40" t="s">
        <v>284</v>
      </c>
      <c r="G4875" s="29" t="s">
        <v>23</v>
      </c>
      <c r="I4875" s="12">
        <v>47.41</v>
      </c>
      <c r="J4875" s="12">
        <f>J4874+IF(AND($B4875="B",$G4875="D"),-I4875,IF($B4875="B",+I4875,0))</f>
        <v>1227.3984306958996</v>
      </c>
      <c r="K4875" s="12">
        <f>K4874+IF(AND($B4875="B",$E4875&lt;&gt;""),IF($G4875="D",-I4875,+I4875),0)</f>
        <v>1227.3984306958996</v>
      </c>
      <c r="L4875" s="6" t="str">
        <f>IF(C4875="","",G4875&amp;" "&amp;VLOOKUP(C4875,$X$1:$Y$49,2))</f>
        <v>D 22</v>
      </c>
      <c r="M4875" s="10" t="e">
        <f>M4874+IF(AND(B4875="C",E4875&lt;&gt;""),IF(G4875="D",-#REF!,+#REF!),0)</f>
        <v>#REF!</v>
      </c>
      <c r="N4875">
        <f>IF(D4875,MONTH(D4875),"")</f>
        <v>5</v>
      </c>
      <c r="O4875">
        <f>IF(D4875,YEAR(D4875),"")</f>
        <v>2010</v>
      </c>
      <c r="P4875" s="12">
        <f>P4874+IF(AND($B4875="C",I4875&lt;&gt;""),IF($G4875="D",-I4875,+I4875),0)</f>
        <v>5.774812213216407E-3</v>
      </c>
    </row>
    <row r="4876" spans="1:18" x14ac:dyDescent="0.2">
      <c r="A4876" s="6">
        <v>2288</v>
      </c>
      <c r="B4876" s="6" t="s">
        <v>17</v>
      </c>
      <c r="C4876" t="s">
        <v>26</v>
      </c>
      <c r="D4876" s="8">
        <v>40329</v>
      </c>
      <c r="E4876" s="8">
        <v>40329</v>
      </c>
      <c r="F4876" t="s">
        <v>284</v>
      </c>
      <c r="G4876" s="6" t="s">
        <v>23</v>
      </c>
      <c r="I4876" s="12">
        <v>9.2899999999999991</v>
      </c>
      <c r="J4876" s="12">
        <f>J4875+IF(AND($B4876="B",$G4876="D"),-I4876,IF($B4876="B",+I4876,0))</f>
        <v>1218.1084306958996</v>
      </c>
      <c r="K4876" s="12">
        <f>K4875+IF(AND($B4876="B",$E4876&lt;&gt;""),IF($G4876="D",-I4876,+I4876),0)</f>
        <v>1218.1084306958996</v>
      </c>
      <c r="L4876" s="6" t="str">
        <f>IF(C4876="","",G4876&amp;" "&amp;VLOOKUP(C4876,$X$1:$Y$49,2))</f>
        <v>D 6</v>
      </c>
      <c r="M4876" s="10" t="e">
        <f>M4875+IF(AND(B4876="C",E4876&lt;&gt;""),IF(G4876="D",-#REF!,+#REF!),0)</f>
        <v>#REF!</v>
      </c>
      <c r="N4876">
        <f>IF(D4876,MONTH(D4876),"")</f>
        <v>5</v>
      </c>
      <c r="O4876">
        <f>IF(D4876,YEAR(D4876),"")</f>
        <v>2010</v>
      </c>
      <c r="P4876" s="12">
        <f>P4875+IF(AND($B4876="C",I4876&lt;&gt;""),IF($G4876="D",-I4876,+I4876),0)</f>
        <v>5.774812213216407E-3</v>
      </c>
    </row>
    <row r="4877" spans="1:18" x14ac:dyDescent="0.2">
      <c r="A4877" s="6">
        <v>2293</v>
      </c>
      <c r="B4877" s="6" t="s">
        <v>17</v>
      </c>
      <c r="C4877" t="s">
        <v>53</v>
      </c>
      <c r="D4877" s="8">
        <v>40330</v>
      </c>
      <c r="E4877" s="8">
        <v>40330</v>
      </c>
      <c r="F4877" t="s">
        <v>284</v>
      </c>
      <c r="G4877" s="6" t="s">
        <v>23</v>
      </c>
      <c r="I4877" s="12">
        <v>36</v>
      </c>
      <c r="J4877" s="12">
        <f>J4876+IF(AND($B4877="B",$G4877="D"),-I4877,IF($B4877="B",+I4877,0))</f>
        <v>1182.1084306958996</v>
      </c>
      <c r="K4877" s="12">
        <f>K4876+IF(AND($B4877="B",$E4877&lt;&gt;""),IF($G4877="D",-I4877,+I4877),0)</f>
        <v>1182.1084306958996</v>
      </c>
      <c r="L4877" s="6" t="str">
        <f>IF(C4877="","",G4877&amp;" "&amp;VLOOKUP(C4877,$X$1:$Y$49,2))</f>
        <v>D 29</v>
      </c>
      <c r="M4877" s="10" t="e">
        <f>M4876+IF(AND(B4877="C",E4877&lt;&gt;""),IF(G4877="D",-#REF!,+#REF!),0)</f>
        <v>#REF!</v>
      </c>
      <c r="N4877">
        <f>IF(D4877,MONTH(D4877),"")</f>
        <v>6</v>
      </c>
      <c r="O4877">
        <f>IF(D4877,YEAR(D4877),"")</f>
        <v>2010</v>
      </c>
      <c r="P4877" s="12">
        <f>P4876+IF(AND($B4877="C",I4877&lt;&gt;""),IF($G4877="D",-I4877,+I4877),0)</f>
        <v>5.774812213216407E-3</v>
      </c>
    </row>
    <row r="4878" spans="1:18" x14ac:dyDescent="0.2">
      <c r="A4878" s="6">
        <v>2293</v>
      </c>
      <c r="B4878" s="6" t="s">
        <v>17</v>
      </c>
      <c r="C4878" t="s">
        <v>53</v>
      </c>
      <c r="D4878" s="8">
        <v>40330</v>
      </c>
      <c r="E4878" s="8">
        <v>40330</v>
      </c>
      <c r="F4878" t="s">
        <v>284</v>
      </c>
      <c r="G4878" s="6" t="s">
        <v>23</v>
      </c>
      <c r="I4878" s="12">
        <v>8.36</v>
      </c>
      <c r="J4878" s="12">
        <f>J4877+IF(AND($B4878="B",$G4878="D"),-I4878,IF($B4878="B",+I4878,0))</f>
        <v>1173.7484306958997</v>
      </c>
      <c r="K4878" s="12">
        <f>K4877+IF(AND($B4878="B",$E4878&lt;&gt;""),IF($G4878="D",-I4878,+I4878),0)</f>
        <v>1173.7484306958997</v>
      </c>
      <c r="L4878" s="6" t="str">
        <f>IF(C4878="","",G4878&amp;" "&amp;VLOOKUP(C4878,$X$1:$Y$49,2))</f>
        <v>D 29</v>
      </c>
      <c r="M4878" s="10" t="e">
        <f>M4877+IF(AND(B4878="C",E4878&lt;&gt;""),IF(G4878="D",-#REF!,+#REF!),0)</f>
        <v>#REF!</v>
      </c>
      <c r="N4878">
        <f>IF(D4878,MONTH(D4878),"")</f>
        <v>6</v>
      </c>
      <c r="O4878">
        <f>IF(D4878,YEAR(D4878),"")</f>
        <v>2010</v>
      </c>
      <c r="P4878" s="12">
        <f>P4877+IF(AND($B4878="C",I4878&lt;&gt;""),IF($G4878="D",-I4878,+I4878),0)</f>
        <v>5.774812213216407E-3</v>
      </c>
    </row>
    <row r="4879" spans="1:18" x14ac:dyDescent="0.2">
      <c r="A4879" s="6">
        <v>2289</v>
      </c>
      <c r="B4879" s="29" t="s">
        <v>17</v>
      </c>
      <c r="C4879" t="s">
        <v>28</v>
      </c>
      <c r="D4879" s="8">
        <v>40331</v>
      </c>
      <c r="E4879" s="8">
        <v>40331</v>
      </c>
      <c r="F4879" s="40" t="s">
        <v>284</v>
      </c>
      <c r="G4879" s="29" t="s">
        <v>23</v>
      </c>
      <c r="I4879" s="12">
        <v>48.6</v>
      </c>
      <c r="J4879" s="12">
        <f>J4878+IF(AND($B4879="B",$G4879="D"),-I4879,IF($B4879="B",+I4879,0))</f>
        <v>1125.1484306958998</v>
      </c>
      <c r="K4879" s="12">
        <f>K4878+IF(AND($B4879="B",$E4879&lt;&gt;""),IF($G4879="D",-I4879,+I4879),0)</f>
        <v>1125.1484306958998</v>
      </c>
      <c r="L4879" s="6" t="str">
        <f>IF(C4879="","",G4879&amp;" "&amp;VLOOKUP(C4879,$X$1:$Y$49,2))</f>
        <v>D 25</v>
      </c>
      <c r="M4879" s="10" t="e">
        <f>M4878+IF(AND(B4879="C",E4879&lt;&gt;""),IF(G4879="D",-#REF!,+#REF!),0)</f>
        <v>#REF!</v>
      </c>
      <c r="N4879">
        <f>IF(D4879,MONTH(D4879),"")</f>
        <v>6</v>
      </c>
      <c r="O4879">
        <f>IF(D4879,YEAR(D4879),"")</f>
        <v>2010</v>
      </c>
      <c r="P4879" s="12">
        <f>P4878+IF(AND($B4879="C",I4879&lt;&gt;""),IF($G4879="D",-I4879,+I4879),0)</f>
        <v>5.774812213216407E-3</v>
      </c>
    </row>
    <row r="4880" spans="1:18" x14ac:dyDescent="0.2">
      <c r="A4880" s="6">
        <v>2289</v>
      </c>
      <c r="B4880" s="29" t="s">
        <v>17</v>
      </c>
      <c r="C4880" t="s">
        <v>26</v>
      </c>
      <c r="D4880" s="8">
        <v>40331</v>
      </c>
      <c r="E4880" s="8">
        <v>40331</v>
      </c>
      <c r="F4880" s="40" t="s">
        <v>284</v>
      </c>
      <c r="G4880" s="29" t="s">
        <v>23</v>
      </c>
      <c r="I4880" s="12">
        <v>2.67</v>
      </c>
      <c r="J4880" s="12">
        <f>J4879+IF(AND($B4880="B",$G4880="D"),-I4880,IF($B4880="B",+I4880,0))</f>
        <v>1122.4784306958998</v>
      </c>
      <c r="K4880" s="12">
        <f>K4879+IF(AND($B4880="B",$E4880&lt;&gt;""),IF($G4880="D",-I4880,+I4880),0)</f>
        <v>1122.4784306958998</v>
      </c>
      <c r="L4880" s="6" t="str">
        <f>IF(C4880="","",G4880&amp;" "&amp;VLOOKUP(C4880,$X$1:$Y$49,2))</f>
        <v>D 6</v>
      </c>
      <c r="M4880" s="10" t="e">
        <f>M4879+IF(AND(B4880="C",E4880&lt;&gt;""),IF(G4880="D",-#REF!,+#REF!),0)</f>
        <v>#REF!</v>
      </c>
      <c r="N4880">
        <f>IF(D4880,MONTH(D4880),"")</f>
        <v>6</v>
      </c>
      <c r="O4880">
        <f>IF(D4880,YEAR(D4880),"")</f>
        <v>2010</v>
      </c>
      <c r="P4880" s="12">
        <f>P4879+IF(AND($B4880="C",I4880&lt;&gt;""),IF($G4880="D",-I4880,+I4880),0)</f>
        <v>5.774812213216407E-3</v>
      </c>
    </row>
    <row r="4881" spans="1:16" x14ac:dyDescent="0.2">
      <c r="A4881" s="6">
        <v>2290</v>
      </c>
      <c r="B4881" s="29" t="s">
        <v>17</v>
      </c>
      <c r="C4881" t="s">
        <v>45</v>
      </c>
      <c r="D4881" s="8">
        <v>40331</v>
      </c>
      <c r="E4881" s="8">
        <v>40336</v>
      </c>
      <c r="F4881" s="40" t="s">
        <v>284</v>
      </c>
      <c r="G4881" s="29" t="s">
        <v>23</v>
      </c>
      <c r="I4881" s="12">
        <v>610</v>
      </c>
      <c r="J4881" s="12">
        <f>J4880+IF(AND($B4881="B",$G4881="D"),-I4881,IF($B4881="B",+I4881,0))</f>
        <v>512.47843069589976</v>
      </c>
      <c r="K4881" s="12">
        <f>K4880+IF(AND($B4881="B",$E4881&lt;&gt;""),IF($G4881="D",-I4881,+I4881),0)</f>
        <v>512.47843069589976</v>
      </c>
      <c r="L4881" s="6" t="str">
        <f>IF(C4881="","",G4881&amp;" "&amp;VLOOKUP(C4881,$X$1:$Y$49,2))</f>
        <v>D 7</v>
      </c>
      <c r="M4881" s="10" t="e">
        <f>M4880+IF(AND(B4881="C",E4881&lt;&gt;""),IF(G4881="D",-#REF!,+#REF!),0)</f>
        <v>#REF!</v>
      </c>
      <c r="N4881">
        <f>IF(D4881,MONTH(D4881),"")</f>
        <v>6</v>
      </c>
      <c r="O4881">
        <f>IF(D4881,YEAR(D4881),"")</f>
        <v>2010</v>
      </c>
      <c r="P4881" s="12">
        <f>P4880+IF(AND($B4881="C",I4881&lt;&gt;""),IF($G4881="D",-I4881,+I4881),0)</f>
        <v>5.774812213216407E-3</v>
      </c>
    </row>
    <row r="4882" spans="1:16" x14ac:dyDescent="0.2">
      <c r="A4882" s="6">
        <v>2290</v>
      </c>
      <c r="B4882" s="29" t="s">
        <v>17</v>
      </c>
      <c r="C4882" t="s">
        <v>26</v>
      </c>
      <c r="D4882" s="8">
        <v>40331</v>
      </c>
      <c r="E4882" s="8">
        <v>40336</v>
      </c>
      <c r="F4882" s="40" t="s">
        <v>284</v>
      </c>
      <c r="G4882" s="29" t="s">
        <v>23</v>
      </c>
      <c r="I4882" s="12">
        <v>119.56</v>
      </c>
      <c r="J4882" s="12">
        <f>J4881+IF(AND($B4882="B",$G4882="D"),-I4882,IF($B4882="B",+I4882,0))</f>
        <v>392.91843069589976</v>
      </c>
      <c r="K4882" s="12">
        <f>K4881+IF(AND($B4882="B",$E4882&lt;&gt;""),IF($G4882="D",-I4882,+I4882),0)</f>
        <v>392.91843069589976</v>
      </c>
      <c r="L4882" s="6" t="str">
        <f>IF(C4882="","",G4882&amp;" "&amp;VLOOKUP(C4882,$X$1:$Y$49,2))</f>
        <v>D 6</v>
      </c>
      <c r="M4882" s="10" t="e">
        <f>M4881+IF(AND(B4882="C",E4882&lt;&gt;""),IF(G4882="D",-#REF!,+#REF!),0)</f>
        <v>#REF!</v>
      </c>
      <c r="N4882">
        <f>IF(D4882,MONTH(D4882),"")</f>
        <v>6</v>
      </c>
      <c r="O4882">
        <f>IF(D4882,YEAR(D4882),"")</f>
        <v>2010</v>
      </c>
      <c r="P4882" s="12">
        <f>P4881+IF(AND($B4882="C",I4882&lt;&gt;""),IF($G4882="D",-I4882,+I4882),0)</f>
        <v>5.774812213216407E-3</v>
      </c>
    </row>
    <row r="4883" spans="1:16" x14ac:dyDescent="0.2">
      <c r="A4883" s="6">
        <v>2291</v>
      </c>
      <c r="B4883" s="29" t="s">
        <v>17</v>
      </c>
      <c r="C4883" t="s">
        <v>54</v>
      </c>
      <c r="D4883" s="8">
        <v>40332</v>
      </c>
      <c r="E4883" s="8">
        <v>40332</v>
      </c>
      <c r="F4883" s="40" t="s">
        <v>284</v>
      </c>
      <c r="G4883" s="29" t="s">
        <v>19</v>
      </c>
      <c r="I4883" s="12">
        <v>50</v>
      </c>
      <c r="J4883" s="12">
        <f>J4882+IF(AND($B4883="B",$G4883="D"),-I4883,IF($B4883="B",+I4883,0))</f>
        <v>442.91843069589976</v>
      </c>
      <c r="K4883" s="12">
        <f>K4882+IF(AND($B4883="B",$E4883&lt;&gt;""),IF($G4883="D",-I4883,+I4883),0)</f>
        <v>442.91843069589976</v>
      </c>
      <c r="L4883" s="6" t="str">
        <f>IF(C4883="","",G4883&amp;" "&amp;VLOOKUP(C4883,$X$1:$Y$49,2))</f>
        <v>R 6</v>
      </c>
      <c r="M4883" s="10" t="e">
        <f>M4882+IF(AND(B4883="C",E4883&lt;&gt;""),IF(G4883="D",-#REF!,+#REF!),0)</f>
        <v>#REF!</v>
      </c>
      <c r="N4883">
        <f>IF(D4883,MONTH(D4883),"")</f>
        <v>6</v>
      </c>
      <c r="O4883">
        <f>IF(D4883,YEAR(D4883),"")</f>
        <v>2010</v>
      </c>
      <c r="P4883" s="12">
        <f>P4882+IF(AND($B4883="C",I4883&lt;&gt;""),IF($G4883="D",-I4883,+I4883),0)</f>
        <v>5.774812213216407E-3</v>
      </c>
    </row>
    <row r="4884" spans="1:16" x14ac:dyDescent="0.2">
      <c r="A4884" s="6">
        <v>2291</v>
      </c>
      <c r="B4884" s="29" t="s">
        <v>17</v>
      </c>
      <c r="C4884" t="s">
        <v>62</v>
      </c>
      <c r="D4884" s="8">
        <v>40332</v>
      </c>
      <c r="E4884" s="8">
        <v>40332</v>
      </c>
      <c r="F4884" t="s">
        <v>284</v>
      </c>
      <c r="G4884" s="29" t="s">
        <v>19</v>
      </c>
      <c r="I4884" s="12">
        <v>9.8000000000000007</v>
      </c>
      <c r="J4884" s="12">
        <f>J4883+IF(AND($B4884="B",$G4884="D"),-I4884,IF($B4884="B",+I4884,0))</f>
        <v>452.71843069589977</v>
      </c>
      <c r="K4884" s="12">
        <f>K4883+IF(AND($B4884="B",$E4884&lt;&gt;""),IF($G4884="D",-I4884,+I4884),0)</f>
        <v>452.71843069589977</v>
      </c>
      <c r="L4884" s="6" t="str">
        <f>IF(C4884="","",G4884&amp;" "&amp;VLOOKUP(C4884,$X$1:$Y$49,2))</f>
        <v>R 5</v>
      </c>
      <c r="M4884" s="10" t="e">
        <f>M4883+IF(AND(B4884="C",E4884&lt;&gt;""),IF(G4884="D",-#REF!,+#REF!),0)</f>
        <v>#REF!</v>
      </c>
      <c r="N4884">
        <f>IF(D4884,MONTH(D4884),"")</f>
        <v>6</v>
      </c>
      <c r="O4884">
        <f>IF(D4884,YEAR(D4884),"")</f>
        <v>2010</v>
      </c>
      <c r="P4884" s="12">
        <f>P4883+IF(AND($B4884="C",I4884&lt;&gt;""),IF($G4884="D",-I4884,+I4884),0)</f>
        <v>5.774812213216407E-3</v>
      </c>
    </row>
    <row r="4885" spans="1:16" x14ac:dyDescent="0.2">
      <c r="A4885" s="6">
        <v>2294</v>
      </c>
      <c r="B4885" s="29" t="s">
        <v>17</v>
      </c>
      <c r="C4885" t="s">
        <v>53</v>
      </c>
      <c r="D4885" s="8">
        <v>40332</v>
      </c>
      <c r="E4885" s="8">
        <v>40332</v>
      </c>
      <c r="F4885" s="40" t="s">
        <v>284</v>
      </c>
      <c r="G4885" s="29" t="s">
        <v>23</v>
      </c>
      <c r="I4885" s="12">
        <v>50</v>
      </c>
      <c r="J4885" s="12">
        <f>J4884+IF(AND($B4885="B",$G4885="D"),-I4885,IF($B4885="B",+I4885,0))</f>
        <v>402.71843069589977</v>
      </c>
      <c r="K4885" s="12">
        <f>K4884+IF(AND($B4885="B",$E4885&lt;&gt;""),IF($G4885="D",-I4885,+I4885),0)</f>
        <v>402.71843069589977</v>
      </c>
      <c r="L4885" s="6" t="str">
        <f>IF(C4885="","",G4885&amp;" "&amp;VLOOKUP(C4885,$X$1:$Y$49,2))</f>
        <v>D 29</v>
      </c>
      <c r="M4885" s="10" t="e">
        <f>M4884+IF(AND(B4885="C",E4885&lt;&gt;""),IF(G4885="D",-#REF!,+#REF!),0)</f>
        <v>#REF!</v>
      </c>
      <c r="N4885">
        <f>IF(D4885,MONTH(D4885),"")</f>
        <v>6</v>
      </c>
      <c r="O4885">
        <f>IF(D4885,YEAR(D4885),"")</f>
        <v>2010</v>
      </c>
      <c r="P4885" s="12">
        <f>P4884+IF(AND($B4885="C",I4885&lt;&gt;""),IF($G4885="D",-I4885,+I4885),0)</f>
        <v>5.774812213216407E-3</v>
      </c>
    </row>
    <row r="4886" spans="1:16" x14ac:dyDescent="0.2">
      <c r="A4886" s="6">
        <v>2294</v>
      </c>
      <c r="B4886" s="29" t="s">
        <v>17</v>
      </c>
      <c r="C4886" t="s">
        <v>41</v>
      </c>
      <c r="D4886" s="8">
        <v>40332</v>
      </c>
      <c r="E4886" s="8">
        <v>40332</v>
      </c>
      <c r="F4886" s="40" t="s">
        <v>284</v>
      </c>
      <c r="G4886" s="29" t="s">
        <v>19</v>
      </c>
      <c r="I4886" s="12">
        <v>10000</v>
      </c>
      <c r="J4886" s="12">
        <f>J4885+IF(AND($B4886="B",$G4886="D"),-I4886,IF($B4886="B",+I4886,0))</f>
        <v>10402.718430695899</v>
      </c>
      <c r="K4886" s="12">
        <f>K4885+IF(AND($B4886="B",$E4886&lt;&gt;""),IF($G4886="D",-I4886,+I4886),0)</f>
        <v>10402.718430695899</v>
      </c>
      <c r="L4886" s="6" t="str">
        <f>IF(C4886="","",G4886&amp;" "&amp;VLOOKUP(C4886,$X$1:$Y$49,2))</f>
        <v>R 4</v>
      </c>
      <c r="M4886" s="10" t="e">
        <f>M4885+IF(AND(B4886="C",E4886&lt;&gt;""),IF(G4886="D",-#REF!,+#REF!),0)</f>
        <v>#REF!</v>
      </c>
      <c r="N4886">
        <f>IF(D4886,MONTH(D4886),"")</f>
        <v>6</v>
      </c>
      <c r="O4886">
        <f>IF(D4886,YEAR(D4886),"")</f>
        <v>2010</v>
      </c>
      <c r="P4886" s="12">
        <f>P4885+IF(AND($B4886="C",I4886&lt;&gt;""),IF($G4886="D",-I4886,+I4886),0)</f>
        <v>5.774812213216407E-3</v>
      </c>
    </row>
    <row r="4887" spans="1:16" x14ac:dyDescent="0.2">
      <c r="A4887" s="6">
        <v>999</v>
      </c>
      <c r="B4887" s="6" t="s">
        <v>17</v>
      </c>
      <c r="C4887" t="s">
        <v>33</v>
      </c>
      <c r="D4887" s="8">
        <v>40333</v>
      </c>
      <c r="E4887" s="8">
        <v>40334</v>
      </c>
      <c r="F4887" t="s">
        <v>284</v>
      </c>
      <c r="G4887" s="6" t="s">
        <v>23</v>
      </c>
      <c r="I4887" s="12">
        <v>145.87</v>
      </c>
      <c r="J4887" s="12">
        <f>J4886+IF(AND($B4887="B",$G4887="D"),-I4887,IF($B4887="B",+I4887,0))</f>
        <v>10256.848430695898</v>
      </c>
      <c r="K4887" s="12">
        <f>K4886+IF(AND($B4887="B",$E4887&lt;&gt;""),IF($G4887="D",-I4887,+I4887),0)</f>
        <v>10256.848430695898</v>
      </c>
      <c r="L4887" s="6" t="str">
        <f>IF(C4887="","",G4887&amp;" "&amp;VLOOKUP(C4887,$X$1:$Y$49,2))</f>
        <v>D 23</v>
      </c>
      <c r="M4887" s="10" t="e">
        <f>M4886+IF(AND(B4887="C",E4887&lt;&gt;""),IF(G4887="D",-#REF!,+#REF!),0)</f>
        <v>#REF!</v>
      </c>
      <c r="N4887">
        <f>IF(D4887,MONTH(D4887),"")</f>
        <v>6</v>
      </c>
      <c r="O4887">
        <f>IF(D4887,YEAR(D4887),"")</f>
        <v>2010</v>
      </c>
      <c r="P4887" s="12">
        <f>P4886+IF(AND($B4887="C",I4887&lt;&gt;""),IF($G4887="D",-I4887,+I4887),0)</f>
        <v>5.774812213216407E-3</v>
      </c>
    </row>
    <row r="4888" spans="1:16" x14ac:dyDescent="0.2">
      <c r="A4888" s="6">
        <v>2292</v>
      </c>
      <c r="B4888" s="29" t="s">
        <v>17</v>
      </c>
      <c r="C4888" t="s">
        <v>54</v>
      </c>
      <c r="D4888" s="8">
        <v>40334</v>
      </c>
      <c r="E4888" s="8">
        <v>40336</v>
      </c>
      <c r="F4888" s="40" t="s">
        <v>284</v>
      </c>
      <c r="G4888" s="29" t="s">
        <v>19</v>
      </c>
      <c r="I4888" s="12">
        <v>2248.02</v>
      </c>
      <c r="J4888" s="12">
        <f>J4887+IF(AND($B4888="B",$G4888="D"),-I4888,IF($B4888="B",+I4888,0))</f>
        <v>12504.868430695898</v>
      </c>
      <c r="K4888" s="12">
        <f>K4887+IF(AND($B4888="B",$E4888&lt;&gt;""),IF($G4888="D",-I4888,+I4888),0)</f>
        <v>12504.868430695898</v>
      </c>
      <c r="L4888" s="6" t="str">
        <f>IF(C4888="","",G4888&amp;" "&amp;VLOOKUP(C4888,$X$1:$Y$49,2))</f>
        <v>R 6</v>
      </c>
      <c r="M4888" s="10" t="e">
        <f>M4887+IF(AND(B4888="C",E4888&lt;&gt;""),IF(G4888="D",-#REF!,+#REF!),0)</f>
        <v>#REF!</v>
      </c>
      <c r="N4888">
        <f>IF(D4888,MONTH(D4888),"")</f>
        <v>6</v>
      </c>
      <c r="O4888">
        <f>IF(D4888,YEAR(D4888),"")</f>
        <v>2010</v>
      </c>
      <c r="P4888" s="12">
        <f>P4887+IF(AND($B4888="C",I4888&lt;&gt;""),IF($G4888="D",-I4888,+I4888),0)</f>
        <v>5.774812213216407E-3</v>
      </c>
    </row>
    <row r="4889" spans="1:16" x14ac:dyDescent="0.2">
      <c r="A4889" s="6">
        <v>2292</v>
      </c>
      <c r="B4889" s="29" t="s">
        <v>17</v>
      </c>
      <c r="C4889" t="s">
        <v>62</v>
      </c>
      <c r="D4889" s="8">
        <v>40334</v>
      </c>
      <c r="E4889" s="8">
        <v>40336</v>
      </c>
      <c r="F4889" s="40" t="s">
        <v>284</v>
      </c>
      <c r="G4889" s="29" t="s">
        <v>19</v>
      </c>
      <c r="I4889" s="12">
        <v>440.61</v>
      </c>
      <c r="J4889" s="12">
        <f>J4888+IF(AND($B4889="B",$G4889="D"),-I4889,IF($B4889="B",+I4889,0))</f>
        <v>12945.478430695899</v>
      </c>
      <c r="K4889" s="12">
        <f>K4888+IF(AND($B4889="B",$E4889&lt;&gt;""),IF($G4889="D",-I4889,+I4889),0)</f>
        <v>12945.478430695899</v>
      </c>
      <c r="L4889" s="6" t="str">
        <f>IF(C4889="","",G4889&amp;" "&amp;VLOOKUP(C4889,$X$1:$Y$49,2))</f>
        <v>R 5</v>
      </c>
      <c r="M4889" s="10" t="e">
        <f>M4888+IF(AND(B4889="C",E4889&lt;&gt;""),IF(G4889="D",-#REF!,+#REF!),0)</f>
        <v>#REF!</v>
      </c>
      <c r="N4889">
        <f>IF(D4889,MONTH(D4889),"")</f>
        <v>6</v>
      </c>
      <c r="O4889">
        <f>IF(D4889,YEAR(D4889),"")</f>
        <v>2010</v>
      </c>
      <c r="P4889" s="12">
        <f>P4888+IF(AND($B4889="C",I4889&lt;&gt;""),IF($G4889="D",-I4889,+I4889),0)</f>
        <v>5.774812213216407E-3</v>
      </c>
    </row>
    <row r="4890" spans="1:16" x14ac:dyDescent="0.2">
      <c r="A4890" s="6">
        <v>2295</v>
      </c>
      <c r="B4890" s="29" t="s">
        <v>17</v>
      </c>
      <c r="C4890" t="s">
        <v>67</v>
      </c>
      <c r="D4890" s="8">
        <v>40334</v>
      </c>
      <c r="E4890" s="8">
        <v>40343</v>
      </c>
      <c r="F4890" s="40" t="s">
        <v>284</v>
      </c>
      <c r="G4890" s="29" t="s">
        <v>23</v>
      </c>
      <c r="I4890" s="12">
        <v>576</v>
      </c>
      <c r="J4890" s="12">
        <f>J4889+IF(AND($B4890="B",$G4890="D"),-I4890,IF($B4890="B",+I4890,0))</f>
        <v>12369.478430695899</v>
      </c>
      <c r="K4890" s="12">
        <f>K4889+IF(AND($B4890="B",$E4890&lt;&gt;""),IF($G4890="D",-I4890,+I4890),0)</f>
        <v>12369.478430695899</v>
      </c>
      <c r="L4890" s="6" t="str">
        <f>IF(C4890="","",G4890&amp;" "&amp;VLOOKUP(C4890,$X$1:$Y$49,2))</f>
        <v>D 11</v>
      </c>
      <c r="M4890" s="10" t="e">
        <f>M4889+IF(AND(B4890="C",E4890&lt;&gt;""),IF(G4890="D",-#REF!,+#REF!),0)</f>
        <v>#REF!</v>
      </c>
      <c r="N4890">
        <f>IF(D4890,MONTH(D4890),"")</f>
        <v>6</v>
      </c>
      <c r="O4890">
        <f>IF(D4890,YEAR(D4890),"")</f>
        <v>2010</v>
      </c>
      <c r="P4890" s="12">
        <f>P4889+IF(AND($B4890="C",I4890&lt;&gt;""),IF($G4890="D",-I4890,+I4890),0)</f>
        <v>5.774812213216407E-3</v>
      </c>
    </row>
    <row r="4891" spans="1:16" x14ac:dyDescent="0.2">
      <c r="A4891" s="6">
        <v>2273</v>
      </c>
      <c r="B4891" s="29" t="s">
        <v>17</v>
      </c>
      <c r="C4891" t="s">
        <v>31</v>
      </c>
      <c r="D4891" s="8">
        <v>40336</v>
      </c>
      <c r="E4891" s="8">
        <v>40334</v>
      </c>
      <c r="F4891" s="40" t="s">
        <v>284</v>
      </c>
      <c r="G4891" s="29" t="s">
        <v>23</v>
      </c>
      <c r="I4891" s="12">
        <v>81.27</v>
      </c>
      <c r="J4891" s="12">
        <f>J4890+IF(AND($B4891="B",$G4891="D"),-I4891,IF($B4891="B",+I4891,0))</f>
        <v>12288.208430695899</v>
      </c>
      <c r="K4891" s="12">
        <f>K4890+IF(AND($B4891="B",$E4891&lt;&gt;""),IF($G4891="D",-I4891,+I4891),0)</f>
        <v>12288.208430695899</v>
      </c>
      <c r="L4891" s="6" t="str">
        <f>IF(C4891="","",G4891&amp;" "&amp;VLOOKUP(C4891,$X$1:$Y$49,2))</f>
        <v>D 22</v>
      </c>
      <c r="M4891" s="10" t="e">
        <f>M4890+IF(AND(B4891="C",E4891&lt;&gt;""),IF(G4891="D",-#REF!,+#REF!),0)</f>
        <v>#REF!</v>
      </c>
      <c r="N4891">
        <f>IF(D4891,MONTH(D4891),"")</f>
        <v>6</v>
      </c>
      <c r="O4891">
        <f>IF(D4891,YEAR(D4891),"")</f>
        <v>2010</v>
      </c>
      <c r="P4891" s="12">
        <f>P4890+IF(AND($B4891="C",I4891&lt;&gt;""),IF($G4891="D",-I4891,+I4891),0)</f>
        <v>5.774812213216407E-3</v>
      </c>
    </row>
    <row r="4892" spans="1:16" x14ac:dyDescent="0.2">
      <c r="A4892" s="6">
        <v>2273</v>
      </c>
      <c r="B4892" s="29" t="s">
        <v>17</v>
      </c>
      <c r="C4892" t="s">
        <v>26</v>
      </c>
      <c r="D4892" s="8">
        <v>40336</v>
      </c>
      <c r="E4892" s="8">
        <v>40334</v>
      </c>
      <c r="F4892" s="40" t="s">
        <v>284</v>
      </c>
      <c r="G4892" s="29" t="s">
        <v>23</v>
      </c>
      <c r="I4892" s="28">
        <v>15.93</v>
      </c>
      <c r="J4892" s="12">
        <f>J4891+IF(AND($B4892="B",$G4892="D"),-I4892,IF($B4892="B",+I4892,0))</f>
        <v>12272.278430695898</v>
      </c>
      <c r="K4892" s="12">
        <f>K4891+IF(AND($B4892="B",$E4892&lt;&gt;""),IF($G4892="D",-I4892,+I4892),0)</f>
        <v>12272.278430695898</v>
      </c>
      <c r="L4892" s="6" t="str">
        <f>IF(C4892="","",G4892&amp;" "&amp;VLOOKUP(C4892,$X$1:$Y$49,2))</f>
        <v>D 6</v>
      </c>
      <c r="M4892" s="10" t="e">
        <f>M4891+IF(AND(B4892="C",E4892&lt;&gt;""),IF(G4892="D",-#REF!,+#REF!),0)</f>
        <v>#REF!</v>
      </c>
      <c r="N4892">
        <f>IF(D4892,MONTH(D4892),"")</f>
        <v>6</v>
      </c>
      <c r="O4892">
        <f>IF(D4892,YEAR(D4892),"")</f>
        <v>2010</v>
      </c>
      <c r="P4892" s="12">
        <f>P4891+IF(AND($B4892="C",I4892&lt;&gt;""),IF($G4892="D",-I4892,+I4892),0)</f>
        <v>5.774812213216407E-3</v>
      </c>
    </row>
    <row r="4893" spans="1:16" x14ac:dyDescent="0.2">
      <c r="A4893" s="6">
        <v>2307</v>
      </c>
      <c r="B4893" s="29" t="s">
        <v>17</v>
      </c>
      <c r="C4893" s="24" t="s">
        <v>58</v>
      </c>
      <c r="D4893" s="8">
        <v>40336</v>
      </c>
      <c r="E4893" s="8">
        <v>40336</v>
      </c>
      <c r="F4893" s="40" t="s">
        <v>284</v>
      </c>
      <c r="G4893" s="29" t="s">
        <v>23</v>
      </c>
      <c r="I4893" s="12">
        <v>9000</v>
      </c>
      <c r="J4893" s="12">
        <f>J4892+IF(AND($B4893="B",$G4893="D"),-I4893,IF($B4893="B",+I4893,0))</f>
        <v>3272.2784306958984</v>
      </c>
      <c r="K4893" s="12">
        <f>K4892+IF(AND($B4893="B",$E4893&lt;&gt;""),IF($G4893="D",-I4893,+I4893),0)</f>
        <v>3272.2784306958984</v>
      </c>
      <c r="L4893" s="6" t="str">
        <f>IF(C4893="","",G4893&amp;" "&amp;VLOOKUP(C4893,$X$1:$Y$49,2))</f>
        <v>D 4</v>
      </c>
      <c r="M4893" s="10" t="e">
        <f>M4892+IF(AND(B4893="C",E4893&lt;&gt;""),IF(G4893="D",-#REF!,+#REF!),0)</f>
        <v>#REF!</v>
      </c>
      <c r="N4893">
        <f>IF(D4893,MONTH(D4893),"")</f>
        <v>6</v>
      </c>
      <c r="O4893">
        <f>IF(D4893,YEAR(D4893),"")</f>
        <v>2010</v>
      </c>
      <c r="P4893" s="12">
        <f>P4892+IF(AND($B4893="C",I4893&lt;&gt;""),IF($G4893="D",-I4893,+I4893),0)</f>
        <v>5.774812213216407E-3</v>
      </c>
    </row>
    <row r="4894" spans="1:16" x14ac:dyDescent="0.2">
      <c r="A4894" s="6">
        <v>1538</v>
      </c>
      <c r="B4894" s="6" t="s">
        <v>17</v>
      </c>
      <c r="C4894" t="s">
        <v>64</v>
      </c>
      <c r="D4894" s="8">
        <v>40337</v>
      </c>
      <c r="E4894" s="8">
        <v>40338</v>
      </c>
      <c r="F4894" t="s">
        <v>284</v>
      </c>
      <c r="G4894" s="6" t="s">
        <v>23</v>
      </c>
      <c r="I4894" s="12">
        <v>11.9</v>
      </c>
      <c r="J4894" s="12">
        <f>J4893+IF(AND($B4894="B",$G4894="D"),-I4894,IF($B4894="B",+I4894,0))</f>
        <v>3260.3784306958983</v>
      </c>
      <c r="K4894" s="12">
        <f>K4893+IF(AND($B4894="B",$E4894&lt;&gt;""),IF($G4894="D",-I4894,+I4894),0)</f>
        <v>3260.3784306958983</v>
      </c>
      <c r="L4894" s="6" t="str">
        <f>IF(C4894="","",G4894&amp;" "&amp;VLOOKUP(C4894,$X$1:$Y$49,2))</f>
        <v>D 20</v>
      </c>
      <c r="M4894" s="10" t="e">
        <f>M4893+IF(AND(B4894="C",E4894&lt;&gt;""),IF(G4894="D",-#REF!,+#REF!),0)</f>
        <v>#REF!</v>
      </c>
      <c r="N4894">
        <f>IF(D4894,MONTH(D4894),"")</f>
        <v>6</v>
      </c>
      <c r="O4894">
        <f>IF(D4894,YEAR(D4894),"")</f>
        <v>2010</v>
      </c>
      <c r="P4894" s="12">
        <f>P4893+IF(AND($B4894="C",I4894&lt;&gt;""),IF($G4894="D",-I4894,+I4894),0)</f>
        <v>5.774812213216407E-3</v>
      </c>
    </row>
    <row r="4895" spans="1:16" x14ac:dyDescent="0.2">
      <c r="A4895" s="6">
        <v>2296</v>
      </c>
      <c r="B4895" s="29" t="s">
        <v>17</v>
      </c>
      <c r="C4895" t="s">
        <v>31</v>
      </c>
      <c r="D4895" s="8">
        <v>40338</v>
      </c>
      <c r="E4895" s="8">
        <v>40364</v>
      </c>
      <c r="F4895" s="40" t="s">
        <v>284</v>
      </c>
      <c r="G4895" s="29" t="s">
        <v>23</v>
      </c>
      <c r="I4895" s="12">
        <v>74.41</v>
      </c>
      <c r="J4895" s="12">
        <f>J4894+IF(AND($B4895="B",$G4895="D"),-I4895,IF($B4895="B",+I4895,0))</f>
        <v>3185.9684306958984</v>
      </c>
      <c r="K4895" s="12">
        <f>K4894+IF(AND($B4895="B",$E4895&lt;&gt;""),IF($G4895="D",-I4895,+I4895),0)</f>
        <v>3185.9684306958984</v>
      </c>
      <c r="L4895" s="6" t="str">
        <f>IF(C4895="","",G4895&amp;" "&amp;VLOOKUP(C4895,$X$1:$Y$49,2))</f>
        <v>D 22</v>
      </c>
      <c r="M4895" s="10" t="e">
        <f>M4894+IF(AND(B4895="C",E4895&lt;&gt;""),IF(G4895="D",-#REF!,+#REF!),0)</f>
        <v>#REF!</v>
      </c>
      <c r="N4895">
        <f>IF(D4895,MONTH(D4895),"")</f>
        <v>6</v>
      </c>
      <c r="O4895">
        <f>IF(D4895,YEAR(D4895),"")</f>
        <v>2010</v>
      </c>
      <c r="P4895" s="12">
        <f>P4894+IF(AND($B4895="C",I4895&lt;&gt;""),IF($G4895="D",-I4895,+I4895),0)</f>
        <v>5.774812213216407E-3</v>
      </c>
    </row>
    <row r="4896" spans="1:16" x14ac:dyDescent="0.2">
      <c r="A4896" s="6">
        <v>2296</v>
      </c>
      <c r="B4896" s="29" t="s">
        <v>17</v>
      </c>
      <c r="C4896" t="s">
        <v>26</v>
      </c>
      <c r="D4896" s="8">
        <v>40338</v>
      </c>
      <c r="E4896" s="8">
        <v>40364</v>
      </c>
      <c r="F4896" s="40" t="s">
        <v>284</v>
      </c>
      <c r="G4896" s="29" t="s">
        <v>23</v>
      </c>
      <c r="I4896" s="12">
        <v>14.59</v>
      </c>
      <c r="J4896" s="12">
        <f>J4895+IF(AND($B4896="B",$G4896="D"),-I4896,IF($B4896="B",+I4896,0))</f>
        <v>3171.3784306958983</v>
      </c>
      <c r="K4896" s="12">
        <f>K4895+IF(AND($B4896="B",$E4896&lt;&gt;""),IF($G4896="D",-I4896,+I4896),0)</f>
        <v>3171.3784306958983</v>
      </c>
      <c r="L4896" s="6" t="str">
        <f>IF(C4896="","",G4896&amp;" "&amp;VLOOKUP(C4896,$X$1:$Y$49,2))</f>
        <v>D 6</v>
      </c>
      <c r="M4896" s="10" t="e">
        <f>M4895+IF(AND(B4896="C",E4896&lt;&gt;""),IF(G4896="D",-#REF!,+#REF!),0)</f>
        <v>#REF!</v>
      </c>
      <c r="N4896">
        <f>IF(D4896,MONTH(D4896),"")</f>
        <v>6</v>
      </c>
      <c r="O4896">
        <f>IF(D4896,YEAR(D4896),"")</f>
        <v>2010</v>
      </c>
      <c r="P4896" s="12">
        <f>P4895+IF(AND($B4896="C",I4896&lt;&gt;""),IF($G4896="D",-I4896,+I4896),0)</f>
        <v>5.774812213216407E-3</v>
      </c>
    </row>
    <row r="4897" spans="1:16" x14ac:dyDescent="0.2">
      <c r="A4897" s="6">
        <v>2230</v>
      </c>
      <c r="B4897" s="29" t="s">
        <v>17</v>
      </c>
      <c r="C4897" t="s">
        <v>33</v>
      </c>
      <c r="D4897" s="8">
        <v>40339</v>
      </c>
      <c r="E4897" s="8">
        <v>40340</v>
      </c>
      <c r="F4897" t="s">
        <v>284</v>
      </c>
      <c r="G4897" s="29" t="s">
        <v>23</v>
      </c>
      <c r="I4897" s="12">
        <v>364.5</v>
      </c>
      <c r="J4897" s="12">
        <f>J4896+IF(AND($B4897="B",$G4897="D"),-I4897,IF($B4897="B",+I4897,0))</f>
        <v>2806.8784306958983</v>
      </c>
      <c r="K4897" s="12">
        <f>K4896+IF(AND($B4897="B",$E4897&lt;&gt;""),IF($G4897="D",-I4897,+I4897),0)</f>
        <v>2806.8784306958983</v>
      </c>
      <c r="L4897" s="6" t="str">
        <f>IF(C4897="","",G4897&amp;" "&amp;VLOOKUP(C4897,$X$1:$Y$49,2))</f>
        <v>D 23</v>
      </c>
      <c r="M4897" s="10" t="e">
        <f>M4896+IF(AND(B4897="C",E4897&lt;&gt;""),IF(G4897="D",-#REF!,+#REF!),0)</f>
        <v>#REF!</v>
      </c>
      <c r="N4897">
        <f>IF(D4897,MONTH(D4897),"")</f>
        <v>6</v>
      </c>
      <c r="O4897">
        <f>IF(D4897,YEAR(D4897),"")</f>
        <v>2010</v>
      </c>
      <c r="P4897" s="12">
        <f>P4896+IF(AND($B4897="C",I4897&lt;&gt;""),IF($G4897="D",-I4897,+I4897),0)</f>
        <v>5.774812213216407E-3</v>
      </c>
    </row>
    <row r="4898" spans="1:16" x14ac:dyDescent="0.2">
      <c r="A4898" s="6">
        <v>2308</v>
      </c>
      <c r="B4898" s="29" t="s">
        <v>17</v>
      </c>
      <c r="C4898" t="s">
        <v>54</v>
      </c>
      <c r="D4898" s="8">
        <v>40339</v>
      </c>
      <c r="E4898" s="8">
        <v>40339</v>
      </c>
      <c r="F4898" s="40" t="s">
        <v>284</v>
      </c>
      <c r="G4898" s="29" t="s">
        <v>19</v>
      </c>
      <c r="I4898" s="12">
        <v>960</v>
      </c>
      <c r="J4898" s="12">
        <f>J4897+IF(AND($B4898="B",$G4898="D"),-I4898,IF($B4898="B",+I4898,0))</f>
        <v>3766.8784306958983</v>
      </c>
      <c r="K4898" s="12">
        <f>K4897+IF(AND($B4898="B",$E4898&lt;&gt;""),IF($G4898="D",-I4898,+I4898),0)</f>
        <v>3766.8784306958983</v>
      </c>
      <c r="L4898" s="6" t="str">
        <f>IF(C4898="","",G4898&amp;" "&amp;VLOOKUP(C4898,$X$1:$Y$49,2))</f>
        <v>R 6</v>
      </c>
      <c r="M4898" s="10" t="e">
        <f>M4897+IF(AND(B4898="C",E4898&lt;&gt;""),IF(G4898="D",-#REF!,+#REF!),0)</f>
        <v>#REF!</v>
      </c>
      <c r="N4898">
        <f>IF(D4898,MONTH(D4898),"")</f>
        <v>6</v>
      </c>
      <c r="O4898">
        <f>IF(D4898,YEAR(D4898),"")</f>
        <v>2010</v>
      </c>
      <c r="P4898" s="12">
        <f>P4897+IF(AND($B4898="C",I4898&lt;&gt;""),IF($G4898="D",-I4898,+I4898),0)</f>
        <v>5.774812213216407E-3</v>
      </c>
    </row>
    <row r="4899" spans="1:16" x14ac:dyDescent="0.2">
      <c r="A4899" s="6">
        <v>2308</v>
      </c>
      <c r="B4899" s="29" t="s">
        <v>17</v>
      </c>
      <c r="C4899" t="s">
        <v>62</v>
      </c>
      <c r="D4899" s="8">
        <v>40339</v>
      </c>
      <c r="E4899" s="8">
        <v>40339</v>
      </c>
      <c r="F4899" s="40" t="s">
        <v>284</v>
      </c>
      <c r="G4899" s="29" t="s">
        <v>19</v>
      </c>
      <c r="I4899" s="12">
        <v>188.16</v>
      </c>
      <c r="J4899" s="12">
        <f>J4898+IF(AND($B4899="B",$G4899="D"),-I4899,IF($B4899="B",+I4899,0))</f>
        <v>3955.0384306958981</v>
      </c>
      <c r="K4899" s="12">
        <f>K4898+IF(AND($B4899="B",$E4899&lt;&gt;""),IF($G4899="D",-I4899,+I4899),0)</f>
        <v>3955.0384306958981</v>
      </c>
      <c r="L4899" s="6" t="str">
        <f>IF(C4899="","",G4899&amp;" "&amp;VLOOKUP(C4899,$X$1:$Y$49,2))</f>
        <v>R 5</v>
      </c>
      <c r="M4899" s="10" t="e">
        <f>M4898+IF(AND(B4899="C",E4899&lt;&gt;""),IF(G4899="D",-#REF!,+#REF!),0)</f>
        <v>#REF!</v>
      </c>
      <c r="N4899">
        <f>IF(D4899,MONTH(D4899),"")</f>
        <v>6</v>
      </c>
      <c r="O4899">
        <f>IF(D4899,YEAR(D4899),"")</f>
        <v>2010</v>
      </c>
      <c r="P4899" s="12">
        <f>P4898+IF(AND($B4899="C",I4899&lt;&gt;""),IF($G4899="D",-I4899,+I4899),0)</f>
        <v>5.774812213216407E-3</v>
      </c>
    </row>
    <row r="4900" spans="1:16" x14ac:dyDescent="0.2">
      <c r="A4900" s="6">
        <v>2310</v>
      </c>
      <c r="B4900" s="29" t="s">
        <v>17</v>
      </c>
      <c r="C4900" t="s">
        <v>28</v>
      </c>
      <c r="D4900" s="8">
        <v>40344</v>
      </c>
      <c r="E4900" s="8">
        <v>40344</v>
      </c>
      <c r="F4900" t="s">
        <v>284</v>
      </c>
      <c r="G4900" s="29" t="s">
        <v>23</v>
      </c>
      <c r="I4900" s="12">
        <v>98.96</v>
      </c>
      <c r="J4900" s="12">
        <f>J4899+IF(AND($B4900="B",$G4900="D"),-I4900,IF($B4900="B",+I4900,0))</f>
        <v>3856.0784306958981</v>
      </c>
      <c r="K4900" s="12">
        <f>K4899+IF(AND($B4900="B",$E4900&lt;&gt;""),IF($G4900="D",-I4900,+I4900),0)</f>
        <v>3856.0784306958981</v>
      </c>
      <c r="L4900" s="6" t="str">
        <f>IF(C4900="","",G4900&amp;" "&amp;VLOOKUP(C4900,$X$1:$Y$49,2))</f>
        <v>D 25</v>
      </c>
      <c r="M4900" s="10" t="e">
        <f>M4899+IF(AND(B4900="C",E4900&lt;&gt;""),IF(G4900="D",-#REF!,+#REF!),0)</f>
        <v>#REF!</v>
      </c>
      <c r="N4900">
        <f>IF(D4900,MONTH(D4900),"")</f>
        <v>6</v>
      </c>
      <c r="O4900">
        <f>IF(D4900,YEAR(D4900),"")</f>
        <v>2010</v>
      </c>
      <c r="P4900" s="12">
        <f>P4899+IF(AND($B4900="C",I4900&lt;&gt;""),IF($G4900="D",-I4900,+I4900),0)</f>
        <v>5.774812213216407E-3</v>
      </c>
    </row>
    <row r="4901" spans="1:16" x14ac:dyDescent="0.2">
      <c r="A4901" s="6">
        <v>2310</v>
      </c>
      <c r="B4901" s="29" t="s">
        <v>17</v>
      </c>
      <c r="C4901" t="s">
        <v>26</v>
      </c>
      <c r="D4901" s="8">
        <v>40344</v>
      </c>
      <c r="E4901" s="8">
        <v>40344</v>
      </c>
      <c r="F4901" t="s">
        <v>284</v>
      </c>
      <c r="G4901" s="29" t="s">
        <v>23</v>
      </c>
      <c r="I4901" s="12">
        <v>16.64</v>
      </c>
      <c r="J4901" s="12">
        <f>J4900+IF(AND($B4901="B",$G4901="D"),-I4901,IF($B4901="B",+I4901,0))</f>
        <v>3839.4384306958982</v>
      </c>
      <c r="K4901" s="12">
        <f>K4900+IF(AND($B4901="B",$E4901&lt;&gt;""),IF($G4901="D",-I4901,+I4901),0)</f>
        <v>3839.4384306958982</v>
      </c>
      <c r="L4901" s="6" t="str">
        <f>IF(C4901="","",G4901&amp;" "&amp;VLOOKUP(C4901,$X$1:$Y$49,2))</f>
        <v>D 6</v>
      </c>
      <c r="M4901" s="10" t="e">
        <f>M4900+IF(AND(B4901="C",E4901&lt;&gt;""),IF(G4901="D",-#REF!,+#REF!),0)</f>
        <v>#REF!</v>
      </c>
      <c r="N4901">
        <f>IF(D4901,MONTH(D4901),"")</f>
        <v>6</v>
      </c>
      <c r="O4901">
        <f>IF(D4901,YEAR(D4901),"")</f>
        <v>2010</v>
      </c>
      <c r="P4901" s="12">
        <f>P4900+IF(AND($B4901="C",I4901&lt;&gt;""),IF($G4901="D",-I4901,+I4901),0)</f>
        <v>5.774812213216407E-3</v>
      </c>
    </row>
    <row r="4902" spans="1:16" x14ac:dyDescent="0.2">
      <c r="A4902" s="6">
        <v>2212</v>
      </c>
      <c r="B4902" s="29" t="s">
        <v>17</v>
      </c>
      <c r="C4902" t="s">
        <v>33</v>
      </c>
      <c r="D4902" s="8">
        <v>40349</v>
      </c>
      <c r="E4902" s="8">
        <v>40350</v>
      </c>
      <c r="F4902" s="40" t="s">
        <v>284</v>
      </c>
      <c r="G4902" s="29" t="s">
        <v>23</v>
      </c>
      <c r="I4902" s="12">
        <v>373</v>
      </c>
      <c r="J4902" s="12">
        <f>J4901+IF(AND($B4902="B",$G4902="D"),-I4902,IF($B4902="B",+I4902,0))</f>
        <v>3466.4384306958982</v>
      </c>
      <c r="K4902" s="12">
        <f>K4901+IF(AND($B4902="B",$E4902&lt;&gt;""),IF($G4902="D",-I4902,+I4902),0)</f>
        <v>3466.4384306958982</v>
      </c>
      <c r="L4902" s="6" t="str">
        <f>IF(C4902="","",G4902&amp;" "&amp;VLOOKUP(C4902,$X$1:$Y$49,2))</f>
        <v>D 23</v>
      </c>
      <c r="M4902" s="10" t="e">
        <f>M4901+IF(AND(B4902="C",E4902&lt;&gt;""),IF(G4902="D",-#REF!,+#REF!),0)</f>
        <v>#REF!</v>
      </c>
      <c r="N4902">
        <f>IF(D4902,MONTH(D4902),"")</f>
        <v>6</v>
      </c>
      <c r="O4902">
        <f>IF(D4902,YEAR(D4902),"")</f>
        <v>2010</v>
      </c>
      <c r="P4902" s="12">
        <f>P4901+IF(AND($B4902="C",I4902&lt;&gt;""),IF($G4902="D",-I4902,+I4902),0)</f>
        <v>5.774812213216407E-3</v>
      </c>
    </row>
    <row r="4903" spans="1:16" x14ac:dyDescent="0.2">
      <c r="A4903" s="6">
        <v>2213</v>
      </c>
      <c r="B4903" s="29" t="s">
        <v>17</v>
      </c>
      <c r="C4903" t="s">
        <v>33</v>
      </c>
      <c r="D4903" s="8">
        <v>40349</v>
      </c>
      <c r="E4903" s="8">
        <v>40350</v>
      </c>
      <c r="F4903" s="40" t="s">
        <v>284</v>
      </c>
      <c r="G4903" s="29" t="s">
        <v>23</v>
      </c>
      <c r="I4903" s="12">
        <v>816</v>
      </c>
      <c r="J4903" s="12">
        <f>J4902+IF(AND($B4903="B",$G4903="D"),-I4903,IF($B4903="B",+I4903,0))</f>
        <v>2650.4384306958982</v>
      </c>
      <c r="K4903" s="12">
        <f>K4902+IF(AND($B4903="B",$E4903&lt;&gt;""),IF($G4903="D",-I4903,+I4903),0)</f>
        <v>2650.4384306958982</v>
      </c>
      <c r="L4903" s="6" t="str">
        <f>IF(C4903="","",G4903&amp;" "&amp;VLOOKUP(C4903,$X$1:$Y$49,2))</f>
        <v>D 23</v>
      </c>
      <c r="M4903" s="10" t="e">
        <f>M4902+IF(AND(B4903="C",E4903&lt;&gt;""),IF(G4903="D",-#REF!,+#REF!),0)</f>
        <v>#REF!</v>
      </c>
      <c r="N4903">
        <f>IF(D4903,MONTH(D4903),"")</f>
        <v>6</v>
      </c>
      <c r="O4903">
        <f>IF(D4903,YEAR(D4903),"")</f>
        <v>2010</v>
      </c>
      <c r="P4903" s="12">
        <f>P4902+IF(AND($B4903="C",I4903&lt;&gt;""),IF($G4903="D",-I4903,+I4903),0)</f>
        <v>5.774812213216407E-3</v>
      </c>
    </row>
    <row r="4904" spans="1:16" x14ac:dyDescent="0.2">
      <c r="A4904" s="6">
        <v>2215</v>
      </c>
      <c r="B4904" s="29" t="s">
        <v>17</v>
      </c>
      <c r="C4904" s="24" t="s">
        <v>58</v>
      </c>
      <c r="D4904" s="8">
        <v>40349</v>
      </c>
      <c r="F4904" s="40" t="s">
        <v>284</v>
      </c>
      <c r="G4904" s="29" t="s">
        <v>23</v>
      </c>
      <c r="J4904" s="12">
        <f>J4903+IF(AND($B4904="B",$G4904="D"),-I4904,IF($B4904="B",+I4904,0))</f>
        <v>2650.4384306958982</v>
      </c>
      <c r="K4904" s="12">
        <f>K4903+IF(AND($B4904="B",$E4904&lt;&gt;""),IF($G4904="D",-I4904,+I4904),0)</f>
        <v>2650.4384306958982</v>
      </c>
      <c r="L4904" s="6" t="str">
        <f>IF(C4904="","",G4904&amp;" "&amp;VLOOKUP(C4904,$X$1:$Y$49,2))</f>
        <v>D 4</v>
      </c>
      <c r="M4904" s="10" t="e">
        <f>M4903+IF(AND(B4904="C",E4904&lt;&gt;""),IF(G4904="D",-#REF!,+#REF!),0)</f>
        <v>#REF!</v>
      </c>
      <c r="N4904">
        <f>IF(D4904,MONTH(D4904),"")</f>
        <v>6</v>
      </c>
      <c r="O4904">
        <f>IF(D4904,YEAR(D4904),"")</f>
        <v>2010</v>
      </c>
      <c r="P4904" s="12">
        <f>P4903+IF(AND($B4904="C",I4904&lt;&gt;""),IF($G4904="D",-I4904,+I4904),0)</f>
        <v>5.774812213216407E-3</v>
      </c>
    </row>
    <row r="4905" spans="1:16" x14ac:dyDescent="0.2">
      <c r="A4905" s="6">
        <v>1528</v>
      </c>
      <c r="B4905" s="6" t="s">
        <v>17</v>
      </c>
      <c r="C4905" t="s">
        <v>57</v>
      </c>
      <c r="D4905" s="8">
        <v>40350</v>
      </c>
      <c r="E4905" s="8">
        <v>40350</v>
      </c>
      <c r="F4905" t="s">
        <v>284</v>
      </c>
      <c r="G4905" s="6" t="s">
        <v>23</v>
      </c>
      <c r="I4905" s="12">
        <v>278.97000000000003</v>
      </c>
      <c r="J4905" s="12">
        <f>J4904+IF(AND($B4905="B",$G4905="D"),-I4905,IF($B4905="B",+I4905,0))</f>
        <v>2371.468430695898</v>
      </c>
      <c r="K4905" s="12">
        <f>K4904+IF(AND($B4905="B",$E4905&lt;&gt;""),IF($G4905="D",-I4905,+I4905),0)</f>
        <v>2371.468430695898</v>
      </c>
      <c r="L4905" s="6" t="str">
        <f>IF(C4905="","",G4905&amp;" "&amp;VLOOKUP(C4905,$X$1:$Y$49,2))</f>
        <v>D 13</v>
      </c>
      <c r="M4905" s="10" t="e">
        <f>M4904+IF(AND(B4905="C",E4905&lt;&gt;""),IF(G4905="D",-#REF!,+#REF!),0)</f>
        <v>#REF!</v>
      </c>
      <c r="N4905">
        <f>IF(D4905,MONTH(D4905),"")</f>
        <v>6</v>
      </c>
      <c r="O4905">
        <f>IF(D4905,YEAR(D4905),"")</f>
        <v>2010</v>
      </c>
      <c r="P4905" s="12">
        <f>P4904+IF(AND($B4905="C",I4905&lt;&gt;""),IF($G4905="D",-I4905,+I4905),0)</f>
        <v>5.774812213216407E-3</v>
      </c>
    </row>
    <row r="4906" spans="1:16" x14ac:dyDescent="0.2">
      <c r="A4906" s="6">
        <v>1528</v>
      </c>
      <c r="B4906" s="6" t="s">
        <v>17</v>
      </c>
      <c r="C4906" s="7" t="s">
        <v>26</v>
      </c>
      <c r="D4906" s="8">
        <v>40350</v>
      </c>
      <c r="E4906" s="8">
        <v>40350</v>
      </c>
      <c r="F4906" t="s">
        <v>284</v>
      </c>
      <c r="G4906" s="6" t="s">
        <v>23</v>
      </c>
      <c r="I4906" s="12">
        <v>54.68</v>
      </c>
      <c r="J4906" s="12">
        <f>J4905+IF(AND($B4906="B",$G4906="D"),-I4906,IF($B4906="B",+I4906,0))</f>
        <v>2316.7884306958981</v>
      </c>
      <c r="K4906" s="12">
        <f>K4905+IF(AND($B4906="B",$E4906&lt;&gt;""),IF($G4906="D",-I4906,+I4906),0)</f>
        <v>2316.7884306958981</v>
      </c>
      <c r="L4906" s="6" t="str">
        <f>IF(C4906="","",G4906&amp;" "&amp;VLOOKUP(C4906,$X$1:$Y$49,2))</f>
        <v>D 6</v>
      </c>
      <c r="M4906" s="10" t="e">
        <f>M4905+IF(AND(B4906="C",E4906&lt;&gt;""),IF(G4906="D",-#REF!,+#REF!),0)</f>
        <v>#REF!</v>
      </c>
      <c r="N4906">
        <f>IF(D4906,MONTH(D4906),"")</f>
        <v>6</v>
      </c>
      <c r="O4906">
        <f>IF(D4906,YEAR(D4906),"")</f>
        <v>2010</v>
      </c>
      <c r="P4906" s="12">
        <f>P4905+IF(AND($B4906="C",I4906&lt;&gt;""),IF($G4906="D",-I4906,+I4906),0)</f>
        <v>5.774812213216407E-3</v>
      </c>
    </row>
    <row r="4907" spans="1:16" x14ac:dyDescent="0.2">
      <c r="A4907" s="6">
        <v>1528</v>
      </c>
      <c r="B4907" s="6" t="s">
        <v>17</v>
      </c>
      <c r="C4907" t="s">
        <v>64</v>
      </c>
      <c r="D4907" s="8">
        <v>40350</v>
      </c>
      <c r="E4907" s="8">
        <v>40350</v>
      </c>
      <c r="F4907" t="s">
        <v>284</v>
      </c>
      <c r="G4907" s="6" t="s">
        <v>23</v>
      </c>
      <c r="I4907" s="12">
        <v>6.11</v>
      </c>
      <c r="J4907" s="12">
        <f>J4906+IF(AND($B4907="B",$G4907="D"),-I4907,IF($B4907="B",+I4907,0))</f>
        <v>2310.678430695898</v>
      </c>
      <c r="K4907" s="12">
        <f>K4906+IF(AND($B4907="B",$E4907&lt;&gt;""),IF($G4907="D",-I4907,+I4907),0)</f>
        <v>2310.678430695898</v>
      </c>
      <c r="L4907" s="6" t="str">
        <f>IF(C4907="","",G4907&amp;" "&amp;VLOOKUP(C4907,$X$1:$Y$49,2))</f>
        <v>D 20</v>
      </c>
      <c r="M4907" s="10" t="e">
        <f>M4906+IF(AND(B4907="C",E4907&lt;&gt;""),IF(G4907="D",-#REF!,+#REF!),0)</f>
        <v>#REF!</v>
      </c>
      <c r="N4907">
        <f>IF(D4907,MONTH(D4907),"")</f>
        <v>6</v>
      </c>
      <c r="O4907">
        <f>IF(D4907,YEAR(D4907),"")</f>
        <v>2010</v>
      </c>
      <c r="P4907" s="12">
        <f>P4906+IF(AND($B4907="C",I4907&lt;&gt;""),IF($G4907="D",-I4907,+I4907),0)</f>
        <v>5.774812213216407E-3</v>
      </c>
    </row>
    <row r="4908" spans="1:16" x14ac:dyDescent="0.2">
      <c r="A4908" s="6">
        <v>2300</v>
      </c>
      <c r="B4908" s="29" t="s">
        <v>17</v>
      </c>
      <c r="C4908" t="s">
        <v>21</v>
      </c>
      <c r="D4908" s="8">
        <v>40350</v>
      </c>
      <c r="E4908" s="8">
        <v>40367</v>
      </c>
      <c r="F4908" s="40" t="s">
        <v>284</v>
      </c>
      <c r="G4908" s="29" t="s">
        <v>23</v>
      </c>
      <c r="I4908" s="12">
        <v>175.57</v>
      </c>
      <c r="J4908" s="12">
        <f>J4907+IF(AND($B4908="B",$G4908="D"),-I4908,IF($B4908="B",+I4908,0))</f>
        <v>2135.1084306958978</v>
      </c>
      <c r="K4908" s="12">
        <f>K4907+IF(AND($B4908="B",$E4908&lt;&gt;""),IF($G4908="D",-I4908,+I4908),0)</f>
        <v>2135.1084306958978</v>
      </c>
      <c r="L4908" s="6" t="str">
        <f>IF(C4908="","",G4908&amp;" "&amp;VLOOKUP(C4908,$X$1:$Y$49,2))</f>
        <v>D 28</v>
      </c>
      <c r="M4908" s="10" t="e">
        <f>M4907+IF(AND(B4908="C",E4908&lt;&gt;""),IF(G4908="D",-#REF!,+#REF!),0)</f>
        <v>#REF!</v>
      </c>
      <c r="N4908">
        <f>IF(D4908,MONTH(D4908),"")</f>
        <v>6</v>
      </c>
      <c r="O4908">
        <f>IF(D4908,YEAR(D4908),"")</f>
        <v>2010</v>
      </c>
      <c r="P4908" s="12">
        <f>P4907+IF(AND($B4908="C",I4908&lt;&gt;""),IF($G4908="D",-I4908,+I4908),0)</f>
        <v>5.774812213216407E-3</v>
      </c>
    </row>
    <row r="4909" spans="1:16" x14ac:dyDescent="0.2">
      <c r="A4909" s="6">
        <v>2298</v>
      </c>
      <c r="B4909" s="29" t="s">
        <v>17</v>
      </c>
      <c r="C4909" t="s">
        <v>28</v>
      </c>
      <c r="D4909" s="8">
        <v>40354</v>
      </c>
      <c r="E4909" s="8">
        <v>40389</v>
      </c>
      <c r="F4909" s="40" t="s">
        <v>284</v>
      </c>
      <c r="G4909" s="29" t="s">
        <v>23</v>
      </c>
      <c r="I4909" s="12">
        <v>166.2</v>
      </c>
      <c r="J4909" s="12">
        <f>J4908+IF(AND($B4909="B",$G4909="D"),-I4909,IF($B4909="B",+I4909,0))</f>
        <v>1968.9084306958978</v>
      </c>
      <c r="K4909" s="12">
        <f>K4908+IF(AND($B4909="B",$E4909&lt;&gt;""),IF($G4909="D",-I4909,+I4909),0)</f>
        <v>1968.9084306958978</v>
      </c>
      <c r="L4909" s="6" t="str">
        <f>IF(C4909="","",G4909&amp;" "&amp;VLOOKUP(C4909,$X$1:$Y$49,2))</f>
        <v>D 25</v>
      </c>
      <c r="M4909" s="10" t="e">
        <f>M4908+IF(AND(B4909="C",E4909&lt;&gt;""),IF(G4909="D",-#REF!,+#REF!),0)</f>
        <v>#REF!</v>
      </c>
      <c r="N4909">
        <f>IF(D4909,MONTH(D4909),"")</f>
        <v>6</v>
      </c>
      <c r="O4909">
        <f>IF(D4909,YEAR(D4909),"")</f>
        <v>2010</v>
      </c>
      <c r="P4909" s="12">
        <f>P4908+IF(AND($B4909="C",I4909&lt;&gt;""),IF($G4909="D",-I4909,+I4909),0)</f>
        <v>5.774812213216407E-3</v>
      </c>
    </row>
    <row r="4910" spans="1:16" x14ac:dyDescent="0.2">
      <c r="A4910" s="6">
        <v>2312</v>
      </c>
      <c r="B4910" s="29" t="s">
        <v>17</v>
      </c>
      <c r="C4910" t="s">
        <v>28</v>
      </c>
      <c r="D4910" s="8">
        <v>40354</v>
      </c>
      <c r="E4910" s="8">
        <v>40354</v>
      </c>
      <c r="F4910" s="40" t="s">
        <v>284</v>
      </c>
      <c r="G4910" s="29" t="s">
        <v>23</v>
      </c>
      <c r="I4910" s="12">
        <v>28.92</v>
      </c>
      <c r="J4910" s="12">
        <f>J4909+IF(AND($B4910="B",$G4910="D"),-I4910,IF($B4910="B",+I4910,0))</f>
        <v>1939.9884306958977</v>
      </c>
      <c r="K4910" s="12">
        <f>K4909+IF(AND($B4910="B",$E4910&lt;&gt;""),IF($G4910="D",-I4910,+I4910),0)</f>
        <v>1939.9884306958977</v>
      </c>
      <c r="L4910" s="6" t="str">
        <f>IF(C4910="","",G4910&amp;" "&amp;VLOOKUP(C4910,$X$1:$Y$49,2))</f>
        <v>D 25</v>
      </c>
      <c r="M4910" s="10" t="e">
        <f>M4909+IF(AND(B4910="C",E4910&lt;&gt;""),IF(G4910="D",-#REF!,+#REF!),0)</f>
        <v>#REF!</v>
      </c>
      <c r="N4910">
        <f>IF(D4910,MONTH(D4910),"")</f>
        <v>6</v>
      </c>
      <c r="O4910">
        <f>IF(D4910,YEAR(D4910),"")</f>
        <v>2010</v>
      </c>
      <c r="P4910" s="12">
        <f>P4909+IF(AND($B4910="C",I4910&lt;&gt;""),IF($G4910="D",-I4910,+I4910),0)</f>
        <v>5.774812213216407E-3</v>
      </c>
    </row>
    <row r="4911" spans="1:16" x14ac:dyDescent="0.2">
      <c r="A4911" s="6">
        <v>2312</v>
      </c>
      <c r="B4911" s="29" t="s">
        <v>17</v>
      </c>
      <c r="C4911" t="s">
        <v>26</v>
      </c>
      <c r="D4911" s="8">
        <v>40354</v>
      </c>
      <c r="E4911" s="8">
        <v>40354</v>
      </c>
      <c r="F4911" s="40" t="s">
        <v>284</v>
      </c>
      <c r="G4911" s="29" t="s">
        <v>23</v>
      </c>
      <c r="I4911" s="12">
        <v>4.91</v>
      </c>
      <c r="J4911" s="12">
        <f>J4910+IF(AND($B4911="B",$G4911="D"),-I4911,IF($B4911="B",+I4911,0))</f>
        <v>1935.0784306958976</v>
      </c>
      <c r="K4911" s="12">
        <f>K4910+IF(AND($B4911="B",$E4911&lt;&gt;""),IF($G4911="D",-I4911,+I4911),0)</f>
        <v>1935.0784306958976</v>
      </c>
      <c r="L4911" s="6" t="str">
        <f>IF(C4911="","",G4911&amp;" "&amp;VLOOKUP(C4911,$X$1:$Y$49,2))</f>
        <v>D 6</v>
      </c>
      <c r="M4911" s="10" t="e">
        <f>M4910+IF(AND(B4911="C",E4911&lt;&gt;""),IF(G4911="D",-#REF!,+#REF!),0)</f>
        <v>#REF!</v>
      </c>
      <c r="N4911">
        <f>IF(D4911,MONTH(D4911),"")</f>
        <v>6</v>
      </c>
      <c r="O4911">
        <f>IF(D4911,YEAR(D4911),"")</f>
        <v>2010</v>
      </c>
      <c r="P4911" s="12">
        <f>P4910+IF(AND($B4911="C",I4911&lt;&gt;""),IF($G4911="D",-I4911,+I4911),0)</f>
        <v>5.774812213216407E-3</v>
      </c>
    </row>
    <row r="4912" spans="1:16" x14ac:dyDescent="0.2">
      <c r="A4912" s="6">
        <v>2306</v>
      </c>
      <c r="B4912" s="29" t="s">
        <v>17</v>
      </c>
      <c r="C4912" t="s">
        <v>58</v>
      </c>
      <c r="D4912" s="8">
        <v>40357</v>
      </c>
      <c r="E4912" s="8">
        <v>40357</v>
      </c>
      <c r="F4912" s="40" t="s">
        <v>284</v>
      </c>
      <c r="G4912" s="29" t="s">
        <v>23</v>
      </c>
      <c r="I4912" s="12">
        <v>1000</v>
      </c>
      <c r="J4912" s="12">
        <f>J4911+IF(AND($B4912="B",$G4912="D"),-I4912,IF($B4912="B",+I4912,0))</f>
        <v>935.07843069589762</v>
      </c>
      <c r="K4912" s="12">
        <f>K4911+IF(AND($B4912="B",$E4912&lt;&gt;""),IF($G4912="D",-I4912,+I4912),0)</f>
        <v>935.07843069589762</v>
      </c>
      <c r="L4912" s="6" t="str">
        <f>IF(C4912="","",G4912&amp;" "&amp;VLOOKUP(C4912,$X$1:$Y$49,2))</f>
        <v>D 4</v>
      </c>
      <c r="M4912" s="10" t="e">
        <f>M4911+IF(AND(B4912="C",E4912&lt;&gt;""),IF(G4912="D",-#REF!,+#REF!),0)</f>
        <v>#REF!</v>
      </c>
      <c r="N4912">
        <f>IF(D4912,MONTH(D4912),"")</f>
        <v>6</v>
      </c>
      <c r="O4912">
        <f>IF(D4912,YEAR(D4912),"")</f>
        <v>2010</v>
      </c>
      <c r="P4912" s="12">
        <f>P4911+IF(AND($B4912="C",I4912&lt;&gt;""),IF($G4912="D",-I4912,+I4912),0)</f>
        <v>5.774812213216407E-3</v>
      </c>
    </row>
    <row r="4913" spans="1:16" x14ac:dyDescent="0.2">
      <c r="A4913" s="6">
        <v>2254</v>
      </c>
      <c r="B4913" s="29" t="s">
        <v>17</v>
      </c>
      <c r="C4913" t="s">
        <v>49</v>
      </c>
      <c r="D4913" s="8">
        <v>40359</v>
      </c>
      <c r="E4913" s="8">
        <v>40359</v>
      </c>
      <c r="F4913" s="40" t="s">
        <v>284</v>
      </c>
      <c r="G4913" s="29" t="s">
        <v>23</v>
      </c>
      <c r="I4913" s="12">
        <v>250</v>
      </c>
      <c r="J4913" s="12">
        <f>J4912+IF(AND($B4913="B",$G4913="D"),-I4913,IF($B4913="B",+I4913,0))</f>
        <v>685.07843069589762</v>
      </c>
      <c r="K4913" s="12">
        <f>K4912+IF(AND($B4913="B",$E4913&lt;&gt;""),IF($G4913="D",-I4913,+I4913),0)</f>
        <v>685.07843069589762</v>
      </c>
      <c r="L4913" s="6" t="str">
        <f>IF(C4913="","",G4913&amp;" "&amp;VLOOKUP(C4913,$X$1:$Y$49,2))</f>
        <v>D 24</v>
      </c>
      <c r="M4913" s="10" t="e">
        <f>M4912+IF(AND(B4913="C",E4913&lt;&gt;""),IF(G4913="D",-#REF!,+#REF!),0)</f>
        <v>#REF!</v>
      </c>
      <c r="N4913">
        <f>IF(D4913,MONTH(D4913),"")</f>
        <v>6</v>
      </c>
      <c r="O4913">
        <f>IF(D4913,YEAR(D4913),"")</f>
        <v>2010</v>
      </c>
      <c r="P4913" s="12">
        <f>P4912+IF(AND($B4913="C",I4913&lt;&gt;""),IF($G4913="D",-I4913,+I4913),0)</f>
        <v>5.774812213216407E-3</v>
      </c>
    </row>
    <row r="4914" spans="1:16" x14ac:dyDescent="0.2">
      <c r="A4914" s="6">
        <v>2254</v>
      </c>
      <c r="B4914" s="29" t="s">
        <v>17</v>
      </c>
      <c r="C4914" t="s">
        <v>26</v>
      </c>
      <c r="D4914" s="8">
        <v>40359</v>
      </c>
      <c r="E4914" s="8">
        <v>40359</v>
      </c>
      <c r="F4914" s="40" t="s">
        <v>284</v>
      </c>
      <c r="G4914" s="29" t="s">
        <v>23</v>
      </c>
      <c r="I4914" s="12">
        <v>49</v>
      </c>
      <c r="J4914" s="12">
        <f>J4913+IF(AND($B4914="B",$G4914="D"),-I4914,IF($B4914="B",+I4914,0))</f>
        <v>636.07843069589762</v>
      </c>
      <c r="K4914" s="12">
        <f>K4913+IF(AND($B4914="B",$E4914&lt;&gt;""),IF($G4914="D",-I4914,+I4914),0)</f>
        <v>636.07843069589762</v>
      </c>
      <c r="L4914" s="6" t="str">
        <f>IF(C4914="","",G4914&amp;" "&amp;VLOOKUP(C4914,$X$1:$Y$49,2))</f>
        <v>D 6</v>
      </c>
      <c r="M4914" s="10" t="e">
        <f>M4913+IF(AND(B4914="C",E4914&lt;&gt;""),IF(G4914="D",-#REF!,+#REF!),0)</f>
        <v>#REF!</v>
      </c>
      <c r="N4914">
        <f>IF(D4914,MONTH(D4914),"")</f>
        <v>6</v>
      </c>
      <c r="O4914">
        <f>IF(D4914,YEAR(D4914),"")</f>
        <v>2010</v>
      </c>
      <c r="P4914" s="12">
        <f>P4913+IF(AND($B4914="C",I4914&lt;&gt;""),IF($G4914="D",-I4914,+I4914),0)</f>
        <v>5.774812213216407E-3</v>
      </c>
    </row>
    <row r="4915" spans="1:16" x14ac:dyDescent="0.2">
      <c r="A4915" s="6">
        <v>2304</v>
      </c>
      <c r="B4915" s="29" t="s">
        <v>17</v>
      </c>
      <c r="C4915" t="s">
        <v>54</v>
      </c>
      <c r="D4915" s="8">
        <v>40359</v>
      </c>
      <c r="E4915" s="8">
        <v>40359</v>
      </c>
      <c r="F4915" s="40" t="s">
        <v>284</v>
      </c>
      <c r="G4915" s="29" t="s">
        <v>19</v>
      </c>
      <c r="I4915" s="12">
        <v>50</v>
      </c>
      <c r="J4915" s="12">
        <f>J4914+IF(AND($B4915="B",$G4915="D"),-I4915,IF($B4915="B",+I4915,0))</f>
        <v>686.07843069589762</v>
      </c>
      <c r="K4915" s="12">
        <f>K4914+IF(AND($B4915="B",$E4915&lt;&gt;""),IF($G4915="D",-I4915,+I4915),0)</f>
        <v>686.07843069589762</v>
      </c>
      <c r="L4915" s="6" t="str">
        <f>IF(C4915="","",G4915&amp;" "&amp;VLOOKUP(C4915,$X$1:$Y$49,2))</f>
        <v>R 6</v>
      </c>
      <c r="M4915" s="10" t="e">
        <f>M4914+IF(AND(B4915="C",E4915&lt;&gt;""),IF(G4915="D",-#REF!,+#REF!),0)</f>
        <v>#REF!</v>
      </c>
      <c r="N4915">
        <f>IF(D4915,MONTH(D4915),"")</f>
        <v>6</v>
      </c>
      <c r="O4915">
        <f>IF(D4915,YEAR(D4915),"")</f>
        <v>2010</v>
      </c>
      <c r="P4915" s="12">
        <f>P4914+IF(AND($B4915="C",I4915&lt;&gt;""),IF($G4915="D",-I4915,+I4915),0)</f>
        <v>5.774812213216407E-3</v>
      </c>
    </row>
    <row r="4916" spans="1:16" x14ac:dyDescent="0.2">
      <c r="A4916" s="6">
        <v>2304</v>
      </c>
      <c r="B4916" s="29" t="s">
        <v>17</v>
      </c>
      <c r="C4916" t="s">
        <v>62</v>
      </c>
      <c r="D4916" s="8">
        <v>40359</v>
      </c>
      <c r="E4916" s="8">
        <v>40359</v>
      </c>
      <c r="F4916" s="40" t="s">
        <v>284</v>
      </c>
      <c r="G4916" s="29" t="s">
        <v>19</v>
      </c>
      <c r="I4916" s="12">
        <v>9.8000000000000007</v>
      </c>
      <c r="J4916" s="12">
        <f>J4915+IF(AND($B4916="B",$G4916="D"),-I4916,IF($B4916="B",+I4916,0))</f>
        <v>695.87843069589758</v>
      </c>
      <c r="K4916" s="12">
        <f>K4915+IF(AND($B4916="B",$E4916&lt;&gt;""),IF($G4916="D",-I4916,+I4916),0)</f>
        <v>695.87843069589758</v>
      </c>
      <c r="L4916" s="6" t="str">
        <f>IF(C4916="","",G4916&amp;" "&amp;VLOOKUP(C4916,$X$1:$Y$49,2))</f>
        <v>R 5</v>
      </c>
      <c r="M4916" s="10" t="e">
        <f>M4915+IF(AND(B4916="C",E4916&lt;&gt;""),IF(G4916="D",-#REF!,+#REF!),0)</f>
        <v>#REF!</v>
      </c>
      <c r="N4916">
        <f>IF(D4916,MONTH(D4916),"")</f>
        <v>6</v>
      </c>
      <c r="O4916">
        <f>IF(D4916,YEAR(D4916),"")</f>
        <v>2010</v>
      </c>
      <c r="P4916" s="12">
        <f>P4915+IF(AND($B4916="C",I4916&lt;&gt;""),IF($G4916="D",-I4916,+I4916),0)</f>
        <v>5.774812213216407E-3</v>
      </c>
    </row>
    <row r="4917" spans="1:16" x14ac:dyDescent="0.2">
      <c r="A4917" s="6">
        <v>2305</v>
      </c>
      <c r="B4917" s="29" t="s">
        <v>17</v>
      </c>
      <c r="C4917" t="s">
        <v>28</v>
      </c>
      <c r="D4917" s="8">
        <v>40359</v>
      </c>
      <c r="E4917" s="8">
        <v>40359</v>
      </c>
      <c r="F4917" s="40" t="s">
        <v>284</v>
      </c>
      <c r="G4917" s="29" t="s">
        <v>23</v>
      </c>
      <c r="I4917" s="12">
        <v>41.73</v>
      </c>
      <c r="J4917" s="12">
        <f>J4916+IF(AND($B4917="B",$G4917="D"),-I4917,IF($B4917="B",+I4917,0))</f>
        <v>654.14843069589756</v>
      </c>
      <c r="K4917" s="12">
        <f>K4916+IF(AND($B4917="B",$E4917&lt;&gt;""),IF($G4917="D",-I4917,+I4917),0)</f>
        <v>654.14843069589756</v>
      </c>
      <c r="L4917" s="6" t="str">
        <f>IF(C4917="","",G4917&amp;" "&amp;VLOOKUP(C4917,$X$1:$Y$49,2))</f>
        <v>D 25</v>
      </c>
      <c r="M4917" s="10" t="e">
        <f>M4916+IF(AND(B4917="C",E4917&lt;&gt;""),IF(G4917="D",-#REF!,+#REF!),0)</f>
        <v>#REF!</v>
      </c>
      <c r="N4917">
        <f>IF(D4917,MONTH(D4917),"")</f>
        <v>6</v>
      </c>
      <c r="O4917">
        <f>IF(D4917,YEAR(D4917),"")</f>
        <v>2010</v>
      </c>
      <c r="P4917" s="12">
        <f>P4916+IF(AND($B4917="C",I4917&lt;&gt;""),IF($G4917="D",-I4917,+I4917),0)</f>
        <v>5.774812213216407E-3</v>
      </c>
    </row>
    <row r="4918" spans="1:16" x14ac:dyDescent="0.2">
      <c r="A4918" s="6">
        <v>2305</v>
      </c>
      <c r="B4918" s="29" t="s">
        <v>17</v>
      </c>
      <c r="C4918" t="s">
        <v>26</v>
      </c>
      <c r="D4918" s="8">
        <v>40359</v>
      </c>
      <c r="E4918" s="8">
        <v>40359</v>
      </c>
      <c r="F4918" s="40" t="s">
        <v>284</v>
      </c>
      <c r="G4918" s="29" t="s">
        <v>23</v>
      </c>
      <c r="I4918" s="12">
        <v>5.67</v>
      </c>
      <c r="J4918" s="12">
        <f>J4917+IF(AND($B4918="B",$G4918="D"),-I4918,IF($B4918="B",+I4918,0))</f>
        <v>648.4784306958976</v>
      </c>
      <c r="K4918" s="12">
        <f>K4917+IF(AND($B4918="B",$E4918&lt;&gt;""),IF($G4918="D",-I4918,+I4918),0)</f>
        <v>648.4784306958976</v>
      </c>
      <c r="L4918" s="6" t="str">
        <f>IF(C4918="","",G4918&amp;" "&amp;VLOOKUP(C4918,$X$1:$Y$49,2))</f>
        <v>D 6</v>
      </c>
      <c r="M4918" s="10" t="e">
        <f>M4917+IF(AND(B4918="C",E4918&lt;&gt;""),IF(G4918="D",-#REF!,+#REF!),0)</f>
        <v>#REF!</v>
      </c>
      <c r="N4918">
        <f>IF(D4918,MONTH(D4918),"")</f>
        <v>6</v>
      </c>
      <c r="O4918">
        <f>IF(D4918,YEAR(D4918),"")</f>
        <v>2010</v>
      </c>
      <c r="P4918" s="12">
        <f>P4917+IF(AND($B4918="C",I4918&lt;&gt;""),IF($G4918="D",-I4918,+I4918),0)</f>
        <v>5.774812213216407E-3</v>
      </c>
    </row>
    <row r="4919" spans="1:16" x14ac:dyDescent="0.2">
      <c r="A4919" s="6">
        <v>2309</v>
      </c>
      <c r="B4919" s="29" t="s">
        <v>17</v>
      </c>
      <c r="C4919" t="s">
        <v>28</v>
      </c>
      <c r="D4919" s="8">
        <v>40359</v>
      </c>
      <c r="E4919" s="8">
        <v>40359</v>
      </c>
      <c r="F4919" s="40" t="s">
        <v>284</v>
      </c>
      <c r="G4919" s="29" t="s">
        <v>23</v>
      </c>
      <c r="I4919" s="12">
        <v>160.83000000000001</v>
      </c>
      <c r="J4919" s="12">
        <f>J4918+IF(AND($B4919="B",$G4919="D"),-I4919,IF($B4919="B",+I4919,0))</f>
        <v>487.64843069589756</v>
      </c>
      <c r="K4919" s="12">
        <f>K4918+IF(AND($B4919="B",$E4919&lt;&gt;""),IF($G4919="D",-I4919,+I4919),0)</f>
        <v>487.64843069589756</v>
      </c>
      <c r="L4919" s="6" t="str">
        <f>IF(C4919="","",G4919&amp;" "&amp;VLOOKUP(C4919,$X$1:$Y$49,2))</f>
        <v>D 25</v>
      </c>
      <c r="M4919" s="10" t="e">
        <f>M4918+IF(AND(B4919="C",E4919&lt;&gt;""),IF(G4919="D",-#REF!,+#REF!),0)</f>
        <v>#REF!</v>
      </c>
      <c r="N4919">
        <f>IF(D4919,MONTH(D4919),"")</f>
        <v>6</v>
      </c>
      <c r="O4919">
        <f>IF(D4919,YEAR(D4919),"")</f>
        <v>2010</v>
      </c>
      <c r="P4919" s="12">
        <f>P4918+IF(AND($B4919="C",I4919&lt;&gt;""),IF($G4919="D",-I4919,+I4919),0)</f>
        <v>5.774812213216407E-3</v>
      </c>
    </row>
    <row r="4920" spans="1:16" x14ac:dyDescent="0.2">
      <c r="A4920" s="6">
        <v>2309</v>
      </c>
      <c r="B4920" s="29" t="s">
        <v>17</v>
      </c>
      <c r="C4920" t="s">
        <v>26</v>
      </c>
      <c r="D4920" s="8">
        <v>40359</v>
      </c>
      <c r="E4920" s="8">
        <v>40359</v>
      </c>
      <c r="F4920" s="40" t="s">
        <v>284</v>
      </c>
      <c r="G4920" s="29" t="s">
        <v>23</v>
      </c>
      <c r="I4920" s="12">
        <v>45.75</v>
      </c>
      <c r="J4920" s="12">
        <f>J4919+IF(AND($B4920="B",$G4920="D"),-I4920,IF($B4920="B",+I4920,0))</f>
        <v>441.89843069589756</v>
      </c>
      <c r="K4920" s="12">
        <f>K4919+IF(AND($B4920="B",$E4920&lt;&gt;""),IF($G4920="D",-I4920,+I4920),0)</f>
        <v>441.89843069589756</v>
      </c>
      <c r="L4920" s="6" t="str">
        <f>IF(C4920="","",G4920&amp;" "&amp;VLOOKUP(C4920,$X$1:$Y$49,2))</f>
        <v>D 6</v>
      </c>
      <c r="M4920" s="10" t="e">
        <f>M4919+IF(AND(B4920="C",E4920&lt;&gt;""),IF(G4920="D",-#REF!,+#REF!),0)</f>
        <v>#REF!</v>
      </c>
      <c r="N4920">
        <f>IF(D4920,MONTH(D4920),"")</f>
        <v>6</v>
      </c>
      <c r="O4920">
        <f>IF(D4920,YEAR(D4920),"")</f>
        <v>2010</v>
      </c>
      <c r="P4920" s="12">
        <f>P4919+IF(AND($B4920="C",I4920&lt;&gt;""),IF($G4920="D",-I4920,+I4920),0)</f>
        <v>5.774812213216407E-3</v>
      </c>
    </row>
    <row r="4921" spans="1:16" x14ac:dyDescent="0.2">
      <c r="A4921" s="6">
        <v>2309</v>
      </c>
      <c r="B4921" s="29" t="s">
        <v>17</v>
      </c>
      <c r="C4921" t="s">
        <v>31</v>
      </c>
      <c r="D4921" s="8">
        <v>40359</v>
      </c>
      <c r="E4921" s="8">
        <v>40359</v>
      </c>
      <c r="F4921" s="40" t="s">
        <v>284</v>
      </c>
      <c r="G4921" s="29" t="s">
        <v>23</v>
      </c>
      <c r="I4921" s="12">
        <v>99.84</v>
      </c>
      <c r="J4921" s="12">
        <f>J4920+IF(AND($B4921="B",$G4921="D"),-I4921,IF($B4921="B",+I4921,0))</f>
        <v>342.05843069589753</v>
      </c>
      <c r="K4921" s="12">
        <f>K4920+IF(AND($B4921="B",$E4921&lt;&gt;""),IF($G4921="D",-I4921,+I4921),0)</f>
        <v>342.05843069589753</v>
      </c>
      <c r="L4921" s="6" t="str">
        <f>IF(C4921="","",G4921&amp;" "&amp;VLOOKUP(C4921,$X$1:$Y$49,2))</f>
        <v>D 22</v>
      </c>
      <c r="M4921" s="10" t="e">
        <f>M4920+IF(AND(B4921="C",E4921&lt;&gt;""),IF(G4921="D",-#REF!,+#REF!),0)</f>
        <v>#REF!</v>
      </c>
      <c r="N4921">
        <f>IF(D4921,MONTH(D4921),"")</f>
        <v>6</v>
      </c>
      <c r="O4921">
        <f>IF(D4921,YEAR(D4921),"")</f>
        <v>2010</v>
      </c>
      <c r="P4921" s="12">
        <f>P4920+IF(AND($B4921="C",I4921&lt;&gt;""),IF($G4921="D",-I4921,+I4921),0)</f>
        <v>5.774812213216407E-3</v>
      </c>
    </row>
    <row r="4922" spans="1:16" x14ac:dyDescent="0.2">
      <c r="A4922" s="6">
        <v>2301</v>
      </c>
      <c r="B4922" s="29" t="s">
        <v>17</v>
      </c>
      <c r="C4922" s="24" t="s">
        <v>53</v>
      </c>
      <c r="D4922" s="8">
        <v>40360</v>
      </c>
      <c r="E4922" s="8">
        <v>40179</v>
      </c>
      <c r="F4922" s="40" t="s">
        <v>284</v>
      </c>
      <c r="G4922" s="29" t="s">
        <v>23</v>
      </c>
      <c r="I4922" s="12">
        <v>9.2100000000000009</v>
      </c>
      <c r="J4922" s="12">
        <f>J4921+IF(AND($B4922="B",$G4922="D"),-I4922,IF($B4922="B",+I4922,0))</f>
        <v>332.84843069589755</v>
      </c>
      <c r="K4922" s="12">
        <f>K4921+IF(AND($B4922="B",$E4922&lt;&gt;""),IF($G4922="D",-I4922,+I4922),0)</f>
        <v>332.84843069589755</v>
      </c>
      <c r="L4922" s="6" t="str">
        <f>IF(C4922="","",G4922&amp;" "&amp;VLOOKUP(C4922,$X$1:$Y$49,2))</f>
        <v>D 29</v>
      </c>
      <c r="M4922" s="10" t="e">
        <f>M4921+IF(AND(B4922="C",E4922&lt;&gt;""),IF(G4922="D",-#REF!,+#REF!),0)</f>
        <v>#REF!</v>
      </c>
      <c r="N4922">
        <f>IF(D4922,MONTH(D4922),"")</f>
        <v>7</v>
      </c>
      <c r="O4922">
        <f>IF(D4922,YEAR(D4922),"")</f>
        <v>2010</v>
      </c>
      <c r="P4922" s="12">
        <f>P4921+IF(AND($B4922="C",I4922&lt;&gt;""),IF($G4922="D",-I4922,+I4922),0)</f>
        <v>5.774812213216407E-3</v>
      </c>
    </row>
    <row r="4923" spans="1:16" x14ac:dyDescent="0.2">
      <c r="A4923" s="6">
        <v>2303</v>
      </c>
      <c r="B4923" s="6" t="s">
        <v>17</v>
      </c>
      <c r="C4923" t="s">
        <v>53</v>
      </c>
      <c r="D4923" s="8">
        <v>40360</v>
      </c>
      <c r="E4923" s="8">
        <v>40360</v>
      </c>
      <c r="F4923" t="s">
        <v>284</v>
      </c>
      <c r="G4923" s="6" t="s">
        <v>23</v>
      </c>
      <c r="I4923" s="12">
        <v>36</v>
      </c>
      <c r="J4923" s="12">
        <f>J4922+IF(AND($B4923="B",$G4923="D"),-I4923,IF($B4923="B",+I4923,0))</f>
        <v>296.84843069589755</v>
      </c>
      <c r="K4923" s="12">
        <f>K4922+IF(AND($B4923="B",$E4923&lt;&gt;""),IF($G4923="D",-I4923,+I4923),0)</f>
        <v>296.84843069589755</v>
      </c>
      <c r="L4923" s="6" t="str">
        <f>IF(C4923="","",G4923&amp;" "&amp;VLOOKUP(C4923,$X$1:$Y$49,2))</f>
        <v>D 29</v>
      </c>
      <c r="M4923" s="10" t="e">
        <f>M4922+IF(AND(B4923="C",E4923&lt;&gt;""),IF(G4923="D",-#REF!,+#REF!),0)</f>
        <v>#REF!</v>
      </c>
      <c r="N4923">
        <f>IF(D4923,MONTH(D4923),"")</f>
        <v>7</v>
      </c>
      <c r="O4923">
        <f>IF(D4923,YEAR(D4923),"")</f>
        <v>2010</v>
      </c>
      <c r="P4923" s="12">
        <f>P4922+IF(AND($B4923="C",I4923&lt;&gt;""),IF($G4923="D",-I4923,+I4923),0)</f>
        <v>5.774812213216407E-3</v>
      </c>
    </row>
    <row r="4924" spans="1:16" x14ac:dyDescent="0.2">
      <c r="A4924" s="6">
        <v>2303</v>
      </c>
      <c r="B4924" s="6" t="s">
        <v>17</v>
      </c>
      <c r="C4924" t="s">
        <v>53</v>
      </c>
      <c r="D4924" s="8">
        <v>40360</v>
      </c>
      <c r="E4924" s="8">
        <v>40360</v>
      </c>
      <c r="F4924" t="s">
        <v>284</v>
      </c>
      <c r="G4924" s="6" t="s">
        <v>23</v>
      </c>
      <c r="I4924" s="12">
        <v>8.36</v>
      </c>
      <c r="J4924" s="12">
        <f>J4923+IF(AND($B4924="B",$G4924="D"),-I4924,IF($B4924="B",+I4924,0))</f>
        <v>288.48843069589753</v>
      </c>
      <c r="K4924" s="12">
        <f>K4923+IF(AND($B4924="B",$E4924&lt;&gt;""),IF($G4924="D",-I4924,+I4924),0)</f>
        <v>288.48843069589753</v>
      </c>
      <c r="L4924" s="6" t="str">
        <f>IF(C4924="","",G4924&amp;" "&amp;VLOOKUP(C4924,$X$1:$Y$49,2))</f>
        <v>D 29</v>
      </c>
      <c r="M4924" s="10" t="e">
        <f>M4923+IF(AND(B4924="C",E4924&lt;&gt;""),IF(G4924="D",-#REF!,+#REF!),0)</f>
        <v>#REF!</v>
      </c>
      <c r="N4924">
        <f>IF(D4924,MONTH(D4924),"")</f>
        <v>7</v>
      </c>
      <c r="O4924">
        <f>IF(D4924,YEAR(D4924),"")</f>
        <v>2010</v>
      </c>
      <c r="P4924" s="12">
        <f>P4923+IF(AND($B4924="C",I4924&lt;&gt;""),IF($G4924="D",-I4924,+I4924),0)</f>
        <v>5.774812213216407E-3</v>
      </c>
    </row>
    <row r="4925" spans="1:16" x14ac:dyDescent="0.2">
      <c r="A4925" s="6">
        <v>2294</v>
      </c>
      <c r="B4925" s="29" t="s">
        <v>17</v>
      </c>
      <c r="C4925" s="24" t="s">
        <v>64</v>
      </c>
      <c r="D4925" s="8">
        <v>40362</v>
      </c>
      <c r="E4925" s="8">
        <v>40362</v>
      </c>
      <c r="F4925" s="40" t="s">
        <v>284</v>
      </c>
      <c r="G4925" s="29" t="s">
        <v>23</v>
      </c>
      <c r="I4925" s="12">
        <v>4.42</v>
      </c>
      <c r="J4925" s="12">
        <f>J4924+IF(AND($B4925="B",$G4925="D"),-I4925,IF($B4925="B",+I4925,0))</f>
        <v>284.06843069589752</v>
      </c>
      <c r="K4925" s="12">
        <f>K4924+IF(AND($B4925="B",$E4925&lt;&gt;""),IF($G4925="D",-I4925,+I4925),0)</f>
        <v>284.06843069589752</v>
      </c>
      <c r="L4925" s="6" t="str">
        <f>IF(C4925="","",G4925&amp;" "&amp;VLOOKUP(C4925,$X$1:$Y$49,2))</f>
        <v>D 20</v>
      </c>
      <c r="M4925" s="10" t="e">
        <f>M4924+IF(AND(B4925="C",E4925&lt;&gt;""),IF(G4925="D",-#REF!,+#REF!),0)</f>
        <v>#REF!</v>
      </c>
      <c r="N4925">
        <f>IF(D4925,MONTH(D4925),"")</f>
        <v>7</v>
      </c>
      <c r="O4925">
        <f>IF(D4925,YEAR(D4925),"")</f>
        <v>2010</v>
      </c>
      <c r="P4925" s="12">
        <f>P4924+IF(AND($B4925="C",I4925&lt;&gt;""),IF($G4925="D",-I4925,+I4925),0)</f>
        <v>5.774812213216407E-3</v>
      </c>
    </row>
    <row r="4926" spans="1:16" x14ac:dyDescent="0.2">
      <c r="A4926" s="6">
        <v>2294</v>
      </c>
      <c r="B4926" s="29" t="s">
        <v>17</v>
      </c>
      <c r="C4926" s="24" t="s">
        <v>53</v>
      </c>
      <c r="D4926" s="8">
        <v>40362</v>
      </c>
      <c r="E4926" s="8">
        <v>40362</v>
      </c>
      <c r="F4926" s="40" t="s">
        <v>284</v>
      </c>
      <c r="G4926" s="29" t="s">
        <v>23</v>
      </c>
      <c r="I4926" s="12">
        <v>40.83</v>
      </c>
      <c r="J4926" s="12">
        <f>J4925+IF(AND($B4926="B",$G4926="D"),-I4926,IF($B4926="B",+I4926,0))</f>
        <v>243.23843069589753</v>
      </c>
      <c r="K4926" s="12">
        <f>K4925+IF(AND($B4926="B",$E4926&lt;&gt;""),IF($G4926="D",-I4926,+I4926),0)</f>
        <v>243.23843069589753</v>
      </c>
      <c r="L4926" s="6" t="str">
        <f>IF(C4926="","",G4926&amp;" "&amp;VLOOKUP(C4926,$X$1:$Y$49,2))</f>
        <v>D 29</v>
      </c>
      <c r="M4926" s="10" t="e">
        <f>M4925+IF(AND(B4926="C",E4926&lt;&gt;""),IF(G4926="D",-#REF!,+#REF!),0)</f>
        <v>#REF!</v>
      </c>
      <c r="N4926">
        <f>IF(D4926,MONTH(D4926),"")</f>
        <v>7</v>
      </c>
      <c r="O4926">
        <f>IF(D4926,YEAR(D4926),"")</f>
        <v>2010</v>
      </c>
      <c r="P4926" s="12">
        <f>P4925+IF(AND($B4926="C",I4926&lt;&gt;""),IF($G4926="D",-I4926,+I4926),0)</f>
        <v>5.774812213216407E-3</v>
      </c>
    </row>
    <row r="4927" spans="1:16" x14ac:dyDescent="0.2">
      <c r="A4927" s="6">
        <v>2294</v>
      </c>
      <c r="B4927" s="29" t="s">
        <v>17</v>
      </c>
      <c r="C4927" s="24" t="s">
        <v>58</v>
      </c>
      <c r="D4927" s="8">
        <v>40362</v>
      </c>
      <c r="E4927" s="8">
        <v>40362</v>
      </c>
      <c r="F4927" s="40" t="s">
        <v>284</v>
      </c>
      <c r="G4927" s="29" t="s">
        <v>23</v>
      </c>
      <c r="I4927" s="12">
        <v>256.39</v>
      </c>
      <c r="J4927" s="12">
        <f>J4926+IF(AND($B4927="B",$G4927="D"),-I4927,IF($B4927="B",+I4927,0))</f>
        <v>-13.151569304102452</v>
      </c>
      <c r="K4927" s="12">
        <f>K4926+IF(AND($B4927="B",$E4927&lt;&gt;""),IF($G4927="D",-I4927,+I4927),0)</f>
        <v>-13.151569304102452</v>
      </c>
      <c r="L4927" s="6" t="str">
        <f>IF(C4927="","",G4927&amp;" "&amp;VLOOKUP(C4927,$X$1:$Y$49,2))</f>
        <v>D 4</v>
      </c>
      <c r="M4927" s="10" t="e">
        <f>M4926+IF(AND(B4927="C",E4927&lt;&gt;""),IF(G4927="D",-#REF!,+#REF!),0)</f>
        <v>#REF!</v>
      </c>
      <c r="N4927">
        <f>IF(D4927,MONTH(D4927),"")</f>
        <v>7</v>
      </c>
      <c r="O4927">
        <f>IF(D4927,YEAR(D4927),"")</f>
        <v>2010</v>
      </c>
      <c r="P4927" s="12">
        <f>P4926+IF(AND($B4927="C",I4927&lt;&gt;""),IF($G4927="D",-I4927,+I4927),0)</f>
        <v>5.774812213216407E-3</v>
      </c>
    </row>
    <row r="4928" spans="1:16" x14ac:dyDescent="0.2">
      <c r="A4928" s="6">
        <v>999</v>
      </c>
      <c r="B4928" s="6" t="s">
        <v>17</v>
      </c>
      <c r="C4928" t="s">
        <v>33</v>
      </c>
      <c r="D4928" s="8">
        <v>40363</v>
      </c>
      <c r="F4928" t="s">
        <v>284</v>
      </c>
      <c r="G4928" s="6" t="s">
        <v>23</v>
      </c>
      <c r="J4928" s="12">
        <f>J4927+IF(AND($B4928="B",$G4928="D"),-I4928,IF($B4928="B",+I4928,0))</f>
        <v>-13.151569304102452</v>
      </c>
      <c r="K4928" s="12">
        <f>K4927+IF(AND($B4928="B",$E4928&lt;&gt;""),IF($G4928="D",-I4928,+I4928),0)</f>
        <v>-13.151569304102452</v>
      </c>
      <c r="L4928" s="6" t="str">
        <f>IF(C4928="","",G4928&amp;" "&amp;VLOOKUP(C4928,$X$1:$Y$49,2))</f>
        <v>D 23</v>
      </c>
      <c r="M4928" s="10" t="e">
        <f>M4927+IF(AND(B4928="C",E4928&lt;&gt;""),IF(G4928="D",-#REF!,+#REF!),0)</f>
        <v>#REF!</v>
      </c>
      <c r="N4928">
        <f>IF(D4928,MONTH(D4928),"")</f>
        <v>7</v>
      </c>
      <c r="O4928">
        <f>IF(D4928,YEAR(D4928),"")</f>
        <v>2010</v>
      </c>
      <c r="P4928" s="12">
        <f>P4927+IF(AND($B4928="C",I4928&lt;&gt;""),IF($G4928="D",-I4928,+I4928),0)</f>
        <v>5.774812213216407E-3</v>
      </c>
    </row>
    <row r="4929" spans="1:18" x14ac:dyDescent="0.2">
      <c r="A4929" s="6">
        <v>2302</v>
      </c>
      <c r="B4929" s="29" t="s">
        <v>17</v>
      </c>
      <c r="C4929" t="s">
        <v>54</v>
      </c>
      <c r="D4929" s="8">
        <v>40364</v>
      </c>
      <c r="E4929" s="8">
        <v>40364</v>
      </c>
      <c r="F4929" s="40" t="s">
        <v>284</v>
      </c>
      <c r="G4929" s="29" t="s">
        <v>19</v>
      </c>
      <c r="I4929" s="12">
        <v>260</v>
      </c>
      <c r="J4929" s="12">
        <f>J4928+IF(AND($B4929="B",$G4929="D"),-I4929,IF($B4929="B",+I4929,0))</f>
        <v>246.84843069589755</v>
      </c>
      <c r="K4929" s="12">
        <f>K4928+IF(AND($B4929="B",$E4929&lt;&gt;""),IF($G4929="D",-I4929,+I4929),0)</f>
        <v>246.84843069589755</v>
      </c>
      <c r="L4929" s="6" t="str">
        <f>IF(C4929="","",G4929&amp;" "&amp;VLOOKUP(C4929,$X$1:$Y$49,2))</f>
        <v>R 6</v>
      </c>
      <c r="M4929" s="10" t="e">
        <f>M4928+IF(AND(B4929="C",E4929&lt;&gt;""),IF(G4929="D",-#REF!,+#REF!),0)</f>
        <v>#REF!</v>
      </c>
      <c r="N4929">
        <f>IF(D4929,MONTH(D4929),"")</f>
        <v>7</v>
      </c>
      <c r="O4929">
        <f>IF(D4929,YEAR(D4929),"")</f>
        <v>2010</v>
      </c>
      <c r="P4929" s="12">
        <f>P4928+IF(AND($B4929="C",I4929&lt;&gt;""),IF($G4929="D",-I4929,+I4929),0)</f>
        <v>5.774812213216407E-3</v>
      </c>
    </row>
    <row r="4930" spans="1:18" x14ac:dyDescent="0.2">
      <c r="A4930" s="6">
        <v>2302</v>
      </c>
      <c r="B4930" s="29" t="s">
        <v>17</v>
      </c>
      <c r="C4930" t="s">
        <v>62</v>
      </c>
      <c r="D4930" s="8">
        <v>40364</v>
      </c>
      <c r="E4930" s="8">
        <v>40364</v>
      </c>
      <c r="F4930" s="40" t="s">
        <v>284</v>
      </c>
      <c r="G4930" s="29" t="s">
        <v>19</v>
      </c>
      <c r="I4930" s="12">
        <v>50.96</v>
      </c>
      <c r="J4930" s="12">
        <f>J4929+IF(AND($B4930="B",$G4930="D"),-I4930,IF($B4930="B",+I4930,0))</f>
        <v>297.80843069589753</v>
      </c>
      <c r="K4930" s="12">
        <f>K4929+IF(AND($B4930="B",$E4930&lt;&gt;""),IF($G4930="D",-I4930,+I4930),0)</f>
        <v>297.80843069589753</v>
      </c>
      <c r="L4930" s="6" t="str">
        <f>IF(C4930="","",G4930&amp;" "&amp;VLOOKUP(C4930,$X$1:$Y$49,2))</f>
        <v>R 5</v>
      </c>
      <c r="M4930" s="10" t="e">
        <f>M4929+IF(AND(B4930="C",E4930&lt;&gt;""),IF(G4930="D",-#REF!,+#REF!),0)</f>
        <v>#REF!</v>
      </c>
      <c r="N4930">
        <f>IF(D4930,MONTH(D4930),"")</f>
        <v>7</v>
      </c>
      <c r="O4930">
        <f>IF(D4930,YEAR(D4930),"")</f>
        <v>2010</v>
      </c>
      <c r="P4930" s="12">
        <f>P4929+IF(AND($B4930="C",I4930&lt;&gt;""),IF($G4930="D",-I4930,+I4930),0)</f>
        <v>5.774812213216407E-3</v>
      </c>
    </row>
    <row r="4931" spans="1:18" x14ac:dyDescent="0.2">
      <c r="A4931" s="6">
        <v>1538</v>
      </c>
      <c r="B4931" s="6" t="s">
        <v>17</v>
      </c>
      <c r="C4931" t="s">
        <v>64</v>
      </c>
      <c r="D4931" s="8">
        <v>40367</v>
      </c>
      <c r="E4931" s="8">
        <v>40368</v>
      </c>
      <c r="F4931" t="s">
        <v>284</v>
      </c>
      <c r="G4931" s="6" t="s">
        <v>23</v>
      </c>
      <c r="I4931" s="12">
        <v>11.9</v>
      </c>
      <c r="J4931" s="12">
        <f>J4930+IF(AND($B4931="B",$G4931="D"),-I4931,IF($B4931="B",+I4931,0))</f>
        <v>285.90843069589755</v>
      </c>
      <c r="K4931" s="12">
        <f>K4930+IF(AND($B4931="B",$E4931&lt;&gt;""),IF($G4931="D",-I4931,+I4931),0)</f>
        <v>285.90843069589755</v>
      </c>
      <c r="L4931" s="6" t="str">
        <f>IF(C4931="","",G4931&amp;" "&amp;VLOOKUP(C4931,$X$1:$Y$49,2))</f>
        <v>D 20</v>
      </c>
      <c r="M4931" s="10" t="e">
        <f>M4930+IF(AND(B4931="C",E4931&lt;&gt;""),IF(G4931="D",-#REF!,+#REF!),0)</f>
        <v>#REF!</v>
      </c>
      <c r="N4931">
        <f>IF(D4931,MONTH(D4931),"")</f>
        <v>7</v>
      </c>
      <c r="O4931">
        <f>IF(D4931,YEAR(D4931),"")</f>
        <v>2010</v>
      </c>
      <c r="P4931" s="12">
        <f>P4930+IF(AND($B4931="C",I4931&lt;&gt;""),IF($G4931="D",-I4931,+I4931),0)</f>
        <v>5.774812213216407E-3</v>
      </c>
    </row>
    <row r="4932" spans="1:18" x14ac:dyDescent="0.2">
      <c r="A4932" s="6">
        <v>2216</v>
      </c>
      <c r="B4932" s="29" t="s">
        <v>17</v>
      </c>
      <c r="C4932" t="s">
        <v>33</v>
      </c>
      <c r="D4932" s="8">
        <v>40368</v>
      </c>
      <c r="E4932" s="8">
        <v>40368</v>
      </c>
      <c r="F4932" s="40" t="s">
        <v>284</v>
      </c>
      <c r="G4932" s="29" t="s">
        <v>23</v>
      </c>
      <c r="I4932" s="12">
        <v>330.73</v>
      </c>
      <c r="J4932" s="12">
        <f>J4931+IF(AND($B4932="B",$G4932="D"),-I4932,IF($B4932="B",+I4932,0))</f>
        <v>-44.821569304102468</v>
      </c>
      <c r="K4932" s="12">
        <f>K4931+IF(AND($B4932="B",$E4932&lt;&gt;""),IF($G4932="D",-I4932,+I4932),0)</f>
        <v>-44.821569304102468</v>
      </c>
      <c r="L4932" s="6" t="str">
        <f>IF(C4932="","",G4932&amp;" "&amp;VLOOKUP(C4932,$X$1:$Y$49,2))</f>
        <v>D 23</v>
      </c>
      <c r="M4932" s="10" t="e">
        <f>M4931+IF(AND(B4932="C",E4932&lt;&gt;""),IF(G4932="D",-#REF!,+#REF!),0)</f>
        <v>#REF!</v>
      </c>
      <c r="N4932">
        <f>IF(D4932,MONTH(D4932),"")</f>
        <v>7</v>
      </c>
      <c r="O4932">
        <f>IF(D4932,YEAR(D4932),"")</f>
        <v>2010</v>
      </c>
      <c r="P4932" s="12">
        <f>P4931+IF(AND($B4932="C",I4932&lt;&gt;""),IF($G4932="D",-I4932,+I4932),0)</f>
        <v>5.774812213216407E-3</v>
      </c>
    </row>
    <row r="4933" spans="1:18" x14ac:dyDescent="0.2">
      <c r="A4933" s="6">
        <v>2217</v>
      </c>
      <c r="B4933" s="29" t="s">
        <v>17</v>
      </c>
      <c r="C4933" t="s">
        <v>33</v>
      </c>
      <c r="D4933" s="8">
        <v>40368</v>
      </c>
      <c r="E4933" s="8">
        <v>40368</v>
      </c>
      <c r="F4933" s="40" t="s">
        <v>284</v>
      </c>
      <c r="G4933" s="29" t="s">
        <v>23</v>
      </c>
      <c r="I4933" s="12">
        <v>317.43</v>
      </c>
      <c r="J4933" s="12">
        <f>J4932+IF(AND($B4933="B",$G4933="D"),-I4933,IF($B4933="B",+I4933,0))</f>
        <v>-362.25156930410247</v>
      </c>
      <c r="K4933" s="12">
        <f>K4932+IF(AND($B4933="B",$E4933&lt;&gt;""),IF($G4933="D",-I4933,+I4933),0)</f>
        <v>-362.25156930410247</v>
      </c>
      <c r="L4933" s="6" t="str">
        <f>IF(C4933="","",G4933&amp;" "&amp;VLOOKUP(C4933,$X$1:$Y$49,2))</f>
        <v>D 23</v>
      </c>
      <c r="M4933" s="10" t="e">
        <f>M4932+IF(AND(B4933="C",E4933&lt;&gt;""),IF(G4933="D",-#REF!,+#REF!),0)</f>
        <v>#REF!</v>
      </c>
      <c r="N4933">
        <f>IF(D4933,MONTH(D4933),"")</f>
        <v>7</v>
      </c>
      <c r="O4933">
        <f>IF(D4933,YEAR(D4933),"")</f>
        <v>2010</v>
      </c>
      <c r="P4933" s="12">
        <f>P4932+IF(AND($B4933="C",I4933&lt;&gt;""),IF($G4933="D",-I4933,+I4933),0)</f>
        <v>5.774812213216407E-3</v>
      </c>
    </row>
    <row r="4934" spans="1:18" x14ac:dyDescent="0.2">
      <c r="A4934" s="6">
        <v>2313</v>
      </c>
      <c r="B4934" s="6" t="s">
        <v>17</v>
      </c>
      <c r="C4934" s="24" t="s">
        <v>54</v>
      </c>
      <c r="D4934" s="8">
        <v>40368</v>
      </c>
      <c r="E4934" s="8">
        <v>40368</v>
      </c>
      <c r="F4934" s="40" t="s">
        <v>284</v>
      </c>
      <c r="G4934" s="29" t="s">
        <v>19</v>
      </c>
      <c r="I4934" s="12">
        <v>825</v>
      </c>
      <c r="J4934" s="12">
        <f>J4933+IF(AND($B4934="B",$G4934="D"),-I4934,IF($B4934="B",+I4934,0))</f>
        <v>462.74843069589753</v>
      </c>
      <c r="K4934" s="12">
        <f>K4933+IF(AND($B4934="B",$E4934&lt;&gt;""),IF($G4934="D",-I4934,+I4934),0)</f>
        <v>462.74843069589753</v>
      </c>
      <c r="L4934" s="6" t="str">
        <f>IF(C4934="","",G4934&amp;" "&amp;VLOOKUP(C4934,$X$1:$Y$49,2))</f>
        <v>R 6</v>
      </c>
      <c r="M4934" s="10" t="e">
        <f>M4933+IF(AND(B4934="C",E4934&lt;&gt;""),IF(G4934="D",-#REF!,+#REF!),0)</f>
        <v>#REF!</v>
      </c>
      <c r="N4934">
        <f>IF(D4934,MONTH(D4934),"")</f>
        <v>7</v>
      </c>
      <c r="O4934">
        <f>IF(D4934,YEAR(D4934),"")</f>
        <v>2010</v>
      </c>
      <c r="P4934" s="12">
        <f>P4933+IF(AND($B4934="C",I4934&lt;&gt;""),IF($G4934="D",-I4934,+I4934),0)</f>
        <v>5.774812213216407E-3</v>
      </c>
    </row>
    <row r="4935" spans="1:18" x14ac:dyDescent="0.2">
      <c r="A4935" s="6">
        <v>2313</v>
      </c>
      <c r="B4935" s="6" t="s">
        <v>17</v>
      </c>
      <c r="C4935" t="s">
        <v>62</v>
      </c>
      <c r="D4935" s="8">
        <v>40368</v>
      </c>
      <c r="E4935" s="8">
        <v>40368</v>
      </c>
      <c r="F4935" s="40" t="s">
        <v>284</v>
      </c>
      <c r="G4935" s="29" t="s">
        <v>19</v>
      </c>
      <c r="I4935" s="12">
        <v>161.69999999999999</v>
      </c>
      <c r="J4935" s="12">
        <f>J4934+IF(AND($B4935="B",$G4935="D"),-I4935,IF($B4935="B",+I4935,0))</f>
        <v>624.44843069589751</v>
      </c>
      <c r="K4935" s="12">
        <f>K4934+IF(AND($B4935="B",$E4935&lt;&gt;""),IF($G4935="D",-I4935,+I4935),0)</f>
        <v>624.44843069589751</v>
      </c>
      <c r="L4935" s="6" t="str">
        <f>IF(C4935="","",G4935&amp;" "&amp;VLOOKUP(C4935,$X$1:$Y$49,2))</f>
        <v>R 5</v>
      </c>
      <c r="M4935" s="10" t="e">
        <f>M4934+IF(AND(B4935="C",E4935&lt;&gt;""),IF(G4935="D",-#REF!,+#REF!),0)</f>
        <v>#REF!</v>
      </c>
      <c r="N4935">
        <f>IF(D4935,MONTH(D4935),"")</f>
        <v>7</v>
      </c>
      <c r="O4935">
        <f>IF(D4935,YEAR(D4935),"")</f>
        <v>2010</v>
      </c>
      <c r="P4935" s="12">
        <f>P4934+IF(AND($B4935="C",I4935&lt;&gt;""),IF($G4935="D",-I4935,+I4935),0)</f>
        <v>5.774812213216407E-3</v>
      </c>
    </row>
    <row r="4936" spans="1:18" x14ac:dyDescent="0.2">
      <c r="A4936" s="6">
        <v>2230</v>
      </c>
      <c r="B4936" s="29" t="s">
        <v>17</v>
      </c>
      <c r="C4936" t="s">
        <v>33</v>
      </c>
      <c r="D4936" s="8">
        <v>40369</v>
      </c>
      <c r="E4936" s="8">
        <v>40372</v>
      </c>
      <c r="F4936" t="s">
        <v>284</v>
      </c>
      <c r="G4936" s="29" t="s">
        <v>23</v>
      </c>
      <c r="I4936" s="12">
        <v>364.5</v>
      </c>
      <c r="J4936" s="12">
        <f>J4935+IF(AND($B4936="B",$G4936="D"),-I4936,IF($B4936="B",+I4936,0))</f>
        <v>259.94843069589751</v>
      </c>
      <c r="K4936" s="12">
        <f>K4935+IF(AND($B4936="B",$E4936&lt;&gt;""),IF($G4936="D",-I4936,+I4936),0)</f>
        <v>259.94843069589751</v>
      </c>
      <c r="L4936" s="6" t="str">
        <f>IF(C4936="","",G4936&amp;" "&amp;VLOOKUP(C4936,$X$1:$Y$49,2))</f>
        <v>D 23</v>
      </c>
      <c r="M4936" s="10" t="e">
        <f>M4935+IF(AND(B4936="C",E4936&lt;&gt;""),IF(G4936="D",-#REF!,+#REF!),0)</f>
        <v>#REF!</v>
      </c>
      <c r="N4936">
        <f>IF(D4936,MONTH(D4936),"")</f>
        <v>7</v>
      </c>
      <c r="O4936">
        <f>IF(D4936,YEAR(D4936),"")</f>
        <v>2010</v>
      </c>
      <c r="P4936" s="12">
        <f>P4935+IF(AND($B4936="C",I4936&lt;&gt;""),IF($G4936="D",-I4936,+I4936),0)</f>
        <v>5.774812213216407E-3</v>
      </c>
      <c r="R4936" s="17"/>
    </row>
    <row r="4937" spans="1:18" x14ac:dyDescent="0.2">
      <c r="A4937" s="6">
        <v>2297</v>
      </c>
      <c r="B4937" s="29" t="s">
        <v>17</v>
      </c>
      <c r="C4937" t="s">
        <v>28</v>
      </c>
      <c r="D4937" s="8">
        <v>40369</v>
      </c>
      <c r="E4937" s="8">
        <v>40368</v>
      </c>
      <c r="F4937" s="40" t="s">
        <v>284</v>
      </c>
      <c r="G4937" s="29" t="s">
        <v>23</v>
      </c>
      <c r="I4937" s="12">
        <v>31.44</v>
      </c>
      <c r="J4937" s="12">
        <f>J4936+IF(AND($B4937="B",$G4937="D"),-I4937,IF($B4937="B",+I4937,0))</f>
        <v>228.50843069589752</v>
      </c>
      <c r="K4937" s="12">
        <f>K4936+IF(AND($B4937="B",$E4937&lt;&gt;""),IF($G4937="D",-I4937,+I4937),0)</f>
        <v>228.50843069589752</v>
      </c>
      <c r="L4937" s="6" t="str">
        <f>IF(C4937="","",G4937&amp;" "&amp;VLOOKUP(C4937,$X$1:$Y$49,2))</f>
        <v>D 25</v>
      </c>
      <c r="M4937" s="10" t="e">
        <f>M4936+IF(AND(B4937="C",E4937&lt;&gt;""),IF(G4937="D",-#REF!,+#REF!),0)</f>
        <v>#REF!</v>
      </c>
      <c r="N4937">
        <f>IF(D4937,MONTH(D4937),"")</f>
        <v>7</v>
      </c>
      <c r="O4937">
        <f>IF(D4937,YEAR(D4937),"")</f>
        <v>2010</v>
      </c>
      <c r="P4937" s="12">
        <f>P4936+IF(AND($B4937="C",I4937&lt;&gt;""),IF($G4937="D",-I4937,+I4937),0)</f>
        <v>5.774812213216407E-3</v>
      </c>
    </row>
    <row r="4938" spans="1:18" x14ac:dyDescent="0.2">
      <c r="A4938" s="6">
        <v>2297</v>
      </c>
      <c r="B4938" s="29" t="s">
        <v>17</v>
      </c>
      <c r="C4938" t="s">
        <v>26</v>
      </c>
      <c r="D4938" s="8">
        <v>40369</v>
      </c>
      <c r="E4938" s="8">
        <v>40368</v>
      </c>
      <c r="F4938" s="40" t="s">
        <v>284</v>
      </c>
      <c r="G4938" s="29" t="s">
        <v>23</v>
      </c>
      <c r="I4938" s="12">
        <v>2.79</v>
      </c>
      <c r="J4938" s="12">
        <f>J4937+IF(AND($B4938="B",$G4938="D"),-I4938,IF($B4938="B",+I4938,0))</f>
        <v>225.71843069589752</v>
      </c>
      <c r="K4938" s="12">
        <f>K4937+IF(AND($B4938="B",$E4938&lt;&gt;""),IF($G4938="D",-I4938,+I4938),0)</f>
        <v>225.71843069589752</v>
      </c>
      <c r="L4938" s="6" t="str">
        <f>IF(C4938="","",G4938&amp;" "&amp;VLOOKUP(C4938,$X$1:$Y$49,2))</f>
        <v>D 6</v>
      </c>
      <c r="M4938" s="10" t="e">
        <f>M4937+IF(AND(B4938="C",E4938&lt;&gt;""),IF(G4938="D",-#REF!,+#REF!),0)</f>
        <v>#REF!</v>
      </c>
      <c r="N4938">
        <f>IF(D4938,MONTH(D4938),"")</f>
        <v>7</v>
      </c>
      <c r="O4938">
        <f>IF(D4938,YEAR(D4938),"")</f>
        <v>2010</v>
      </c>
      <c r="P4938" s="12">
        <f>P4937+IF(AND($B4938="C",I4938&lt;&gt;""),IF($G4938="D",-I4938,+I4938),0)</f>
        <v>5.774812213216407E-3</v>
      </c>
    </row>
    <row r="4939" spans="1:18" x14ac:dyDescent="0.2">
      <c r="A4939" s="6">
        <v>2299</v>
      </c>
      <c r="B4939" s="29" t="s">
        <v>17</v>
      </c>
      <c r="C4939" t="s">
        <v>28</v>
      </c>
      <c r="D4939" s="8">
        <v>40369</v>
      </c>
      <c r="E4939" s="8">
        <v>40368</v>
      </c>
      <c r="F4939" s="40" t="s">
        <v>284</v>
      </c>
      <c r="G4939" s="29" t="s">
        <v>23</v>
      </c>
      <c r="I4939" s="12">
        <v>63.8</v>
      </c>
      <c r="J4939" s="12">
        <f>J4938+IF(AND($B4939="B",$G4939="D"),-I4939,IF($B4939="B",+I4939,0))</f>
        <v>161.91843069589754</v>
      </c>
      <c r="K4939" s="12">
        <f>K4938+IF(AND($B4939="B",$E4939&lt;&gt;""),IF($G4939="D",-I4939,+I4939),0)</f>
        <v>161.91843069589754</v>
      </c>
      <c r="L4939" s="6" t="str">
        <f>IF(C4939="","",G4939&amp;" "&amp;VLOOKUP(C4939,$X$1:$Y$49,2))</f>
        <v>D 25</v>
      </c>
      <c r="M4939" s="10" t="e">
        <f>M4938+IF(AND(B4939="C",E4939&lt;&gt;""),IF(G4939="D",-#REF!,+#REF!),0)</f>
        <v>#REF!</v>
      </c>
      <c r="N4939">
        <f>IF(D4939,MONTH(D4939),"")</f>
        <v>7</v>
      </c>
      <c r="O4939">
        <f>IF(D4939,YEAR(D4939),"")</f>
        <v>2010</v>
      </c>
      <c r="P4939" s="12">
        <f>P4938+IF(AND($B4939="C",I4939&lt;&gt;""),IF($G4939="D",-I4939,+I4939),0)</f>
        <v>5.774812213216407E-3</v>
      </c>
    </row>
    <row r="4940" spans="1:18" x14ac:dyDescent="0.2">
      <c r="A4940" s="6">
        <v>2299</v>
      </c>
      <c r="B4940" s="29" t="s">
        <v>17</v>
      </c>
      <c r="C4940" t="s">
        <v>26</v>
      </c>
      <c r="D4940" s="8">
        <v>40369</v>
      </c>
      <c r="E4940" s="8">
        <v>40368</v>
      </c>
      <c r="F4940" s="40" t="s">
        <v>284</v>
      </c>
      <c r="G4940" s="29" t="s">
        <v>23</v>
      </c>
      <c r="I4940" s="12">
        <v>3.51</v>
      </c>
      <c r="J4940" s="12">
        <f>J4939+IF(AND($B4940="B",$G4940="D"),-I4940,IF($B4940="B",+I4940,0))</f>
        <v>158.40843069589755</v>
      </c>
      <c r="K4940" s="12">
        <f>K4939+IF(AND($B4940="B",$E4940&lt;&gt;""),IF($G4940="D",-I4940,+I4940),0)</f>
        <v>158.40843069589755</v>
      </c>
      <c r="L4940" s="6" t="str">
        <f>IF(C4940="","",G4940&amp;" "&amp;VLOOKUP(C4940,$X$1:$Y$49,2))</f>
        <v>D 6</v>
      </c>
      <c r="M4940" s="10" t="e">
        <f>M4939+IF(AND(B4940="C",E4940&lt;&gt;""),IF(G4940="D",-#REF!,+#REF!),0)</f>
        <v>#REF!</v>
      </c>
      <c r="N4940">
        <f>IF(D4940,MONTH(D4940),"")</f>
        <v>7</v>
      </c>
      <c r="O4940">
        <f>IF(D4940,YEAR(D4940),"")</f>
        <v>2010</v>
      </c>
      <c r="P4940" s="12">
        <f>P4939+IF(AND($B4940="C",I4940&lt;&gt;""),IF($G4940="D",-I4940,+I4940),0)</f>
        <v>5.774812213216407E-3</v>
      </c>
    </row>
    <row r="4941" spans="1:18" x14ac:dyDescent="0.2">
      <c r="A4941" s="6">
        <v>2314</v>
      </c>
      <c r="B4941" s="29" t="s">
        <v>17</v>
      </c>
      <c r="C4941" s="24" t="s">
        <v>67</v>
      </c>
      <c r="D4941" s="8">
        <v>40369</v>
      </c>
      <c r="E4941" s="8">
        <v>40389</v>
      </c>
      <c r="F4941" s="40" t="s">
        <v>284</v>
      </c>
      <c r="G4941" s="29" t="s">
        <v>23</v>
      </c>
      <c r="I4941" s="12">
        <v>319</v>
      </c>
      <c r="J4941" s="12">
        <f>J4940+IF(AND($B4941="B",$G4941="D"),-I4941,IF($B4941="B",+I4941,0))</f>
        <v>-160.59156930410245</v>
      </c>
      <c r="K4941" s="12">
        <f>K4940+IF(AND($B4941="B",$E4941&lt;&gt;""),IF($G4941="D",-I4941,+I4941),0)</f>
        <v>-160.59156930410245</v>
      </c>
      <c r="L4941" s="6" t="str">
        <f>IF(C4941="","",G4941&amp;" "&amp;VLOOKUP(C4941,$X$1:$Y$49,2))</f>
        <v>D 11</v>
      </c>
      <c r="M4941" s="10" t="e">
        <f>M4940+IF(AND(B4941="C",E4941&lt;&gt;""),IF(G4941="D",-#REF!,+#REF!),0)</f>
        <v>#REF!</v>
      </c>
      <c r="N4941">
        <f>IF(D4941,MONTH(D4941),"")</f>
        <v>7</v>
      </c>
      <c r="O4941">
        <f>IF(D4941,YEAR(D4941),"")</f>
        <v>2010</v>
      </c>
      <c r="P4941" s="12">
        <f>P4940+IF(AND($B4941="C",I4941&lt;&gt;""),IF($G4941="D",-I4941,+I4941),0)</f>
        <v>5.774812213216407E-3</v>
      </c>
    </row>
    <row r="4942" spans="1:18" x14ac:dyDescent="0.2">
      <c r="A4942" s="6">
        <v>2316</v>
      </c>
      <c r="B4942" s="29" t="s">
        <v>17</v>
      </c>
      <c r="C4942" s="24" t="s">
        <v>54</v>
      </c>
      <c r="D4942" s="8">
        <v>40371</v>
      </c>
      <c r="E4942" s="8">
        <v>40371</v>
      </c>
      <c r="F4942" s="40" t="s">
        <v>284</v>
      </c>
      <c r="G4942" s="29" t="s">
        <v>19</v>
      </c>
      <c r="I4942" s="12">
        <v>2290</v>
      </c>
      <c r="J4942" s="12">
        <f>J4941+IF(AND($B4942="B",$G4942="D"),-I4942,IF($B4942="B",+I4942,0))</f>
        <v>2129.4084306958976</v>
      </c>
      <c r="K4942" s="12">
        <f>K4941+IF(AND($B4942="B",$E4942&lt;&gt;""),IF($G4942="D",-I4942,+I4942),0)</f>
        <v>2129.4084306958976</v>
      </c>
      <c r="L4942" s="6" t="str">
        <f>IF(C4942="","",G4942&amp;" "&amp;VLOOKUP(C4942,$X$1:$Y$49,2))</f>
        <v>R 6</v>
      </c>
      <c r="M4942" s="10" t="e">
        <f>M4941+IF(AND(B4942="C",E4942&lt;&gt;""),IF(G4942="D",-#REF!,+#REF!),0)</f>
        <v>#REF!</v>
      </c>
      <c r="N4942">
        <f>IF(D4942,MONTH(D4942),"")</f>
        <v>7</v>
      </c>
      <c r="O4942">
        <f>IF(D4942,YEAR(D4942),"")</f>
        <v>2010</v>
      </c>
      <c r="P4942" s="12">
        <f>P4941+IF(AND($B4942="C",I4942&lt;&gt;""),IF($G4942="D",-I4942,+I4942),0)</f>
        <v>5.774812213216407E-3</v>
      </c>
    </row>
    <row r="4943" spans="1:18" x14ac:dyDescent="0.2">
      <c r="A4943" s="6">
        <v>2316</v>
      </c>
      <c r="B4943" s="29" t="s">
        <v>17</v>
      </c>
      <c r="C4943" t="s">
        <v>62</v>
      </c>
      <c r="D4943" s="8">
        <v>40371</v>
      </c>
      <c r="E4943" s="8">
        <v>40371</v>
      </c>
      <c r="F4943" s="40" t="s">
        <v>284</v>
      </c>
      <c r="G4943" s="29" t="s">
        <v>19</v>
      </c>
      <c r="I4943" s="12">
        <v>448.84</v>
      </c>
      <c r="J4943" s="12">
        <f>J4942+IF(AND($B4943="B",$G4943="D"),-I4943,IF($B4943="B",+I4943,0))</f>
        <v>2578.2484306958977</v>
      </c>
      <c r="K4943" s="12">
        <f>K4942+IF(AND($B4943="B",$E4943&lt;&gt;""),IF($G4943="D",-I4943,+I4943),0)</f>
        <v>2578.2484306958977</v>
      </c>
      <c r="L4943" s="6" t="str">
        <f>IF(C4943="","",G4943&amp;" "&amp;VLOOKUP(C4943,$X$1:$Y$49,2))</f>
        <v>R 5</v>
      </c>
      <c r="M4943" s="10" t="e">
        <f>M4942+IF(AND(B4943="C",E4943&lt;&gt;""),IF(G4943="D",-#REF!,+#REF!),0)</f>
        <v>#REF!</v>
      </c>
      <c r="N4943">
        <f>IF(D4943,MONTH(D4943),"")</f>
        <v>7</v>
      </c>
      <c r="O4943">
        <f>IF(D4943,YEAR(D4943),"")</f>
        <v>2010</v>
      </c>
      <c r="P4943" s="12">
        <f>P4942+IF(AND($B4943="C",I4943&lt;&gt;""),IF($G4943="D",-I4943,+I4943),0)</f>
        <v>5.774812213216407E-3</v>
      </c>
    </row>
    <row r="4944" spans="1:18" x14ac:dyDescent="0.2">
      <c r="A4944" s="6">
        <v>2317</v>
      </c>
      <c r="B4944" s="29" t="s">
        <v>17</v>
      </c>
      <c r="C4944" s="24" t="s">
        <v>54</v>
      </c>
      <c r="D4944" s="8">
        <v>40371</v>
      </c>
      <c r="E4944" s="8">
        <v>40371</v>
      </c>
      <c r="F4944" s="40" t="s">
        <v>284</v>
      </c>
      <c r="G4944" s="29" t="s">
        <v>19</v>
      </c>
      <c r="I4944" s="12">
        <v>700</v>
      </c>
      <c r="J4944" s="12">
        <f>J4943+IF(AND($B4944="B",$G4944="D"),-I4944,IF($B4944="B",+I4944,0))</f>
        <v>3278.2484306958977</v>
      </c>
      <c r="K4944" s="12">
        <f>K4943+IF(AND($B4944="B",$E4944&lt;&gt;""),IF($G4944="D",-I4944,+I4944),0)</f>
        <v>3278.2484306958977</v>
      </c>
      <c r="L4944" s="6" t="str">
        <f>IF(C4944="","",G4944&amp;" "&amp;VLOOKUP(C4944,$X$1:$Y$49,2))</f>
        <v>R 6</v>
      </c>
      <c r="M4944" s="10" t="e">
        <f>M4943+IF(AND(B4944="C",E4944&lt;&gt;""),IF(G4944="D",-#REF!,+#REF!),0)</f>
        <v>#REF!</v>
      </c>
      <c r="N4944">
        <f>IF(D4944,MONTH(D4944),"")</f>
        <v>7</v>
      </c>
      <c r="O4944">
        <f>IF(D4944,YEAR(D4944),"")</f>
        <v>2010</v>
      </c>
      <c r="P4944" s="12">
        <f>P4943+IF(AND($B4944="C",I4944&lt;&gt;""),IF($G4944="D",-I4944,+I4944),0)</f>
        <v>5.774812213216407E-3</v>
      </c>
    </row>
    <row r="4945" spans="1:16" x14ac:dyDescent="0.2">
      <c r="A4945" s="6">
        <v>2317</v>
      </c>
      <c r="B4945" s="29" t="s">
        <v>17</v>
      </c>
      <c r="C4945" t="s">
        <v>62</v>
      </c>
      <c r="D4945" s="8">
        <v>40371</v>
      </c>
      <c r="E4945" s="8">
        <v>40371</v>
      </c>
      <c r="F4945" s="40" t="s">
        <v>284</v>
      </c>
      <c r="G4945" s="29" t="s">
        <v>19</v>
      </c>
      <c r="I4945" s="12">
        <v>137.19999999999999</v>
      </c>
      <c r="J4945" s="12">
        <f>J4944+IF(AND($B4945="B",$G4945="D"),-I4945,IF($B4945="B",+I4945,0))</f>
        <v>3415.4484306958975</v>
      </c>
      <c r="K4945" s="12">
        <f>K4944+IF(AND($B4945="B",$E4945&lt;&gt;""),IF($G4945="D",-I4945,+I4945),0)</f>
        <v>3415.4484306958975</v>
      </c>
      <c r="L4945" s="6" t="str">
        <f>IF(C4945="","",G4945&amp;" "&amp;VLOOKUP(C4945,$X$1:$Y$49,2))</f>
        <v>R 5</v>
      </c>
      <c r="M4945" s="10" t="e">
        <f>M4944+IF(AND(B4945="C",E4945&lt;&gt;""),IF(G4945="D",-#REF!,+#REF!),0)</f>
        <v>#REF!</v>
      </c>
      <c r="N4945">
        <f>IF(D4945,MONTH(D4945),"")</f>
        <v>7</v>
      </c>
      <c r="O4945">
        <f>IF(D4945,YEAR(D4945),"")</f>
        <v>2010</v>
      </c>
      <c r="P4945" s="12">
        <f>P4944+IF(AND($B4945="C",I4945&lt;&gt;""),IF($G4945="D",-I4945,+I4945),0)</f>
        <v>5.774812213216407E-3</v>
      </c>
    </row>
    <row r="4946" spans="1:16" x14ac:dyDescent="0.2">
      <c r="A4946" s="6">
        <v>2311</v>
      </c>
      <c r="B4946" s="29" t="s">
        <v>17</v>
      </c>
      <c r="C4946" t="s">
        <v>28</v>
      </c>
      <c r="D4946" s="8">
        <v>40374</v>
      </c>
      <c r="E4946" s="8">
        <v>40374</v>
      </c>
      <c r="F4946" t="s">
        <v>284</v>
      </c>
      <c r="G4946" s="29" t="s">
        <v>23</v>
      </c>
      <c r="I4946" s="12">
        <v>65.77</v>
      </c>
      <c r="J4946" s="12">
        <f>J4945+IF(AND($B4946="B",$G4946="D"),-I4946,IF($B4946="B",+I4946,0))</f>
        <v>3349.6784306958975</v>
      </c>
      <c r="K4946" s="12">
        <f>K4945+IF(AND($B4946="B",$E4946&lt;&gt;""),IF($G4946="D",-I4946,+I4946),0)</f>
        <v>3349.6784306958975</v>
      </c>
      <c r="L4946" s="6" t="str">
        <f>IF(C4946="","",G4946&amp;" "&amp;VLOOKUP(C4946,$X$1:$Y$49,2))</f>
        <v>D 25</v>
      </c>
      <c r="M4946" s="10" t="e">
        <f>M4945+IF(AND(B4946="C",E4946&lt;&gt;""),IF(G4946="D",-#REF!,+#REF!),0)</f>
        <v>#REF!</v>
      </c>
      <c r="N4946">
        <f>IF(D4946,MONTH(D4946),"")</f>
        <v>7</v>
      </c>
      <c r="O4946">
        <f>IF(D4946,YEAR(D4946),"")</f>
        <v>2010</v>
      </c>
      <c r="P4946" s="12">
        <f>P4945+IF(AND($B4946="C",I4946&lt;&gt;""),IF($G4946="D",-I4946,+I4946),0)</f>
        <v>5.774812213216407E-3</v>
      </c>
    </row>
    <row r="4947" spans="1:16" x14ac:dyDescent="0.2">
      <c r="A4947" s="6">
        <v>2311</v>
      </c>
      <c r="B4947" s="29" t="s">
        <v>17</v>
      </c>
      <c r="C4947" t="s">
        <v>26</v>
      </c>
      <c r="D4947" s="8">
        <v>40374</v>
      </c>
      <c r="E4947" s="8">
        <v>40374</v>
      </c>
      <c r="F4947" t="s">
        <v>284</v>
      </c>
      <c r="G4947" s="29" t="s">
        <v>23</v>
      </c>
      <c r="I4947" s="12">
        <v>12.89</v>
      </c>
      <c r="J4947" s="12">
        <f>J4946+IF(AND($B4947="B",$G4947="D"),-I4947,IF($B4947="B",+I4947,0))</f>
        <v>3336.7884306958977</v>
      </c>
      <c r="K4947" s="12">
        <f>K4946+IF(AND($B4947="B",$E4947&lt;&gt;""),IF($G4947="D",-I4947,+I4947),0)</f>
        <v>3336.7884306958977</v>
      </c>
      <c r="L4947" s="6" t="str">
        <f>IF(C4947="","",G4947&amp;" "&amp;VLOOKUP(C4947,$X$1:$Y$49,2))</f>
        <v>D 6</v>
      </c>
      <c r="M4947" s="10" t="e">
        <f>M4946+IF(AND(B4947="C",E4947&lt;&gt;""),IF(G4947="D",-#REF!,+#REF!),0)</f>
        <v>#REF!</v>
      </c>
      <c r="N4947">
        <f>IF(D4947,MONTH(D4947),"")</f>
        <v>7</v>
      </c>
      <c r="O4947">
        <f>IF(D4947,YEAR(D4947),"")</f>
        <v>2010</v>
      </c>
      <c r="P4947" s="12">
        <f>P4946+IF(AND($B4947="C",I4947&lt;&gt;""),IF($G4947="D",-I4947,+I4947),0)</f>
        <v>5.774812213216407E-3</v>
      </c>
    </row>
    <row r="4948" spans="1:16" x14ac:dyDescent="0.2">
      <c r="A4948" s="6">
        <v>2315</v>
      </c>
      <c r="B4948" s="29" t="s">
        <v>17</v>
      </c>
      <c r="C4948" s="24" t="s">
        <v>67</v>
      </c>
      <c r="D4948" s="8">
        <v>40374</v>
      </c>
      <c r="E4948" s="8">
        <v>40379</v>
      </c>
      <c r="F4948" s="40" t="s">
        <v>284</v>
      </c>
      <c r="G4948" s="29" t="s">
        <v>23</v>
      </c>
      <c r="I4948" s="12">
        <v>1259</v>
      </c>
      <c r="J4948" s="12">
        <f>J4947+IF(AND($B4948="B",$G4948="D"),-I4948,IF($B4948="B",+I4948,0))</f>
        <v>2077.7884306958977</v>
      </c>
      <c r="K4948" s="12">
        <f>K4947+IF(AND($B4948="B",$E4948&lt;&gt;""),IF($G4948="D",-I4948,+I4948),0)</f>
        <v>2077.7884306958977</v>
      </c>
      <c r="L4948" s="6" t="str">
        <f>IF(C4948="","",G4948&amp;" "&amp;VLOOKUP(C4948,$X$1:$Y$49,2))</f>
        <v>D 11</v>
      </c>
      <c r="M4948" s="10" t="e">
        <f>M4947+IF(AND(B4948="C",E4948&lt;&gt;""),IF(G4948="D",-#REF!,+#REF!),0)</f>
        <v>#REF!</v>
      </c>
      <c r="N4948">
        <f>IF(D4948,MONTH(D4948),"")</f>
        <v>7</v>
      </c>
      <c r="O4948">
        <f>IF(D4948,YEAR(D4948),"")</f>
        <v>2010</v>
      </c>
      <c r="P4948" s="12">
        <f>P4947+IF(AND($B4948="C",I4948&lt;&gt;""),IF($G4948="D",-I4948,+I4948),0)</f>
        <v>5.774812213216407E-3</v>
      </c>
    </row>
    <row r="4949" spans="1:16" x14ac:dyDescent="0.2">
      <c r="A4949" s="6">
        <v>2318</v>
      </c>
      <c r="B4949" s="29" t="s">
        <v>17</v>
      </c>
      <c r="C4949" s="24" t="s">
        <v>54</v>
      </c>
      <c r="D4949" s="8">
        <v>40375</v>
      </c>
      <c r="E4949" s="8">
        <v>40375</v>
      </c>
      <c r="F4949" s="40" t="s">
        <v>284</v>
      </c>
      <c r="G4949" s="29" t="s">
        <v>19</v>
      </c>
      <c r="I4949" s="12">
        <v>1124.01</v>
      </c>
      <c r="J4949" s="12">
        <f>J4948+IF(AND($B4949="B",$G4949="D"),-I4949,IF($B4949="B",+I4949,0))</f>
        <v>3201.7984306958979</v>
      </c>
      <c r="K4949" s="12">
        <f>K4948+IF(AND($B4949="B",$E4949&lt;&gt;""),IF($G4949="D",-I4949,+I4949),0)</f>
        <v>3201.7984306958979</v>
      </c>
      <c r="L4949" s="6" t="str">
        <f>IF(C4949="","",G4949&amp;" "&amp;VLOOKUP(C4949,$X$1:$Y$49,2))</f>
        <v>R 6</v>
      </c>
      <c r="M4949" s="10" t="e">
        <f>M4948+IF(AND(B4949="C",E4949&lt;&gt;""),IF(G4949="D",-#REF!,+#REF!),0)</f>
        <v>#REF!</v>
      </c>
      <c r="N4949">
        <f>IF(D4949,MONTH(D4949),"")</f>
        <v>7</v>
      </c>
      <c r="O4949">
        <f>IF(D4949,YEAR(D4949),"")</f>
        <v>2010</v>
      </c>
      <c r="P4949" s="12">
        <f>P4948+IF(AND($B4949="C",I4949&lt;&gt;""),IF($G4949="D",-I4949,+I4949),0)</f>
        <v>5.774812213216407E-3</v>
      </c>
    </row>
    <row r="4950" spans="1:16" x14ac:dyDescent="0.2">
      <c r="A4950" s="6">
        <v>2318</v>
      </c>
      <c r="B4950" s="29" t="s">
        <v>17</v>
      </c>
      <c r="C4950" t="s">
        <v>62</v>
      </c>
      <c r="D4950" s="8">
        <v>40375</v>
      </c>
      <c r="E4950" s="8">
        <v>40375</v>
      </c>
      <c r="F4950" s="40" t="s">
        <v>284</v>
      </c>
      <c r="G4950" s="29" t="s">
        <v>19</v>
      </c>
      <c r="I4950" s="12">
        <v>220.31</v>
      </c>
      <c r="J4950" s="12">
        <f>J4949+IF(AND($B4950="B",$G4950="D"),-I4950,IF($B4950="B",+I4950,0))</f>
        <v>3422.1084306958978</v>
      </c>
      <c r="K4950" s="12">
        <f>K4949+IF(AND($B4950="B",$E4950&lt;&gt;""),IF($G4950="D",-I4950,+I4950),0)</f>
        <v>3422.1084306958978</v>
      </c>
      <c r="L4950" s="6" t="str">
        <f>IF(C4950="","",G4950&amp;" "&amp;VLOOKUP(C4950,$X$1:$Y$49,2))</f>
        <v>R 5</v>
      </c>
      <c r="M4950" s="10" t="e">
        <f>M4949+IF(AND(B4950="C",E4950&lt;&gt;""),IF(G4950="D",-#REF!,+#REF!),0)</f>
        <v>#REF!</v>
      </c>
      <c r="N4950">
        <f>IF(D4950,MONTH(D4950),"")</f>
        <v>7</v>
      </c>
      <c r="O4950">
        <f>IF(D4950,YEAR(D4950),"")</f>
        <v>2010</v>
      </c>
      <c r="P4950" s="12">
        <f>P4949+IF(AND($B4950="C",I4950&lt;&gt;""),IF($G4950="D",-I4950,+I4950),0)</f>
        <v>5.774812213216407E-3</v>
      </c>
    </row>
    <row r="4951" spans="1:16" x14ac:dyDescent="0.2">
      <c r="A4951" s="6">
        <v>2212</v>
      </c>
      <c r="B4951" s="29" t="s">
        <v>17</v>
      </c>
      <c r="C4951" t="s">
        <v>33</v>
      </c>
      <c r="D4951" s="8">
        <v>40379</v>
      </c>
      <c r="E4951" s="8">
        <v>40379</v>
      </c>
      <c r="F4951" s="40" t="s">
        <v>284</v>
      </c>
      <c r="G4951" s="29" t="s">
        <v>23</v>
      </c>
      <c r="I4951" s="12">
        <v>373</v>
      </c>
      <c r="J4951" s="12">
        <f>J4950+IF(AND($B4951="B",$G4951="D"),-I4951,IF($B4951="B",+I4951,0))</f>
        <v>3049.1084306958978</v>
      </c>
      <c r="K4951" s="12">
        <f>K4950+IF(AND($B4951="B",$E4951&lt;&gt;""),IF($G4951="D",-I4951,+I4951),0)</f>
        <v>3049.1084306958978</v>
      </c>
      <c r="L4951" s="6" t="str">
        <f>IF(C4951="","",G4951&amp;" "&amp;VLOOKUP(C4951,$X$1:$Y$49,2))</f>
        <v>D 23</v>
      </c>
      <c r="M4951" s="10" t="e">
        <f>M4950+IF(AND(B4951="C",E4951&lt;&gt;""),IF(G4951="D",-#REF!,+#REF!),0)</f>
        <v>#REF!</v>
      </c>
      <c r="N4951">
        <f>IF(D4951,MONTH(D4951),"")</f>
        <v>7</v>
      </c>
      <c r="O4951">
        <f>IF(D4951,YEAR(D4951),"")</f>
        <v>2010</v>
      </c>
      <c r="P4951" s="12">
        <f>P4950+IF(AND($B4951="C",I4951&lt;&gt;""),IF($G4951="D",-I4951,+I4951),0)</f>
        <v>5.774812213216407E-3</v>
      </c>
    </row>
    <row r="4952" spans="1:16" x14ac:dyDescent="0.2">
      <c r="A4952" s="6">
        <v>2213</v>
      </c>
      <c r="B4952" s="29" t="s">
        <v>17</v>
      </c>
      <c r="C4952" t="s">
        <v>33</v>
      </c>
      <c r="D4952" s="8">
        <v>40379</v>
      </c>
      <c r="E4952" s="8">
        <v>40379</v>
      </c>
      <c r="F4952" s="40" t="s">
        <v>284</v>
      </c>
      <c r="G4952" s="29" t="s">
        <v>23</v>
      </c>
      <c r="I4952" s="12">
        <v>816</v>
      </c>
      <c r="J4952" s="12">
        <f>J4951+IF(AND($B4952="B",$G4952="D"),-I4952,IF($B4952="B",+I4952,0))</f>
        <v>2233.1084306958978</v>
      </c>
      <c r="K4952" s="12">
        <f>K4951+IF(AND($B4952="B",$E4952&lt;&gt;""),IF($G4952="D",-I4952,+I4952),0)</f>
        <v>2233.1084306958978</v>
      </c>
      <c r="L4952" s="6" t="str">
        <f>IF(C4952="","",G4952&amp;" "&amp;VLOOKUP(C4952,$X$1:$Y$49,2))</f>
        <v>D 23</v>
      </c>
      <c r="M4952" s="10" t="e">
        <f>M4951+IF(AND(B4952="C",E4952&lt;&gt;""),IF(G4952="D",-#REF!,+#REF!),0)</f>
        <v>#REF!</v>
      </c>
      <c r="N4952">
        <f>IF(D4952,MONTH(D4952),"")</f>
        <v>7</v>
      </c>
      <c r="O4952">
        <f>IF(D4952,YEAR(D4952),"")</f>
        <v>2010</v>
      </c>
      <c r="P4952" s="12">
        <f>P4951+IF(AND($B4952="C",I4952&lt;&gt;""),IF($G4952="D",-I4952,+I4952),0)</f>
        <v>5.774812213216407E-3</v>
      </c>
    </row>
    <row r="4953" spans="1:16" x14ac:dyDescent="0.2">
      <c r="A4953" s="6">
        <v>2215</v>
      </c>
      <c r="B4953" s="29" t="s">
        <v>17</v>
      </c>
      <c r="C4953" s="24" t="s">
        <v>58</v>
      </c>
      <c r="D4953" s="8">
        <v>40379</v>
      </c>
      <c r="F4953" s="40" t="s">
        <v>284</v>
      </c>
      <c r="G4953" s="29" t="s">
        <v>23</v>
      </c>
      <c r="J4953" s="12">
        <f>J4952+IF(AND($B4953="B",$G4953="D"),-I4953,IF($B4953="B",+I4953,0))</f>
        <v>2233.1084306958978</v>
      </c>
      <c r="K4953" s="12">
        <f>K4952+IF(AND($B4953="B",$E4953&lt;&gt;""),IF($G4953="D",-I4953,+I4953),0)</f>
        <v>2233.1084306958978</v>
      </c>
      <c r="L4953" s="6" t="str">
        <f>IF(C4953="","",G4953&amp;" "&amp;VLOOKUP(C4953,$X$1:$Y$49,2))</f>
        <v>D 4</v>
      </c>
      <c r="M4953" s="10" t="e">
        <f>M4952+IF(AND(B4953="C",E4953&lt;&gt;""),IF(G4953="D",-#REF!,+#REF!),0)</f>
        <v>#REF!</v>
      </c>
      <c r="N4953">
        <f>IF(D4953,MONTH(D4953),"")</f>
        <v>7</v>
      </c>
      <c r="O4953">
        <f>IF(D4953,YEAR(D4953),"")</f>
        <v>2010</v>
      </c>
      <c r="P4953" s="12">
        <f>P4952+IF(AND($B4953="C",I4953&lt;&gt;""),IF($G4953="D",-I4953,+I4953),0)</f>
        <v>5.774812213216407E-3</v>
      </c>
    </row>
    <row r="4954" spans="1:16" x14ac:dyDescent="0.2">
      <c r="A4954" s="6">
        <v>2319</v>
      </c>
      <c r="B4954" s="29" t="s">
        <v>17</v>
      </c>
      <c r="C4954" s="24" t="s">
        <v>54</v>
      </c>
      <c r="D4954" s="8">
        <v>40379</v>
      </c>
      <c r="E4954" s="8">
        <v>40379</v>
      </c>
      <c r="F4954" s="40" t="s">
        <v>284</v>
      </c>
      <c r="G4954" s="29" t="s">
        <v>19</v>
      </c>
      <c r="I4954" s="12">
        <v>580</v>
      </c>
      <c r="J4954" s="12">
        <f>J4953+IF(AND($B4954="B",$G4954="D"),-I4954,IF($B4954="B",+I4954,0))</f>
        <v>2813.1084306958978</v>
      </c>
      <c r="K4954" s="12">
        <f>K4953+IF(AND($B4954="B",$E4954&lt;&gt;""),IF($G4954="D",-I4954,+I4954),0)</f>
        <v>2813.1084306958978</v>
      </c>
      <c r="L4954" s="6" t="str">
        <f>IF(C4954="","",G4954&amp;" "&amp;VLOOKUP(C4954,$X$1:$Y$49,2))</f>
        <v>R 6</v>
      </c>
      <c r="M4954" s="10" t="e">
        <f>M4953+IF(AND(B4954="C",E4954&lt;&gt;""),IF(G4954="D",-#REF!,+#REF!),0)</f>
        <v>#REF!</v>
      </c>
      <c r="N4954">
        <f>IF(D4954,MONTH(D4954),"")</f>
        <v>7</v>
      </c>
      <c r="O4954">
        <f>IF(D4954,YEAR(D4954),"")</f>
        <v>2010</v>
      </c>
      <c r="P4954" s="12">
        <f>P4953+IF(AND($B4954="C",I4954&lt;&gt;""),IF($G4954="D",-I4954,+I4954),0)</f>
        <v>5.774812213216407E-3</v>
      </c>
    </row>
    <row r="4955" spans="1:16" x14ac:dyDescent="0.2">
      <c r="A4955" s="6">
        <v>2319</v>
      </c>
      <c r="B4955" s="29" t="s">
        <v>17</v>
      </c>
      <c r="C4955" t="s">
        <v>62</v>
      </c>
      <c r="D4955" s="8">
        <v>40379</v>
      </c>
      <c r="E4955" s="8">
        <v>40379</v>
      </c>
      <c r="F4955" s="40" t="s">
        <v>284</v>
      </c>
      <c r="G4955" s="29" t="s">
        <v>19</v>
      </c>
      <c r="I4955" s="12">
        <v>113.67</v>
      </c>
      <c r="J4955" s="12">
        <f>J4954+IF(AND($B4955="B",$G4955="D"),-I4955,IF($B4955="B",+I4955,0))</f>
        <v>2926.7784306958979</v>
      </c>
      <c r="K4955" s="12">
        <f>K4954+IF(AND($B4955="B",$E4955&lt;&gt;""),IF($G4955="D",-I4955,+I4955),0)</f>
        <v>2926.7784306958979</v>
      </c>
      <c r="L4955" s="6" t="str">
        <f>IF(C4955="","",G4955&amp;" "&amp;VLOOKUP(C4955,$X$1:$Y$49,2))</f>
        <v>R 5</v>
      </c>
      <c r="M4955" s="10" t="e">
        <f>M4954+IF(AND(B4955="C",E4955&lt;&gt;""),IF(G4955="D",-#REF!,+#REF!),0)</f>
        <v>#REF!</v>
      </c>
      <c r="N4955">
        <f>IF(D4955,MONTH(D4955),"")</f>
        <v>7</v>
      </c>
      <c r="O4955">
        <f>IF(D4955,YEAR(D4955),"")</f>
        <v>2010</v>
      </c>
      <c r="P4955" s="12">
        <f>P4954+IF(AND($B4955="C",I4955&lt;&gt;""),IF($G4955="D",-I4955,+I4955),0)</f>
        <v>5.774812213216407E-3</v>
      </c>
    </row>
    <row r="4956" spans="1:16" x14ac:dyDescent="0.2">
      <c r="A4956" s="6">
        <v>1528</v>
      </c>
      <c r="B4956" s="6" t="s">
        <v>17</v>
      </c>
      <c r="C4956" t="s">
        <v>57</v>
      </c>
      <c r="D4956" s="8">
        <v>40380</v>
      </c>
      <c r="E4956" s="8">
        <v>40380</v>
      </c>
      <c r="F4956" t="s">
        <v>284</v>
      </c>
      <c r="G4956" s="6" t="s">
        <v>23</v>
      </c>
      <c r="I4956" s="12">
        <v>278.97000000000003</v>
      </c>
      <c r="J4956" s="12">
        <f>J4955+IF(AND($B4956="B",$G4956="D"),-I4956,IF($B4956="B",+I4956,0))</f>
        <v>2647.8084306958981</v>
      </c>
      <c r="K4956" s="12">
        <f>K4955+IF(AND($B4956="B",$E4956&lt;&gt;""),IF($G4956="D",-I4956,+I4956),0)</f>
        <v>2647.8084306958981</v>
      </c>
      <c r="L4956" s="6" t="str">
        <f>IF(C4956="","",G4956&amp;" "&amp;VLOOKUP(C4956,$X$1:$Y$49,2))</f>
        <v>D 13</v>
      </c>
      <c r="M4956" s="10" t="e">
        <f>M4955+IF(AND(B4956="C",E4956&lt;&gt;""),IF(G4956="D",-#REF!,+#REF!),0)</f>
        <v>#REF!</v>
      </c>
      <c r="N4956">
        <f>IF(D4956,MONTH(D4956),"")</f>
        <v>7</v>
      </c>
      <c r="O4956">
        <f>IF(D4956,YEAR(D4956),"")</f>
        <v>2010</v>
      </c>
      <c r="P4956" s="12">
        <f>P4955+IF(AND($B4956="C",I4956&lt;&gt;""),IF($G4956="D",-I4956,+I4956),0)</f>
        <v>5.774812213216407E-3</v>
      </c>
    </row>
    <row r="4957" spans="1:16" x14ac:dyDescent="0.2">
      <c r="A4957" s="6">
        <v>1528</v>
      </c>
      <c r="B4957" s="6" t="s">
        <v>17</v>
      </c>
      <c r="C4957" s="7" t="s">
        <v>26</v>
      </c>
      <c r="D4957" s="8">
        <v>40380</v>
      </c>
      <c r="E4957" s="8">
        <v>40380</v>
      </c>
      <c r="F4957" t="s">
        <v>284</v>
      </c>
      <c r="G4957" s="6" t="s">
        <v>23</v>
      </c>
      <c r="I4957" s="12">
        <v>54.68</v>
      </c>
      <c r="J4957" s="12">
        <f>J4956+IF(AND($B4957="B",$G4957="D"),-I4957,IF($B4957="B",+I4957,0))</f>
        <v>2593.1284306958983</v>
      </c>
      <c r="K4957" s="12">
        <f>K4956+IF(AND($B4957="B",$E4957&lt;&gt;""),IF($G4957="D",-I4957,+I4957),0)</f>
        <v>2593.1284306958983</v>
      </c>
      <c r="L4957" s="6" t="str">
        <f>IF(C4957="","",G4957&amp;" "&amp;VLOOKUP(C4957,$X$1:$Y$49,2))</f>
        <v>D 6</v>
      </c>
      <c r="M4957" s="10" t="e">
        <f>M4956+IF(AND(B4957="C",E4957&lt;&gt;""),IF(G4957="D",-#REF!,+#REF!),0)</f>
        <v>#REF!</v>
      </c>
      <c r="N4957">
        <f>IF(D4957,MONTH(D4957),"")</f>
        <v>7</v>
      </c>
      <c r="O4957">
        <f>IF(D4957,YEAR(D4957),"")</f>
        <v>2010</v>
      </c>
      <c r="P4957" s="12">
        <f>P4956+IF(AND($B4957="C",I4957&lt;&gt;""),IF($G4957="D",-I4957,+I4957),0)</f>
        <v>5.774812213216407E-3</v>
      </c>
    </row>
    <row r="4958" spans="1:16" x14ac:dyDescent="0.2">
      <c r="A4958" s="6">
        <v>1528</v>
      </c>
      <c r="B4958" s="6" t="s">
        <v>17</v>
      </c>
      <c r="C4958" t="s">
        <v>64</v>
      </c>
      <c r="D4958" s="8">
        <v>40380</v>
      </c>
      <c r="E4958" s="8">
        <v>40380</v>
      </c>
      <c r="F4958" t="s">
        <v>284</v>
      </c>
      <c r="G4958" s="6" t="s">
        <v>23</v>
      </c>
      <c r="I4958" s="12">
        <v>6.11</v>
      </c>
      <c r="J4958" s="12">
        <f>J4957+IF(AND($B4958="B",$G4958="D"),-I4958,IF($B4958="B",+I4958,0))</f>
        <v>2587.0184306958981</v>
      </c>
      <c r="K4958" s="12">
        <f>K4957+IF(AND($B4958="B",$E4958&lt;&gt;""),IF($G4958="D",-I4958,+I4958),0)</f>
        <v>2587.0184306958981</v>
      </c>
      <c r="L4958" s="6" t="str">
        <f>IF(C4958="","",G4958&amp;" "&amp;VLOOKUP(C4958,$X$1:$Y$49,2))</f>
        <v>D 20</v>
      </c>
      <c r="M4958" s="10" t="e">
        <f>M4957+IF(AND(B4958="C",E4958&lt;&gt;""),IF(G4958="D",-#REF!,+#REF!),0)</f>
        <v>#REF!</v>
      </c>
      <c r="N4958">
        <f>IF(D4958,MONTH(D4958),"")</f>
        <v>7</v>
      </c>
      <c r="O4958">
        <f>IF(D4958,YEAR(D4958),"")</f>
        <v>2010</v>
      </c>
      <c r="P4958" s="12">
        <f>P4957+IF(AND($B4958="C",I4958&lt;&gt;""),IF($G4958="D",-I4958,+I4958),0)</f>
        <v>5.774812213216407E-3</v>
      </c>
    </row>
    <row r="4959" spans="1:16" x14ac:dyDescent="0.2">
      <c r="A4959" s="6">
        <v>2320</v>
      </c>
      <c r="B4959" s="29" t="s">
        <v>17</v>
      </c>
      <c r="C4959" t="s">
        <v>45</v>
      </c>
      <c r="D4959" s="8">
        <v>40383</v>
      </c>
      <c r="E4959" s="8">
        <v>40435</v>
      </c>
      <c r="F4959" s="40" t="s">
        <v>284</v>
      </c>
      <c r="G4959" s="29" t="s">
        <v>23</v>
      </c>
      <c r="I4959" s="12">
        <v>1300</v>
      </c>
      <c r="J4959" s="12">
        <f>J4958+IF(AND($B4959="B",$G4959="D"),-I4959,IF($B4959="B",+I4959,0))</f>
        <v>1287.0184306958981</v>
      </c>
      <c r="K4959" s="12">
        <f>K4958+IF(AND($B4959="B",$E4959&lt;&gt;""),IF($G4959="D",-I4959,+I4959),0)</f>
        <v>1287.0184306958981</v>
      </c>
      <c r="L4959" s="6" t="str">
        <f>IF(C4959="","",G4959&amp;" "&amp;VLOOKUP(C4959,$X$1:$Y$49,2))</f>
        <v>D 7</v>
      </c>
      <c r="M4959" s="10" t="e">
        <f>M4958+IF(AND(B4959="C",E4959&lt;&gt;""),IF(G4959="D",-#REF!,+#REF!),0)</f>
        <v>#REF!</v>
      </c>
      <c r="N4959">
        <f>IF(D4959,MONTH(D4959),"")</f>
        <v>7</v>
      </c>
      <c r="O4959">
        <f>IF(D4959,YEAR(D4959),"")</f>
        <v>2010</v>
      </c>
      <c r="P4959" s="12">
        <f>P4958+IF(AND($B4959="C",I4959&lt;&gt;""),IF($G4959="D",-I4959,+I4959),0)</f>
        <v>5.774812213216407E-3</v>
      </c>
    </row>
    <row r="4960" spans="1:16" x14ac:dyDescent="0.2">
      <c r="A4960" s="6">
        <v>2324</v>
      </c>
      <c r="B4960" s="29" t="s">
        <v>17</v>
      </c>
      <c r="C4960" t="s">
        <v>28</v>
      </c>
      <c r="D4960" s="8">
        <v>40385</v>
      </c>
      <c r="E4960" s="8">
        <v>40385</v>
      </c>
      <c r="F4960" s="40" t="s">
        <v>284</v>
      </c>
      <c r="G4960" s="29" t="s">
        <v>23</v>
      </c>
      <c r="I4960" s="12">
        <v>12.22</v>
      </c>
      <c r="J4960" s="12">
        <f>J4959+IF(AND($B4960="B",$G4960="D"),-I4960,IF($B4960="B",+I4960,0))</f>
        <v>1274.7984306958981</v>
      </c>
      <c r="K4960" s="12">
        <f>K4959+IF(AND($B4960="B",$E4960&lt;&gt;""),IF($G4960="D",-I4960,+I4960),0)</f>
        <v>1274.7984306958981</v>
      </c>
      <c r="L4960" s="6" t="str">
        <f>IF(C4960="","",G4960&amp;" "&amp;VLOOKUP(C4960,$X$1:$Y$49,2))</f>
        <v>D 25</v>
      </c>
      <c r="M4960" s="10" t="e">
        <f>M4959+IF(AND(B4960="C",E4960&lt;&gt;""),IF(G4960="D",-#REF!,+#REF!),0)</f>
        <v>#REF!</v>
      </c>
      <c r="N4960">
        <f>IF(D4960,MONTH(D4960),"")</f>
        <v>7</v>
      </c>
      <c r="O4960">
        <f>IF(D4960,YEAR(D4960),"")</f>
        <v>2010</v>
      </c>
      <c r="P4960" s="12">
        <f>P4959+IF(AND($B4960="C",I4960&lt;&gt;""),IF($G4960="D",-I4960,+I4960),0)</f>
        <v>5.774812213216407E-3</v>
      </c>
    </row>
    <row r="4961" spans="1:16" x14ac:dyDescent="0.2">
      <c r="A4961" s="6">
        <v>2324</v>
      </c>
      <c r="B4961" s="29" t="s">
        <v>17</v>
      </c>
      <c r="C4961" t="s">
        <v>26</v>
      </c>
      <c r="D4961" s="8">
        <v>40385</v>
      </c>
      <c r="E4961" s="8">
        <v>40385</v>
      </c>
      <c r="F4961" s="40" t="s">
        <v>284</v>
      </c>
      <c r="G4961" s="29" t="s">
        <v>23</v>
      </c>
      <c r="I4961" s="12">
        <v>2.82</v>
      </c>
      <c r="J4961" s="12">
        <f>J4960+IF(AND($B4961="B",$G4961="D"),-I4961,IF($B4961="B",+I4961,0))</f>
        <v>1271.9784306958982</v>
      </c>
      <c r="K4961" s="12">
        <f>K4960+IF(AND($B4961="B",$E4961&lt;&gt;""),IF($G4961="D",-I4961,+I4961),0)</f>
        <v>1271.9784306958982</v>
      </c>
      <c r="L4961" s="6" t="str">
        <f>IF(C4961="","",G4961&amp;" "&amp;VLOOKUP(C4961,$X$1:$Y$49,2))</f>
        <v>D 6</v>
      </c>
      <c r="M4961" s="10" t="e">
        <f>M4960+IF(AND(B4961="C",E4961&lt;&gt;""),IF(G4961="D",-#REF!,+#REF!),0)</f>
        <v>#REF!</v>
      </c>
      <c r="N4961">
        <f>IF(D4961,MONTH(D4961),"")</f>
        <v>7</v>
      </c>
      <c r="O4961">
        <f>IF(D4961,YEAR(D4961),"")</f>
        <v>2010</v>
      </c>
      <c r="P4961" s="12">
        <f>P4960+IF(AND($B4961="C",I4961&lt;&gt;""),IF($G4961="D",-I4961,+I4961),0)</f>
        <v>5.774812213216407E-3</v>
      </c>
    </row>
    <row r="4962" spans="1:16" x14ac:dyDescent="0.2">
      <c r="A4962" s="6">
        <v>2326</v>
      </c>
      <c r="B4962" s="29" t="s">
        <v>17</v>
      </c>
      <c r="C4962" s="24" t="s">
        <v>58</v>
      </c>
      <c r="D4962" s="8">
        <v>40386</v>
      </c>
      <c r="E4962" s="8">
        <v>40386</v>
      </c>
      <c r="F4962" s="40" t="s">
        <v>284</v>
      </c>
      <c r="G4962" s="29" t="s">
        <v>23</v>
      </c>
      <c r="I4962" s="12">
        <v>1000</v>
      </c>
      <c r="J4962" s="12">
        <f>J4961+IF(AND($B4962="B",$G4962="D"),-I4962,IF($B4962="B",+I4962,0))</f>
        <v>271.97843069589817</v>
      </c>
      <c r="K4962" s="12">
        <f>K4961+IF(AND($B4962="B",$E4962&lt;&gt;""),IF($G4962="D",-I4962,+I4962),0)</f>
        <v>271.97843069589817</v>
      </c>
      <c r="L4962" s="6" t="str">
        <f>IF(C4962="","",G4962&amp;" "&amp;VLOOKUP(C4962,$X$1:$Y$49,2))</f>
        <v>D 4</v>
      </c>
      <c r="M4962" s="10" t="e">
        <f>M4961+IF(AND(B4962="C",E4962&lt;&gt;""),IF(G4962="D",-#REF!,+#REF!),0)</f>
        <v>#REF!</v>
      </c>
      <c r="N4962">
        <f>IF(D4962,MONTH(D4962),"")</f>
        <v>7</v>
      </c>
      <c r="O4962">
        <f>IF(D4962,YEAR(D4962),"")</f>
        <v>2010</v>
      </c>
      <c r="P4962" s="12">
        <f>P4961+IF(AND($B4962="C",I4962&lt;&gt;""),IF($G4962="D",-I4962,+I4962),0)</f>
        <v>5.774812213216407E-3</v>
      </c>
    </row>
    <row r="4963" spans="1:16" x14ac:dyDescent="0.2">
      <c r="A4963" s="6">
        <v>2254</v>
      </c>
      <c r="B4963" s="29" t="s">
        <v>17</v>
      </c>
      <c r="C4963" t="s">
        <v>49</v>
      </c>
      <c r="D4963" s="8">
        <v>40389</v>
      </c>
      <c r="E4963" s="8">
        <v>40389</v>
      </c>
      <c r="F4963" s="40" t="s">
        <v>284</v>
      </c>
      <c r="G4963" s="29" t="s">
        <v>23</v>
      </c>
      <c r="I4963" s="12">
        <v>250</v>
      </c>
      <c r="J4963" s="12">
        <f>J4962+IF(AND($B4963="B",$G4963="D"),-I4963,IF($B4963="B",+I4963,0))</f>
        <v>21.978430695898169</v>
      </c>
      <c r="K4963" s="12">
        <f>K4962+IF(AND($B4963="B",$E4963&lt;&gt;""),IF($G4963="D",-I4963,+I4963),0)</f>
        <v>21.978430695898169</v>
      </c>
      <c r="L4963" s="6" t="str">
        <f>IF(C4963="","",G4963&amp;" "&amp;VLOOKUP(C4963,$X$1:$Y$49,2))</f>
        <v>D 24</v>
      </c>
      <c r="M4963" s="10" t="e">
        <f>M4962+IF(AND(B4963="C",E4963&lt;&gt;""),IF(G4963="D",-#REF!,+#REF!),0)</f>
        <v>#REF!</v>
      </c>
      <c r="N4963">
        <f>IF(D4963,MONTH(D4963),"")</f>
        <v>7</v>
      </c>
      <c r="O4963">
        <f>IF(D4963,YEAR(D4963),"")</f>
        <v>2010</v>
      </c>
      <c r="P4963" s="12">
        <f>P4962+IF(AND($B4963="C",I4963&lt;&gt;""),IF($G4963="D",-I4963,+I4963),0)</f>
        <v>5.774812213216407E-3</v>
      </c>
    </row>
    <row r="4964" spans="1:16" x14ac:dyDescent="0.2">
      <c r="A4964" s="6">
        <v>2254</v>
      </c>
      <c r="B4964" s="29" t="s">
        <v>17</v>
      </c>
      <c r="C4964" t="s">
        <v>26</v>
      </c>
      <c r="D4964" s="8">
        <v>40389</v>
      </c>
      <c r="E4964" s="8">
        <v>40389</v>
      </c>
      <c r="F4964" s="40" t="s">
        <v>284</v>
      </c>
      <c r="G4964" s="29" t="s">
        <v>23</v>
      </c>
      <c r="I4964" s="12">
        <v>49</v>
      </c>
      <c r="J4964" s="12">
        <f>J4963+IF(AND($B4964="B",$G4964="D"),-I4964,IF($B4964="B",+I4964,0))</f>
        <v>-27.021569304101831</v>
      </c>
      <c r="K4964" s="12">
        <f>K4963+IF(AND($B4964="B",$E4964&lt;&gt;""),IF($G4964="D",-I4964,+I4964),0)</f>
        <v>-27.021569304101831</v>
      </c>
      <c r="L4964" s="6" t="str">
        <f>IF(C4964="","",G4964&amp;" "&amp;VLOOKUP(C4964,$X$1:$Y$49,2))</f>
        <v>D 6</v>
      </c>
      <c r="M4964" s="10" t="e">
        <f>M4963+IF(AND(B4964="C",E4964&lt;&gt;""),IF(G4964="D",-#REF!,+#REF!),0)</f>
        <v>#REF!</v>
      </c>
      <c r="N4964">
        <f>IF(D4964,MONTH(D4964),"")</f>
        <v>7</v>
      </c>
      <c r="O4964">
        <f>IF(D4964,YEAR(D4964),"")</f>
        <v>2010</v>
      </c>
      <c r="P4964" s="12">
        <f>P4963+IF(AND($B4964="C",I4964&lt;&gt;""),IF($G4964="D",-I4964,+I4964),0)</f>
        <v>5.774812213216407E-3</v>
      </c>
    </row>
    <row r="4965" spans="1:16" x14ac:dyDescent="0.2">
      <c r="A4965" s="6">
        <v>2298</v>
      </c>
      <c r="B4965" s="29" t="s">
        <v>17</v>
      </c>
      <c r="C4965" s="24" t="s">
        <v>58</v>
      </c>
      <c r="D4965" s="8">
        <v>40389</v>
      </c>
      <c r="E4965" s="8">
        <v>40389</v>
      </c>
      <c r="F4965" s="40" t="s">
        <v>284</v>
      </c>
      <c r="G4965" s="29" t="s">
        <v>23</v>
      </c>
      <c r="I4965" s="12">
        <v>64.069999999999993</v>
      </c>
      <c r="J4965" s="12">
        <f>J4964+IF(AND($B4965="B",$G4965="D"),-I4965,IF($B4965="B",+I4965,0))</f>
        <v>-91.091569304101824</v>
      </c>
      <c r="K4965" s="12">
        <f>K4964+IF(AND($B4965="B",$E4965&lt;&gt;""),IF($G4965="D",-I4965,+I4965),0)</f>
        <v>-91.091569304101824</v>
      </c>
      <c r="L4965" s="6" t="str">
        <f>IF(C4965="","",G4965&amp;" "&amp;VLOOKUP(C4965,$X$1:$Y$49,2))</f>
        <v>D 4</v>
      </c>
      <c r="M4965" s="10" t="e">
        <f>M4964+IF(AND(B4965="C",E4965&lt;&gt;""),IF(G4965="D",-#REF!,+#REF!),0)</f>
        <v>#REF!</v>
      </c>
      <c r="N4965">
        <f>IF(D4965,MONTH(D4965),"")</f>
        <v>7</v>
      </c>
      <c r="O4965">
        <f>IF(D4965,YEAR(D4965),"")</f>
        <v>2010</v>
      </c>
      <c r="P4965" s="12">
        <f>P4964+IF(AND($B4965="C",I4965&lt;&gt;""),IF($G4965="D",-I4965,+I4965),0)</f>
        <v>5.774812213216407E-3</v>
      </c>
    </row>
    <row r="4966" spans="1:16" x14ac:dyDescent="0.2">
      <c r="A4966" s="6">
        <v>2298</v>
      </c>
      <c r="B4966" s="29" t="s">
        <v>17</v>
      </c>
      <c r="C4966" s="24" t="s">
        <v>58</v>
      </c>
      <c r="D4966" s="8">
        <v>40389</v>
      </c>
      <c r="E4966" s="8">
        <v>40389</v>
      </c>
      <c r="F4966" s="40" t="s">
        <v>284</v>
      </c>
      <c r="G4966" s="29" t="s">
        <v>23</v>
      </c>
      <c r="I4966" s="12">
        <v>240.01</v>
      </c>
      <c r="J4966" s="12">
        <f>J4965+IF(AND($B4966="B",$G4966="D"),-I4966,IF($B4966="B",+I4966,0))</f>
        <v>-331.10156930410182</v>
      </c>
      <c r="K4966" s="12">
        <f>K4965+IF(AND($B4966="B",$E4966&lt;&gt;""),IF($G4966="D",-I4966,+I4966),0)</f>
        <v>-331.10156930410182</v>
      </c>
      <c r="L4966" s="6" t="str">
        <f>IF(C4966="","",G4966&amp;" "&amp;VLOOKUP(C4966,$X$1:$Y$49,2))</f>
        <v>D 4</v>
      </c>
      <c r="M4966" s="10" t="e">
        <f>M4965+IF(AND(B4966="C",E4966&lt;&gt;""),IF(G4966="D",-#REF!,+#REF!),0)</f>
        <v>#REF!</v>
      </c>
      <c r="N4966">
        <f>IF(D4966,MONTH(D4966),"")</f>
        <v>7</v>
      </c>
      <c r="O4966">
        <f>IF(D4966,YEAR(D4966),"")</f>
        <v>2010</v>
      </c>
      <c r="P4966" s="12">
        <f>P4965+IF(AND($B4966="C",I4966&lt;&gt;""),IF($G4966="D",-I4966,+I4966),0)</f>
        <v>5.774812213216407E-3</v>
      </c>
    </row>
    <row r="4967" spans="1:16" x14ac:dyDescent="0.2">
      <c r="A4967" s="6">
        <v>2298</v>
      </c>
      <c r="B4967" s="29" t="s">
        <v>17</v>
      </c>
      <c r="C4967" s="24" t="s">
        <v>26</v>
      </c>
      <c r="D4967" s="8">
        <v>40389</v>
      </c>
      <c r="E4967" s="8">
        <v>40389</v>
      </c>
      <c r="F4967" s="40" t="s">
        <v>284</v>
      </c>
      <c r="G4967" s="29" t="s">
        <v>23</v>
      </c>
      <c r="I4967" s="12">
        <v>47.04</v>
      </c>
      <c r="J4967" s="12">
        <f>J4966+IF(AND($B4967="B",$G4967="D"),-I4967,IF($B4967="B",+I4967,0))</f>
        <v>-378.14156930410184</v>
      </c>
      <c r="K4967" s="12">
        <f>K4966+IF(AND($B4967="B",$E4967&lt;&gt;""),IF($G4967="D",-I4967,+I4967),0)</f>
        <v>-378.14156930410184</v>
      </c>
      <c r="L4967" s="6" t="str">
        <f>IF(C4967="","",G4967&amp;" "&amp;VLOOKUP(C4967,$X$1:$Y$49,2))</f>
        <v>D 6</v>
      </c>
      <c r="M4967" s="10" t="e">
        <f>M4966+IF(AND(B4967="C",E4967&lt;&gt;""),IF(G4967="D",-#REF!,+#REF!),0)</f>
        <v>#REF!</v>
      </c>
      <c r="N4967">
        <f>IF(D4967,MONTH(D4967),"")</f>
        <v>7</v>
      </c>
      <c r="O4967">
        <f>IF(D4967,YEAR(D4967),"")</f>
        <v>2010</v>
      </c>
      <c r="P4967" s="12">
        <f>P4966+IF(AND($B4967="C",I4967&lt;&gt;""),IF($G4967="D",-I4967,+I4967),0)</f>
        <v>5.774812213216407E-3</v>
      </c>
    </row>
    <row r="4968" spans="1:16" x14ac:dyDescent="0.2">
      <c r="A4968" s="6">
        <v>2321</v>
      </c>
      <c r="B4968" s="29" t="s">
        <v>17</v>
      </c>
      <c r="C4968" s="24" t="s">
        <v>54</v>
      </c>
      <c r="D4968" s="8">
        <v>40389</v>
      </c>
      <c r="E4968" s="8">
        <v>40389</v>
      </c>
      <c r="F4968" s="40" t="s">
        <v>284</v>
      </c>
      <c r="G4968" s="29" t="s">
        <v>19</v>
      </c>
      <c r="I4968" s="12">
        <v>305</v>
      </c>
      <c r="J4968" s="12">
        <f>J4967+IF(AND($B4968="B",$G4968="D"),-I4968,IF($B4968="B",+I4968,0))</f>
        <v>-73.141569304101836</v>
      </c>
      <c r="K4968" s="12">
        <f>K4967+IF(AND($B4968="B",$E4968&lt;&gt;""),IF($G4968="D",-I4968,+I4968),0)</f>
        <v>-73.141569304101836</v>
      </c>
      <c r="L4968" s="6" t="str">
        <f>IF(C4968="","",G4968&amp;" "&amp;VLOOKUP(C4968,$X$1:$Y$49,2))</f>
        <v>R 6</v>
      </c>
      <c r="M4968" s="10" t="e">
        <f>M4967+IF(AND(B4968="C",E4968&lt;&gt;""),IF(G4968="D",-#REF!,+#REF!),0)</f>
        <v>#REF!</v>
      </c>
      <c r="N4968">
        <f>IF(D4968,MONTH(D4968),"")</f>
        <v>7</v>
      </c>
      <c r="O4968">
        <f>IF(D4968,YEAR(D4968),"")</f>
        <v>2010</v>
      </c>
      <c r="P4968" s="12">
        <f>P4967+IF(AND($B4968="C",I4968&lt;&gt;""),IF($G4968="D",-I4968,+I4968),0)</f>
        <v>5.774812213216407E-3</v>
      </c>
    </row>
    <row r="4969" spans="1:16" x14ac:dyDescent="0.2">
      <c r="A4969" s="6">
        <v>2321</v>
      </c>
      <c r="B4969" s="29" t="s">
        <v>17</v>
      </c>
      <c r="C4969" t="s">
        <v>62</v>
      </c>
      <c r="D4969" s="8">
        <v>40389</v>
      </c>
      <c r="E4969" s="8">
        <v>40389</v>
      </c>
      <c r="F4969" s="40" t="s">
        <v>284</v>
      </c>
      <c r="G4969" s="29" t="s">
        <v>19</v>
      </c>
      <c r="I4969" s="12">
        <v>59.78</v>
      </c>
      <c r="J4969" s="12">
        <f>J4968+IF(AND($B4969="B",$G4969="D"),-I4969,IF($B4969="B",+I4969,0))</f>
        <v>-13.361569304101835</v>
      </c>
      <c r="K4969" s="12">
        <f>K4968+IF(AND($B4969="B",$E4969&lt;&gt;""),IF($G4969="D",-I4969,+I4969),0)</f>
        <v>-13.361569304101835</v>
      </c>
      <c r="L4969" s="6" t="str">
        <f>IF(C4969="","",G4969&amp;" "&amp;VLOOKUP(C4969,$X$1:$Y$49,2))</f>
        <v>R 5</v>
      </c>
      <c r="M4969" s="10" t="e">
        <f>M4968+IF(AND(B4969="C",E4969&lt;&gt;""),IF(G4969="D",-#REF!,+#REF!),0)</f>
        <v>#REF!</v>
      </c>
      <c r="N4969">
        <f>IF(D4969,MONTH(D4969),"")</f>
        <v>7</v>
      </c>
      <c r="O4969">
        <f>IF(D4969,YEAR(D4969),"")</f>
        <v>2010</v>
      </c>
      <c r="P4969" s="12">
        <f>P4968+IF(AND($B4969="C",I4969&lt;&gt;""),IF($G4969="D",-I4969,+I4969),0)</f>
        <v>5.774812213216407E-3</v>
      </c>
    </row>
    <row r="4970" spans="1:16" x14ac:dyDescent="0.2">
      <c r="A4970" s="6">
        <v>2325</v>
      </c>
      <c r="B4970" s="29" t="s">
        <v>17</v>
      </c>
      <c r="C4970" t="s">
        <v>28</v>
      </c>
      <c r="D4970" s="8">
        <v>40392</v>
      </c>
      <c r="E4970" s="8">
        <v>40392</v>
      </c>
      <c r="F4970" s="40" t="s">
        <v>284</v>
      </c>
      <c r="G4970" s="29" t="s">
        <v>23</v>
      </c>
      <c r="I4970" s="12">
        <v>41.73</v>
      </c>
      <c r="J4970" s="12">
        <f>J4969+IF(AND($B4970="B",$G4970="D"),-I4970,IF($B4970="B",+I4970,0))</f>
        <v>-55.091569304101832</v>
      </c>
      <c r="K4970" s="12">
        <f>K4969+IF(AND($B4970="B",$E4970&lt;&gt;""),IF($G4970="D",-I4970,+I4970),0)</f>
        <v>-55.091569304101832</v>
      </c>
      <c r="L4970" s="6" t="str">
        <f>IF(C4970="","",G4970&amp;" "&amp;VLOOKUP(C4970,$X$1:$Y$49,2))</f>
        <v>D 25</v>
      </c>
      <c r="M4970" s="10" t="e">
        <f>M4969+IF(AND(B4970="C",E4970&lt;&gt;""),IF(G4970="D",-#REF!,+#REF!),0)</f>
        <v>#REF!</v>
      </c>
      <c r="N4970">
        <f>IF(D4970,MONTH(D4970),"")</f>
        <v>8</v>
      </c>
      <c r="O4970">
        <f>IF(D4970,YEAR(D4970),"")</f>
        <v>2010</v>
      </c>
      <c r="P4970" s="12">
        <f>P4969+IF(AND($B4970="C",I4970&lt;&gt;""),IF($G4970="D",-I4970,+I4970),0)</f>
        <v>5.774812213216407E-3</v>
      </c>
    </row>
    <row r="4971" spans="1:16" x14ac:dyDescent="0.2">
      <c r="A4971" s="6">
        <v>2325</v>
      </c>
      <c r="B4971" s="29" t="s">
        <v>17</v>
      </c>
      <c r="C4971" t="s">
        <v>26</v>
      </c>
      <c r="D4971" s="8">
        <v>40392</v>
      </c>
      <c r="E4971" s="8">
        <v>40392</v>
      </c>
      <c r="F4971" s="40" t="s">
        <v>284</v>
      </c>
      <c r="G4971" s="29" t="s">
        <v>23</v>
      </c>
      <c r="I4971" s="12">
        <v>5.67</v>
      </c>
      <c r="J4971" s="12">
        <f>J4970+IF(AND($B4971="B",$G4971="D"),-I4971,IF($B4971="B",+I4971,0))</f>
        <v>-60.761569304101833</v>
      </c>
      <c r="K4971" s="12">
        <f>K4970+IF(AND($B4971="B",$E4971&lt;&gt;""),IF($G4971="D",-I4971,+I4971),0)</f>
        <v>-60.761569304101833</v>
      </c>
      <c r="L4971" s="6" t="str">
        <f>IF(C4971="","",G4971&amp;" "&amp;VLOOKUP(C4971,$X$1:$Y$49,2))</f>
        <v>D 6</v>
      </c>
      <c r="M4971" s="10" t="e">
        <f>M4970+IF(AND(B4971="C",E4971&lt;&gt;""),IF(G4971="D",-#REF!,+#REF!),0)</f>
        <v>#REF!</v>
      </c>
      <c r="N4971">
        <f>IF(D4971,MONTH(D4971),"")</f>
        <v>8</v>
      </c>
      <c r="O4971">
        <f>IF(D4971,YEAR(D4971),"")</f>
        <v>2010</v>
      </c>
      <c r="P4971" s="12">
        <f>P4970+IF(AND($B4971="C",I4971&lt;&gt;""),IF($G4971="D",-I4971,+I4971),0)</f>
        <v>5.774812213216407E-3</v>
      </c>
    </row>
    <row r="4972" spans="1:16" x14ac:dyDescent="0.2">
      <c r="A4972" s="6">
        <v>2329</v>
      </c>
      <c r="B4972" s="6" t="s">
        <v>17</v>
      </c>
      <c r="C4972" t="s">
        <v>53</v>
      </c>
      <c r="D4972" s="8">
        <v>40392</v>
      </c>
      <c r="E4972" s="8">
        <v>40392</v>
      </c>
      <c r="F4972" t="s">
        <v>284</v>
      </c>
      <c r="G4972" s="6" t="s">
        <v>23</v>
      </c>
      <c r="I4972" s="12">
        <v>36</v>
      </c>
      <c r="J4972" s="12">
        <f>J4971+IF(AND($B4972="B",$G4972="D"),-I4972,IF($B4972="B",+I4972,0))</f>
        <v>-96.76156930410184</v>
      </c>
      <c r="K4972" s="12">
        <f>K4971+IF(AND($B4972="B",$E4972&lt;&gt;""),IF($G4972="D",-I4972,+I4972),0)</f>
        <v>-96.76156930410184</v>
      </c>
      <c r="L4972" s="6" t="str">
        <f>IF(C4972="","",G4972&amp;" "&amp;VLOOKUP(C4972,$X$1:$Y$49,2))</f>
        <v>D 29</v>
      </c>
      <c r="M4972" s="10" t="e">
        <f>M4971+IF(AND(B4972="C",E4972&lt;&gt;""),IF(G4972="D",-#REF!,+#REF!),0)</f>
        <v>#REF!</v>
      </c>
      <c r="N4972">
        <f>IF(D4972,MONTH(D4972),"")</f>
        <v>8</v>
      </c>
      <c r="O4972">
        <f>IF(D4972,YEAR(D4972),"")</f>
        <v>2010</v>
      </c>
      <c r="P4972" s="12">
        <f>P4971+IF(AND($B4972="C",I4972&lt;&gt;""),IF($G4972="D",-I4972,+I4972),0)</f>
        <v>5.774812213216407E-3</v>
      </c>
    </row>
    <row r="4973" spans="1:16" x14ac:dyDescent="0.2">
      <c r="A4973" s="6">
        <v>2329</v>
      </c>
      <c r="B4973" s="6" t="s">
        <v>17</v>
      </c>
      <c r="C4973" t="s">
        <v>53</v>
      </c>
      <c r="D4973" s="8">
        <v>40392</v>
      </c>
      <c r="E4973" s="8">
        <v>40392</v>
      </c>
      <c r="F4973" t="s">
        <v>284</v>
      </c>
      <c r="G4973" s="6" t="s">
        <v>23</v>
      </c>
      <c r="I4973" s="12">
        <v>8.36</v>
      </c>
      <c r="J4973" s="12">
        <f>J4972+IF(AND($B4973="B",$G4973="D"),-I4973,IF($B4973="B",+I4973,0))</f>
        <v>-105.12156930410184</v>
      </c>
      <c r="K4973" s="12">
        <f>K4972+IF(AND($B4973="B",$E4973&lt;&gt;""),IF($G4973="D",-I4973,+I4973),0)</f>
        <v>-105.12156930410184</v>
      </c>
      <c r="L4973" s="6" t="str">
        <f>IF(C4973="","",G4973&amp;" "&amp;VLOOKUP(C4973,$X$1:$Y$49,2))</f>
        <v>D 29</v>
      </c>
      <c r="M4973" s="10" t="e">
        <f>M4972+IF(AND(B4973="C",E4973&lt;&gt;""),IF(G4973="D",-#REF!,+#REF!),0)</f>
        <v>#REF!</v>
      </c>
      <c r="N4973">
        <f>IF(D4973,MONTH(D4973),"")</f>
        <v>8</v>
      </c>
      <c r="O4973">
        <f>IF(D4973,YEAR(D4973),"")</f>
        <v>2010</v>
      </c>
      <c r="P4973" s="12">
        <f>P4972+IF(AND($B4973="C",I4973&lt;&gt;""),IF($G4973="D",-I4973,+I4973),0)</f>
        <v>5.774812213216407E-3</v>
      </c>
    </row>
    <row r="4974" spans="1:16" x14ac:dyDescent="0.2">
      <c r="A4974" s="6">
        <v>2294</v>
      </c>
      <c r="B4974" s="29" t="s">
        <v>17</v>
      </c>
      <c r="C4974" s="24" t="s">
        <v>64</v>
      </c>
      <c r="D4974" s="8">
        <v>40393</v>
      </c>
      <c r="E4974" s="8">
        <v>40393</v>
      </c>
      <c r="F4974" s="40" t="s">
        <v>284</v>
      </c>
      <c r="G4974" s="29" t="s">
        <v>23</v>
      </c>
      <c r="I4974" s="12">
        <v>4.3</v>
      </c>
      <c r="J4974" s="12">
        <f>J4973+IF(AND($B4974="B",$G4974="D"),-I4974,IF($B4974="B",+I4974,0))</f>
        <v>-109.42156930410184</v>
      </c>
      <c r="K4974" s="12">
        <f>K4973+IF(AND($B4974="B",$E4974&lt;&gt;""),IF($G4974="D",-I4974,+I4974),0)</f>
        <v>-109.42156930410184</v>
      </c>
      <c r="L4974" s="6" t="str">
        <f>IF(C4974="","",G4974&amp;" "&amp;VLOOKUP(C4974,$X$1:$Y$49,2))</f>
        <v>D 20</v>
      </c>
      <c r="M4974" s="10" t="e">
        <f>M4973+IF(AND(B4974="C",E4974&lt;&gt;""),IF(G4974="D",-#REF!,+#REF!),0)</f>
        <v>#REF!</v>
      </c>
      <c r="N4974">
        <f>IF(D4974,MONTH(D4974),"")</f>
        <v>8</v>
      </c>
      <c r="O4974">
        <f>IF(D4974,YEAR(D4974),"")</f>
        <v>2010</v>
      </c>
      <c r="P4974" s="12">
        <f>P4973+IF(AND($B4974="C",I4974&lt;&gt;""),IF($G4974="D",-I4974,+I4974),0)</f>
        <v>5.774812213216407E-3</v>
      </c>
    </row>
    <row r="4975" spans="1:16" x14ac:dyDescent="0.2">
      <c r="A4975" s="6">
        <v>2294</v>
      </c>
      <c r="B4975" s="29" t="s">
        <v>17</v>
      </c>
      <c r="C4975" s="24" t="s">
        <v>53</v>
      </c>
      <c r="D4975" s="8">
        <v>40393</v>
      </c>
      <c r="E4975" s="8">
        <v>40393</v>
      </c>
      <c r="F4975" s="40" t="s">
        <v>284</v>
      </c>
      <c r="G4975" s="29" t="s">
        <v>23</v>
      </c>
      <c r="I4975" s="12">
        <v>39.79</v>
      </c>
      <c r="J4975" s="12">
        <f>J4974+IF(AND($B4975="B",$G4975="D"),-I4975,IF($B4975="B",+I4975,0))</f>
        <v>-149.21156930410183</v>
      </c>
      <c r="K4975" s="12">
        <f>K4974+IF(AND($B4975="B",$E4975&lt;&gt;""),IF($G4975="D",-I4975,+I4975),0)</f>
        <v>-149.21156930410183</v>
      </c>
      <c r="L4975" s="6" t="str">
        <f>IF(C4975="","",G4975&amp;" "&amp;VLOOKUP(C4975,$X$1:$Y$49,2))</f>
        <v>D 29</v>
      </c>
      <c r="M4975" s="10" t="e">
        <f>M4974+IF(AND(B4975="C",E4975&lt;&gt;""),IF(G4975="D",-#REF!,+#REF!),0)</f>
        <v>#REF!</v>
      </c>
      <c r="N4975">
        <f>IF(D4975,MONTH(D4975),"")</f>
        <v>8</v>
      </c>
      <c r="O4975">
        <f>IF(D4975,YEAR(D4975),"")</f>
        <v>2010</v>
      </c>
      <c r="P4975" s="12">
        <f>P4974+IF(AND($B4975="C",I4975&lt;&gt;""),IF($G4975="D",-I4975,+I4975),0)</f>
        <v>5.774812213216407E-3</v>
      </c>
    </row>
    <row r="4976" spans="1:16" x14ac:dyDescent="0.2">
      <c r="A4976" s="6">
        <v>2294</v>
      </c>
      <c r="B4976" s="29" t="s">
        <v>17</v>
      </c>
      <c r="C4976" s="24" t="s">
        <v>58</v>
      </c>
      <c r="D4976" s="8">
        <v>40393</v>
      </c>
      <c r="E4976" s="8">
        <v>40393</v>
      </c>
      <c r="F4976" s="40" t="s">
        <v>284</v>
      </c>
      <c r="G4976" s="29" t="s">
        <v>23</v>
      </c>
      <c r="I4976" s="12">
        <v>257.55</v>
      </c>
      <c r="J4976" s="12">
        <f>J4975+IF(AND($B4976="B",$G4976="D"),-I4976,IF($B4976="B",+I4976,0))</f>
        <v>-406.76156930410184</v>
      </c>
      <c r="K4976" s="12">
        <f>K4975+IF(AND($B4976="B",$E4976&lt;&gt;""),IF($G4976="D",-I4976,+I4976),0)</f>
        <v>-406.76156930410184</v>
      </c>
      <c r="L4976" s="6" t="str">
        <f>IF(C4976="","",G4976&amp;" "&amp;VLOOKUP(C4976,$X$1:$Y$49,2))</f>
        <v>D 4</v>
      </c>
      <c r="M4976" s="10" t="e">
        <f>M4975+IF(AND(B4976="C",E4976&lt;&gt;""),IF(G4976="D",-#REF!,+#REF!),0)</f>
        <v>#REF!</v>
      </c>
      <c r="N4976">
        <f>IF(D4976,MONTH(D4976),"")</f>
        <v>8</v>
      </c>
      <c r="O4976">
        <f>IF(D4976,YEAR(D4976),"")</f>
        <v>2010</v>
      </c>
      <c r="P4976" s="12">
        <f>P4975+IF(AND($B4976="C",I4976&lt;&gt;""),IF($G4976="D",-I4976,+I4976),0)</f>
        <v>5.774812213216407E-3</v>
      </c>
    </row>
    <row r="4977" spans="1:16" x14ac:dyDescent="0.2">
      <c r="A4977" s="6">
        <v>999</v>
      </c>
      <c r="B4977" s="6" t="s">
        <v>17</v>
      </c>
      <c r="C4977" t="s">
        <v>33</v>
      </c>
      <c r="D4977" s="8">
        <v>40394</v>
      </c>
      <c r="F4977" t="s">
        <v>284</v>
      </c>
      <c r="G4977" s="6" t="s">
        <v>23</v>
      </c>
      <c r="J4977" s="12">
        <f>J4976+IF(AND($B4977="B",$G4977="D"),-I4977,IF($B4977="B",+I4977,0))</f>
        <v>-406.76156930410184</v>
      </c>
      <c r="K4977" s="12">
        <f>K4976+IF(AND($B4977="B",$E4977&lt;&gt;""),IF($G4977="D",-I4977,+I4977),0)</f>
        <v>-406.76156930410184</v>
      </c>
      <c r="L4977" s="6" t="str">
        <f>IF(C4977="","",G4977&amp;" "&amp;VLOOKUP(C4977,$X$1:$Y$49,2))</f>
        <v>D 23</v>
      </c>
      <c r="M4977" s="10" t="e">
        <f>M4976+IF(AND(B4977="C",E4977&lt;&gt;""),IF(G4977="D",-#REF!,+#REF!),0)</f>
        <v>#REF!</v>
      </c>
      <c r="N4977">
        <f>IF(D4977,MONTH(D4977),"")</f>
        <v>8</v>
      </c>
      <c r="O4977">
        <f>IF(D4977,YEAR(D4977),"")</f>
        <v>2010</v>
      </c>
      <c r="P4977" s="12">
        <f>P4976+IF(AND($B4977="C",I4977&lt;&gt;""),IF($G4977="D",-I4977,+I4977),0)</f>
        <v>5.774812213216407E-3</v>
      </c>
    </row>
    <row r="4978" spans="1:16" x14ac:dyDescent="0.2">
      <c r="A4978" s="6">
        <v>2322</v>
      </c>
      <c r="B4978" s="29" t="s">
        <v>17</v>
      </c>
      <c r="C4978" s="24" t="s">
        <v>54</v>
      </c>
      <c r="D4978" s="8">
        <v>40394</v>
      </c>
      <c r="E4978" s="8">
        <v>40394</v>
      </c>
      <c r="F4978" s="40" t="s">
        <v>284</v>
      </c>
      <c r="G4978" s="29" t="s">
        <v>19</v>
      </c>
      <c r="I4978" s="12">
        <v>1360</v>
      </c>
      <c r="J4978" s="12">
        <f>J4977+IF(AND($B4978="B",$G4978="D"),-I4978,IF($B4978="B",+I4978,0))</f>
        <v>953.23843069589816</v>
      </c>
      <c r="K4978" s="12">
        <f>K4977+IF(AND($B4978="B",$E4978&lt;&gt;""),IF($G4978="D",-I4978,+I4978),0)</f>
        <v>953.23843069589816</v>
      </c>
      <c r="L4978" s="6" t="str">
        <f>IF(C4978="","",G4978&amp;" "&amp;VLOOKUP(C4978,$X$1:$Y$49,2))</f>
        <v>R 6</v>
      </c>
      <c r="M4978" s="10" t="e">
        <f>M4977+IF(AND(B4978="C",E4978&lt;&gt;""),IF(G4978="D",-#REF!,+#REF!),0)</f>
        <v>#REF!</v>
      </c>
      <c r="N4978">
        <f>IF(D4978,MONTH(D4978),"")</f>
        <v>8</v>
      </c>
      <c r="O4978">
        <f>IF(D4978,YEAR(D4978),"")</f>
        <v>2010</v>
      </c>
      <c r="P4978" s="12">
        <f>P4977+IF(AND($B4978="C",I4978&lt;&gt;""),IF($G4978="D",-I4978,+I4978),0)</f>
        <v>5.774812213216407E-3</v>
      </c>
    </row>
    <row r="4979" spans="1:16" x14ac:dyDescent="0.2">
      <c r="A4979" s="6">
        <v>2322</v>
      </c>
      <c r="B4979" s="29" t="s">
        <v>17</v>
      </c>
      <c r="C4979" t="s">
        <v>62</v>
      </c>
      <c r="D4979" s="8">
        <v>40394</v>
      </c>
      <c r="E4979" s="8">
        <v>40394</v>
      </c>
      <c r="F4979" s="40" t="s">
        <v>284</v>
      </c>
      <c r="G4979" s="29" t="s">
        <v>19</v>
      </c>
      <c r="I4979" s="12">
        <v>266.56</v>
      </c>
      <c r="J4979" s="12">
        <f>J4978+IF(AND($B4979="B",$G4979="D"),-I4979,IF($B4979="B",+I4979,0))</f>
        <v>1219.7984306958981</v>
      </c>
      <c r="K4979" s="12">
        <f>K4978+IF(AND($B4979="B",$E4979&lt;&gt;""),IF($G4979="D",-I4979,+I4979),0)</f>
        <v>1219.7984306958981</v>
      </c>
      <c r="L4979" s="6" t="str">
        <f>IF(C4979="","",G4979&amp;" "&amp;VLOOKUP(C4979,$X$1:$Y$49,2))</f>
        <v>R 5</v>
      </c>
      <c r="M4979" s="10" t="e">
        <f>M4978+IF(AND(B4979="C",E4979&lt;&gt;""),IF(G4979="D",-#REF!,+#REF!),0)</f>
        <v>#REF!</v>
      </c>
      <c r="N4979">
        <f>IF(D4979,MONTH(D4979),"")</f>
        <v>8</v>
      </c>
      <c r="O4979">
        <f>IF(D4979,YEAR(D4979),"")</f>
        <v>2010</v>
      </c>
      <c r="P4979" s="12">
        <f>P4978+IF(AND($B4979="C",I4979&lt;&gt;""),IF($G4979="D",-I4979,+I4979),0)</f>
        <v>5.774812213216407E-3</v>
      </c>
    </row>
    <row r="4980" spans="1:16" x14ac:dyDescent="0.2">
      <c r="A4980" s="6">
        <v>2328</v>
      </c>
      <c r="B4980" s="29" t="s">
        <v>17</v>
      </c>
      <c r="C4980" t="s">
        <v>31</v>
      </c>
      <c r="D4980" s="8">
        <v>40395</v>
      </c>
      <c r="E4980" s="8">
        <v>40395</v>
      </c>
      <c r="F4980" s="40" t="s">
        <v>284</v>
      </c>
      <c r="G4980" s="29" t="s">
        <v>23</v>
      </c>
      <c r="I4980" s="12">
        <v>30.43</v>
      </c>
      <c r="J4980" s="12">
        <f>J4979+IF(AND($B4980="B",$G4980="D"),-I4980,IF($B4980="B",+I4980,0))</f>
        <v>1189.368430695898</v>
      </c>
      <c r="K4980" s="12">
        <f>K4979+IF(AND($B4980="B",$E4980&lt;&gt;""),IF($G4980="D",-I4980,+I4980),0)</f>
        <v>1189.368430695898</v>
      </c>
      <c r="L4980" s="6" t="str">
        <f>IF(C4980="","",G4980&amp;" "&amp;VLOOKUP(C4980,$X$1:$Y$49,2))</f>
        <v>D 22</v>
      </c>
      <c r="M4980" s="10" t="e">
        <f>M4979+IF(AND(B4980="C",E4980&lt;&gt;""),IF(G4980="D",-#REF!,+#REF!),0)</f>
        <v>#REF!</v>
      </c>
      <c r="N4980">
        <f>IF(D4980,MONTH(D4980),"")</f>
        <v>8</v>
      </c>
      <c r="O4980">
        <f>IF(D4980,YEAR(D4980),"")</f>
        <v>2010</v>
      </c>
      <c r="P4980" s="12">
        <f>P4979+IF(AND($B4980="C",I4980&lt;&gt;""),IF($G4980="D",-I4980,+I4980),0)</f>
        <v>5.774812213216407E-3</v>
      </c>
    </row>
    <row r="4981" spans="1:16" x14ac:dyDescent="0.2">
      <c r="A4981" s="6">
        <v>2328</v>
      </c>
      <c r="B4981" s="29" t="s">
        <v>17</v>
      </c>
      <c r="C4981" t="s">
        <v>26</v>
      </c>
      <c r="D4981" s="8">
        <v>40395</v>
      </c>
      <c r="E4981" s="8">
        <v>40395</v>
      </c>
      <c r="F4981" s="40" t="s">
        <v>284</v>
      </c>
      <c r="G4981" s="29" t="s">
        <v>23</v>
      </c>
      <c r="I4981" s="12">
        <v>5.97</v>
      </c>
      <c r="J4981" s="12">
        <f>J4980+IF(AND($B4981="B",$G4981="D"),-I4981,IF($B4981="B",+I4981,0))</f>
        <v>1183.398430695898</v>
      </c>
      <c r="K4981" s="12">
        <f>K4980+IF(AND($B4981="B",$E4981&lt;&gt;""),IF($G4981="D",-I4981,+I4981),0)</f>
        <v>1183.398430695898</v>
      </c>
      <c r="L4981" s="6" t="str">
        <f>IF(C4981="","",G4981&amp;" "&amp;VLOOKUP(C4981,$X$1:$Y$49,2))</f>
        <v>D 6</v>
      </c>
      <c r="M4981" s="10" t="e">
        <f>M4980+IF(AND(B4981="C",E4981&lt;&gt;""),IF(G4981="D",-#REF!,+#REF!),0)</f>
        <v>#REF!</v>
      </c>
      <c r="N4981">
        <f>IF(D4981,MONTH(D4981),"")</f>
        <v>8</v>
      </c>
      <c r="O4981">
        <f>IF(D4981,YEAR(D4981),"")</f>
        <v>2010</v>
      </c>
      <c r="P4981" s="12">
        <f>P4980+IF(AND($B4981="C",I4981&lt;&gt;""),IF($G4981="D",-I4981,+I4981),0)</f>
        <v>5.774812213216407E-3</v>
      </c>
    </row>
    <row r="4982" spans="1:16" x14ac:dyDescent="0.2">
      <c r="A4982" s="6">
        <v>1538</v>
      </c>
      <c r="B4982" s="6" t="s">
        <v>17</v>
      </c>
      <c r="C4982" t="s">
        <v>64</v>
      </c>
      <c r="D4982" s="8">
        <v>40398</v>
      </c>
      <c r="E4982" s="8">
        <v>40400</v>
      </c>
      <c r="F4982" t="s">
        <v>284</v>
      </c>
      <c r="G4982" s="6" t="s">
        <v>23</v>
      </c>
      <c r="I4982" s="12">
        <v>11.9</v>
      </c>
      <c r="J4982" s="12">
        <f>J4981+IF(AND($B4982="B",$G4982="D"),-I4982,IF($B4982="B",+I4982,0))</f>
        <v>1171.4984306958979</v>
      </c>
      <c r="K4982" s="12">
        <f>K4981+IF(AND($B4982="B",$E4982&lt;&gt;""),IF($G4982="D",-I4982,+I4982),0)</f>
        <v>1171.4984306958979</v>
      </c>
      <c r="L4982" s="6" t="str">
        <f>IF(C4982="","",G4982&amp;" "&amp;VLOOKUP(C4982,$X$1:$Y$49,2))</f>
        <v>D 20</v>
      </c>
      <c r="M4982" s="10" t="e">
        <f>M4981+IF(AND(B4982="C",E4982&lt;&gt;""),IF(G4982="D",-#REF!,+#REF!),0)</f>
        <v>#REF!</v>
      </c>
      <c r="N4982">
        <f>IF(D4982,MONTH(D4982),"")</f>
        <v>8</v>
      </c>
      <c r="O4982">
        <f>IF(D4982,YEAR(D4982),"")</f>
        <v>2010</v>
      </c>
      <c r="P4982" s="12">
        <f>P4981+IF(AND($B4982="C",I4982&lt;&gt;""),IF($G4982="D",-I4982,+I4982),0)</f>
        <v>5.774812213216407E-3</v>
      </c>
    </row>
    <row r="4983" spans="1:16" x14ac:dyDescent="0.2">
      <c r="A4983" s="6">
        <v>2230</v>
      </c>
      <c r="B4983" s="29" t="s">
        <v>17</v>
      </c>
      <c r="C4983" t="s">
        <v>33</v>
      </c>
      <c r="D4983" s="8">
        <v>40400</v>
      </c>
      <c r="E4983" s="8">
        <v>40401</v>
      </c>
      <c r="F4983" t="s">
        <v>284</v>
      </c>
      <c r="G4983" s="29" t="s">
        <v>23</v>
      </c>
      <c r="I4983" s="12">
        <v>364.5</v>
      </c>
      <c r="J4983" s="12">
        <f>J4982+IF(AND($B4983="B",$G4983="D"),-I4983,IF($B4983="B",+I4983,0))</f>
        <v>806.99843069589792</v>
      </c>
      <c r="K4983" s="12">
        <f>K4982+IF(AND($B4983="B",$E4983&lt;&gt;""),IF($G4983="D",-I4983,+I4983),0)</f>
        <v>806.99843069589792</v>
      </c>
      <c r="L4983" s="6" t="str">
        <f>IF(C4983="","",G4983&amp;" "&amp;VLOOKUP(C4983,$X$1:$Y$49,2))</f>
        <v>D 23</v>
      </c>
      <c r="M4983" s="10" t="e">
        <f>M4982+IF(AND(B4983="C",E4983&lt;&gt;""),IF(G4983="D",-#REF!,+#REF!),0)</f>
        <v>#REF!</v>
      </c>
      <c r="N4983">
        <f>IF(D4983,MONTH(D4983),"")</f>
        <v>8</v>
      </c>
      <c r="O4983">
        <f>IF(D4983,YEAR(D4983),"")</f>
        <v>2010</v>
      </c>
      <c r="P4983" s="12">
        <f>P4982+IF(AND($B4983="C",I4983&lt;&gt;""),IF($G4983="D",-I4983,+I4983),0)</f>
        <v>5.774812213216407E-3</v>
      </c>
    </row>
    <row r="4984" spans="1:16" x14ac:dyDescent="0.2">
      <c r="A4984" s="6">
        <v>2320</v>
      </c>
      <c r="B4984" s="29" t="s">
        <v>17</v>
      </c>
      <c r="C4984" t="s">
        <v>45</v>
      </c>
      <c r="D4984" s="8">
        <v>40400</v>
      </c>
      <c r="E4984" s="8">
        <v>40400</v>
      </c>
      <c r="F4984" s="40" t="s">
        <v>284</v>
      </c>
      <c r="G4984" s="29" t="s">
        <v>23</v>
      </c>
      <c r="I4984" s="12">
        <v>-600</v>
      </c>
      <c r="J4984" s="12">
        <f>J4983+IF(AND($B4984="B",$G4984="D"),-I4984,IF($B4984="B",+I4984,0))</f>
        <v>1406.9984306958979</v>
      </c>
      <c r="K4984" s="12">
        <f>K4983+IF(AND($B4984="B",$E4984&lt;&gt;""),IF($G4984="D",-I4984,+I4984),0)</f>
        <v>1406.9984306958979</v>
      </c>
      <c r="L4984" s="6" t="str">
        <f>IF(C4984="","",G4984&amp;" "&amp;VLOOKUP(C4984,$X$1:$Y$49,2))</f>
        <v>D 7</v>
      </c>
      <c r="M4984" s="10" t="e">
        <f>M4983+IF(AND(B4984="C",E4984&lt;&gt;""),IF(G4984="D",-#REF!,+#REF!),0)</f>
        <v>#REF!</v>
      </c>
      <c r="N4984">
        <f>IF(D4984,MONTH(D4984),"")</f>
        <v>8</v>
      </c>
      <c r="O4984">
        <f>IF(D4984,YEAR(D4984),"")</f>
        <v>2010</v>
      </c>
      <c r="P4984" s="12">
        <f>P4983+IF(AND($B4984="C",I4984&lt;&gt;""),IF($G4984="D",-I4984,+I4984),0)</f>
        <v>5.774812213216407E-3</v>
      </c>
    </row>
    <row r="4985" spans="1:16" x14ac:dyDescent="0.2">
      <c r="A4985" s="6">
        <v>2323</v>
      </c>
      <c r="B4985" s="29" t="s">
        <v>17</v>
      </c>
      <c r="C4985" s="24" t="s">
        <v>54</v>
      </c>
      <c r="D4985" s="8">
        <v>40400</v>
      </c>
      <c r="E4985" s="8">
        <v>40400</v>
      </c>
      <c r="F4985" s="40" t="s">
        <v>284</v>
      </c>
      <c r="G4985" s="29" t="s">
        <v>19</v>
      </c>
      <c r="I4985" s="12">
        <v>350</v>
      </c>
      <c r="J4985" s="12">
        <f>J4984+IF(AND($B4985="B",$G4985="D"),-I4985,IF($B4985="B",+I4985,0))</f>
        <v>1756.9984306958979</v>
      </c>
      <c r="K4985" s="12">
        <f>K4984+IF(AND($B4985="B",$E4985&lt;&gt;""),IF($G4985="D",-I4985,+I4985),0)</f>
        <v>1756.9984306958979</v>
      </c>
      <c r="L4985" s="6" t="str">
        <f>IF(C4985="","",G4985&amp;" "&amp;VLOOKUP(C4985,$X$1:$Y$49,2))</f>
        <v>R 6</v>
      </c>
      <c r="M4985" s="10" t="e">
        <f>M4984+IF(AND(B4985="C",E4985&lt;&gt;""),IF(G4985="D",-#REF!,+#REF!),0)</f>
        <v>#REF!</v>
      </c>
      <c r="N4985">
        <f>IF(D4985,MONTH(D4985),"")</f>
        <v>8</v>
      </c>
      <c r="O4985">
        <f>IF(D4985,YEAR(D4985),"")</f>
        <v>2010</v>
      </c>
      <c r="P4985" s="12">
        <f>P4984+IF(AND($B4985="C",I4985&lt;&gt;""),IF($G4985="D",-I4985,+I4985),0)</f>
        <v>5.774812213216407E-3</v>
      </c>
    </row>
    <row r="4986" spans="1:16" x14ac:dyDescent="0.2">
      <c r="A4986" s="6">
        <v>2323</v>
      </c>
      <c r="B4986" s="29" t="s">
        <v>17</v>
      </c>
      <c r="C4986" t="s">
        <v>62</v>
      </c>
      <c r="D4986" s="8">
        <v>40400</v>
      </c>
      <c r="E4986" s="8">
        <v>40400</v>
      </c>
      <c r="F4986" s="40" t="s">
        <v>284</v>
      </c>
      <c r="G4986" s="29" t="s">
        <v>19</v>
      </c>
      <c r="I4986" s="12">
        <v>68.599999999999994</v>
      </c>
      <c r="J4986" s="12">
        <f>J4985+IF(AND($B4986="B",$G4986="D"),-I4986,IF($B4986="B",+I4986,0))</f>
        <v>1825.5984306958978</v>
      </c>
      <c r="K4986" s="12">
        <f>K4985+IF(AND($B4986="B",$E4986&lt;&gt;""),IF($G4986="D",-I4986,+I4986),0)</f>
        <v>1825.5984306958978</v>
      </c>
      <c r="L4986" s="6" t="str">
        <f>IF(C4986="","",G4986&amp;" "&amp;VLOOKUP(C4986,$X$1:$Y$49,2))</f>
        <v>R 5</v>
      </c>
      <c r="M4986" s="10" t="e">
        <f>M4985+IF(AND(B4986="C",E4986&lt;&gt;""),IF(G4986="D",-#REF!,+#REF!),0)</f>
        <v>#REF!</v>
      </c>
      <c r="N4986">
        <f>IF(D4986,MONTH(D4986),"")</f>
        <v>8</v>
      </c>
      <c r="O4986">
        <f>IF(D4986,YEAR(D4986),"")</f>
        <v>2010</v>
      </c>
      <c r="P4986" s="12">
        <f>P4985+IF(AND($B4986="C",I4986&lt;&gt;""),IF($G4986="D",-I4986,+I4986),0)</f>
        <v>5.774812213216407E-3</v>
      </c>
    </row>
    <row r="4987" spans="1:16" x14ac:dyDescent="0.2">
      <c r="A4987" s="6">
        <v>2330</v>
      </c>
      <c r="B4987" s="29" t="s">
        <v>17</v>
      </c>
      <c r="C4987" s="24" t="s">
        <v>67</v>
      </c>
      <c r="D4987" s="8">
        <v>40401</v>
      </c>
      <c r="E4987" s="8">
        <v>40406</v>
      </c>
      <c r="F4987" s="40" t="s">
        <v>284</v>
      </c>
      <c r="G4987" s="29" t="s">
        <v>23</v>
      </c>
      <c r="I4987" s="12">
        <v>1019</v>
      </c>
      <c r="J4987" s="12">
        <f>J4986+IF(AND($B4987="B",$G4987="D"),-I4987,IF($B4987="B",+I4987,0))</f>
        <v>806.59843069589783</v>
      </c>
      <c r="K4987" s="12">
        <f>K4986+IF(AND($B4987="B",$E4987&lt;&gt;""),IF($G4987="D",-I4987,+I4987),0)</f>
        <v>806.59843069589783</v>
      </c>
      <c r="L4987" s="6" t="str">
        <f>IF(C4987="","",G4987&amp;" "&amp;VLOOKUP(C4987,$X$1:$Y$49,2))</f>
        <v>D 11</v>
      </c>
      <c r="M4987" s="10" t="e">
        <f>M4986+IF(AND(B4987="C",E4987&lt;&gt;""),IF(G4987="D",-#REF!,+#REF!),0)</f>
        <v>#REF!</v>
      </c>
      <c r="N4987">
        <f>IF(D4987,MONTH(D4987),"")</f>
        <v>8</v>
      </c>
      <c r="O4987">
        <f>IF(D4987,YEAR(D4987),"")</f>
        <v>2010</v>
      </c>
      <c r="P4987" s="12">
        <f>P4986+IF(AND($B4987="C",I4987&lt;&gt;""),IF($G4987="D",-I4987,+I4987),0)</f>
        <v>5.774812213216407E-3</v>
      </c>
    </row>
    <row r="4988" spans="1:16" x14ac:dyDescent="0.2">
      <c r="A4988" s="6">
        <v>2332</v>
      </c>
      <c r="B4988" s="29" t="s">
        <v>17</v>
      </c>
      <c r="C4988" t="s">
        <v>28</v>
      </c>
      <c r="D4988" s="8">
        <v>40406</v>
      </c>
      <c r="E4988" s="8">
        <v>40406</v>
      </c>
      <c r="F4988" t="s">
        <v>284</v>
      </c>
      <c r="G4988" s="29" t="s">
        <v>23</v>
      </c>
      <c r="I4988" s="12">
        <v>67.53</v>
      </c>
      <c r="J4988" s="12">
        <f>J4987+IF(AND($B4988="B",$G4988="D"),-I4988,IF($B4988="B",+I4988,0))</f>
        <v>739.06843069589786</v>
      </c>
      <c r="K4988" s="12">
        <f>K4987+IF(AND($B4988="B",$E4988&lt;&gt;""),IF($G4988="D",-I4988,+I4988),0)</f>
        <v>739.06843069589786</v>
      </c>
      <c r="L4988" s="6" t="str">
        <f>IF(C4988="","",G4988&amp;" "&amp;VLOOKUP(C4988,$X$1:$Y$49,2))</f>
        <v>D 25</v>
      </c>
      <c r="M4988" s="10" t="e">
        <f>M4987+IF(AND(B4988="C",E4988&lt;&gt;""),IF(G4988="D",-#REF!,+#REF!),0)</f>
        <v>#REF!</v>
      </c>
      <c r="N4988">
        <f>IF(D4988,MONTH(D4988),"")</f>
        <v>8</v>
      </c>
      <c r="O4988">
        <f>IF(D4988,YEAR(D4988),"")</f>
        <v>2010</v>
      </c>
      <c r="P4988" s="12">
        <f>P4987+IF(AND($B4988="C",I4988&lt;&gt;""),IF($G4988="D",-I4988,+I4988),0)</f>
        <v>5.774812213216407E-3</v>
      </c>
    </row>
    <row r="4989" spans="1:16" x14ac:dyDescent="0.2">
      <c r="A4989" s="6">
        <v>2332</v>
      </c>
      <c r="B4989" s="29" t="s">
        <v>17</v>
      </c>
      <c r="C4989" t="s">
        <v>26</v>
      </c>
      <c r="D4989" s="8">
        <v>40406</v>
      </c>
      <c r="E4989" s="8">
        <v>40406</v>
      </c>
      <c r="F4989" t="s">
        <v>284</v>
      </c>
      <c r="G4989" s="29" t="s">
        <v>23</v>
      </c>
      <c r="I4989" s="12">
        <v>13.24</v>
      </c>
      <c r="J4989" s="12">
        <f>J4988+IF(AND($B4989="B",$G4989="D"),-I4989,IF($B4989="B",+I4989,0))</f>
        <v>725.82843069589785</v>
      </c>
      <c r="K4989" s="12">
        <f>K4988+IF(AND($B4989="B",$E4989&lt;&gt;""),IF($G4989="D",-I4989,+I4989),0)</f>
        <v>725.82843069589785</v>
      </c>
      <c r="L4989" s="6" t="str">
        <f>IF(C4989="","",G4989&amp;" "&amp;VLOOKUP(C4989,$X$1:$Y$49,2))</f>
        <v>D 6</v>
      </c>
      <c r="M4989" s="10" t="e">
        <f>M4988+IF(AND(B4989="C",E4989&lt;&gt;""),IF(G4989="D",-#REF!,+#REF!),0)</f>
        <v>#REF!</v>
      </c>
      <c r="N4989">
        <f>IF(D4989,MONTH(D4989),"")</f>
        <v>8</v>
      </c>
      <c r="O4989">
        <f>IF(D4989,YEAR(D4989),"")</f>
        <v>2010</v>
      </c>
      <c r="P4989" s="12">
        <f>P4988+IF(AND($B4989="C",I4989&lt;&gt;""),IF($G4989="D",-I4989,+I4989),0)</f>
        <v>5.774812213216407E-3</v>
      </c>
    </row>
    <row r="4990" spans="1:16" x14ac:dyDescent="0.2">
      <c r="A4990" s="6">
        <v>2212</v>
      </c>
      <c r="B4990" s="29" t="s">
        <v>17</v>
      </c>
      <c r="C4990" t="s">
        <v>33</v>
      </c>
      <c r="D4990" s="8">
        <v>40410</v>
      </c>
      <c r="E4990" s="8">
        <v>40410</v>
      </c>
      <c r="F4990" s="40" t="s">
        <v>284</v>
      </c>
      <c r="G4990" s="29" t="s">
        <v>23</v>
      </c>
      <c r="I4990" s="12">
        <v>373</v>
      </c>
      <c r="J4990" s="12">
        <f>J4989+IF(AND($B4990="B",$G4990="D"),-I4990,IF($B4990="B",+I4990,0))</f>
        <v>352.82843069589785</v>
      </c>
      <c r="K4990" s="12">
        <f>K4989+IF(AND($B4990="B",$E4990&lt;&gt;""),IF($G4990="D",-I4990,+I4990),0)</f>
        <v>352.82843069589785</v>
      </c>
      <c r="L4990" s="6" t="str">
        <f>IF(C4990="","",G4990&amp;" "&amp;VLOOKUP(C4990,$X$1:$Y$49,2))</f>
        <v>D 23</v>
      </c>
      <c r="M4990" s="10" t="e">
        <f>M4989+IF(AND(B4990="C",E4990&lt;&gt;""),IF(G4990="D",-#REF!,+#REF!),0)</f>
        <v>#REF!</v>
      </c>
      <c r="N4990">
        <f>IF(D4990,MONTH(D4990),"")</f>
        <v>8</v>
      </c>
      <c r="O4990">
        <f>IF(D4990,YEAR(D4990),"")</f>
        <v>2010</v>
      </c>
      <c r="P4990" s="12">
        <f>P4989+IF(AND($B4990="C",I4990&lt;&gt;""),IF($G4990="D",-I4990,+I4990),0)</f>
        <v>5.774812213216407E-3</v>
      </c>
    </row>
    <row r="4991" spans="1:16" x14ac:dyDescent="0.2">
      <c r="A4991" s="6">
        <v>2213</v>
      </c>
      <c r="B4991" s="29" t="s">
        <v>17</v>
      </c>
      <c r="C4991" t="s">
        <v>33</v>
      </c>
      <c r="D4991" s="8">
        <v>40410</v>
      </c>
      <c r="E4991" s="8">
        <v>40410</v>
      </c>
      <c r="F4991" s="40" t="s">
        <v>284</v>
      </c>
      <c r="G4991" s="29" t="s">
        <v>23</v>
      </c>
      <c r="I4991" s="12">
        <v>816</v>
      </c>
      <c r="J4991" s="12">
        <f>J4990+IF(AND($B4991="B",$G4991="D"),-I4991,IF($B4991="B",+I4991,0))</f>
        <v>-463.17156930410215</v>
      </c>
      <c r="K4991" s="12">
        <f>K4990+IF(AND($B4991="B",$E4991&lt;&gt;""),IF($G4991="D",-I4991,+I4991),0)</f>
        <v>-463.17156930410215</v>
      </c>
      <c r="L4991" s="6" t="str">
        <f>IF(C4991="","",G4991&amp;" "&amp;VLOOKUP(C4991,$X$1:$Y$49,2))</f>
        <v>D 23</v>
      </c>
      <c r="M4991" s="10" t="e">
        <f>M4990+IF(AND(B4991="C",E4991&lt;&gt;""),IF(G4991="D",-#REF!,+#REF!),0)</f>
        <v>#REF!</v>
      </c>
      <c r="N4991">
        <f>IF(D4991,MONTH(D4991),"")</f>
        <v>8</v>
      </c>
      <c r="O4991">
        <f>IF(D4991,YEAR(D4991),"")</f>
        <v>2010</v>
      </c>
      <c r="P4991" s="12">
        <f>P4990+IF(AND($B4991="C",I4991&lt;&gt;""),IF($G4991="D",-I4991,+I4991),0)</f>
        <v>5.774812213216407E-3</v>
      </c>
    </row>
    <row r="4992" spans="1:16" x14ac:dyDescent="0.2">
      <c r="A4992" s="6">
        <v>2215</v>
      </c>
      <c r="B4992" s="29" t="s">
        <v>17</v>
      </c>
      <c r="C4992" s="24" t="s">
        <v>58</v>
      </c>
      <c r="D4992" s="8">
        <v>40410</v>
      </c>
      <c r="F4992" s="40" t="s">
        <v>284</v>
      </c>
      <c r="G4992" s="29" t="s">
        <v>23</v>
      </c>
      <c r="J4992" s="12">
        <f>J4991+IF(AND($B4992="B",$G4992="D"),-I4992,IF($B4992="B",+I4992,0))</f>
        <v>-463.17156930410215</v>
      </c>
      <c r="K4992" s="12">
        <f>K4991+IF(AND($B4992="B",$E4992&lt;&gt;""),IF($G4992="D",-I4992,+I4992),0)</f>
        <v>-463.17156930410215</v>
      </c>
      <c r="L4992" s="6" t="str">
        <f>IF(C4992="","",G4992&amp;" "&amp;VLOOKUP(C4992,$X$1:$Y$49,2))</f>
        <v>D 4</v>
      </c>
      <c r="M4992" s="10" t="e">
        <f>M4991+IF(AND(B4992="C",E4992&lt;&gt;""),IF(G4992="D",-#REF!,+#REF!),0)</f>
        <v>#REF!</v>
      </c>
      <c r="N4992">
        <f>IF(D4992,MONTH(D4992),"")</f>
        <v>8</v>
      </c>
      <c r="O4992">
        <f>IF(D4992,YEAR(D4992),"")</f>
        <v>2010</v>
      </c>
      <c r="P4992" s="12">
        <f>P4991+IF(AND($B4992="C",I4992&lt;&gt;""),IF($G4992="D",-I4992,+I4992),0)</f>
        <v>5.774812213216407E-3</v>
      </c>
    </row>
    <row r="4993" spans="1:16" x14ac:dyDescent="0.2">
      <c r="A4993" s="6">
        <v>2334</v>
      </c>
      <c r="B4993" s="29" t="s">
        <v>17</v>
      </c>
      <c r="C4993" s="24" t="s">
        <v>54</v>
      </c>
      <c r="D4993" s="8">
        <v>40410</v>
      </c>
      <c r="E4993" s="8">
        <v>40410</v>
      </c>
      <c r="F4993" s="40" t="s">
        <v>284</v>
      </c>
      <c r="G4993" s="29" t="s">
        <v>19</v>
      </c>
      <c r="I4993" s="12">
        <v>820</v>
      </c>
      <c r="J4993" s="12">
        <f>J4992+IF(AND($B4993="B",$G4993="D"),-I4993,IF($B4993="B",+I4993,0))</f>
        <v>356.82843069589785</v>
      </c>
      <c r="K4993" s="12">
        <f>K4992+IF(AND($B4993="B",$E4993&lt;&gt;""),IF($G4993="D",-I4993,+I4993),0)</f>
        <v>356.82843069589785</v>
      </c>
      <c r="L4993" s="6" t="str">
        <f>IF(C4993="","",G4993&amp;" "&amp;VLOOKUP(C4993,$X$1:$Y$49,2))</f>
        <v>R 6</v>
      </c>
      <c r="M4993" s="10" t="e">
        <f>M4992+IF(AND(B4993="C",E4993&lt;&gt;""),IF(G4993="D",-#REF!,+#REF!),0)</f>
        <v>#REF!</v>
      </c>
      <c r="N4993">
        <f>IF(D4993,MONTH(D4993),"")</f>
        <v>8</v>
      </c>
      <c r="O4993">
        <f>IF(D4993,YEAR(D4993),"")</f>
        <v>2010</v>
      </c>
      <c r="P4993" s="12">
        <f>P4992+IF(AND($B4993="C",I4993&lt;&gt;""),IF($G4993="D",-I4993,+I4993),0)</f>
        <v>5.774812213216407E-3</v>
      </c>
    </row>
    <row r="4994" spans="1:16" x14ac:dyDescent="0.2">
      <c r="A4994" s="6">
        <v>2334</v>
      </c>
      <c r="B4994" s="29" t="s">
        <v>17</v>
      </c>
      <c r="C4994" t="s">
        <v>62</v>
      </c>
      <c r="D4994" s="8">
        <v>40410</v>
      </c>
      <c r="E4994" s="8">
        <v>40410</v>
      </c>
      <c r="F4994" s="40" t="s">
        <v>284</v>
      </c>
      <c r="G4994" s="29" t="s">
        <v>19</v>
      </c>
      <c r="I4994" s="12">
        <v>160.72</v>
      </c>
      <c r="J4994" s="12">
        <f>J4993+IF(AND($B4994="B",$G4994="D"),-I4994,IF($B4994="B",+I4994,0))</f>
        <v>517.54843069589788</v>
      </c>
      <c r="K4994" s="12">
        <f>K4993+IF(AND($B4994="B",$E4994&lt;&gt;""),IF($G4994="D",-I4994,+I4994),0)</f>
        <v>517.54843069589788</v>
      </c>
      <c r="L4994" s="6" t="str">
        <f>IF(C4994="","",G4994&amp;" "&amp;VLOOKUP(C4994,$X$1:$Y$49,2))</f>
        <v>R 5</v>
      </c>
      <c r="M4994" s="10" t="e">
        <f>M4993+IF(AND(B4994="C",E4994&lt;&gt;""),IF(G4994="D",-#REF!,+#REF!),0)</f>
        <v>#REF!</v>
      </c>
      <c r="N4994">
        <f>IF(D4994,MONTH(D4994),"")</f>
        <v>8</v>
      </c>
      <c r="O4994">
        <f>IF(D4994,YEAR(D4994),"")</f>
        <v>2010</v>
      </c>
      <c r="P4994" s="12">
        <f>P4993+IF(AND($B4994="C",I4994&lt;&gt;""),IF($G4994="D",-I4994,+I4994),0)</f>
        <v>5.774812213216407E-3</v>
      </c>
    </row>
    <row r="4995" spans="1:16" x14ac:dyDescent="0.2">
      <c r="A4995" s="6">
        <v>1528</v>
      </c>
      <c r="B4995" s="6" t="s">
        <v>17</v>
      </c>
      <c r="C4995" t="s">
        <v>57</v>
      </c>
      <c r="D4995" s="8">
        <v>40411</v>
      </c>
      <c r="E4995" s="8">
        <v>40413</v>
      </c>
      <c r="F4995" t="s">
        <v>284</v>
      </c>
      <c r="G4995" s="6" t="s">
        <v>23</v>
      </c>
      <c r="I4995" s="12">
        <v>278.97000000000003</v>
      </c>
      <c r="J4995" s="12">
        <f>J4994+IF(AND($B4995="B",$G4995="D"),-I4995,IF($B4995="B",+I4995,0))</f>
        <v>238.57843069589785</v>
      </c>
      <c r="K4995" s="12">
        <f>K4994+IF(AND($B4995="B",$E4995&lt;&gt;""),IF($G4995="D",-I4995,+I4995),0)</f>
        <v>238.57843069589785</v>
      </c>
      <c r="L4995" s="6" t="str">
        <f>IF(C4995="","",G4995&amp;" "&amp;VLOOKUP(C4995,$X$1:$Y$49,2))</f>
        <v>D 13</v>
      </c>
      <c r="M4995" s="10" t="e">
        <f>M4994+IF(AND(B4995="C",E4995&lt;&gt;""),IF(G4995="D",-#REF!,+#REF!),0)</f>
        <v>#REF!</v>
      </c>
      <c r="N4995">
        <f>IF(D4995,MONTH(D4995),"")</f>
        <v>8</v>
      </c>
      <c r="O4995">
        <f>IF(D4995,YEAR(D4995),"")</f>
        <v>2010</v>
      </c>
      <c r="P4995" s="12">
        <f>P4994+IF(AND($B4995="C",I4995&lt;&gt;""),IF($G4995="D",-I4995,+I4995),0)</f>
        <v>5.774812213216407E-3</v>
      </c>
    </row>
    <row r="4996" spans="1:16" x14ac:dyDescent="0.2">
      <c r="A4996" s="6">
        <v>1528</v>
      </c>
      <c r="B4996" s="6" t="s">
        <v>17</v>
      </c>
      <c r="C4996" s="7" t="s">
        <v>26</v>
      </c>
      <c r="D4996" s="8">
        <v>40411</v>
      </c>
      <c r="E4996" s="8">
        <v>40413</v>
      </c>
      <c r="F4996" t="s">
        <v>284</v>
      </c>
      <c r="G4996" s="6" t="s">
        <v>23</v>
      </c>
      <c r="I4996" s="12">
        <v>54.68</v>
      </c>
      <c r="J4996" s="12">
        <f>J4995+IF(AND($B4996="B",$G4996="D"),-I4996,IF($B4996="B",+I4996,0))</f>
        <v>183.89843069589784</v>
      </c>
      <c r="K4996" s="12">
        <f>K4995+IF(AND($B4996="B",$E4996&lt;&gt;""),IF($G4996="D",-I4996,+I4996),0)</f>
        <v>183.89843069589784</v>
      </c>
      <c r="L4996" s="6" t="str">
        <f>IF(C4996="","",G4996&amp;" "&amp;VLOOKUP(C4996,$X$1:$Y$49,2))</f>
        <v>D 6</v>
      </c>
      <c r="M4996" s="10" t="e">
        <f>M4995+IF(AND(B4996="C",E4996&lt;&gt;""),IF(G4996="D",-#REF!,+#REF!),0)</f>
        <v>#REF!</v>
      </c>
      <c r="N4996">
        <f>IF(D4996,MONTH(D4996),"")</f>
        <v>8</v>
      </c>
      <c r="O4996">
        <f>IF(D4996,YEAR(D4996),"")</f>
        <v>2010</v>
      </c>
      <c r="P4996" s="12">
        <f>P4995+IF(AND($B4996="C",I4996&lt;&gt;""),IF($G4996="D",-I4996,+I4996),0)</f>
        <v>5.774812213216407E-3</v>
      </c>
    </row>
    <row r="4997" spans="1:16" x14ac:dyDescent="0.2">
      <c r="A4997" s="6">
        <v>1528</v>
      </c>
      <c r="B4997" s="6" t="s">
        <v>17</v>
      </c>
      <c r="C4997" t="s">
        <v>64</v>
      </c>
      <c r="D4997" s="8">
        <v>40411</v>
      </c>
      <c r="E4997" s="8">
        <v>40413</v>
      </c>
      <c r="F4997" t="s">
        <v>284</v>
      </c>
      <c r="G4997" s="6" t="s">
        <v>23</v>
      </c>
      <c r="I4997" s="12">
        <v>6.11</v>
      </c>
      <c r="J4997" s="12">
        <f>J4996+IF(AND($B4997="B",$G4997="D"),-I4997,IF($B4997="B",+I4997,0))</f>
        <v>177.78843069589783</v>
      </c>
      <c r="K4997" s="12">
        <f>K4996+IF(AND($B4997="B",$E4997&lt;&gt;""),IF($G4997="D",-I4997,+I4997),0)</f>
        <v>177.78843069589783</v>
      </c>
      <c r="L4997" s="6" t="str">
        <f>IF(C4997="","",G4997&amp;" "&amp;VLOOKUP(C4997,$X$1:$Y$49,2))</f>
        <v>D 20</v>
      </c>
      <c r="M4997" s="10" t="e">
        <f>M4996+IF(AND(B4997="C",E4997&lt;&gt;""),IF(G4997="D",-#REF!,+#REF!),0)</f>
        <v>#REF!</v>
      </c>
      <c r="N4997">
        <f>IF(D4997,MONTH(D4997),"")</f>
        <v>8</v>
      </c>
      <c r="O4997">
        <f>IF(D4997,YEAR(D4997),"")</f>
        <v>2010</v>
      </c>
      <c r="P4997" s="12">
        <f>P4996+IF(AND($B4997="C",I4997&lt;&gt;""),IF($G4997="D",-I4997,+I4997),0)</f>
        <v>5.774812213216407E-3</v>
      </c>
    </row>
    <row r="4998" spans="1:16" x14ac:dyDescent="0.2">
      <c r="A4998" s="6">
        <v>2335</v>
      </c>
      <c r="B4998" s="29" t="s">
        <v>17</v>
      </c>
      <c r="C4998" s="24" t="s">
        <v>54</v>
      </c>
      <c r="D4998" s="8">
        <v>40414</v>
      </c>
      <c r="E4998" s="8">
        <v>40414</v>
      </c>
      <c r="F4998" s="40" t="s">
        <v>284</v>
      </c>
      <c r="G4998" s="29" t="s">
        <v>19</v>
      </c>
      <c r="I4998" s="12">
        <v>690</v>
      </c>
      <c r="J4998" s="12">
        <f>J4997+IF(AND($B4998="B",$G4998="D"),-I4998,IF($B4998="B",+I4998,0))</f>
        <v>867.78843069589789</v>
      </c>
      <c r="K4998" s="12">
        <f>K4997+IF(AND($B4998="B",$E4998&lt;&gt;""),IF($G4998="D",-I4998,+I4998),0)</f>
        <v>867.78843069589789</v>
      </c>
      <c r="L4998" s="6" t="str">
        <f>IF(C4998="","",G4998&amp;" "&amp;VLOOKUP(C4998,$X$1:$Y$49,2))</f>
        <v>R 6</v>
      </c>
      <c r="M4998" s="10" t="e">
        <f>M4997+IF(AND(B4998="C",E4998&lt;&gt;""),IF(G4998="D",-#REF!,+#REF!),0)</f>
        <v>#REF!</v>
      </c>
      <c r="N4998">
        <f>IF(D4998,MONTH(D4998),"")</f>
        <v>8</v>
      </c>
      <c r="O4998">
        <f>IF(D4998,YEAR(D4998),"")</f>
        <v>2010</v>
      </c>
      <c r="P4998" s="12">
        <f>P4997+IF(AND($B4998="C",I4998&lt;&gt;""),IF($G4998="D",-I4998,+I4998),0)</f>
        <v>5.774812213216407E-3</v>
      </c>
    </row>
    <row r="4999" spans="1:16" x14ac:dyDescent="0.2">
      <c r="A4999" s="6">
        <v>2335</v>
      </c>
      <c r="B4999" s="29" t="s">
        <v>17</v>
      </c>
      <c r="C4999" t="s">
        <v>62</v>
      </c>
      <c r="D4999" s="8">
        <v>40414</v>
      </c>
      <c r="E4999" s="8">
        <v>40414</v>
      </c>
      <c r="F4999" s="40" t="s">
        <v>284</v>
      </c>
      <c r="G4999" s="29" t="s">
        <v>19</v>
      </c>
      <c r="I4999" s="12">
        <v>135.24</v>
      </c>
      <c r="J4999" s="12">
        <f>J4998+IF(AND($B4999="B",$G4999="D"),-I4999,IF($B4999="B",+I4999,0))</f>
        <v>1003.0284306958979</v>
      </c>
      <c r="K4999" s="12">
        <f>K4998+IF(AND($B4999="B",$E4999&lt;&gt;""),IF($G4999="D",-I4999,+I4999),0)</f>
        <v>1003.0284306958979</v>
      </c>
      <c r="L4999" s="6" t="str">
        <f>IF(C4999="","",G4999&amp;" "&amp;VLOOKUP(C4999,$X$1:$Y$49,2))</f>
        <v>R 5</v>
      </c>
      <c r="M4999" s="10" t="e">
        <f>M4998+IF(AND(B4999="C",E4999&lt;&gt;""),IF(G4999="D",-#REF!,+#REF!),0)</f>
        <v>#REF!</v>
      </c>
      <c r="N4999">
        <f>IF(D4999,MONTH(D4999),"")</f>
        <v>8</v>
      </c>
      <c r="O4999">
        <f>IF(D4999,YEAR(D4999),"")</f>
        <v>2010</v>
      </c>
      <c r="P4999" s="12">
        <f>P4998+IF(AND($B4999="C",I4999&lt;&gt;""),IF($G4999="D",-I4999,+I4999),0)</f>
        <v>5.774812213216407E-3</v>
      </c>
    </row>
    <row r="5000" spans="1:16" x14ac:dyDescent="0.2">
      <c r="A5000" s="6">
        <v>2336</v>
      </c>
      <c r="B5000" s="29" t="s">
        <v>17</v>
      </c>
      <c r="C5000" s="24" t="s">
        <v>54</v>
      </c>
      <c r="D5000" s="8">
        <v>40414</v>
      </c>
      <c r="E5000" s="8">
        <v>40414</v>
      </c>
      <c r="F5000" s="40" t="s">
        <v>284</v>
      </c>
      <c r="G5000" s="29" t="s">
        <v>19</v>
      </c>
      <c r="I5000" s="12">
        <v>200</v>
      </c>
      <c r="J5000" s="12">
        <f>J4999+IF(AND($B5000="B",$G5000="D"),-I5000,IF($B5000="B",+I5000,0))</f>
        <v>1203.0284306958979</v>
      </c>
      <c r="K5000" s="12">
        <f>K4999+IF(AND($B5000="B",$E5000&lt;&gt;""),IF($G5000="D",-I5000,+I5000),0)</f>
        <v>1203.0284306958979</v>
      </c>
      <c r="L5000" s="6" t="str">
        <f>IF(C5000="","",G5000&amp;" "&amp;VLOOKUP(C5000,$X$1:$Y$49,2))</f>
        <v>R 6</v>
      </c>
      <c r="M5000" s="10" t="e">
        <f>M4999+IF(AND(B5000="C",E5000&lt;&gt;""),IF(G5000="D",-#REF!,+#REF!),0)</f>
        <v>#REF!</v>
      </c>
      <c r="N5000">
        <f>IF(D5000,MONTH(D5000),"")</f>
        <v>8</v>
      </c>
      <c r="O5000">
        <f>IF(D5000,YEAR(D5000),"")</f>
        <v>2010</v>
      </c>
      <c r="P5000" s="12">
        <f>P4999+IF(AND($B5000="C",I5000&lt;&gt;""),IF($G5000="D",-I5000,+I5000),0)</f>
        <v>5.774812213216407E-3</v>
      </c>
    </row>
    <row r="5001" spans="1:16" x14ac:dyDescent="0.2">
      <c r="A5001" s="6">
        <v>2336</v>
      </c>
      <c r="B5001" s="29" t="s">
        <v>17</v>
      </c>
      <c r="C5001" t="s">
        <v>62</v>
      </c>
      <c r="D5001" s="8">
        <v>40414</v>
      </c>
      <c r="E5001" s="8">
        <v>40414</v>
      </c>
      <c r="F5001" s="40" t="s">
        <v>284</v>
      </c>
      <c r="G5001" s="29" t="s">
        <v>19</v>
      </c>
      <c r="I5001" s="12">
        <v>39.200000000000003</v>
      </c>
      <c r="J5001" s="12">
        <f>J5000+IF(AND($B5001="B",$G5001="D"),-I5001,IF($B5001="B",+I5001,0))</f>
        <v>1242.2284306958979</v>
      </c>
      <c r="K5001" s="12">
        <f>K5000+IF(AND($B5001="B",$E5001&lt;&gt;""),IF($G5001="D",-I5001,+I5001),0)</f>
        <v>1242.2284306958979</v>
      </c>
      <c r="L5001" s="6" t="str">
        <f>IF(C5001="","",G5001&amp;" "&amp;VLOOKUP(C5001,$X$1:$Y$49,2))</f>
        <v>R 5</v>
      </c>
      <c r="M5001" s="10" t="e">
        <f>M5000+IF(AND(B5001="C",E5001&lt;&gt;""),IF(G5001="D",-#REF!,+#REF!),0)</f>
        <v>#REF!</v>
      </c>
      <c r="N5001">
        <f>IF(D5001,MONTH(D5001),"")</f>
        <v>8</v>
      </c>
      <c r="O5001">
        <f>IF(D5001,YEAR(D5001),"")</f>
        <v>2010</v>
      </c>
      <c r="P5001" s="12">
        <f>P5000+IF(AND($B5001="C",I5001&lt;&gt;""),IF($G5001="D",-I5001,+I5001),0)</f>
        <v>5.774812213216407E-3</v>
      </c>
    </row>
    <row r="5002" spans="1:16" x14ac:dyDescent="0.2">
      <c r="A5002" s="6">
        <v>2343</v>
      </c>
      <c r="B5002" s="29" t="s">
        <v>17</v>
      </c>
      <c r="C5002" t="s">
        <v>28</v>
      </c>
      <c r="D5002" s="8">
        <v>40415</v>
      </c>
      <c r="E5002" s="8">
        <v>40415</v>
      </c>
      <c r="F5002" s="40" t="s">
        <v>284</v>
      </c>
      <c r="G5002" s="29" t="s">
        <v>23</v>
      </c>
      <c r="I5002" s="12">
        <v>18.48</v>
      </c>
      <c r="J5002" s="12">
        <f>J5001+IF(AND($B5002="B",$G5002="D"),-I5002,IF($B5002="B",+I5002,0))</f>
        <v>1223.7484306958979</v>
      </c>
      <c r="K5002" s="12">
        <f>K5001+IF(AND($B5002="B",$E5002&lt;&gt;""),IF($G5002="D",-I5002,+I5002),0)</f>
        <v>1223.7484306958979</v>
      </c>
      <c r="L5002" s="6" t="str">
        <f>IF(C5002="","",G5002&amp;" "&amp;VLOOKUP(C5002,$X$1:$Y$49,2))</f>
        <v>D 25</v>
      </c>
      <c r="M5002" s="10" t="e">
        <f>M5001+IF(AND(B5002="C",E5002&lt;&gt;""),IF(G5002="D",-#REF!,+#REF!),0)</f>
        <v>#REF!</v>
      </c>
      <c r="N5002">
        <f>IF(D5002,MONTH(D5002),"")</f>
        <v>8</v>
      </c>
      <c r="O5002">
        <f>IF(D5002,YEAR(D5002),"")</f>
        <v>2010</v>
      </c>
      <c r="P5002" s="12">
        <f>P5001+IF(AND($B5002="C",I5002&lt;&gt;""),IF($G5002="D",-I5002,+I5002),0)</f>
        <v>5.774812213216407E-3</v>
      </c>
    </row>
    <row r="5003" spans="1:16" x14ac:dyDescent="0.2">
      <c r="A5003" s="6">
        <v>2343</v>
      </c>
      <c r="B5003" s="29" t="s">
        <v>17</v>
      </c>
      <c r="C5003" t="s">
        <v>26</v>
      </c>
      <c r="D5003" s="8">
        <v>40415</v>
      </c>
      <c r="E5003" s="8">
        <v>40415</v>
      </c>
      <c r="F5003" s="40" t="s">
        <v>284</v>
      </c>
      <c r="G5003" s="29" t="s">
        <v>23</v>
      </c>
      <c r="I5003" s="12">
        <v>3.62</v>
      </c>
      <c r="J5003" s="12">
        <f>J5002+IF(AND($B5003="B",$G5003="D"),-I5003,IF($B5003="B",+I5003,0))</f>
        <v>1220.128430695898</v>
      </c>
      <c r="K5003" s="12">
        <f>K5002+IF(AND($B5003="B",$E5003&lt;&gt;""),IF($G5003="D",-I5003,+I5003),0)</f>
        <v>1220.128430695898</v>
      </c>
      <c r="L5003" s="6" t="str">
        <f>IF(C5003="","",G5003&amp;" "&amp;VLOOKUP(C5003,$X$1:$Y$49,2))</f>
        <v>D 6</v>
      </c>
      <c r="M5003" s="10" t="e">
        <f>M5002+IF(AND(B5003="C",E5003&lt;&gt;""),IF(G5003="D",-#REF!,+#REF!),0)</f>
        <v>#REF!</v>
      </c>
      <c r="N5003">
        <f>IF(D5003,MONTH(D5003),"")</f>
        <v>8</v>
      </c>
      <c r="O5003">
        <f>IF(D5003,YEAR(D5003),"")</f>
        <v>2010</v>
      </c>
      <c r="P5003" s="12">
        <f>P5002+IF(AND($B5003="C",I5003&lt;&gt;""),IF($G5003="D",-I5003,+I5003),0)</f>
        <v>5.774812213216407E-3</v>
      </c>
    </row>
    <row r="5004" spans="1:16" x14ac:dyDescent="0.2">
      <c r="A5004" s="6">
        <v>2338</v>
      </c>
      <c r="B5004" s="29" t="s">
        <v>17</v>
      </c>
      <c r="C5004" s="24" t="s">
        <v>58</v>
      </c>
      <c r="D5004" s="8">
        <v>40418</v>
      </c>
      <c r="E5004" s="8">
        <v>40418</v>
      </c>
      <c r="F5004" s="40" t="s">
        <v>284</v>
      </c>
      <c r="G5004" s="29" t="s">
        <v>23</v>
      </c>
      <c r="I5004" s="12">
        <v>1000</v>
      </c>
      <c r="J5004" s="12">
        <f>J5003+IF(AND($B5004="B",$G5004="D"),-I5004,IF($B5004="B",+I5004,0))</f>
        <v>220.12843069589803</v>
      </c>
      <c r="K5004" s="12">
        <f>K5003+IF(AND($B5004="B",$E5004&lt;&gt;""),IF($G5004="D",-I5004,+I5004),0)</f>
        <v>220.12843069589803</v>
      </c>
      <c r="L5004" s="6" t="str">
        <f>IF(C5004="","",G5004&amp;" "&amp;VLOOKUP(C5004,$X$1:$Y$49,2))</f>
        <v>D 4</v>
      </c>
      <c r="M5004" s="10" t="e">
        <f>M5003+IF(AND(B5004="C",E5004&lt;&gt;""),IF(G5004="D",-#REF!,+#REF!),0)</f>
        <v>#REF!</v>
      </c>
      <c r="N5004">
        <f>IF(D5004,MONTH(D5004),"")</f>
        <v>8</v>
      </c>
      <c r="O5004">
        <f>IF(D5004,YEAR(D5004),"")</f>
        <v>2010</v>
      </c>
      <c r="P5004" s="12">
        <f>P5003+IF(AND($B5004="C",I5004&lt;&gt;""),IF($G5004="D",-I5004,+I5004),0)</f>
        <v>5.774812213216407E-3</v>
      </c>
    </row>
    <row r="5005" spans="1:16" x14ac:dyDescent="0.2">
      <c r="A5005" s="6">
        <v>2342</v>
      </c>
      <c r="B5005" s="29" t="s">
        <v>17</v>
      </c>
      <c r="C5005" t="s">
        <v>28</v>
      </c>
      <c r="D5005" s="8">
        <v>40418</v>
      </c>
      <c r="E5005" s="8">
        <v>40418</v>
      </c>
      <c r="F5005" s="40" t="s">
        <v>284</v>
      </c>
      <c r="G5005" s="29" t="s">
        <v>23</v>
      </c>
      <c r="I5005" s="12">
        <v>84.84</v>
      </c>
      <c r="J5005" s="12">
        <f>J5004+IF(AND($B5005="B",$G5005="D"),-I5005,IF($B5005="B",+I5005,0))</f>
        <v>135.28843069589803</v>
      </c>
      <c r="K5005" s="12">
        <f>K5004+IF(AND($B5005="B",$E5005&lt;&gt;""),IF($G5005="D",-I5005,+I5005),0)</f>
        <v>135.28843069589803</v>
      </c>
      <c r="L5005" s="6" t="str">
        <f>IF(C5005="","",G5005&amp;" "&amp;VLOOKUP(C5005,$X$1:$Y$49,2))</f>
        <v>D 25</v>
      </c>
      <c r="M5005" s="10" t="e">
        <f>M5004+IF(AND(B5005="C",E5005&lt;&gt;""),IF(G5005="D",-#REF!,+#REF!),0)</f>
        <v>#REF!</v>
      </c>
      <c r="N5005">
        <f>IF(D5005,MONTH(D5005),"")</f>
        <v>8</v>
      </c>
      <c r="O5005">
        <f>IF(D5005,YEAR(D5005),"")</f>
        <v>2010</v>
      </c>
      <c r="P5005" s="12">
        <f>P5004+IF(AND($B5005="C",I5005&lt;&gt;""),IF($G5005="D",-I5005,+I5005),0)</f>
        <v>5.774812213216407E-3</v>
      </c>
    </row>
    <row r="5006" spans="1:16" x14ac:dyDescent="0.2">
      <c r="A5006" s="6">
        <v>2342</v>
      </c>
      <c r="B5006" s="29" t="s">
        <v>17</v>
      </c>
      <c r="C5006" t="s">
        <v>26</v>
      </c>
      <c r="D5006" s="8">
        <v>40418</v>
      </c>
      <c r="E5006" s="8">
        <v>40418</v>
      </c>
      <c r="F5006" s="40" t="s">
        <v>284</v>
      </c>
      <c r="G5006" s="29" t="s">
        <v>23</v>
      </c>
      <c r="I5006" s="12">
        <v>16.63</v>
      </c>
      <c r="J5006" s="12">
        <f>J5005+IF(AND($B5006="B",$G5006="D"),-I5006,IF($B5006="B",+I5006,0))</f>
        <v>118.65843069589803</v>
      </c>
      <c r="K5006" s="12">
        <f>K5005+IF(AND($B5006="B",$E5006&lt;&gt;""),IF($G5006="D",-I5006,+I5006),0)</f>
        <v>118.65843069589803</v>
      </c>
      <c r="L5006" s="6" t="str">
        <f>IF(C5006="","",G5006&amp;" "&amp;VLOOKUP(C5006,$X$1:$Y$49,2))</f>
        <v>D 6</v>
      </c>
      <c r="M5006" s="10" t="e">
        <f>M5005+IF(AND(B5006="C",E5006&lt;&gt;""),IF(G5006="D",-#REF!,+#REF!),0)</f>
        <v>#REF!</v>
      </c>
      <c r="N5006">
        <f>IF(D5006,MONTH(D5006),"")</f>
        <v>8</v>
      </c>
      <c r="O5006">
        <f>IF(D5006,YEAR(D5006),"")</f>
        <v>2010</v>
      </c>
      <c r="P5006" s="12">
        <f>P5005+IF(AND($B5006="C",I5006&lt;&gt;""),IF($G5006="D",-I5006,+I5006),0)</f>
        <v>5.774812213216407E-3</v>
      </c>
    </row>
    <row r="5007" spans="1:16" x14ac:dyDescent="0.2">
      <c r="A5007" s="6">
        <v>2254</v>
      </c>
      <c r="B5007" s="29" t="s">
        <v>17</v>
      </c>
      <c r="C5007" t="s">
        <v>49</v>
      </c>
      <c r="D5007" s="8">
        <v>40420</v>
      </c>
      <c r="E5007" s="8">
        <v>40420</v>
      </c>
      <c r="F5007" s="40" t="s">
        <v>284</v>
      </c>
      <c r="G5007" s="29" t="s">
        <v>23</v>
      </c>
      <c r="I5007" s="12">
        <v>250</v>
      </c>
      <c r="J5007" s="12">
        <f>J5006+IF(AND($B5007="B",$G5007="D"),-I5007,IF($B5007="B",+I5007,0))</f>
        <v>-131.34156930410197</v>
      </c>
      <c r="K5007" s="12">
        <f>K5006+IF(AND($B5007="B",$E5007&lt;&gt;""),IF($G5007="D",-I5007,+I5007),0)</f>
        <v>-131.34156930410197</v>
      </c>
      <c r="L5007" s="6" t="str">
        <f>IF(C5007="","",G5007&amp;" "&amp;VLOOKUP(C5007,$X$1:$Y$49,2))</f>
        <v>D 24</v>
      </c>
      <c r="M5007" s="10" t="e">
        <f>M5006+IF(AND(B5007="C",E5007&lt;&gt;""),IF(G5007="D",-#REF!,+#REF!),0)</f>
        <v>#REF!</v>
      </c>
      <c r="N5007">
        <f>IF(D5007,MONTH(D5007),"")</f>
        <v>8</v>
      </c>
      <c r="O5007">
        <f>IF(D5007,YEAR(D5007),"")</f>
        <v>2010</v>
      </c>
      <c r="P5007" s="12">
        <f>P5006+IF(AND($B5007="C",I5007&lt;&gt;""),IF($G5007="D",-I5007,+I5007),0)</f>
        <v>5.774812213216407E-3</v>
      </c>
    </row>
    <row r="5008" spans="1:16" x14ac:dyDescent="0.2">
      <c r="A5008" s="6">
        <v>2254</v>
      </c>
      <c r="B5008" s="29" t="s">
        <v>17</v>
      </c>
      <c r="C5008" t="s">
        <v>26</v>
      </c>
      <c r="D5008" s="8">
        <v>40420</v>
      </c>
      <c r="E5008" s="8">
        <v>40420</v>
      </c>
      <c r="F5008" s="40" t="s">
        <v>284</v>
      </c>
      <c r="G5008" s="29" t="s">
        <v>23</v>
      </c>
      <c r="I5008" s="12">
        <v>49</v>
      </c>
      <c r="J5008" s="12">
        <f>J5007+IF(AND($B5008="B",$G5008="D"),-I5008,IF($B5008="B",+I5008,0))</f>
        <v>-180.34156930410197</v>
      </c>
      <c r="K5008" s="12">
        <f>K5007+IF(AND($B5008="B",$E5008&lt;&gt;""),IF($G5008="D",-I5008,+I5008),0)</f>
        <v>-180.34156930410197</v>
      </c>
      <c r="L5008" s="6" t="str">
        <f>IF(C5008="","",G5008&amp;" "&amp;VLOOKUP(C5008,$X$1:$Y$49,2))</f>
        <v>D 6</v>
      </c>
      <c r="M5008" s="10" t="e">
        <f>M5007+IF(AND(B5008="C",E5008&lt;&gt;""),IF(G5008="D",-#REF!,+#REF!),0)</f>
        <v>#REF!</v>
      </c>
      <c r="N5008">
        <f>IF(D5008,MONTH(D5008),"")</f>
        <v>8</v>
      </c>
      <c r="O5008">
        <f>IF(D5008,YEAR(D5008),"")</f>
        <v>2010</v>
      </c>
      <c r="P5008" s="12">
        <f>P5007+IF(AND($B5008="C",I5008&lt;&gt;""),IF($G5008="D",-I5008,+I5008),0)</f>
        <v>5.774812213216407E-3</v>
      </c>
    </row>
    <row r="5009" spans="1:16" x14ac:dyDescent="0.2">
      <c r="A5009" s="6">
        <v>2341</v>
      </c>
      <c r="B5009" s="29" t="s">
        <v>17</v>
      </c>
      <c r="C5009" s="24" t="s">
        <v>58</v>
      </c>
      <c r="D5009" s="8">
        <v>40421</v>
      </c>
      <c r="E5009" s="8">
        <v>40421</v>
      </c>
      <c r="F5009" s="40" t="s">
        <v>284</v>
      </c>
      <c r="G5009" s="29" t="s">
        <v>23</v>
      </c>
      <c r="I5009" s="12">
        <v>266.11</v>
      </c>
      <c r="J5009" s="12">
        <f>J5008+IF(AND($B5009="B",$G5009="D"),-I5009,IF($B5009="B",+I5009,0))</f>
        <v>-446.45156930410201</v>
      </c>
      <c r="K5009" s="12">
        <f>K5008+IF(AND($B5009="B",$E5009&lt;&gt;""),IF($G5009="D",-I5009,+I5009),0)</f>
        <v>-446.45156930410201</v>
      </c>
      <c r="L5009" s="6" t="str">
        <f>IF(C5009="","",G5009&amp;" "&amp;VLOOKUP(C5009,$X$1:$Y$49,2))</f>
        <v>D 4</v>
      </c>
      <c r="M5009" s="10" t="e">
        <f>M5008+IF(AND(B5009="C",E5009&lt;&gt;""),IF(G5009="D",-#REF!,+#REF!),0)</f>
        <v>#REF!</v>
      </c>
      <c r="N5009">
        <f>IF(D5009,MONTH(D5009),"")</f>
        <v>8</v>
      </c>
      <c r="O5009">
        <f>IF(D5009,YEAR(D5009),"")</f>
        <v>2010</v>
      </c>
      <c r="P5009" s="12">
        <f>P5008+IF(AND($B5009="C",I5009&lt;&gt;""),IF($G5009="D",-I5009,+I5009),0)</f>
        <v>5.774812213216407E-3</v>
      </c>
    </row>
    <row r="5010" spans="1:16" x14ac:dyDescent="0.2">
      <c r="A5010" s="6">
        <v>2341</v>
      </c>
      <c r="B5010" s="29" t="s">
        <v>17</v>
      </c>
      <c r="C5010" t="s">
        <v>49</v>
      </c>
      <c r="D5010" s="8">
        <v>40421</v>
      </c>
      <c r="E5010" s="8">
        <v>40421</v>
      </c>
      <c r="F5010" s="40" t="s">
        <v>284</v>
      </c>
      <c r="G5010" s="29" t="s">
        <v>23</v>
      </c>
      <c r="I5010" s="12">
        <v>159.79</v>
      </c>
      <c r="J5010" s="12">
        <f>J5009+IF(AND($B5010="B",$G5010="D"),-I5010,IF($B5010="B",+I5010,0))</f>
        <v>-606.24156930410197</v>
      </c>
      <c r="K5010" s="12">
        <f>K5009+IF(AND($B5010="B",$E5010&lt;&gt;""),IF($G5010="D",-I5010,+I5010),0)</f>
        <v>-606.24156930410197</v>
      </c>
      <c r="L5010" s="6" t="str">
        <f>IF(C5010="","",G5010&amp;" "&amp;VLOOKUP(C5010,$X$1:$Y$49,2))</f>
        <v>D 24</v>
      </c>
      <c r="M5010" s="10" t="e">
        <f>M5009+IF(AND(B5010="C",E5010&lt;&gt;""),IF(G5010="D",-#REF!,+#REF!),0)</f>
        <v>#REF!</v>
      </c>
      <c r="N5010">
        <f>IF(D5010,MONTH(D5010),"")</f>
        <v>8</v>
      </c>
      <c r="O5010">
        <f>IF(D5010,YEAR(D5010),"")</f>
        <v>2010</v>
      </c>
      <c r="P5010" s="12">
        <f>P5009+IF(AND($B5010="C",I5010&lt;&gt;""),IF($G5010="D",-I5010,+I5010),0)</f>
        <v>5.774812213216407E-3</v>
      </c>
    </row>
    <row r="5011" spans="1:16" x14ac:dyDescent="0.2">
      <c r="A5011" s="6">
        <v>2341</v>
      </c>
      <c r="B5011" s="29" t="s">
        <v>17</v>
      </c>
      <c r="C5011" t="s">
        <v>31</v>
      </c>
      <c r="D5011" s="8">
        <v>40421</v>
      </c>
      <c r="E5011" s="8">
        <v>40421</v>
      </c>
      <c r="F5011" s="40" t="s">
        <v>284</v>
      </c>
      <c r="G5011" s="29" t="s">
        <v>23</v>
      </c>
      <c r="I5011" s="12">
        <v>42.12</v>
      </c>
      <c r="J5011" s="12">
        <f>J5010+IF(AND($B5011="B",$G5011="D"),-I5011,IF($B5011="B",+I5011,0))</f>
        <v>-648.36156930410198</v>
      </c>
      <c r="K5011" s="12">
        <f>K5010+IF(AND($B5011="B",$E5011&lt;&gt;""),IF($G5011="D",-I5011,+I5011),0)</f>
        <v>-648.36156930410198</v>
      </c>
      <c r="L5011" s="6" t="str">
        <f>IF(C5011="","",G5011&amp;" "&amp;VLOOKUP(C5011,$X$1:$Y$49,2))</f>
        <v>D 22</v>
      </c>
      <c r="M5011" s="10" t="e">
        <f>M5010+IF(AND(B5011="C",E5011&lt;&gt;""),IF(G5011="D",-#REF!,+#REF!),0)</f>
        <v>#REF!</v>
      </c>
      <c r="N5011">
        <f>IF(D5011,MONTH(D5011),"")</f>
        <v>8</v>
      </c>
      <c r="O5011">
        <f>IF(D5011,YEAR(D5011),"")</f>
        <v>2010</v>
      </c>
      <c r="P5011" s="12">
        <f>P5010+IF(AND($B5011="C",I5011&lt;&gt;""),IF($G5011="D",-I5011,+I5011),0)</f>
        <v>5.774812213216407E-3</v>
      </c>
    </row>
    <row r="5012" spans="1:16" x14ac:dyDescent="0.2">
      <c r="A5012" s="6">
        <v>2341</v>
      </c>
      <c r="B5012" s="29" t="s">
        <v>17</v>
      </c>
      <c r="C5012" t="s">
        <v>26</v>
      </c>
      <c r="D5012" s="8">
        <v>40421</v>
      </c>
      <c r="E5012" s="8">
        <v>40421</v>
      </c>
      <c r="F5012" s="40" t="s">
        <v>284</v>
      </c>
      <c r="G5012" s="29" t="s">
        <v>23</v>
      </c>
      <c r="I5012" s="12">
        <v>24.47</v>
      </c>
      <c r="J5012" s="12">
        <f>J5011+IF(AND($B5012="B",$G5012="D"),-I5012,IF($B5012="B",+I5012,0))</f>
        <v>-672.831569304102</v>
      </c>
      <c r="K5012" s="12">
        <f>K5011+IF(AND($B5012="B",$E5012&lt;&gt;""),IF($G5012="D",-I5012,+I5012),0)</f>
        <v>-672.831569304102</v>
      </c>
      <c r="L5012" s="6" t="str">
        <f>IF(C5012="","",G5012&amp;" "&amp;VLOOKUP(C5012,$X$1:$Y$49,2))</f>
        <v>D 6</v>
      </c>
      <c r="M5012" s="10" t="e">
        <f>M5011+IF(AND(B5012="C",E5012&lt;&gt;""),IF(G5012="D",-#REF!,+#REF!),0)</f>
        <v>#REF!</v>
      </c>
      <c r="N5012">
        <f>IF(D5012,MONTH(D5012),"")</f>
        <v>8</v>
      </c>
      <c r="O5012">
        <f>IF(D5012,YEAR(D5012),"")</f>
        <v>2010</v>
      </c>
      <c r="P5012" s="12">
        <f>P5011+IF(AND($B5012="C",I5012&lt;&gt;""),IF($G5012="D",-I5012,+I5012),0)</f>
        <v>5.774812213216407E-3</v>
      </c>
    </row>
    <row r="5013" spans="1:16" x14ac:dyDescent="0.2">
      <c r="A5013" s="6">
        <v>2344</v>
      </c>
      <c r="B5013" s="29" t="s">
        <v>17</v>
      </c>
      <c r="C5013" t="s">
        <v>28</v>
      </c>
      <c r="D5013" s="8">
        <v>40421</v>
      </c>
      <c r="E5013" s="8">
        <v>40421</v>
      </c>
      <c r="F5013" s="40" t="s">
        <v>284</v>
      </c>
      <c r="G5013" s="29" t="s">
        <v>23</v>
      </c>
      <c r="I5013" s="12">
        <v>41.73</v>
      </c>
      <c r="J5013" s="12">
        <f>J5012+IF(AND($B5013="B",$G5013="D"),-I5013,IF($B5013="B",+I5013,0))</f>
        <v>-714.56156930410202</v>
      </c>
      <c r="K5013" s="12">
        <f>K5012+IF(AND($B5013="B",$E5013&lt;&gt;""),IF($G5013="D",-I5013,+I5013),0)</f>
        <v>-714.56156930410202</v>
      </c>
      <c r="L5013" s="6" t="str">
        <f>IF(C5013="","",G5013&amp;" "&amp;VLOOKUP(C5013,$X$1:$Y$49,2))</f>
        <v>D 25</v>
      </c>
      <c r="M5013" s="10" t="e">
        <f>M5012+IF(AND(B5013="C",E5013&lt;&gt;""),IF(G5013="D",-#REF!,+#REF!),0)</f>
        <v>#REF!</v>
      </c>
      <c r="N5013">
        <f>IF(D5013,MONTH(D5013),"")</f>
        <v>8</v>
      </c>
      <c r="O5013">
        <f>IF(D5013,YEAR(D5013),"")</f>
        <v>2010</v>
      </c>
      <c r="P5013" s="12">
        <f>P5012+IF(AND($B5013="C",I5013&lt;&gt;""),IF($G5013="D",-I5013,+I5013),0)</f>
        <v>5.774812213216407E-3</v>
      </c>
    </row>
    <row r="5014" spans="1:16" x14ac:dyDescent="0.2">
      <c r="A5014" s="6">
        <v>2344</v>
      </c>
      <c r="B5014" s="29" t="s">
        <v>17</v>
      </c>
      <c r="C5014" t="s">
        <v>26</v>
      </c>
      <c r="D5014" s="8">
        <v>40421</v>
      </c>
      <c r="E5014" s="8">
        <v>40421</v>
      </c>
      <c r="F5014" s="40" t="s">
        <v>284</v>
      </c>
      <c r="G5014" s="29" t="s">
        <v>23</v>
      </c>
      <c r="I5014" s="12">
        <v>5.67</v>
      </c>
      <c r="J5014" s="12">
        <f>J5013+IF(AND($B5014="B",$G5014="D"),-I5014,IF($B5014="B",+I5014,0))</f>
        <v>-720.23156930410198</v>
      </c>
      <c r="K5014" s="12">
        <f>K5013+IF(AND($B5014="B",$E5014&lt;&gt;""),IF($G5014="D",-I5014,+I5014),0)</f>
        <v>-720.23156930410198</v>
      </c>
      <c r="L5014" s="6" t="str">
        <f>IF(C5014="","",G5014&amp;" "&amp;VLOOKUP(C5014,$X$1:$Y$49,2))</f>
        <v>D 6</v>
      </c>
      <c r="M5014" s="10" t="e">
        <f>M5013+IF(AND(B5014="C",E5014&lt;&gt;""),IF(G5014="D",-#REF!,+#REF!),0)</f>
        <v>#REF!</v>
      </c>
      <c r="N5014">
        <f>IF(D5014,MONTH(D5014),"")</f>
        <v>8</v>
      </c>
      <c r="O5014">
        <f>IF(D5014,YEAR(D5014),"")</f>
        <v>2010</v>
      </c>
      <c r="P5014" s="12">
        <f>P5013+IF(AND($B5014="C",I5014&lt;&gt;""),IF($G5014="D",-I5014,+I5014),0)</f>
        <v>5.774812213216407E-3</v>
      </c>
    </row>
    <row r="5015" spans="1:16" x14ac:dyDescent="0.2">
      <c r="A5015" s="6">
        <v>2339</v>
      </c>
      <c r="B5015" s="6" t="s">
        <v>17</v>
      </c>
      <c r="C5015" t="s">
        <v>53</v>
      </c>
      <c r="D5015" s="8">
        <v>40422</v>
      </c>
      <c r="E5015" s="8">
        <v>40422</v>
      </c>
      <c r="F5015" t="s">
        <v>284</v>
      </c>
      <c r="G5015" s="6" t="s">
        <v>23</v>
      </c>
      <c r="I5015" s="12">
        <v>36</v>
      </c>
      <c r="J5015" s="12">
        <f>J5014+IF(AND($B5015="B",$G5015="D"),-I5015,IF($B5015="B",+I5015,0))</f>
        <v>-756.23156930410198</v>
      </c>
      <c r="K5015" s="12">
        <f>K5014+IF(AND($B5015="B",$E5015&lt;&gt;""),IF($G5015="D",-I5015,+I5015),0)</f>
        <v>-756.23156930410198</v>
      </c>
      <c r="L5015" s="6" t="str">
        <f>IF(C5015="","",G5015&amp;" "&amp;VLOOKUP(C5015,$X$1:$Y$49,2))</f>
        <v>D 29</v>
      </c>
      <c r="M5015" s="10" t="e">
        <f>M5014+IF(AND(B5015="C",E5015&lt;&gt;""),IF(G5015="D",-#REF!,+#REF!),0)</f>
        <v>#REF!</v>
      </c>
      <c r="N5015">
        <f>IF(D5015,MONTH(D5015),"")</f>
        <v>9</v>
      </c>
      <c r="O5015">
        <f>IF(D5015,YEAR(D5015),"")</f>
        <v>2010</v>
      </c>
      <c r="P5015" s="12">
        <f>P5014+IF(AND($B5015="C",I5015&lt;&gt;""),IF($G5015="D",-I5015,+I5015),0)</f>
        <v>5.774812213216407E-3</v>
      </c>
    </row>
    <row r="5016" spans="1:16" x14ac:dyDescent="0.2">
      <c r="A5016" s="6">
        <v>2339</v>
      </c>
      <c r="B5016" s="6" t="s">
        <v>17</v>
      </c>
      <c r="C5016" t="s">
        <v>53</v>
      </c>
      <c r="D5016" s="8">
        <v>40422</v>
      </c>
      <c r="E5016" s="8">
        <v>40422</v>
      </c>
      <c r="F5016" t="s">
        <v>284</v>
      </c>
      <c r="G5016" s="6" t="s">
        <v>23</v>
      </c>
      <c r="I5016" s="12">
        <v>8.36</v>
      </c>
      <c r="J5016" s="12">
        <f>J5015+IF(AND($B5016="B",$G5016="D"),-I5016,IF($B5016="B",+I5016,0))</f>
        <v>-764.59156930410199</v>
      </c>
      <c r="K5016" s="12">
        <f>K5015+IF(AND($B5016="B",$E5016&lt;&gt;""),IF($G5016="D",-I5016,+I5016),0)</f>
        <v>-764.59156930410199</v>
      </c>
      <c r="L5016" s="6" t="str">
        <f>IF(C5016="","",G5016&amp;" "&amp;VLOOKUP(C5016,$X$1:$Y$49,2))</f>
        <v>D 29</v>
      </c>
      <c r="M5016" s="10" t="e">
        <f>M5015+IF(AND(B5016="C",E5016&lt;&gt;""),IF(G5016="D",-#REF!,+#REF!),0)</f>
        <v>#REF!</v>
      </c>
      <c r="N5016">
        <f>IF(D5016,MONTH(D5016),"")</f>
        <v>9</v>
      </c>
      <c r="O5016">
        <f>IF(D5016,YEAR(D5016),"")</f>
        <v>2010</v>
      </c>
      <c r="P5016" s="12">
        <f>P5015+IF(AND($B5016="C",I5016&lt;&gt;""),IF($G5016="D",-I5016,+I5016),0)</f>
        <v>5.774812213216407E-3</v>
      </c>
    </row>
    <row r="5017" spans="1:16" x14ac:dyDescent="0.2">
      <c r="A5017" s="6">
        <v>2294</v>
      </c>
      <c r="B5017" s="29" t="s">
        <v>17</v>
      </c>
      <c r="C5017" s="24" t="s">
        <v>64</v>
      </c>
      <c r="D5017" s="8">
        <v>40424</v>
      </c>
      <c r="E5017" s="8">
        <v>40424</v>
      </c>
      <c r="F5017" s="40" t="s">
        <v>284</v>
      </c>
      <c r="G5017" s="29" t="s">
        <v>23</v>
      </c>
      <c r="I5017" s="12">
        <v>4.1900000000000004</v>
      </c>
      <c r="J5017" s="12">
        <f>J5016+IF(AND($B5017="B",$G5017="D"),-I5017,IF($B5017="B",+I5017,0))</f>
        <v>-768.78156930410205</v>
      </c>
      <c r="K5017" s="12">
        <f>K5016+IF(AND($B5017="B",$E5017&lt;&gt;""),IF($G5017="D",-I5017,+I5017),0)</f>
        <v>-768.78156930410205</v>
      </c>
      <c r="L5017" s="6" t="str">
        <f>IF(C5017="","",G5017&amp;" "&amp;VLOOKUP(C5017,$X$1:$Y$49,2))</f>
        <v>D 20</v>
      </c>
      <c r="M5017" s="10" t="e">
        <f>M5016+IF(AND(B5017="C",E5017&lt;&gt;""),IF(G5017="D",-#REF!,+#REF!),0)</f>
        <v>#REF!</v>
      </c>
      <c r="N5017">
        <f>IF(D5017,MONTH(D5017),"")</f>
        <v>9</v>
      </c>
      <c r="O5017">
        <f>IF(D5017,YEAR(D5017),"")</f>
        <v>2010</v>
      </c>
      <c r="P5017" s="12">
        <f>P5016+IF(AND($B5017="C",I5017&lt;&gt;""),IF($G5017="D",-I5017,+I5017),0)</f>
        <v>5.774812213216407E-3</v>
      </c>
    </row>
    <row r="5018" spans="1:16" x14ac:dyDescent="0.2">
      <c r="A5018" s="6">
        <v>2294</v>
      </c>
      <c r="B5018" s="29" t="s">
        <v>17</v>
      </c>
      <c r="C5018" s="24" t="s">
        <v>53</v>
      </c>
      <c r="D5018" s="8">
        <v>40424</v>
      </c>
      <c r="E5018" s="8">
        <v>40424</v>
      </c>
      <c r="F5018" s="40" t="s">
        <v>284</v>
      </c>
      <c r="G5018" s="29" t="s">
        <v>23</v>
      </c>
      <c r="I5018" s="12">
        <v>38.729999999999997</v>
      </c>
      <c r="J5018" s="12">
        <f>J5017+IF(AND($B5018="B",$G5018="D"),-I5018,IF($B5018="B",+I5018,0))</f>
        <v>-807.51156930410207</v>
      </c>
      <c r="K5018" s="12">
        <f>K5017+IF(AND($B5018="B",$E5018&lt;&gt;""),IF($G5018="D",-I5018,+I5018),0)</f>
        <v>-807.51156930410207</v>
      </c>
      <c r="L5018" s="6" t="str">
        <f>IF(C5018="","",G5018&amp;" "&amp;VLOOKUP(C5018,$X$1:$Y$49,2))</f>
        <v>D 29</v>
      </c>
      <c r="M5018" s="10" t="e">
        <f>M5017+IF(AND(B5018="C",E5018&lt;&gt;""),IF(G5018="D",-#REF!,+#REF!),0)</f>
        <v>#REF!</v>
      </c>
      <c r="N5018">
        <f>IF(D5018,MONTH(D5018),"")</f>
        <v>9</v>
      </c>
      <c r="O5018">
        <f>IF(D5018,YEAR(D5018),"")</f>
        <v>2010</v>
      </c>
      <c r="P5018" s="12">
        <f>P5017+IF(AND($B5018="C",I5018&lt;&gt;""),IF($G5018="D",-I5018,+I5018),0)</f>
        <v>5.774812213216407E-3</v>
      </c>
    </row>
    <row r="5019" spans="1:16" x14ac:dyDescent="0.2">
      <c r="A5019" s="6">
        <v>2294</v>
      </c>
      <c r="B5019" s="29" t="s">
        <v>17</v>
      </c>
      <c r="C5019" s="24" t="s">
        <v>58</v>
      </c>
      <c r="D5019" s="8">
        <v>40424</v>
      </c>
      <c r="E5019" s="8">
        <v>40424</v>
      </c>
      <c r="F5019" s="40" t="s">
        <v>284</v>
      </c>
      <c r="G5019" s="29" t="s">
        <v>23</v>
      </c>
      <c r="I5019" s="12">
        <v>258.72000000000003</v>
      </c>
      <c r="J5019" s="12">
        <f>J5018+IF(AND($B5019="B",$G5019="D"),-I5019,IF($B5019="B",+I5019,0))</f>
        <v>-1066.2315693041021</v>
      </c>
      <c r="K5019" s="12">
        <f>K5018+IF(AND($B5019="B",$E5019&lt;&gt;""),IF($G5019="D",-I5019,+I5019),0)</f>
        <v>-1066.2315693041021</v>
      </c>
      <c r="L5019" s="6" t="str">
        <f>IF(C5019="","",G5019&amp;" "&amp;VLOOKUP(C5019,$X$1:$Y$49,2))</f>
        <v>D 4</v>
      </c>
      <c r="M5019" s="10" t="e">
        <f>M5018+IF(AND(B5019="C",E5019&lt;&gt;""),IF(G5019="D",-#REF!,+#REF!),0)</f>
        <v>#REF!</v>
      </c>
      <c r="N5019">
        <f>IF(D5019,MONTH(D5019),"")</f>
        <v>9</v>
      </c>
      <c r="O5019">
        <f>IF(D5019,YEAR(D5019),"")</f>
        <v>2010</v>
      </c>
      <c r="P5019" s="12">
        <f>P5018+IF(AND($B5019="C",I5019&lt;&gt;""),IF($G5019="D",-I5019,+I5019),0)</f>
        <v>5.774812213216407E-3</v>
      </c>
    </row>
    <row r="5020" spans="1:16" x14ac:dyDescent="0.2">
      <c r="A5020" s="6">
        <v>999</v>
      </c>
      <c r="B5020" s="6" t="s">
        <v>17</v>
      </c>
      <c r="C5020" t="s">
        <v>33</v>
      </c>
      <c r="D5020" s="8">
        <v>40425</v>
      </c>
      <c r="F5020" t="s">
        <v>284</v>
      </c>
      <c r="G5020" s="6" t="s">
        <v>23</v>
      </c>
      <c r="J5020" s="12">
        <f>J5019+IF(AND($B5020="B",$G5020="D"),-I5020,IF($B5020="B",+I5020,0))</f>
        <v>-1066.2315693041021</v>
      </c>
      <c r="K5020" s="12">
        <f>K5019+IF(AND($B5020="B",$E5020&lt;&gt;""),IF($G5020="D",-I5020,+I5020),0)</f>
        <v>-1066.2315693041021</v>
      </c>
      <c r="L5020" s="6" t="str">
        <f>IF(C5020="","",G5020&amp;" "&amp;VLOOKUP(C5020,$X$1:$Y$49,2))</f>
        <v>D 23</v>
      </c>
      <c r="M5020" s="10" t="e">
        <f>M5019+IF(AND(B5020="C",E5020&lt;&gt;""),IF(G5020="D",-#REF!,+#REF!),0)</f>
        <v>#REF!</v>
      </c>
      <c r="N5020">
        <f>IF(D5020,MONTH(D5020),"")</f>
        <v>9</v>
      </c>
      <c r="O5020">
        <f>IF(D5020,YEAR(D5020),"")</f>
        <v>2010</v>
      </c>
      <c r="P5020" s="12">
        <f>P5019+IF(AND($B5020="C",I5020&lt;&gt;""),IF($G5020="D",-I5020,+I5020),0)</f>
        <v>5.774812213216407E-3</v>
      </c>
    </row>
    <row r="5021" spans="1:16" x14ac:dyDescent="0.2">
      <c r="A5021" s="6">
        <v>2331</v>
      </c>
      <c r="B5021" s="29" t="s">
        <v>17</v>
      </c>
      <c r="C5021" t="s">
        <v>31</v>
      </c>
      <c r="D5021" s="8">
        <v>40427</v>
      </c>
      <c r="E5021" s="8">
        <v>40427</v>
      </c>
      <c r="F5021" s="40" t="s">
        <v>284</v>
      </c>
      <c r="G5021" s="29" t="s">
        <v>23</v>
      </c>
      <c r="I5021" s="12">
        <v>111.45</v>
      </c>
      <c r="J5021" s="12">
        <f>J5020+IF(AND($B5021="B",$G5021="D"),-I5021,IF($B5021="B",+I5021,0))</f>
        <v>-1177.6815693041021</v>
      </c>
      <c r="K5021" s="12">
        <f>K5020+IF(AND($B5021="B",$E5021&lt;&gt;""),IF($G5021="D",-I5021,+I5021),0)</f>
        <v>-1177.6815693041021</v>
      </c>
      <c r="L5021" s="6" t="str">
        <f>IF(C5021="","",G5021&amp;" "&amp;VLOOKUP(C5021,$X$1:$Y$49,2))</f>
        <v>D 22</v>
      </c>
      <c r="M5021" s="10" t="e">
        <f>M5020+IF(AND(B5021="C",E5021&lt;&gt;""),IF(G5021="D",-#REF!,+#REF!),0)</f>
        <v>#REF!</v>
      </c>
      <c r="N5021">
        <f>IF(D5021,MONTH(D5021),"")</f>
        <v>9</v>
      </c>
      <c r="O5021">
        <f>IF(D5021,YEAR(D5021),"")</f>
        <v>2010</v>
      </c>
      <c r="P5021" s="12">
        <f>P5020+IF(AND($B5021="C",I5021&lt;&gt;""),IF($G5021="D",-I5021,+I5021),0)</f>
        <v>5.774812213216407E-3</v>
      </c>
    </row>
    <row r="5022" spans="1:16" x14ac:dyDescent="0.2">
      <c r="A5022" s="6">
        <v>2331</v>
      </c>
      <c r="B5022" s="29" t="s">
        <v>17</v>
      </c>
      <c r="C5022" t="s">
        <v>26</v>
      </c>
      <c r="D5022" s="8">
        <v>40427</v>
      </c>
      <c r="E5022" s="8">
        <v>40427</v>
      </c>
      <c r="F5022" s="40" t="s">
        <v>284</v>
      </c>
      <c r="G5022" s="29" t="s">
        <v>23</v>
      </c>
      <c r="I5022" s="12">
        <v>21.85</v>
      </c>
      <c r="J5022" s="12">
        <f>J5021+IF(AND($B5022="B",$G5022="D"),-I5022,IF($B5022="B",+I5022,0))</f>
        <v>-1199.531569304102</v>
      </c>
      <c r="K5022" s="12">
        <f>K5021+IF(AND($B5022="B",$E5022&lt;&gt;""),IF($G5022="D",-I5022,+I5022),0)</f>
        <v>-1199.531569304102</v>
      </c>
      <c r="L5022" s="6" t="str">
        <f>IF(C5022="","",G5022&amp;" "&amp;VLOOKUP(C5022,$X$1:$Y$49,2))</f>
        <v>D 6</v>
      </c>
      <c r="M5022" s="10" t="e">
        <f>M5021+IF(AND(B5022="C",E5022&lt;&gt;""),IF(G5022="D",-#REF!,+#REF!),0)</f>
        <v>#REF!</v>
      </c>
      <c r="N5022">
        <f>IF(D5022,MONTH(D5022),"")</f>
        <v>9</v>
      </c>
      <c r="O5022">
        <f>IF(D5022,YEAR(D5022),"")</f>
        <v>2010</v>
      </c>
      <c r="P5022" s="12">
        <f>P5021+IF(AND($B5022="C",I5022&lt;&gt;""),IF($G5022="D",-I5022,+I5022),0)</f>
        <v>5.774812213216407E-3</v>
      </c>
    </row>
    <row r="5023" spans="1:16" x14ac:dyDescent="0.2">
      <c r="A5023" s="6">
        <v>2340</v>
      </c>
      <c r="B5023" s="29" t="s">
        <v>17</v>
      </c>
      <c r="C5023" t="s">
        <v>28</v>
      </c>
      <c r="D5023" s="8">
        <v>40427</v>
      </c>
      <c r="E5023" s="8">
        <v>40427</v>
      </c>
      <c r="F5023" s="40" t="s">
        <v>284</v>
      </c>
      <c r="G5023" s="29" t="s">
        <v>23</v>
      </c>
      <c r="I5023" s="12">
        <v>40.130000000000003</v>
      </c>
      <c r="J5023" s="12">
        <f>J5022+IF(AND($B5023="B",$G5023="D"),-I5023,IF($B5023="B",+I5023,0))</f>
        <v>-1239.6615693041022</v>
      </c>
      <c r="K5023" s="12">
        <f>K5022+IF(AND($B5023="B",$E5023&lt;&gt;""),IF($G5023="D",-I5023,+I5023),0)</f>
        <v>-1239.6615693041022</v>
      </c>
      <c r="L5023" s="6" t="str">
        <f>IF(C5023="","",G5023&amp;" "&amp;VLOOKUP(C5023,$X$1:$Y$49,2))</f>
        <v>D 25</v>
      </c>
      <c r="M5023" s="10" t="e">
        <f>M5022+IF(AND(B5023="C",E5023&lt;&gt;""),IF(G5023="D",-#REF!,+#REF!),0)</f>
        <v>#REF!</v>
      </c>
      <c r="N5023">
        <f>IF(D5023,MONTH(D5023),"")</f>
        <v>9</v>
      </c>
      <c r="O5023">
        <f>IF(D5023,YEAR(D5023),"")</f>
        <v>2010</v>
      </c>
      <c r="P5023" s="12">
        <f>P5022+IF(AND($B5023="C",I5023&lt;&gt;""),IF($G5023="D",-I5023,+I5023),0)</f>
        <v>5.774812213216407E-3</v>
      </c>
    </row>
    <row r="5024" spans="1:16" x14ac:dyDescent="0.2">
      <c r="A5024" s="6">
        <v>2340</v>
      </c>
      <c r="B5024" s="29" t="s">
        <v>17</v>
      </c>
      <c r="C5024" t="s">
        <v>26</v>
      </c>
      <c r="D5024" s="8">
        <v>40427</v>
      </c>
      <c r="E5024" s="8">
        <v>40427</v>
      </c>
      <c r="F5024" s="40" t="s">
        <v>284</v>
      </c>
      <c r="G5024" s="29" t="s">
        <v>23</v>
      </c>
      <c r="I5024" s="12">
        <v>7.87</v>
      </c>
      <c r="J5024" s="12">
        <f>J5023+IF(AND($B5024="B",$G5024="D"),-I5024,IF($B5024="B",+I5024,0))</f>
        <v>-1247.531569304102</v>
      </c>
      <c r="K5024" s="12">
        <f>K5023+IF(AND($B5024="B",$E5024&lt;&gt;""),IF($G5024="D",-I5024,+I5024),0)</f>
        <v>-1247.531569304102</v>
      </c>
      <c r="L5024" s="6" t="str">
        <f>IF(C5024="","",G5024&amp;" "&amp;VLOOKUP(C5024,$X$1:$Y$49,2))</f>
        <v>D 6</v>
      </c>
      <c r="M5024" s="10" t="e">
        <f>M5023+IF(AND(B5024="C",E5024&lt;&gt;""),IF(G5024="D",-#REF!,+#REF!),0)</f>
        <v>#REF!</v>
      </c>
      <c r="N5024">
        <f>IF(D5024,MONTH(D5024),"")</f>
        <v>9</v>
      </c>
      <c r="O5024">
        <f>IF(D5024,YEAR(D5024),"")</f>
        <v>2010</v>
      </c>
      <c r="P5024" s="12">
        <f>P5023+IF(AND($B5024="C",I5024&lt;&gt;""),IF($G5024="D",-I5024,+I5024),0)</f>
        <v>5.774812213216407E-3</v>
      </c>
    </row>
    <row r="5025" spans="1:16" x14ac:dyDescent="0.2">
      <c r="A5025" s="6">
        <v>1538</v>
      </c>
      <c r="B5025" s="6" t="s">
        <v>17</v>
      </c>
      <c r="C5025" t="s">
        <v>64</v>
      </c>
      <c r="D5025" s="8">
        <v>40429</v>
      </c>
      <c r="E5025" s="8">
        <v>40431</v>
      </c>
      <c r="F5025" t="s">
        <v>284</v>
      </c>
      <c r="G5025" s="6" t="s">
        <v>23</v>
      </c>
      <c r="I5025" s="12">
        <v>11.9</v>
      </c>
      <c r="J5025" s="12">
        <f>J5024+IF(AND($B5025="B",$G5025="D"),-I5025,IF($B5025="B",+I5025,0))</f>
        <v>-1259.4315693041021</v>
      </c>
      <c r="K5025" s="12">
        <f>K5024+IF(AND($B5025="B",$E5025&lt;&gt;""),IF($G5025="D",-I5025,+I5025),0)</f>
        <v>-1259.4315693041021</v>
      </c>
      <c r="L5025" s="6" t="str">
        <f>IF(C5025="","",G5025&amp;" "&amp;VLOOKUP(C5025,$X$1:$Y$49,2))</f>
        <v>D 20</v>
      </c>
      <c r="M5025" s="10" t="e">
        <f>M5024+IF(AND(B5025="C",E5025&lt;&gt;""),IF(G5025="D",-#REF!,+#REF!),0)</f>
        <v>#REF!</v>
      </c>
      <c r="N5025">
        <f>IF(D5025,MONTH(D5025),"")</f>
        <v>9</v>
      </c>
      <c r="O5025">
        <f>IF(D5025,YEAR(D5025),"")</f>
        <v>2010</v>
      </c>
      <c r="P5025" s="12">
        <f>P5024+IF(AND($B5025="C",I5025&lt;&gt;""),IF($G5025="D",-I5025,+I5025),0)</f>
        <v>5.774812213216407E-3</v>
      </c>
    </row>
    <row r="5026" spans="1:16" x14ac:dyDescent="0.2">
      <c r="A5026" s="6">
        <v>2337</v>
      </c>
      <c r="B5026" s="29" t="s">
        <v>17</v>
      </c>
      <c r="C5026" s="24" t="s">
        <v>54</v>
      </c>
      <c r="D5026" s="8">
        <v>40430</v>
      </c>
      <c r="E5026" s="8">
        <v>40430</v>
      </c>
      <c r="F5026" s="40" t="s">
        <v>284</v>
      </c>
      <c r="G5026" s="29" t="s">
        <v>19</v>
      </c>
      <c r="I5026" s="12">
        <v>1350</v>
      </c>
      <c r="J5026" s="12">
        <f>J5025+IF(AND($B5026="B",$G5026="D"),-I5026,IF($B5026="B",+I5026,0))</f>
        <v>90.56843069589786</v>
      </c>
      <c r="K5026" s="12">
        <f>K5025+IF(AND($B5026="B",$E5026&lt;&gt;""),IF($G5026="D",-I5026,+I5026),0)</f>
        <v>90.56843069589786</v>
      </c>
      <c r="L5026" s="6" t="str">
        <f>IF(C5026="","",G5026&amp;" "&amp;VLOOKUP(C5026,$X$1:$Y$49,2))</f>
        <v>R 6</v>
      </c>
      <c r="M5026" s="10" t="e">
        <f>M5025+IF(AND(B5026="C",E5026&lt;&gt;""),IF(G5026="D",-#REF!,+#REF!),0)</f>
        <v>#REF!</v>
      </c>
      <c r="N5026">
        <f>IF(D5026,MONTH(D5026),"")</f>
        <v>9</v>
      </c>
      <c r="O5026">
        <f>IF(D5026,YEAR(D5026),"")</f>
        <v>2010</v>
      </c>
      <c r="P5026" s="12">
        <f>P5025+IF(AND($B5026="C",I5026&lt;&gt;""),IF($G5026="D",-I5026,+I5026),0)</f>
        <v>5.774812213216407E-3</v>
      </c>
    </row>
    <row r="5027" spans="1:16" x14ac:dyDescent="0.2">
      <c r="A5027" s="6">
        <v>2337</v>
      </c>
      <c r="B5027" s="29" t="s">
        <v>17</v>
      </c>
      <c r="C5027" t="s">
        <v>62</v>
      </c>
      <c r="D5027" s="8">
        <v>40430</v>
      </c>
      <c r="E5027" s="8">
        <v>40430</v>
      </c>
      <c r="F5027" s="40" t="s">
        <v>284</v>
      </c>
      <c r="G5027" s="29" t="s">
        <v>19</v>
      </c>
      <c r="I5027" s="12">
        <v>264.60000000000002</v>
      </c>
      <c r="J5027" s="12">
        <f>J5026+IF(AND($B5027="B",$G5027="D"),-I5027,IF($B5027="B",+I5027,0))</f>
        <v>355.16843069589788</v>
      </c>
      <c r="K5027" s="12">
        <f>K5026+IF(AND($B5027="B",$E5027&lt;&gt;""),IF($G5027="D",-I5027,+I5027),0)</f>
        <v>355.16843069589788</v>
      </c>
      <c r="L5027" s="6" t="str">
        <f>IF(C5027="","",G5027&amp;" "&amp;VLOOKUP(C5027,$X$1:$Y$49,2))</f>
        <v>R 5</v>
      </c>
      <c r="M5027" s="10" t="e">
        <f>M5026+IF(AND(B5027="C",E5027&lt;&gt;""),IF(G5027="D",-#REF!,+#REF!),0)</f>
        <v>#REF!</v>
      </c>
      <c r="N5027">
        <f>IF(D5027,MONTH(D5027),"")</f>
        <v>9</v>
      </c>
      <c r="O5027">
        <f>IF(D5027,YEAR(D5027),"")</f>
        <v>2010</v>
      </c>
      <c r="P5027" s="12">
        <f>P5026+IF(AND($B5027="C",I5027&lt;&gt;""),IF($G5027="D",-I5027,+I5027),0)</f>
        <v>5.774812213216407E-3</v>
      </c>
    </row>
    <row r="5028" spans="1:16" x14ac:dyDescent="0.2">
      <c r="A5028" s="6">
        <v>2230</v>
      </c>
      <c r="B5028" s="29" t="s">
        <v>17</v>
      </c>
      <c r="C5028" t="s">
        <v>33</v>
      </c>
      <c r="D5028" s="8">
        <v>40431</v>
      </c>
      <c r="E5028" s="8">
        <v>40434</v>
      </c>
      <c r="F5028" t="s">
        <v>284</v>
      </c>
      <c r="G5028" s="29" t="s">
        <v>23</v>
      </c>
      <c r="I5028" s="12">
        <v>364.5</v>
      </c>
      <c r="J5028" s="12">
        <f>J5027+IF(AND($B5028="B",$G5028="D"),-I5028,IF($B5028="B",+I5028,0))</f>
        <v>-9.3315693041021177</v>
      </c>
      <c r="K5028" s="12">
        <f>K5027+IF(AND($B5028="B",$E5028&lt;&gt;""),IF($G5028="D",-I5028,+I5028),0)</f>
        <v>-9.3315693041021177</v>
      </c>
      <c r="L5028" s="6" t="str">
        <f>IF(C5028="","",G5028&amp;" "&amp;VLOOKUP(C5028,$X$1:$Y$49,2))</f>
        <v>D 23</v>
      </c>
      <c r="M5028" s="10" t="e">
        <f>M5027+IF(AND(B5028="C",E5028&lt;&gt;""),IF(G5028="D",-#REF!,+#REF!),0)</f>
        <v>#REF!</v>
      </c>
      <c r="N5028">
        <f>IF(D5028,MONTH(D5028),"")</f>
        <v>9</v>
      </c>
      <c r="O5028">
        <f>IF(D5028,YEAR(D5028),"")</f>
        <v>2010</v>
      </c>
      <c r="P5028" s="12">
        <f>P5027+IF(AND($B5028="C",I5028&lt;&gt;""),IF($G5028="D",-I5028,+I5028),0)</f>
        <v>5.774812213216407E-3</v>
      </c>
    </row>
    <row r="5029" spans="1:16" x14ac:dyDescent="0.2">
      <c r="A5029" s="6">
        <v>2345</v>
      </c>
      <c r="B5029" s="29" t="s">
        <v>17</v>
      </c>
      <c r="C5029" s="24" t="s">
        <v>67</v>
      </c>
      <c r="D5029" s="8">
        <v>40431</v>
      </c>
      <c r="E5029" s="8">
        <v>40437</v>
      </c>
      <c r="F5029" s="40" t="s">
        <v>284</v>
      </c>
      <c r="G5029" s="29" t="s">
        <v>23</v>
      </c>
      <c r="I5029" s="12">
        <v>491</v>
      </c>
      <c r="J5029" s="12">
        <f>J5028+IF(AND($B5029="B",$G5029="D"),-I5029,IF($B5029="B",+I5029,0))</f>
        <v>-500.33156930410212</v>
      </c>
      <c r="K5029" s="12">
        <f>K5028+IF(AND($B5029="B",$E5029&lt;&gt;""),IF($G5029="D",-I5029,+I5029),0)</f>
        <v>-500.33156930410212</v>
      </c>
      <c r="L5029" s="6" t="str">
        <f>IF(C5029="","",G5029&amp;" "&amp;VLOOKUP(C5029,$X$1:$Y$49,2))</f>
        <v>D 11</v>
      </c>
      <c r="M5029" s="10" t="e">
        <f>M5028+IF(AND(B5029="C",E5029&lt;&gt;""),IF(G5029="D",-#REF!,+#REF!),0)</f>
        <v>#REF!</v>
      </c>
      <c r="N5029">
        <f>IF(D5029,MONTH(D5029),"")</f>
        <v>9</v>
      </c>
      <c r="O5029">
        <f>IF(D5029,YEAR(D5029),"")</f>
        <v>2010</v>
      </c>
      <c r="P5029" s="12">
        <f>P5028+IF(AND($B5029="C",I5029&lt;&gt;""),IF($G5029="D",-I5029,+I5029),0)</f>
        <v>5.774812213216407E-3</v>
      </c>
    </row>
    <row r="5030" spans="1:16" x14ac:dyDescent="0.2">
      <c r="A5030" s="6">
        <v>2368</v>
      </c>
      <c r="B5030" s="29" t="s">
        <v>17</v>
      </c>
      <c r="C5030" t="s">
        <v>28</v>
      </c>
      <c r="D5030" s="8">
        <v>40431</v>
      </c>
      <c r="E5030" s="8">
        <v>40493</v>
      </c>
      <c r="F5030" s="40" t="s">
        <v>284</v>
      </c>
      <c r="G5030" s="29" t="s">
        <v>23</v>
      </c>
      <c r="I5030" s="12">
        <v>33.4</v>
      </c>
      <c r="J5030" s="12">
        <f>J5029+IF(AND($B5030="B",$G5030="D"),-I5030,IF($B5030="B",+I5030,0))</f>
        <v>-533.73156930410209</v>
      </c>
      <c r="K5030" s="12">
        <f>K5029+IF(AND($B5030="B",$E5030&lt;&gt;""),IF($G5030="D",-I5030,+I5030),0)</f>
        <v>-533.73156930410209</v>
      </c>
      <c r="L5030" s="6" t="str">
        <f>IF(C5030="","",G5030&amp;" "&amp;VLOOKUP(C5030,$X$1:$Y$49,2))</f>
        <v>D 25</v>
      </c>
      <c r="M5030" s="10" t="e">
        <f>M5029+IF(AND(B5030="C",E5030&lt;&gt;""),IF(G5030="D",-#REF!,+#REF!),0)</f>
        <v>#REF!</v>
      </c>
      <c r="N5030">
        <f>IF(D5030,MONTH(D5030),"")</f>
        <v>9</v>
      </c>
      <c r="O5030">
        <f>IF(D5030,YEAR(D5030),"")</f>
        <v>2010</v>
      </c>
      <c r="P5030" s="12">
        <f>P5029+IF(AND($B5030="C",I5030&lt;&gt;""),IF($G5030="D",-I5030,+I5030),0)</f>
        <v>5.774812213216407E-3</v>
      </c>
    </row>
    <row r="5031" spans="1:16" x14ac:dyDescent="0.2">
      <c r="A5031" s="6">
        <v>2368</v>
      </c>
      <c r="B5031" s="29" t="s">
        <v>17</v>
      </c>
      <c r="C5031" s="24" t="s">
        <v>26</v>
      </c>
      <c r="D5031" s="8">
        <v>40431</v>
      </c>
      <c r="E5031" s="8">
        <v>40493</v>
      </c>
      <c r="F5031" s="40" t="s">
        <v>284</v>
      </c>
      <c r="G5031" s="29" t="s">
        <v>23</v>
      </c>
      <c r="I5031" s="12">
        <v>1.84</v>
      </c>
      <c r="J5031" s="12">
        <f>J5030+IF(AND($B5031="B",$G5031="D"),-I5031,IF($B5031="B",+I5031,0))</f>
        <v>-535.57156930410213</v>
      </c>
      <c r="K5031" s="12">
        <f>K5030+IF(AND($B5031="B",$E5031&lt;&gt;""),IF($G5031="D",-I5031,+I5031),0)</f>
        <v>-535.57156930410213</v>
      </c>
      <c r="L5031" s="6" t="str">
        <f>IF(C5031="","",G5031&amp;" "&amp;VLOOKUP(C5031,$X$1:$Y$49,2))</f>
        <v>D 6</v>
      </c>
      <c r="M5031" s="10" t="e">
        <f>M5030+IF(AND(B5031="C",E5031&lt;&gt;""),IF(G5031="D",-#REF!,+#REF!),0)</f>
        <v>#REF!</v>
      </c>
      <c r="N5031">
        <f>IF(D5031,MONTH(D5031),"")</f>
        <v>9</v>
      </c>
      <c r="O5031">
        <f>IF(D5031,YEAR(D5031),"")</f>
        <v>2010</v>
      </c>
      <c r="P5031" s="12">
        <f>P5030+IF(AND($B5031="C",I5031&lt;&gt;""),IF($G5031="D",-I5031,+I5031),0)</f>
        <v>5.774812213216407E-3</v>
      </c>
    </row>
    <row r="5032" spans="1:16" x14ac:dyDescent="0.2">
      <c r="A5032" s="6">
        <v>2346</v>
      </c>
      <c r="B5032" s="29" t="s">
        <v>17</v>
      </c>
      <c r="C5032" s="24" t="s">
        <v>54</v>
      </c>
      <c r="D5032" s="8">
        <v>40436</v>
      </c>
      <c r="E5032" s="8">
        <v>40438</v>
      </c>
      <c r="F5032" s="40" t="s">
        <v>284</v>
      </c>
      <c r="G5032" s="29" t="s">
        <v>19</v>
      </c>
      <c r="I5032" s="12">
        <v>7118.72</v>
      </c>
      <c r="J5032" s="12">
        <f>J5031+IF(AND($B5032="B",$G5032="D"),-I5032,IF($B5032="B",+I5032,0))</f>
        <v>6583.1484306958982</v>
      </c>
      <c r="K5032" s="12">
        <f>K5031+IF(AND($B5032="B",$E5032&lt;&gt;""),IF($G5032="D",-I5032,+I5032),0)</f>
        <v>6583.1484306958982</v>
      </c>
      <c r="L5032" s="6" t="str">
        <f>IF(C5032="","",G5032&amp;" "&amp;VLOOKUP(C5032,$X$1:$Y$49,2))</f>
        <v>R 6</v>
      </c>
      <c r="M5032" s="10" t="e">
        <f>M5031+IF(AND(B5032="C",E5032&lt;&gt;""),IF(G5032="D",-#REF!,+#REF!),0)</f>
        <v>#REF!</v>
      </c>
      <c r="N5032">
        <f>IF(D5032,MONTH(D5032),"")</f>
        <v>9</v>
      </c>
      <c r="O5032">
        <f>IF(D5032,YEAR(D5032),"")</f>
        <v>2010</v>
      </c>
      <c r="P5032" s="12">
        <f>P5031+IF(AND($B5032="C",I5032&lt;&gt;""),IF($G5032="D",-I5032,+I5032),0)</f>
        <v>5.774812213216407E-3</v>
      </c>
    </row>
    <row r="5033" spans="1:16" x14ac:dyDescent="0.2">
      <c r="A5033" s="6">
        <v>2346</v>
      </c>
      <c r="B5033" s="29" t="s">
        <v>17</v>
      </c>
      <c r="C5033" t="s">
        <v>62</v>
      </c>
      <c r="D5033" s="8">
        <v>40436</v>
      </c>
      <c r="E5033" s="8">
        <v>40438</v>
      </c>
      <c r="F5033" s="40" t="s">
        <v>284</v>
      </c>
      <c r="G5033" s="29" t="s">
        <v>19</v>
      </c>
      <c r="I5033" s="12">
        <v>1395.27</v>
      </c>
      <c r="J5033" s="12">
        <f>J5032+IF(AND($B5033="B",$G5033="D"),-I5033,IF($B5033="B",+I5033,0))</f>
        <v>7978.4184306958978</v>
      </c>
      <c r="K5033" s="12">
        <f>K5032+IF(AND($B5033="B",$E5033&lt;&gt;""),IF($G5033="D",-I5033,+I5033),0)</f>
        <v>7978.4184306958978</v>
      </c>
      <c r="L5033" s="6" t="str">
        <f>IF(C5033="","",G5033&amp;" "&amp;VLOOKUP(C5033,$X$1:$Y$49,2))</f>
        <v>R 5</v>
      </c>
      <c r="M5033" s="10" t="e">
        <f>M5032+IF(AND(B5033="C",E5033&lt;&gt;""),IF(G5033="D",-#REF!,+#REF!),0)</f>
        <v>#REF!</v>
      </c>
      <c r="N5033">
        <f>IF(D5033,MONTH(D5033),"")</f>
        <v>9</v>
      </c>
      <c r="O5033">
        <f>IF(D5033,YEAR(D5033),"")</f>
        <v>2010</v>
      </c>
      <c r="P5033" s="12">
        <f>P5032+IF(AND($B5033="C",I5033&lt;&gt;""),IF($G5033="D",-I5033,+I5033),0)</f>
        <v>5.774812213216407E-3</v>
      </c>
    </row>
    <row r="5034" spans="1:16" x14ac:dyDescent="0.2">
      <c r="A5034" s="6">
        <v>2333</v>
      </c>
      <c r="B5034" s="29" t="s">
        <v>17</v>
      </c>
      <c r="C5034" t="s">
        <v>28</v>
      </c>
      <c r="D5034" s="8">
        <v>40437</v>
      </c>
      <c r="E5034" s="8">
        <v>40435</v>
      </c>
      <c r="F5034" t="s">
        <v>284</v>
      </c>
      <c r="G5034" s="29" t="s">
        <v>23</v>
      </c>
      <c r="I5034" s="12">
        <v>67</v>
      </c>
      <c r="J5034" s="12">
        <f>J5033+IF(AND($B5034="B",$G5034="D"),-I5034,IF($B5034="B",+I5034,0))</f>
        <v>7911.4184306958978</v>
      </c>
      <c r="K5034" s="12">
        <f>K5033+IF(AND($B5034="B",$E5034&lt;&gt;""),IF($G5034="D",-I5034,+I5034),0)</f>
        <v>7911.4184306958978</v>
      </c>
      <c r="L5034" s="6" t="str">
        <f>IF(C5034="","",G5034&amp;" "&amp;VLOOKUP(C5034,$X$1:$Y$49,2))</f>
        <v>D 25</v>
      </c>
      <c r="M5034" s="10" t="e">
        <f>M5033+IF(AND(B5034="C",E5034&lt;&gt;""),IF(G5034="D",-#REF!,+#REF!),0)</f>
        <v>#REF!</v>
      </c>
      <c r="N5034">
        <f>IF(D5034,MONTH(D5034),"")</f>
        <v>9</v>
      </c>
      <c r="O5034">
        <f>IF(D5034,YEAR(D5034),"")</f>
        <v>2010</v>
      </c>
      <c r="P5034" s="12">
        <f>P5033+IF(AND($B5034="C",I5034&lt;&gt;""),IF($G5034="D",-I5034,+I5034),0)</f>
        <v>5.774812213216407E-3</v>
      </c>
    </row>
    <row r="5035" spans="1:16" x14ac:dyDescent="0.2">
      <c r="A5035" s="6">
        <v>2333</v>
      </c>
      <c r="B5035" s="29" t="s">
        <v>17</v>
      </c>
      <c r="C5035" t="s">
        <v>26</v>
      </c>
      <c r="D5035" s="8">
        <v>40437</v>
      </c>
      <c r="E5035" s="8">
        <v>40435</v>
      </c>
      <c r="F5035" t="s">
        <v>284</v>
      </c>
      <c r="G5035" s="29" t="s">
        <v>23</v>
      </c>
      <c r="I5035" s="12">
        <v>13.13</v>
      </c>
      <c r="J5035" s="12">
        <f>J5034+IF(AND($B5035="B",$G5035="D"),-I5035,IF($B5035="B",+I5035,0))</f>
        <v>7898.2884306958977</v>
      </c>
      <c r="K5035" s="12">
        <f>K5034+IF(AND($B5035="B",$E5035&lt;&gt;""),IF($G5035="D",-I5035,+I5035),0)</f>
        <v>7898.2884306958977</v>
      </c>
      <c r="L5035" s="6" t="str">
        <f>IF(C5035="","",G5035&amp;" "&amp;VLOOKUP(C5035,$X$1:$Y$49,2))</f>
        <v>D 6</v>
      </c>
      <c r="M5035" s="10" t="e">
        <f>M5034+IF(AND(B5035="C",E5035&lt;&gt;""),IF(G5035="D",-#REF!,+#REF!),0)</f>
        <v>#REF!</v>
      </c>
      <c r="N5035">
        <f>IF(D5035,MONTH(D5035),"")</f>
        <v>9</v>
      </c>
      <c r="O5035">
        <f>IF(D5035,YEAR(D5035),"")</f>
        <v>2010</v>
      </c>
      <c r="P5035" s="12">
        <f>P5034+IF(AND($B5035="C",I5035&lt;&gt;""),IF($G5035="D",-I5035,+I5035),0)</f>
        <v>5.774812213216407E-3</v>
      </c>
    </row>
    <row r="5036" spans="1:16" x14ac:dyDescent="0.2">
      <c r="A5036" s="6">
        <v>2349</v>
      </c>
      <c r="B5036" s="29" t="s">
        <v>17</v>
      </c>
      <c r="C5036" t="s">
        <v>49</v>
      </c>
      <c r="D5036" s="8">
        <v>40439</v>
      </c>
      <c r="E5036" s="8">
        <v>40439</v>
      </c>
      <c r="F5036" s="40" t="s">
        <v>284</v>
      </c>
      <c r="G5036" s="29" t="s">
        <v>23</v>
      </c>
      <c r="I5036" s="12">
        <v>30</v>
      </c>
      <c r="J5036" s="12">
        <f>J5035+IF(AND($B5036="B",$G5036="D"),-I5036,IF($B5036="B",+I5036,0))</f>
        <v>7868.2884306958977</v>
      </c>
      <c r="K5036" s="12">
        <f>K5035+IF(AND($B5036="B",$E5036&lt;&gt;""),IF($G5036="D",-I5036,+I5036),0)</f>
        <v>7868.2884306958977</v>
      </c>
      <c r="L5036" s="6" t="str">
        <f>IF(C5036="","",G5036&amp;" "&amp;VLOOKUP(C5036,$X$1:$Y$49,2))</f>
        <v>D 24</v>
      </c>
      <c r="M5036" s="10" t="e">
        <f>M5035+IF(AND(B5036="C",E5036&lt;&gt;""),IF(G5036="D",-#REF!,+#REF!),0)</f>
        <v>#REF!</v>
      </c>
      <c r="N5036">
        <f>IF(D5036,MONTH(D5036),"")</f>
        <v>9</v>
      </c>
      <c r="O5036">
        <f>IF(D5036,YEAR(D5036),"")</f>
        <v>2010</v>
      </c>
      <c r="P5036" s="12">
        <f>P5035+IF(AND($B5036="C",I5036&lt;&gt;""),IF($G5036="D",-I5036,+I5036),0)</f>
        <v>5.774812213216407E-3</v>
      </c>
    </row>
    <row r="5037" spans="1:16" x14ac:dyDescent="0.2">
      <c r="A5037" s="6">
        <v>2212</v>
      </c>
      <c r="B5037" s="29" t="s">
        <v>17</v>
      </c>
      <c r="C5037" t="s">
        <v>33</v>
      </c>
      <c r="D5037" s="8">
        <v>40441</v>
      </c>
      <c r="E5037" s="8">
        <v>40441</v>
      </c>
      <c r="F5037" s="40" t="s">
        <v>284</v>
      </c>
      <c r="G5037" s="29" t="s">
        <v>23</v>
      </c>
      <c r="I5037" s="12">
        <v>373</v>
      </c>
      <c r="J5037" s="12">
        <f>J5036+IF(AND($B5037="B",$G5037="D"),-I5037,IF($B5037="B",+I5037,0))</f>
        <v>7495.2884306958977</v>
      </c>
      <c r="K5037" s="12">
        <f>K5036+IF(AND($B5037="B",$E5037&lt;&gt;""),IF($G5037="D",-I5037,+I5037),0)</f>
        <v>7495.2884306958977</v>
      </c>
      <c r="L5037" s="6" t="str">
        <f>IF(C5037="","",G5037&amp;" "&amp;VLOOKUP(C5037,$X$1:$Y$49,2))</f>
        <v>D 23</v>
      </c>
      <c r="M5037" s="10" t="e">
        <f>M5036+IF(AND(B5037="C",E5037&lt;&gt;""),IF(G5037="D",-#REF!,+#REF!),0)</f>
        <v>#REF!</v>
      </c>
      <c r="N5037">
        <f>IF(D5037,MONTH(D5037),"")</f>
        <v>9</v>
      </c>
      <c r="O5037">
        <f>IF(D5037,YEAR(D5037),"")</f>
        <v>2010</v>
      </c>
      <c r="P5037" s="12">
        <f>P5036+IF(AND($B5037="C",I5037&lt;&gt;""),IF($G5037="D",-I5037,+I5037),0)</f>
        <v>5.774812213216407E-3</v>
      </c>
    </row>
    <row r="5038" spans="1:16" x14ac:dyDescent="0.2">
      <c r="A5038" s="6">
        <v>2213</v>
      </c>
      <c r="B5038" s="29" t="s">
        <v>17</v>
      </c>
      <c r="C5038" t="s">
        <v>33</v>
      </c>
      <c r="D5038" s="8">
        <v>40441</v>
      </c>
      <c r="E5038" s="8">
        <v>40441</v>
      </c>
      <c r="F5038" s="40" t="s">
        <v>284</v>
      </c>
      <c r="G5038" s="29" t="s">
        <v>23</v>
      </c>
      <c r="I5038" s="12">
        <v>816</v>
      </c>
      <c r="J5038" s="12">
        <f>J5037+IF(AND($B5038="B",$G5038="D"),-I5038,IF($B5038="B",+I5038,0))</f>
        <v>6679.2884306958977</v>
      </c>
      <c r="K5038" s="12">
        <f>K5037+IF(AND($B5038="B",$E5038&lt;&gt;""),IF($G5038="D",-I5038,+I5038),0)</f>
        <v>6679.2884306958977</v>
      </c>
      <c r="L5038" s="6" t="str">
        <f>IF(C5038="","",G5038&amp;" "&amp;VLOOKUP(C5038,$X$1:$Y$49,2))</f>
        <v>D 23</v>
      </c>
      <c r="M5038" s="10" t="e">
        <f>M5037+IF(AND(B5038="C",E5038&lt;&gt;""),IF(G5038="D",-#REF!,+#REF!),0)</f>
        <v>#REF!</v>
      </c>
      <c r="N5038">
        <f>IF(D5038,MONTH(D5038),"")</f>
        <v>9</v>
      </c>
      <c r="O5038">
        <f>IF(D5038,YEAR(D5038),"")</f>
        <v>2010</v>
      </c>
      <c r="P5038" s="12">
        <f>P5037+IF(AND($B5038="C",I5038&lt;&gt;""),IF($G5038="D",-I5038,+I5038),0)</f>
        <v>5.774812213216407E-3</v>
      </c>
    </row>
    <row r="5039" spans="1:16" x14ac:dyDescent="0.2">
      <c r="A5039" s="6">
        <v>2215</v>
      </c>
      <c r="B5039" s="29" t="s">
        <v>17</v>
      </c>
      <c r="C5039" s="24" t="s">
        <v>58</v>
      </c>
      <c r="D5039" s="8">
        <v>40441</v>
      </c>
      <c r="F5039" s="40" t="s">
        <v>284</v>
      </c>
      <c r="G5039" s="29" t="s">
        <v>23</v>
      </c>
      <c r="J5039" s="12">
        <f>J5038+IF(AND($B5039="B",$G5039="D"),-I5039,IF($B5039="B",+I5039,0))</f>
        <v>6679.2884306958977</v>
      </c>
      <c r="K5039" s="12">
        <f>K5038+IF(AND($B5039="B",$E5039&lt;&gt;""),IF($G5039="D",-I5039,+I5039),0)</f>
        <v>6679.2884306958977</v>
      </c>
      <c r="L5039" s="6" t="str">
        <f>IF(C5039="","",G5039&amp;" "&amp;VLOOKUP(C5039,$X$1:$Y$49,2))</f>
        <v>D 4</v>
      </c>
      <c r="M5039" s="10" t="e">
        <f>M5038+IF(AND(B5039="C",E5039&lt;&gt;""),IF(G5039="D",-#REF!,+#REF!),0)</f>
        <v>#REF!</v>
      </c>
      <c r="N5039">
        <f>IF(D5039,MONTH(D5039),"")</f>
        <v>9</v>
      </c>
      <c r="O5039">
        <f>IF(D5039,YEAR(D5039),"")</f>
        <v>2010</v>
      </c>
      <c r="P5039" s="12">
        <f>P5038+IF(AND($B5039="C",I5039&lt;&gt;""),IF($G5039="D",-I5039,+I5039),0)</f>
        <v>5.774812213216407E-3</v>
      </c>
    </row>
    <row r="5040" spans="1:16" x14ac:dyDescent="0.2">
      <c r="A5040" s="6">
        <v>1528</v>
      </c>
      <c r="B5040" s="6" t="s">
        <v>17</v>
      </c>
      <c r="C5040" t="s">
        <v>57</v>
      </c>
      <c r="D5040" s="8">
        <v>40442</v>
      </c>
      <c r="E5040" s="8">
        <v>40442</v>
      </c>
      <c r="F5040" t="s">
        <v>284</v>
      </c>
      <c r="G5040" s="6" t="s">
        <v>23</v>
      </c>
      <c r="I5040" s="12">
        <v>278.97000000000003</v>
      </c>
      <c r="J5040" s="12">
        <f>J5039+IF(AND($B5040="B",$G5040="D"),-I5040,IF($B5040="B",+I5040,0))</f>
        <v>6400.3184306958974</v>
      </c>
      <c r="K5040" s="12">
        <f>K5039+IF(AND($B5040="B",$E5040&lt;&gt;""),IF($G5040="D",-I5040,+I5040),0)</f>
        <v>6400.3184306958974</v>
      </c>
      <c r="L5040" s="6" t="str">
        <f>IF(C5040="","",G5040&amp;" "&amp;VLOOKUP(C5040,$X$1:$Y$49,2))</f>
        <v>D 13</v>
      </c>
      <c r="M5040" s="10" t="e">
        <f>M5039+IF(AND(B5040="C",E5040&lt;&gt;""),IF(G5040="D",-#REF!,+#REF!),0)</f>
        <v>#REF!</v>
      </c>
      <c r="N5040">
        <f>IF(D5040,MONTH(D5040),"")</f>
        <v>9</v>
      </c>
      <c r="O5040">
        <f>IF(D5040,YEAR(D5040),"")</f>
        <v>2010</v>
      </c>
      <c r="P5040" s="12">
        <f>P5039+IF(AND($B5040="C",I5040&lt;&gt;""),IF($G5040="D",-I5040,+I5040),0)</f>
        <v>5.774812213216407E-3</v>
      </c>
    </row>
    <row r="5041" spans="1:16" x14ac:dyDescent="0.2">
      <c r="A5041" s="6">
        <v>1528</v>
      </c>
      <c r="B5041" s="6" t="s">
        <v>17</v>
      </c>
      <c r="C5041" s="7" t="s">
        <v>26</v>
      </c>
      <c r="D5041" s="8">
        <v>40442</v>
      </c>
      <c r="E5041" s="8">
        <v>40442</v>
      </c>
      <c r="F5041" t="s">
        <v>284</v>
      </c>
      <c r="G5041" s="6" t="s">
        <v>23</v>
      </c>
      <c r="I5041" s="12">
        <v>54.68</v>
      </c>
      <c r="J5041" s="12">
        <f>J5040+IF(AND($B5041="B",$G5041="D"),-I5041,IF($B5041="B",+I5041,0))</f>
        <v>6345.6384306958971</v>
      </c>
      <c r="K5041" s="12">
        <f>K5040+IF(AND($B5041="B",$E5041&lt;&gt;""),IF($G5041="D",-I5041,+I5041),0)</f>
        <v>6345.6384306958971</v>
      </c>
      <c r="L5041" s="6" t="str">
        <f>IF(C5041="","",G5041&amp;" "&amp;VLOOKUP(C5041,$X$1:$Y$49,2))</f>
        <v>D 6</v>
      </c>
      <c r="M5041" s="10" t="e">
        <f>M5040+IF(AND(B5041="C",E5041&lt;&gt;""),IF(G5041="D",-#REF!,+#REF!),0)</f>
        <v>#REF!</v>
      </c>
      <c r="N5041">
        <f>IF(D5041,MONTH(D5041),"")</f>
        <v>9</v>
      </c>
      <c r="O5041">
        <f>IF(D5041,YEAR(D5041),"")</f>
        <v>2010</v>
      </c>
      <c r="P5041" s="12">
        <f>P5040+IF(AND($B5041="C",I5041&lt;&gt;""),IF($G5041="D",-I5041,+I5041),0)</f>
        <v>5.774812213216407E-3</v>
      </c>
    </row>
    <row r="5042" spans="1:16" x14ac:dyDescent="0.2">
      <c r="A5042" s="6">
        <v>1528</v>
      </c>
      <c r="B5042" s="6" t="s">
        <v>17</v>
      </c>
      <c r="C5042" t="s">
        <v>64</v>
      </c>
      <c r="D5042" s="8">
        <v>40442</v>
      </c>
      <c r="E5042" s="8">
        <v>40442</v>
      </c>
      <c r="F5042" t="s">
        <v>284</v>
      </c>
      <c r="G5042" s="6" t="s">
        <v>23</v>
      </c>
      <c r="I5042" s="12">
        <v>6.11</v>
      </c>
      <c r="J5042" s="12">
        <f>J5041+IF(AND($B5042="B",$G5042="D"),-I5042,IF($B5042="B",+I5042,0))</f>
        <v>6339.5284306958974</v>
      </c>
      <c r="K5042" s="12">
        <f>K5041+IF(AND($B5042="B",$E5042&lt;&gt;""),IF($G5042="D",-I5042,+I5042),0)</f>
        <v>6339.5284306958974</v>
      </c>
      <c r="L5042" s="6" t="str">
        <f>IF(C5042="","",G5042&amp;" "&amp;VLOOKUP(C5042,$X$1:$Y$49,2))</f>
        <v>D 20</v>
      </c>
      <c r="M5042" s="10" t="e">
        <f>M5041+IF(AND(B5042="C",E5042&lt;&gt;""),IF(G5042="D",-#REF!,+#REF!),0)</f>
        <v>#REF!</v>
      </c>
      <c r="N5042">
        <f>IF(D5042,MONTH(D5042),"")</f>
        <v>9</v>
      </c>
      <c r="O5042">
        <f>IF(D5042,YEAR(D5042),"")</f>
        <v>2010</v>
      </c>
      <c r="P5042" s="12">
        <f>P5041+IF(AND($B5042="C",I5042&lt;&gt;""),IF($G5042="D",-I5042,+I5042),0)</f>
        <v>5.774812213216407E-3</v>
      </c>
    </row>
    <row r="5043" spans="1:16" x14ac:dyDescent="0.2">
      <c r="A5043" s="6">
        <v>2347</v>
      </c>
      <c r="B5043" s="29" t="s">
        <v>17</v>
      </c>
      <c r="C5043" s="24" t="s">
        <v>54</v>
      </c>
      <c r="D5043" s="8">
        <v>40443</v>
      </c>
      <c r="E5043" s="8">
        <v>40443</v>
      </c>
      <c r="F5043" s="40" t="s">
        <v>284</v>
      </c>
      <c r="G5043" s="29" t="s">
        <v>19</v>
      </c>
      <c r="I5043" s="12">
        <v>900</v>
      </c>
      <c r="J5043" s="12">
        <f>J5042+IF(AND($B5043="B",$G5043="D"),-I5043,IF($B5043="B",+I5043,0))</f>
        <v>7239.5284306958974</v>
      </c>
      <c r="K5043" s="12">
        <f>K5042+IF(AND($B5043="B",$E5043&lt;&gt;""),IF($G5043="D",-I5043,+I5043),0)</f>
        <v>7239.5284306958974</v>
      </c>
      <c r="L5043" s="6" t="str">
        <f>IF(C5043="","",G5043&amp;" "&amp;VLOOKUP(C5043,$X$1:$Y$49,2))</f>
        <v>R 6</v>
      </c>
      <c r="M5043" s="10" t="e">
        <f>M5042+IF(AND(B5043="C",E5043&lt;&gt;""),IF(G5043="D",-#REF!,+#REF!),0)</f>
        <v>#REF!</v>
      </c>
      <c r="N5043">
        <f>IF(D5043,MONTH(D5043),"")</f>
        <v>9</v>
      </c>
      <c r="O5043">
        <f>IF(D5043,YEAR(D5043),"")</f>
        <v>2010</v>
      </c>
      <c r="P5043" s="12">
        <f>P5042+IF(AND($B5043="C",I5043&lt;&gt;""),IF($G5043="D",-I5043,+I5043),0)</f>
        <v>5.774812213216407E-3</v>
      </c>
    </row>
    <row r="5044" spans="1:16" x14ac:dyDescent="0.2">
      <c r="A5044" s="6">
        <v>2347</v>
      </c>
      <c r="B5044" s="29" t="s">
        <v>17</v>
      </c>
      <c r="C5044" t="s">
        <v>62</v>
      </c>
      <c r="D5044" s="8">
        <v>40443</v>
      </c>
      <c r="E5044" s="8">
        <v>40443</v>
      </c>
      <c r="F5044" s="40" t="s">
        <v>284</v>
      </c>
      <c r="G5044" s="29" t="s">
        <v>19</v>
      </c>
      <c r="I5044" s="12">
        <v>176.4</v>
      </c>
      <c r="J5044" s="12">
        <f>J5043+IF(AND($B5044="B",$G5044="D"),-I5044,IF($B5044="B",+I5044,0))</f>
        <v>7415.9284306958971</v>
      </c>
      <c r="K5044" s="12">
        <f>K5043+IF(AND($B5044="B",$E5044&lt;&gt;""),IF($G5044="D",-I5044,+I5044),0)</f>
        <v>7415.9284306958971</v>
      </c>
      <c r="L5044" s="6" t="str">
        <f>IF(C5044="","",G5044&amp;" "&amp;VLOOKUP(C5044,$X$1:$Y$49,2))</f>
        <v>R 5</v>
      </c>
      <c r="M5044" s="10" t="e">
        <f>M5043+IF(AND(B5044="C",E5044&lt;&gt;""),IF(G5044="D",-#REF!,+#REF!),0)</f>
        <v>#REF!</v>
      </c>
      <c r="N5044">
        <f>IF(D5044,MONTH(D5044),"")</f>
        <v>9</v>
      </c>
      <c r="O5044">
        <f>IF(D5044,YEAR(D5044),"")</f>
        <v>2010</v>
      </c>
      <c r="P5044" s="12">
        <f>P5043+IF(AND($B5044="C",I5044&lt;&gt;""),IF($G5044="D",-I5044,+I5044),0)</f>
        <v>5.774812213216407E-3</v>
      </c>
    </row>
    <row r="5045" spans="1:16" x14ac:dyDescent="0.2">
      <c r="A5045" s="6">
        <v>2348</v>
      </c>
      <c r="B5045" s="29" t="s">
        <v>17</v>
      </c>
      <c r="C5045" s="24" t="s">
        <v>54</v>
      </c>
      <c r="D5045" s="8">
        <v>40443</v>
      </c>
      <c r="E5045" s="8">
        <v>40443</v>
      </c>
      <c r="F5045" s="40" t="s">
        <v>284</v>
      </c>
      <c r="G5045" s="29" t="s">
        <v>19</v>
      </c>
      <c r="I5045" s="12">
        <v>1245</v>
      </c>
      <c r="J5045" s="12">
        <f>J5044+IF(AND($B5045="B",$G5045="D"),-I5045,IF($B5045="B",+I5045,0))</f>
        <v>8660.928430695898</v>
      </c>
      <c r="K5045" s="12">
        <f>K5044+IF(AND($B5045="B",$E5045&lt;&gt;""),IF($G5045="D",-I5045,+I5045),0)</f>
        <v>8660.928430695898</v>
      </c>
      <c r="L5045" s="6" t="str">
        <f>IF(C5045="","",G5045&amp;" "&amp;VLOOKUP(C5045,$X$1:$Y$49,2))</f>
        <v>R 6</v>
      </c>
      <c r="M5045" s="10" t="e">
        <f>M5044+IF(AND(B5045="C",E5045&lt;&gt;""),IF(G5045="D",-#REF!,+#REF!),0)</f>
        <v>#REF!</v>
      </c>
      <c r="N5045">
        <f>IF(D5045,MONTH(D5045),"")</f>
        <v>9</v>
      </c>
      <c r="O5045">
        <f>IF(D5045,YEAR(D5045),"")</f>
        <v>2010</v>
      </c>
      <c r="P5045" s="12">
        <f>P5044+IF(AND($B5045="C",I5045&lt;&gt;""),IF($G5045="D",-I5045,+I5045),0)</f>
        <v>5.774812213216407E-3</v>
      </c>
    </row>
    <row r="5046" spans="1:16" x14ac:dyDescent="0.2">
      <c r="A5046" s="6">
        <v>2348</v>
      </c>
      <c r="B5046" s="29" t="s">
        <v>17</v>
      </c>
      <c r="C5046" t="s">
        <v>62</v>
      </c>
      <c r="D5046" s="8">
        <v>40443</v>
      </c>
      <c r="E5046" s="8">
        <v>40443</v>
      </c>
      <c r="F5046" s="40" t="s">
        <v>284</v>
      </c>
      <c r="G5046" s="29" t="s">
        <v>19</v>
      </c>
      <c r="I5046" s="12">
        <v>244.02</v>
      </c>
      <c r="J5046" s="12">
        <f>J5045+IF(AND($B5046="B",$G5046="D"),-I5046,IF($B5046="B",+I5046,0))</f>
        <v>8904.9484306958984</v>
      </c>
      <c r="K5046" s="12">
        <f>K5045+IF(AND($B5046="B",$E5046&lt;&gt;""),IF($G5046="D",-I5046,+I5046),0)</f>
        <v>8904.9484306958984</v>
      </c>
      <c r="L5046" s="6" t="str">
        <f>IF(C5046="","",G5046&amp;" "&amp;VLOOKUP(C5046,$X$1:$Y$49,2))</f>
        <v>R 5</v>
      </c>
      <c r="M5046" s="10" t="e">
        <f>M5045+IF(AND(B5046="C",E5046&lt;&gt;""),IF(G5046="D",-#REF!,+#REF!),0)</f>
        <v>#REF!</v>
      </c>
      <c r="N5046">
        <f>IF(D5046,MONTH(D5046),"")</f>
        <v>9</v>
      </c>
      <c r="O5046">
        <f>IF(D5046,YEAR(D5046),"")</f>
        <v>2010</v>
      </c>
      <c r="P5046" s="12">
        <f>P5045+IF(AND($B5046="C",I5046&lt;&gt;""),IF($G5046="D",-I5046,+I5046),0)</f>
        <v>5.774812213216407E-3</v>
      </c>
    </row>
    <row r="5047" spans="1:16" x14ac:dyDescent="0.2">
      <c r="A5047" s="6">
        <v>2350</v>
      </c>
      <c r="B5047" s="29" t="s">
        <v>17</v>
      </c>
      <c r="C5047" s="24" t="s">
        <v>58</v>
      </c>
      <c r="D5047" s="8">
        <v>40445</v>
      </c>
      <c r="E5047" s="8">
        <v>40445</v>
      </c>
      <c r="F5047" s="40" t="s">
        <v>284</v>
      </c>
      <c r="G5047" s="29" t="s">
        <v>23</v>
      </c>
      <c r="I5047" s="12">
        <v>5000</v>
      </c>
      <c r="J5047" s="12">
        <f>J5046+IF(AND($B5047="B",$G5047="D"),-I5047,IF($B5047="B",+I5047,0))</f>
        <v>3904.9484306958984</v>
      </c>
      <c r="K5047" s="12">
        <f>K5046+IF(AND($B5047="B",$E5047&lt;&gt;""),IF($G5047="D",-I5047,+I5047),0)</f>
        <v>3904.9484306958984</v>
      </c>
      <c r="L5047" s="6" t="str">
        <f>IF(C5047="","",G5047&amp;" "&amp;VLOOKUP(C5047,$X$1:$Y$49,2))</f>
        <v>D 4</v>
      </c>
      <c r="M5047" s="10" t="e">
        <f>M5046+IF(AND(B5047="C",E5047&lt;&gt;""),IF(G5047="D",-#REF!,+#REF!),0)</f>
        <v>#REF!</v>
      </c>
      <c r="N5047">
        <f>IF(D5047,MONTH(D5047),"")</f>
        <v>9</v>
      </c>
      <c r="O5047">
        <f>IF(D5047,YEAR(D5047),"")</f>
        <v>2010</v>
      </c>
      <c r="P5047" s="12">
        <f>P5046+IF(AND($B5047="C",I5047&lt;&gt;""),IF($G5047="D",-I5047,+I5047),0)</f>
        <v>5.774812213216407E-3</v>
      </c>
    </row>
    <row r="5048" spans="1:16" x14ac:dyDescent="0.2">
      <c r="A5048" s="6">
        <v>2351</v>
      </c>
      <c r="B5048" s="29" t="s">
        <v>17</v>
      </c>
      <c r="C5048" t="s">
        <v>28</v>
      </c>
      <c r="D5048" s="8">
        <v>40448</v>
      </c>
      <c r="E5048" s="8">
        <v>40448</v>
      </c>
      <c r="F5048" s="40" t="s">
        <v>284</v>
      </c>
      <c r="G5048" s="29" t="s">
        <v>23</v>
      </c>
      <c r="I5048" s="12">
        <v>18.260000000000002</v>
      </c>
      <c r="J5048" s="12">
        <f>J5047+IF(AND($B5048="B",$G5048="D"),-I5048,IF($B5048="B",+I5048,0))</f>
        <v>3886.6884306958982</v>
      </c>
      <c r="K5048" s="12">
        <f>K5047+IF(AND($B5048="B",$E5048&lt;&gt;""),IF($G5048="D",-I5048,+I5048),0)</f>
        <v>3886.6884306958982</v>
      </c>
      <c r="L5048" s="6" t="str">
        <f>IF(C5048="","",G5048&amp;" "&amp;VLOOKUP(C5048,$X$1:$Y$49,2))</f>
        <v>D 25</v>
      </c>
      <c r="M5048" s="10" t="e">
        <f>M5047+IF(AND(B5048="C",E5048&lt;&gt;""),IF(G5048="D",-#REF!,+#REF!),0)</f>
        <v>#REF!</v>
      </c>
      <c r="N5048">
        <f>IF(D5048,MONTH(D5048),"")</f>
        <v>9</v>
      </c>
      <c r="O5048">
        <f>IF(D5048,YEAR(D5048),"")</f>
        <v>2010</v>
      </c>
      <c r="P5048" s="12">
        <f>P5047+IF(AND($B5048="C",I5048&lt;&gt;""),IF($G5048="D",-I5048,+I5048),0)</f>
        <v>5.774812213216407E-3</v>
      </c>
    </row>
    <row r="5049" spans="1:16" x14ac:dyDescent="0.2">
      <c r="A5049" s="6">
        <v>2351</v>
      </c>
      <c r="B5049" s="29" t="s">
        <v>17</v>
      </c>
      <c r="C5049" s="24" t="s">
        <v>26</v>
      </c>
      <c r="D5049" s="8">
        <v>40448</v>
      </c>
      <c r="E5049" s="8">
        <v>40448</v>
      </c>
      <c r="F5049" s="40" t="s">
        <v>284</v>
      </c>
      <c r="G5049" s="29" t="s">
        <v>23</v>
      </c>
      <c r="I5049" s="12">
        <v>3.58</v>
      </c>
      <c r="J5049" s="12">
        <f>J5048+IF(AND($B5049="B",$G5049="D"),-I5049,IF($B5049="B",+I5049,0))</f>
        <v>3883.1084306958983</v>
      </c>
      <c r="K5049" s="12">
        <f>K5048+IF(AND($B5049="B",$E5049&lt;&gt;""),IF($G5049="D",-I5049,+I5049),0)</f>
        <v>3883.1084306958983</v>
      </c>
      <c r="L5049" s="6" t="str">
        <f>IF(C5049="","",G5049&amp;" "&amp;VLOOKUP(C5049,$X$1:$Y$49,2))</f>
        <v>D 6</v>
      </c>
      <c r="M5049" s="10" t="e">
        <f>M5048+IF(AND(B5049="C",E5049&lt;&gt;""),IF(G5049="D",-#REF!,+#REF!),0)</f>
        <v>#REF!</v>
      </c>
      <c r="N5049">
        <f>IF(D5049,MONTH(D5049),"")</f>
        <v>9</v>
      </c>
      <c r="O5049">
        <f>IF(D5049,YEAR(D5049),"")</f>
        <v>2010</v>
      </c>
      <c r="P5049" s="12">
        <f>P5048+IF(AND($B5049="C",I5049&lt;&gt;""),IF($G5049="D",-I5049,+I5049),0)</f>
        <v>5.774812213216407E-3</v>
      </c>
    </row>
    <row r="5050" spans="1:16" x14ac:dyDescent="0.2">
      <c r="A5050" s="6">
        <v>2254</v>
      </c>
      <c r="B5050" s="29" t="s">
        <v>17</v>
      </c>
      <c r="C5050" t="s">
        <v>49</v>
      </c>
      <c r="D5050" s="8">
        <v>40451</v>
      </c>
      <c r="E5050" s="8">
        <v>40452</v>
      </c>
      <c r="F5050" s="40" t="s">
        <v>284</v>
      </c>
      <c r="G5050" s="29" t="s">
        <v>23</v>
      </c>
      <c r="I5050" s="12">
        <v>250</v>
      </c>
      <c r="J5050" s="12">
        <f>J5049+IF(AND($B5050="B",$G5050="D"),-I5050,IF($B5050="B",+I5050,0))</f>
        <v>3633.1084306958983</v>
      </c>
      <c r="K5050" s="12">
        <f>K5049+IF(AND($B5050="B",$E5050&lt;&gt;""),IF($G5050="D",-I5050,+I5050),0)</f>
        <v>3633.1084306958983</v>
      </c>
      <c r="L5050" s="6" t="str">
        <f>IF(C5050="","",G5050&amp;" "&amp;VLOOKUP(C5050,$X$1:$Y$49,2))</f>
        <v>D 24</v>
      </c>
      <c r="M5050" s="10" t="e">
        <f>M5049+IF(AND(B5050="C",E5050&lt;&gt;""),IF(G5050="D",-#REF!,+#REF!),0)</f>
        <v>#REF!</v>
      </c>
      <c r="N5050">
        <f>IF(D5050,MONTH(D5050),"")</f>
        <v>9</v>
      </c>
      <c r="O5050">
        <f>IF(D5050,YEAR(D5050),"")</f>
        <v>2010</v>
      </c>
      <c r="P5050" s="12">
        <f>P5049+IF(AND($B5050="C",I5050&lt;&gt;""),IF($G5050="D",-I5050,+I5050),0)</f>
        <v>5.774812213216407E-3</v>
      </c>
    </row>
    <row r="5051" spans="1:16" x14ac:dyDescent="0.2">
      <c r="A5051" s="6">
        <v>2254</v>
      </c>
      <c r="B5051" s="29" t="s">
        <v>17</v>
      </c>
      <c r="C5051" t="s">
        <v>26</v>
      </c>
      <c r="D5051" s="8">
        <v>40451</v>
      </c>
      <c r="E5051" s="8">
        <v>40452</v>
      </c>
      <c r="F5051" s="40" t="s">
        <v>284</v>
      </c>
      <c r="G5051" s="29" t="s">
        <v>23</v>
      </c>
      <c r="I5051" s="12">
        <v>49</v>
      </c>
      <c r="J5051" s="12">
        <f>J5050+IF(AND($B5051="B",$G5051="D"),-I5051,IF($B5051="B",+I5051,0))</f>
        <v>3584.1084306958983</v>
      </c>
      <c r="K5051" s="12">
        <f>K5050+IF(AND($B5051="B",$E5051&lt;&gt;""),IF($G5051="D",-I5051,+I5051),0)</f>
        <v>3584.1084306958983</v>
      </c>
      <c r="L5051" s="6" t="str">
        <f>IF(C5051="","",G5051&amp;" "&amp;VLOOKUP(C5051,$X$1:$Y$49,2))</f>
        <v>D 6</v>
      </c>
      <c r="M5051" s="10" t="e">
        <f>M5050+IF(AND(B5051="C",E5051&lt;&gt;""),IF(G5051="D",-#REF!,+#REF!),0)</f>
        <v>#REF!</v>
      </c>
      <c r="N5051">
        <f>IF(D5051,MONTH(D5051),"")</f>
        <v>9</v>
      </c>
      <c r="O5051">
        <f>IF(D5051,YEAR(D5051),"")</f>
        <v>2010</v>
      </c>
      <c r="P5051" s="12">
        <f>P5050+IF(AND($B5051="C",I5051&lt;&gt;""),IF($G5051="D",-I5051,+I5051),0)</f>
        <v>5.774812213216407E-3</v>
      </c>
    </row>
    <row r="5052" spans="1:16" x14ac:dyDescent="0.2">
      <c r="A5052" s="6">
        <v>2361</v>
      </c>
      <c r="B5052" s="29" t="s">
        <v>17</v>
      </c>
      <c r="C5052" t="s">
        <v>31</v>
      </c>
      <c r="D5052" s="8">
        <v>40451</v>
      </c>
      <c r="E5052" s="8">
        <v>40451</v>
      </c>
      <c r="F5052" s="40" t="s">
        <v>284</v>
      </c>
      <c r="G5052" s="29" t="s">
        <v>23</v>
      </c>
      <c r="I5052" s="12">
        <v>178.6</v>
      </c>
      <c r="J5052" s="12">
        <f>J5051+IF(AND($B5052="B",$G5052="D"),-I5052,IF($B5052="B",+I5052,0))</f>
        <v>3405.5084306958984</v>
      </c>
      <c r="K5052" s="12">
        <f>K5051+IF(AND($B5052="B",$E5052&lt;&gt;""),IF($G5052="D",-I5052,+I5052),0)</f>
        <v>3405.5084306958984</v>
      </c>
      <c r="L5052" s="6" t="str">
        <f>IF(C5052="","",G5052&amp;" "&amp;VLOOKUP(C5052,$X$1:$Y$49,2))</f>
        <v>D 22</v>
      </c>
      <c r="M5052" s="10" t="e">
        <f>M5051+IF(AND(B5052="C",E5052&lt;&gt;""),IF(G5052="D",-#REF!,+#REF!),0)</f>
        <v>#REF!</v>
      </c>
      <c r="N5052">
        <f>IF(D5052,MONTH(D5052),"")</f>
        <v>9</v>
      </c>
      <c r="O5052">
        <f>IF(D5052,YEAR(D5052),"")</f>
        <v>2010</v>
      </c>
      <c r="P5052" s="12">
        <f>P5051+IF(AND($B5052="C",I5052&lt;&gt;""),IF($G5052="D",-I5052,+I5052),0)</f>
        <v>5.774812213216407E-3</v>
      </c>
    </row>
    <row r="5053" spans="1:16" x14ac:dyDescent="0.2">
      <c r="A5053" s="6">
        <v>2361</v>
      </c>
      <c r="B5053" s="29" t="s">
        <v>17</v>
      </c>
      <c r="C5053" s="24" t="s">
        <v>26</v>
      </c>
      <c r="D5053" s="8">
        <v>40451</v>
      </c>
      <c r="E5053" s="8">
        <v>40451</v>
      </c>
      <c r="F5053" s="40" t="s">
        <v>284</v>
      </c>
      <c r="G5053" s="29" t="s">
        <v>23</v>
      </c>
      <c r="I5053" s="12">
        <v>19.91</v>
      </c>
      <c r="J5053" s="12">
        <f>J5052+IF(AND($B5053="B",$G5053="D"),-I5053,IF($B5053="B",+I5053,0))</f>
        <v>3385.5984306958985</v>
      </c>
      <c r="K5053" s="12">
        <f>K5052+IF(AND($B5053="B",$E5053&lt;&gt;""),IF($G5053="D",-I5053,+I5053),0)</f>
        <v>3385.5984306958985</v>
      </c>
      <c r="L5053" s="6" t="str">
        <f>IF(C5053="","",G5053&amp;" "&amp;VLOOKUP(C5053,$X$1:$Y$49,2))</f>
        <v>D 6</v>
      </c>
      <c r="M5053" s="10" t="e">
        <f>M5052+IF(AND(B5053="C",E5053&lt;&gt;""),IF(G5053="D",-#REF!,+#REF!),0)</f>
        <v>#REF!</v>
      </c>
      <c r="N5053">
        <f>IF(D5053,MONTH(D5053),"")</f>
        <v>9</v>
      </c>
      <c r="O5053">
        <f>IF(D5053,YEAR(D5053),"")</f>
        <v>2010</v>
      </c>
      <c r="P5053" s="12">
        <f>P5052+IF(AND($B5053="C",I5053&lt;&gt;""),IF($G5053="D",-I5053,+I5053),0)</f>
        <v>5.774812213216407E-3</v>
      </c>
    </row>
    <row r="5054" spans="1:16" x14ac:dyDescent="0.2">
      <c r="A5054" s="6">
        <v>2361</v>
      </c>
      <c r="B5054" s="29" t="s">
        <v>17</v>
      </c>
      <c r="C5054" t="s">
        <v>28</v>
      </c>
      <c r="D5054" s="8">
        <v>40451</v>
      </c>
      <c r="E5054" s="8">
        <v>40451</v>
      </c>
      <c r="F5054" s="40" t="s">
        <v>284</v>
      </c>
      <c r="G5054" s="29" t="s">
        <v>23</v>
      </c>
      <c r="I5054" s="12">
        <v>48.3</v>
      </c>
      <c r="J5054" s="12">
        <f>J5053+IF(AND($B5054="B",$G5054="D"),-I5054,IF($B5054="B",+I5054,0))</f>
        <v>3337.2984306958983</v>
      </c>
      <c r="K5054" s="12">
        <f>K5053+IF(AND($B5054="B",$E5054&lt;&gt;""),IF($G5054="D",-I5054,+I5054),0)</f>
        <v>3337.2984306958983</v>
      </c>
      <c r="L5054" s="6" t="str">
        <f>IF(C5054="","",G5054&amp;" "&amp;VLOOKUP(C5054,$X$1:$Y$49,2))</f>
        <v>D 25</v>
      </c>
      <c r="M5054" s="10" t="e">
        <f>M5053+IF(AND(B5054="C",E5054&lt;&gt;""),IF(G5054="D",-#REF!,+#REF!),0)</f>
        <v>#REF!</v>
      </c>
      <c r="N5054">
        <f>IF(D5054,MONTH(D5054),"")</f>
        <v>9</v>
      </c>
      <c r="O5054">
        <f>IF(D5054,YEAR(D5054),"")</f>
        <v>2010</v>
      </c>
      <c r="P5054" s="12">
        <f>P5053+IF(AND($B5054="C",I5054&lt;&gt;""),IF($G5054="D",-I5054,+I5054),0)</f>
        <v>5.774812213216407E-3</v>
      </c>
    </row>
    <row r="5055" spans="1:16" x14ac:dyDescent="0.2">
      <c r="A5055" s="6">
        <v>2352</v>
      </c>
      <c r="B5055" s="29" t="s">
        <v>17</v>
      </c>
      <c r="C5055" t="s">
        <v>28</v>
      </c>
      <c r="D5055" s="8">
        <v>40452</v>
      </c>
      <c r="E5055" s="8">
        <v>40452</v>
      </c>
      <c r="F5055" s="40" t="s">
        <v>284</v>
      </c>
      <c r="G5055" s="29" t="s">
        <v>23</v>
      </c>
      <c r="I5055" s="12">
        <v>39.64</v>
      </c>
      <c r="J5055" s="12">
        <f>J5054+IF(AND($B5055="B",$G5055="D"),-I5055,IF($B5055="B",+I5055,0))</f>
        <v>3297.6584306958985</v>
      </c>
      <c r="K5055" s="12">
        <f>K5054+IF(AND($B5055="B",$E5055&lt;&gt;""),IF($G5055="D",-I5055,+I5055),0)</f>
        <v>3297.6584306958985</v>
      </c>
      <c r="L5055" s="6" t="str">
        <f>IF(C5055="","",G5055&amp;" "&amp;VLOOKUP(C5055,$X$1:$Y$49,2))</f>
        <v>D 25</v>
      </c>
      <c r="M5055" s="10" t="e">
        <f>M5054+IF(AND(B5055="C",E5055&lt;&gt;""),IF(G5055="D",-#REF!,+#REF!),0)</f>
        <v>#REF!</v>
      </c>
      <c r="N5055">
        <f>IF(D5055,MONTH(D5055),"")</f>
        <v>10</v>
      </c>
      <c r="O5055">
        <f>IF(D5055,YEAR(D5055),"")</f>
        <v>2010</v>
      </c>
      <c r="P5055" s="12">
        <f>P5054+IF(AND($B5055="C",I5055&lt;&gt;""),IF($G5055="D",-I5055,+I5055),0)</f>
        <v>5.774812213216407E-3</v>
      </c>
    </row>
    <row r="5056" spans="1:16" x14ac:dyDescent="0.2">
      <c r="A5056" s="6">
        <v>2352</v>
      </c>
      <c r="B5056" s="29" t="s">
        <v>17</v>
      </c>
      <c r="C5056" s="24" t="s">
        <v>26</v>
      </c>
      <c r="D5056" s="8">
        <v>40452</v>
      </c>
      <c r="E5056" s="8">
        <v>40452</v>
      </c>
      <c r="F5056" s="40" t="s">
        <v>284</v>
      </c>
      <c r="G5056" s="29" t="s">
        <v>23</v>
      </c>
      <c r="I5056" s="12">
        <v>5.26</v>
      </c>
      <c r="J5056" s="12">
        <f>J5055+IF(AND($B5056="B",$G5056="D"),-I5056,IF($B5056="B",+I5056,0))</f>
        <v>3292.3984306958982</v>
      </c>
      <c r="K5056" s="12">
        <f>K5055+IF(AND($B5056="B",$E5056&lt;&gt;""),IF($G5056="D",-I5056,+I5056),0)</f>
        <v>3292.3984306958982</v>
      </c>
      <c r="L5056" s="6" t="str">
        <f>IF(C5056="","",G5056&amp;" "&amp;VLOOKUP(C5056,$X$1:$Y$49,2))</f>
        <v>D 6</v>
      </c>
      <c r="M5056" s="10" t="e">
        <f>M5055+IF(AND(B5056="C",E5056&lt;&gt;""),IF(G5056="D",-#REF!,+#REF!),0)</f>
        <v>#REF!</v>
      </c>
      <c r="N5056">
        <f>IF(D5056,MONTH(D5056),"")</f>
        <v>10</v>
      </c>
      <c r="O5056">
        <f>IF(D5056,YEAR(D5056),"")</f>
        <v>2010</v>
      </c>
      <c r="P5056" s="12">
        <f>P5055+IF(AND($B5056="C",I5056&lt;&gt;""),IF($G5056="D",-I5056,+I5056),0)</f>
        <v>5.774812213216407E-3</v>
      </c>
    </row>
    <row r="5057" spans="1:16" x14ac:dyDescent="0.2">
      <c r="A5057" s="6">
        <v>2353</v>
      </c>
      <c r="B5057" s="6" t="s">
        <v>17</v>
      </c>
      <c r="C5057" t="s">
        <v>53</v>
      </c>
      <c r="D5057" s="8">
        <v>40452</v>
      </c>
      <c r="E5057" s="8">
        <v>40452</v>
      </c>
      <c r="F5057" t="s">
        <v>284</v>
      </c>
      <c r="G5057" s="29" t="s">
        <v>23</v>
      </c>
      <c r="I5057" s="12">
        <v>36</v>
      </c>
      <c r="J5057" s="12">
        <f>J5056+IF(AND($B5057="B",$G5057="D"),-I5057,IF($B5057="B",+I5057,0))</f>
        <v>3256.3984306958982</v>
      </c>
      <c r="K5057" s="12">
        <f>K5056+IF(AND($B5057="B",$E5057&lt;&gt;""),IF($G5057="D",-I5057,+I5057),0)</f>
        <v>3256.3984306958982</v>
      </c>
      <c r="L5057" s="6" t="str">
        <f>IF(C5057="","",G5057&amp;" "&amp;VLOOKUP(C5057,$X$1:$Y$49,2))</f>
        <v>D 29</v>
      </c>
      <c r="M5057" s="10" t="e">
        <f>M5056+IF(AND(B5057="C",E5057&lt;&gt;""),IF(G5057="D",-#REF!,+#REF!),0)</f>
        <v>#REF!</v>
      </c>
      <c r="N5057">
        <f>IF(D5057,MONTH(D5057),"")</f>
        <v>10</v>
      </c>
      <c r="O5057">
        <f>IF(D5057,YEAR(D5057),"")</f>
        <v>2010</v>
      </c>
      <c r="P5057" s="12">
        <f>P5056+IF(AND($B5057="C",I5057&lt;&gt;""),IF($G5057="D",-I5057,+I5057),0)</f>
        <v>5.774812213216407E-3</v>
      </c>
    </row>
    <row r="5058" spans="1:16" x14ac:dyDescent="0.2">
      <c r="A5058" s="6">
        <v>2353</v>
      </c>
      <c r="B5058" s="6" t="s">
        <v>17</v>
      </c>
      <c r="C5058" t="s">
        <v>53</v>
      </c>
      <c r="D5058" s="8">
        <v>40452</v>
      </c>
      <c r="E5058" s="8">
        <v>40452</v>
      </c>
      <c r="F5058" t="s">
        <v>284</v>
      </c>
      <c r="G5058" s="6" t="s">
        <v>23</v>
      </c>
      <c r="I5058" s="12">
        <v>8.36</v>
      </c>
      <c r="J5058" s="12">
        <f>J5057+IF(AND($B5058="B",$G5058="D"),-I5058,IF($B5058="B",+I5058,0))</f>
        <v>3248.0384306958981</v>
      </c>
      <c r="K5058" s="12">
        <f>K5057+IF(AND($B5058="B",$E5058&lt;&gt;""),IF($G5058="D",-I5058,+I5058),0)</f>
        <v>3248.0384306958981</v>
      </c>
      <c r="L5058" s="6" t="str">
        <f>IF(C5058="","",G5058&amp;" "&amp;VLOOKUP(C5058,$X$1:$Y$49,2))</f>
        <v>D 29</v>
      </c>
      <c r="M5058" s="10" t="e">
        <f>M5057+IF(AND(B5058="C",E5058&lt;&gt;""),IF(G5058="D",-#REF!,+#REF!),0)</f>
        <v>#REF!</v>
      </c>
      <c r="N5058">
        <f>IF(D5058,MONTH(D5058),"")</f>
        <v>10</v>
      </c>
      <c r="O5058">
        <f>IF(D5058,YEAR(D5058),"")</f>
        <v>2010</v>
      </c>
      <c r="P5058" s="12">
        <f>P5057+IF(AND($B5058="C",I5058&lt;&gt;""),IF($G5058="D",-I5058,+I5058),0)</f>
        <v>5.774812213216407E-3</v>
      </c>
    </row>
    <row r="5059" spans="1:16" x14ac:dyDescent="0.2">
      <c r="A5059" s="6">
        <v>2294</v>
      </c>
      <c r="B5059" s="29" t="s">
        <v>17</v>
      </c>
      <c r="C5059" s="24" t="s">
        <v>64</v>
      </c>
      <c r="D5059" s="8">
        <v>40454</v>
      </c>
      <c r="E5059" s="8">
        <v>40454</v>
      </c>
      <c r="F5059" s="40" t="s">
        <v>284</v>
      </c>
      <c r="G5059" s="29" t="s">
        <v>23</v>
      </c>
      <c r="I5059" s="12">
        <v>4.08</v>
      </c>
      <c r="J5059" s="12">
        <f>J5058+IF(AND($B5059="B",$G5059="D"),-I5059,IF($B5059="B",+I5059,0))</f>
        <v>3243.9584306958982</v>
      </c>
      <c r="K5059" s="12">
        <f>K5058+IF(AND($B5059="B",$E5059&lt;&gt;""),IF($G5059="D",-I5059,+I5059),0)</f>
        <v>3243.9584306958982</v>
      </c>
      <c r="L5059" s="6" t="str">
        <f>IF(C5059="","",G5059&amp;" "&amp;VLOOKUP(C5059,$X$1:$Y$49,2))</f>
        <v>D 20</v>
      </c>
      <c r="M5059" s="10" t="e">
        <f>M5058+IF(AND(B5059="C",E5059&lt;&gt;""),IF(G5059="D",-#REF!,+#REF!),0)</f>
        <v>#REF!</v>
      </c>
      <c r="N5059">
        <f>IF(D5059,MONTH(D5059),"")</f>
        <v>10</v>
      </c>
      <c r="O5059">
        <f>IF(D5059,YEAR(D5059),"")</f>
        <v>2010</v>
      </c>
      <c r="P5059" s="12">
        <f>P5058+IF(AND($B5059="C",I5059&lt;&gt;""),IF($G5059="D",-I5059,+I5059),0)</f>
        <v>5.774812213216407E-3</v>
      </c>
    </row>
    <row r="5060" spans="1:16" x14ac:dyDescent="0.2">
      <c r="A5060" s="6">
        <v>2294</v>
      </c>
      <c r="B5060" s="29" t="s">
        <v>17</v>
      </c>
      <c r="C5060" s="24" t="s">
        <v>53</v>
      </c>
      <c r="D5060" s="8">
        <v>40454</v>
      </c>
      <c r="E5060" s="8">
        <v>40454</v>
      </c>
      <c r="F5060" s="40" t="s">
        <v>284</v>
      </c>
      <c r="G5060" s="29" t="s">
        <v>23</v>
      </c>
      <c r="I5060" s="12">
        <v>37.68</v>
      </c>
      <c r="J5060" s="12">
        <f>J5059+IF(AND($B5060="B",$G5060="D"),-I5060,IF($B5060="B",+I5060,0))</f>
        <v>3206.2784306958984</v>
      </c>
      <c r="K5060" s="12">
        <f>K5059+IF(AND($B5060="B",$E5060&lt;&gt;""),IF($G5060="D",-I5060,+I5060),0)</f>
        <v>3206.2784306958984</v>
      </c>
      <c r="L5060" s="6" t="str">
        <f>IF(C5060="","",G5060&amp;" "&amp;VLOOKUP(C5060,$X$1:$Y$49,2))</f>
        <v>D 29</v>
      </c>
      <c r="M5060" s="10" t="e">
        <f>M5059+IF(AND(B5060="C",E5060&lt;&gt;""),IF(G5060="D",-#REF!,+#REF!),0)</f>
        <v>#REF!</v>
      </c>
      <c r="N5060">
        <f>IF(D5060,MONTH(D5060),"")</f>
        <v>10</v>
      </c>
      <c r="O5060">
        <f>IF(D5060,YEAR(D5060),"")</f>
        <v>2010</v>
      </c>
      <c r="P5060" s="12">
        <f>P5059+IF(AND($B5060="C",I5060&lt;&gt;""),IF($G5060="D",-I5060,+I5060),0)</f>
        <v>5.774812213216407E-3</v>
      </c>
    </row>
    <row r="5061" spans="1:16" x14ac:dyDescent="0.2">
      <c r="A5061" s="6">
        <v>2294</v>
      </c>
      <c r="B5061" s="29" t="s">
        <v>17</v>
      </c>
      <c r="C5061" s="24" t="s">
        <v>58</v>
      </c>
      <c r="D5061" s="8">
        <v>40454</v>
      </c>
      <c r="E5061" s="8">
        <v>40454</v>
      </c>
      <c r="F5061" s="40" t="s">
        <v>284</v>
      </c>
      <c r="G5061" s="29" t="s">
        <v>23</v>
      </c>
      <c r="I5061" s="12">
        <v>259.88</v>
      </c>
      <c r="J5061" s="12">
        <f>J5060+IF(AND($B5061="B",$G5061="D"),-I5061,IF($B5061="B",+I5061,0))</f>
        <v>2946.3984306958982</v>
      </c>
      <c r="K5061" s="12">
        <f>K5060+IF(AND($B5061="B",$E5061&lt;&gt;""),IF($G5061="D",-I5061,+I5061),0)</f>
        <v>2946.3984306958982</v>
      </c>
      <c r="L5061" s="6" t="str">
        <f>IF(C5061="","",G5061&amp;" "&amp;VLOOKUP(C5061,$X$1:$Y$49,2))</f>
        <v>D 4</v>
      </c>
      <c r="M5061" s="10" t="e">
        <f>M5060+IF(AND(B5061="C",E5061&lt;&gt;""),IF(G5061="D",-#REF!,+#REF!),0)</f>
        <v>#REF!</v>
      </c>
      <c r="N5061">
        <f>IF(D5061,MONTH(D5061),"")</f>
        <v>10</v>
      </c>
      <c r="O5061">
        <f>IF(D5061,YEAR(D5061),"")</f>
        <v>2010</v>
      </c>
      <c r="P5061" s="12">
        <f>P5060+IF(AND($B5061="C",I5061&lt;&gt;""),IF($G5061="D",-I5061,+I5061),0)</f>
        <v>5.774812213216407E-3</v>
      </c>
    </row>
    <row r="5062" spans="1:16" x14ac:dyDescent="0.2">
      <c r="A5062" s="6">
        <v>2354</v>
      </c>
      <c r="B5062" s="29" t="s">
        <v>17</v>
      </c>
      <c r="C5062" s="24" t="s">
        <v>54</v>
      </c>
      <c r="D5062" s="8">
        <v>40454</v>
      </c>
      <c r="E5062" s="8">
        <v>40454</v>
      </c>
      <c r="F5062" s="40" t="s">
        <v>284</v>
      </c>
      <c r="G5062" s="29" t="s">
        <v>19</v>
      </c>
      <c r="I5062" s="12">
        <v>100</v>
      </c>
      <c r="J5062" s="12">
        <f>J5061+IF(AND($B5062="B",$G5062="D"),-I5062,IF($B5062="B",+I5062,0))</f>
        <v>3046.3984306958982</v>
      </c>
      <c r="K5062" s="12">
        <f>K5061+IF(AND($B5062="B",$E5062&lt;&gt;""),IF($G5062="D",-I5062,+I5062),0)</f>
        <v>3046.3984306958982</v>
      </c>
      <c r="L5062" s="6" t="str">
        <f>IF(C5062="","",G5062&amp;" "&amp;VLOOKUP(C5062,$X$1:$Y$49,2))</f>
        <v>R 6</v>
      </c>
      <c r="M5062" s="10" t="e">
        <f>M5061+IF(AND(B5062="C",E5062&lt;&gt;""),IF(G5062="D",-#REF!,+#REF!),0)</f>
        <v>#REF!</v>
      </c>
      <c r="N5062">
        <f>IF(D5062,MONTH(D5062),"")</f>
        <v>10</v>
      </c>
      <c r="O5062">
        <f>IF(D5062,YEAR(D5062),"")</f>
        <v>2010</v>
      </c>
      <c r="P5062" s="12">
        <f>P5061+IF(AND($B5062="C",I5062&lt;&gt;""),IF($G5062="D",-I5062,+I5062),0)</f>
        <v>5.774812213216407E-3</v>
      </c>
    </row>
    <row r="5063" spans="1:16" x14ac:dyDescent="0.2">
      <c r="A5063" s="6">
        <v>2354</v>
      </c>
      <c r="B5063" s="29" t="s">
        <v>17</v>
      </c>
      <c r="C5063" t="s">
        <v>62</v>
      </c>
      <c r="D5063" s="8">
        <v>40454</v>
      </c>
      <c r="E5063" s="8">
        <v>40454</v>
      </c>
      <c r="F5063" s="40" t="s">
        <v>284</v>
      </c>
      <c r="G5063" s="29" t="s">
        <v>19</v>
      </c>
      <c r="I5063" s="12">
        <v>19.600000000000001</v>
      </c>
      <c r="J5063" s="12">
        <f>J5062+IF(AND($B5063="B",$G5063="D"),-I5063,IF($B5063="B",+I5063,0))</f>
        <v>3065.9984306958982</v>
      </c>
      <c r="K5063" s="12">
        <f>K5062+IF(AND($B5063="B",$E5063&lt;&gt;""),IF($G5063="D",-I5063,+I5063),0)</f>
        <v>3065.9984306958982</v>
      </c>
      <c r="L5063" s="6" t="str">
        <f>IF(C5063="","",G5063&amp;" "&amp;VLOOKUP(C5063,$X$1:$Y$49,2))</f>
        <v>R 5</v>
      </c>
      <c r="M5063" s="10" t="e">
        <f>M5062+IF(AND(B5063="C",E5063&lt;&gt;""),IF(G5063="D",-#REF!,+#REF!),0)</f>
        <v>#REF!</v>
      </c>
      <c r="N5063">
        <f>IF(D5063,MONTH(D5063),"")</f>
        <v>10</v>
      </c>
      <c r="O5063">
        <f>IF(D5063,YEAR(D5063),"")</f>
        <v>2010</v>
      </c>
      <c r="P5063" s="12">
        <f>P5062+IF(AND($B5063="C",I5063&lt;&gt;""),IF($G5063="D",-I5063,+I5063),0)</f>
        <v>5.774812213216407E-3</v>
      </c>
    </row>
    <row r="5064" spans="1:16" x14ac:dyDescent="0.2">
      <c r="A5064" s="6">
        <v>999</v>
      </c>
      <c r="B5064" s="6" t="s">
        <v>17</v>
      </c>
      <c r="C5064" t="s">
        <v>33</v>
      </c>
      <c r="D5064" s="8">
        <v>40455</v>
      </c>
      <c r="F5064" t="s">
        <v>284</v>
      </c>
      <c r="G5064" s="6" t="s">
        <v>23</v>
      </c>
      <c r="J5064" s="12">
        <f>J5063+IF(AND($B5064="B",$G5064="D"),-I5064,IF($B5064="B",+I5064,0))</f>
        <v>3065.9984306958982</v>
      </c>
      <c r="K5064" s="12">
        <f>K5063+IF(AND($B5064="B",$E5064&lt;&gt;""),IF($G5064="D",-I5064,+I5064),0)</f>
        <v>3065.9984306958982</v>
      </c>
      <c r="L5064" s="6" t="str">
        <f>IF(C5064="","",G5064&amp;" "&amp;VLOOKUP(C5064,$X$1:$Y$49,2))</f>
        <v>D 23</v>
      </c>
      <c r="M5064" s="10" t="e">
        <f>M5063+IF(AND(B5064="C",E5064&lt;&gt;""),IF(G5064="D",-#REF!,+#REF!),0)</f>
        <v>#REF!</v>
      </c>
      <c r="N5064">
        <f>IF(D5064,MONTH(D5064),"")</f>
        <v>10</v>
      </c>
      <c r="O5064">
        <f>IF(D5064,YEAR(D5064),"")</f>
        <v>2010</v>
      </c>
      <c r="P5064" s="12">
        <f>P5063+IF(AND($B5064="C",I5064&lt;&gt;""),IF($G5064="D",-I5064,+I5064),0)</f>
        <v>5.774812213216407E-3</v>
      </c>
    </row>
    <row r="5065" spans="1:16" x14ac:dyDescent="0.2">
      <c r="A5065" s="6">
        <v>2355</v>
      </c>
      <c r="B5065" s="29" t="s">
        <v>17</v>
      </c>
      <c r="C5065" s="24" t="s">
        <v>58</v>
      </c>
      <c r="D5065" s="8">
        <v>40455</v>
      </c>
      <c r="E5065" s="8">
        <v>40455</v>
      </c>
      <c r="F5065" s="40" t="s">
        <v>284</v>
      </c>
      <c r="G5065" s="29" t="s">
        <v>23</v>
      </c>
      <c r="I5065" s="12">
        <v>2000</v>
      </c>
      <c r="J5065" s="12">
        <f>J5064+IF(AND($B5065="B",$G5065="D"),-I5065,IF($B5065="B",+I5065,0))</f>
        <v>1065.9984306958982</v>
      </c>
      <c r="K5065" s="12">
        <f>K5064+IF(AND($B5065="B",$E5065&lt;&gt;""),IF($G5065="D",-I5065,+I5065),0)</f>
        <v>1065.9984306958982</v>
      </c>
      <c r="L5065" s="6" t="str">
        <f>IF(C5065="","",G5065&amp;" "&amp;VLOOKUP(C5065,$X$1:$Y$49,2))</f>
        <v>D 4</v>
      </c>
      <c r="M5065" s="10" t="e">
        <f>M5064+IF(AND(B5065="C",E5065&lt;&gt;""),IF(G5065="D",-#REF!,+#REF!),0)</f>
        <v>#REF!</v>
      </c>
      <c r="N5065">
        <f>IF(D5065,MONTH(D5065),"")</f>
        <v>10</v>
      </c>
      <c r="O5065">
        <f>IF(D5065,YEAR(D5065),"")</f>
        <v>2010</v>
      </c>
      <c r="P5065" s="12">
        <f>P5064+IF(AND($B5065="C",I5065&lt;&gt;""),IF($G5065="D",-I5065,+I5065),0)</f>
        <v>5.774812213216407E-3</v>
      </c>
    </row>
    <row r="5066" spans="1:16" x14ac:dyDescent="0.2">
      <c r="A5066" s="6">
        <v>2356</v>
      </c>
      <c r="B5066" s="29" t="s">
        <v>17</v>
      </c>
      <c r="C5066" t="s">
        <v>31</v>
      </c>
      <c r="D5066" s="8">
        <v>40456</v>
      </c>
      <c r="E5066" s="8">
        <v>40456</v>
      </c>
      <c r="F5066" s="40" t="s">
        <v>284</v>
      </c>
      <c r="G5066" s="6" t="s">
        <v>23</v>
      </c>
      <c r="I5066" s="12">
        <v>58.53</v>
      </c>
      <c r="J5066" s="12">
        <f>J5065+IF(AND($B5066="B",$G5066="D"),-I5066,IF($B5066="B",+I5066,0))</f>
        <v>1007.4684306958982</v>
      </c>
      <c r="K5066" s="12">
        <f>K5065+IF(AND($B5066="B",$E5066&lt;&gt;""),IF($G5066="D",-I5066,+I5066),0)</f>
        <v>1007.4684306958982</v>
      </c>
      <c r="L5066" s="6" t="str">
        <f>IF(C5066="","",G5066&amp;" "&amp;VLOOKUP(C5066,$X$1:$Y$49,2))</f>
        <v>D 22</v>
      </c>
      <c r="M5066" s="10" t="e">
        <f>M5065+IF(AND(B5066="C",E5066&lt;&gt;""),IF(G5066="D",-#REF!,+#REF!),0)</f>
        <v>#REF!</v>
      </c>
      <c r="N5066">
        <f>IF(D5066,MONTH(D5066),"")</f>
        <v>10</v>
      </c>
      <c r="O5066">
        <f>IF(D5066,YEAR(D5066),"")</f>
        <v>2010</v>
      </c>
      <c r="P5066" s="12">
        <f>P5065+IF(AND($B5066="C",I5066&lt;&gt;""),IF($G5066="D",-I5066,+I5066),0)</f>
        <v>5.774812213216407E-3</v>
      </c>
    </row>
    <row r="5067" spans="1:16" x14ac:dyDescent="0.2">
      <c r="A5067" s="6">
        <v>2356</v>
      </c>
      <c r="B5067" s="29" t="s">
        <v>17</v>
      </c>
      <c r="C5067" s="24" t="s">
        <v>26</v>
      </c>
      <c r="D5067" s="8">
        <v>40456</v>
      </c>
      <c r="E5067" s="8">
        <v>40456</v>
      </c>
      <c r="F5067" s="40" t="s">
        <v>284</v>
      </c>
      <c r="G5067" s="6" t="s">
        <v>23</v>
      </c>
      <c r="I5067" s="12">
        <v>11.47</v>
      </c>
      <c r="J5067" s="12">
        <f>J5066+IF(AND($B5067="B",$G5067="D"),-I5067,IF($B5067="B",+I5067,0))</f>
        <v>995.99843069589815</v>
      </c>
      <c r="K5067" s="12">
        <f>K5066+IF(AND($B5067="B",$E5067&lt;&gt;""),IF($G5067="D",-I5067,+I5067),0)</f>
        <v>995.99843069589815</v>
      </c>
      <c r="L5067" s="6" t="str">
        <f>IF(C5067="","",G5067&amp;" "&amp;VLOOKUP(C5067,$X$1:$Y$49,2))</f>
        <v>D 6</v>
      </c>
      <c r="M5067" s="10" t="e">
        <f>M5066+IF(AND(B5067="C",E5067&lt;&gt;""),IF(G5067="D",-#REF!,+#REF!),0)</f>
        <v>#REF!</v>
      </c>
      <c r="N5067">
        <f>IF(D5067,MONTH(D5067),"")</f>
        <v>10</v>
      </c>
      <c r="O5067">
        <f>IF(D5067,YEAR(D5067),"")</f>
        <v>2010</v>
      </c>
      <c r="P5067" s="12">
        <f>P5066+IF(AND($B5067="C",I5067&lt;&gt;""),IF($G5067="D",-I5067,+I5067),0)</f>
        <v>5.774812213216407E-3</v>
      </c>
    </row>
    <row r="5068" spans="1:16" x14ac:dyDescent="0.2">
      <c r="A5068" s="6">
        <v>2358</v>
      </c>
      <c r="B5068" s="29" t="s">
        <v>17</v>
      </c>
      <c r="C5068" s="24" t="s">
        <v>54</v>
      </c>
      <c r="D5068" s="8">
        <v>40457</v>
      </c>
      <c r="E5068" s="8">
        <v>40457</v>
      </c>
      <c r="F5068" s="40" t="s">
        <v>284</v>
      </c>
      <c r="G5068" s="29" t="s">
        <v>19</v>
      </c>
      <c r="I5068" s="12">
        <v>900</v>
      </c>
      <c r="J5068" s="12">
        <f>J5067+IF(AND($B5068="B",$G5068="D"),-I5068,IF($B5068="B",+I5068,0))</f>
        <v>1895.9984306958982</v>
      </c>
      <c r="K5068" s="12">
        <f>K5067+IF(AND($B5068="B",$E5068&lt;&gt;""),IF($G5068="D",-I5068,+I5068),0)</f>
        <v>1895.9984306958982</v>
      </c>
      <c r="L5068" s="6" t="str">
        <f>IF(C5068="","",G5068&amp;" "&amp;VLOOKUP(C5068,$X$1:$Y$49,2))</f>
        <v>R 6</v>
      </c>
      <c r="M5068" s="10" t="e">
        <f>M5067+IF(AND(B5068="C",E5068&lt;&gt;""),IF(G5068="D",-#REF!,+#REF!),0)</f>
        <v>#REF!</v>
      </c>
      <c r="N5068">
        <f>IF(D5068,MONTH(D5068),"")</f>
        <v>10</v>
      </c>
      <c r="O5068">
        <f>IF(D5068,YEAR(D5068),"")</f>
        <v>2010</v>
      </c>
      <c r="P5068" s="12">
        <f>P5067+IF(AND($B5068="C",I5068&lt;&gt;""),IF($G5068="D",-I5068,+I5068),0)</f>
        <v>5.774812213216407E-3</v>
      </c>
    </row>
    <row r="5069" spans="1:16" x14ac:dyDescent="0.2">
      <c r="A5069" s="6">
        <v>2358</v>
      </c>
      <c r="B5069" s="29" t="s">
        <v>17</v>
      </c>
      <c r="C5069" t="s">
        <v>62</v>
      </c>
      <c r="D5069" s="8">
        <v>40457</v>
      </c>
      <c r="E5069" s="8">
        <v>40457</v>
      </c>
      <c r="F5069" s="40" t="s">
        <v>284</v>
      </c>
      <c r="G5069" s="29" t="s">
        <v>19</v>
      </c>
      <c r="I5069" s="12">
        <v>176.4</v>
      </c>
      <c r="J5069" s="12">
        <f>J5068+IF(AND($B5069="B",$G5069="D"),-I5069,IF($B5069="B",+I5069,0))</f>
        <v>2072.3984306958982</v>
      </c>
      <c r="K5069" s="12">
        <f>K5068+IF(AND($B5069="B",$E5069&lt;&gt;""),IF($G5069="D",-I5069,+I5069),0)</f>
        <v>2072.3984306958982</v>
      </c>
      <c r="L5069" s="6" t="str">
        <f>IF(C5069="","",G5069&amp;" "&amp;VLOOKUP(C5069,$X$1:$Y$49,2))</f>
        <v>R 5</v>
      </c>
      <c r="M5069" s="10" t="e">
        <f>M5068+IF(AND(B5069="C",E5069&lt;&gt;""),IF(G5069="D",-#REF!,+#REF!),0)</f>
        <v>#REF!</v>
      </c>
      <c r="N5069">
        <f>IF(D5069,MONTH(D5069),"")</f>
        <v>10</v>
      </c>
      <c r="O5069">
        <f>IF(D5069,YEAR(D5069),"")</f>
        <v>2010</v>
      </c>
      <c r="P5069" s="12">
        <f>P5068+IF(AND($B5069="C",I5069&lt;&gt;""),IF($G5069="D",-I5069,+I5069),0)</f>
        <v>5.774812213216407E-3</v>
      </c>
    </row>
    <row r="5070" spans="1:16" x14ac:dyDescent="0.2">
      <c r="A5070" s="6">
        <v>1538</v>
      </c>
      <c r="B5070" s="6" t="s">
        <v>17</v>
      </c>
      <c r="C5070" t="s">
        <v>64</v>
      </c>
      <c r="D5070" s="8">
        <v>40459</v>
      </c>
      <c r="E5070" s="8">
        <v>40463</v>
      </c>
      <c r="F5070" t="s">
        <v>284</v>
      </c>
      <c r="G5070" s="6" t="s">
        <v>23</v>
      </c>
      <c r="I5070" s="12">
        <v>11.9</v>
      </c>
      <c r="J5070" s="12">
        <f>J5069+IF(AND($B5070="B",$G5070="D"),-I5070,IF($B5070="B",+I5070,0))</f>
        <v>2060.4984306958982</v>
      </c>
      <c r="K5070" s="12">
        <f>K5069+IF(AND($B5070="B",$E5070&lt;&gt;""),IF($G5070="D",-I5070,+I5070),0)</f>
        <v>2060.4984306958982</v>
      </c>
      <c r="L5070" s="6" t="str">
        <f>IF(C5070="","",G5070&amp;" "&amp;VLOOKUP(C5070,$X$1:$Y$49,2))</f>
        <v>D 20</v>
      </c>
      <c r="M5070" s="10" t="e">
        <f>M5069+IF(AND(B5070="C",E5070&lt;&gt;""),IF(G5070="D",-#REF!,+#REF!),0)</f>
        <v>#REF!</v>
      </c>
      <c r="N5070">
        <f>IF(D5070,MONTH(D5070),"")</f>
        <v>10</v>
      </c>
      <c r="O5070">
        <f>IF(D5070,YEAR(D5070),"")</f>
        <v>2010</v>
      </c>
      <c r="P5070" s="12">
        <f>P5069+IF(AND($B5070="C",I5070&lt;&gt;""),IF($G5070="D",-I5070,+I5070),0)</f>
        <v>5.774812213216407E-3</v>
      </c>
    </row>
    <row r="5071" spans="1:16" x14ac:dyDescent="0.2">
      <c r="A5071" s="6">
        <v>2230</v>
      </c>
      <c r="B5071" s="29" t="s">
        <v>17</v>
      </c>
      <c r="C5071" t="s">
        <v>33</v>
      </c>
      <c r="D5071" s="8">
        <v>40461</v>
      </c>
      <c r="E5071" s="8">
        <v>40464</v>
      </c>
      <c r="F5071" t="s">
        <v>284</v>
      </c>
      <c r="G5071" s="29" t="s">
        <v>23</v>
      </c>
      <c r="I5071" s="12">
        <v>364.5</v>
      </c>
      <c r="J5071" s="12">
        <f>J5070+IF(AND($B5071="B",$G5071="D"),-I5071,IF($B5071="B",+I5071,0))</f>
        <v>1695.9984306958982</v>
      </c>
      <c r="K5071" s="12">
        <f>K5070+IF(AND($B5071="B",$E5071&lt;&gt;""),IF($G5071="D",-I5071,+I5071),0)</f>
        <v>1695.9984306958982</v>
      </c>
      <c r="L5071" s="6" t="str">
        <f>IF(C5071="","",G5071&amp;" "&amp;VLOOKUP(C5071,$X$1:$Y$49,2))</f>
        <v>D 23</v>
      </c>
      <c r="M5071" s="10" t="e">
        <f>M5070+IF(AND(B5071="C",E5071&lt;&gt;""),IF(G5071="D",-#REF!,+#REF!),0)</f>
        <v>#REF!</v>
      </c>
      <c r="N5071">
        <f>IF(D5071,MONTH(D5071),"")</f>
        <v>10</v>
      </c>
      <c r="O5071">
        <f>IF(D5071,YEAR(D5071),"")</f>
        <v>2010</v>
      </c>
      <c r="P5071" s="12">
        <f>P5070+IF(AND($B5071="C",I5071&lt;&gt;""),IF($G5071="D",-I5071,+I5071),0)</f>
        <v>5.774812213216407E-3</v>
      </c>
    </row>
    <row r="5072" spans="1:16" x14ac:dyDescent="0.2">
      <c r="A5072" s="6">
        <v>2370</v>
      </c>
      <c r="B5072" s="29" t="s">
        <v>17</v>
      </c>
      <c r="C5072" t="s">
        <v>28</v>
      </c>
      <c r="D5072" s="8">
        <v>40461</v>
      </c>
      <c r="E5072" s="8">
        <v>40518</v>
      </c>
      <c r="F5072" s="40" t="s">
        <v>284</v>
      </c>
      <c r="G5072" s="29" t="s">
        <v>23</v>
      </c>
      <c r="I5072" s="12">
        <v>62.5</v>
      </c>
      <c r="J5072" s="12">
        <f>J5071+IF(AND($B5072="B",$G5072="D"),-I5072,IF($B5072="B",+I5072,0))</f>
        <v>1633.4984306958982</v>
      </c>
      <c r="K5072" s="12">
        <f>K5071+IF(AND($B5072="B",$E5072&lt;&gt;""),IF($G5072="D",-I5072,+I5072),0)</f>
        <v>1633.4984306958982</v>
      </c>
      <c r="L5072" s="6" t="str">
        <f>IF(C5072="","",G5072&amp;" "&amp;VLOOKUP(C5072,$X$1:$Y$49,2))</f>
        <v>D 25</v>
      </c>
      <c r="M5072" s="10" t="e">
        <f>M5071+IF(AND(B5072="C",E5072&lt;&gt;""),IF(G5072="D",-#REF!,+#REF!),0)</f>
        <v>#REF!</v>
      </c>
      <c r="N5072">
        <f>IF(D5072,MONTH(D5072),"")</f>
        <v>10</v>
      </c>
      <c r="O5072">
        <f>IF(D5072,YEAR(D5072),"")</f>
        <v>2010</v>
      </c>
      <c r="P5072" s="12">
        <f>P5071+IF(AND($B5072="C",I5072&lt;&gt;""),IF($G5072="D",-I5072,+I5072),0)</f>
        <v>5.774812213216407E-3</v>
      </c>
    </row>
    <row r="5073" spans="1:16" x14ac:dyDescent="0.2">
      <c r="A5073" s="6">
        <v>2370</v>
      </c>
      <c r="B5073" s="29" t="s">
        <v>17</v>
      </c>
      <c r="C5073" s="24" t="s">
        <v>26</v>
      </c>
      <c r="D5073" s="8">
        <v>40461</v>
      </c>
      <c r="E5073" s="8">
        <v>40518</v>
      </c>
      <c r="F5073" s="40" t="s">
        <v>284</v>
      </c>
      <c r="G5073" s="29" t="s">
        <v>23</v>
      </c>
      <c r="I5073" s="12">
        <v>3.44</v>
      </c>
      <c r="J5073" s="12">
        <f>J5072+IF(AND($B5073="B",$G5073="D"),-I5073,IF($B5073="B",+I5073,0))</f>
        <v>1630.0584306958981</v>
      </c>
      <c r="K5073" s="12">
        <f>K5072+IF(AND($B5073="B",$E5073&lt;&gt;""),IF($G5073="D",-I5073,+I5073),0)</f>
        <v>1630.0584306958981</v>
      </c>
      <c r="L5073" s="6" t="str">
        <f>IF(C5073="","",G5073&amp;" "&amp;VLOOKUP(C5073,$X$1:$Y$49,2))</f>
        <v>D 6</v>
      </c>
      <c r="M5073" s="10" t="e">
        <f>M5072+IF(AND(B5073="C",E5073&lt;&gt;""),IF(G5073="D",-#REF!,+#REF!),0)</f>
        <v>#REF!</v>
      </c>
      <c r="N5073">
        <f>IF(D5073,MONTH(D5073),"")</f>
        <v>10</v>
      </c>
      <c r="O5073">
        <f>IF(D5073,YEAR(D5073),"")</f>
        <v>2010</v>
      </c>
      <c r="P5073" s="12">
        <f>P5072+IF(AND($B5073="C",I5073&lt;&gt;""),IF($G5073="D",-I5073,+I5073),0)</f>
        <v>5.774812213216407E-3</v>
      </c>
    </row>
    <row r="5074" spans="1:16" x14ac:dyDescent="0.2">
      <c r="A5074" s="6">
        <v>2375</v>
      </c>
      <c r="B5074" s="29" t="s">
        <v>17</v>
      </c>
      <c r="C5074" s="24" t="s">
        <v>67</v>
      </c>
      <c r="D5074" s="8">
        <v>40461</v>
      </c>
      <c r="E5074" s="8">
        <v>40469</v>
      </c>
      <c r="F5074" s="40" t="s">
        <v>284</v>
      </c>
      <c r="G5074" s="29" t="s">
        <v>23</v>
      </c>
      <c r="I5074" s="12">
        <v>1910</v>
      </c>
      <c r="J5074" s="12">
        <f>J5073+IF(AND($B5074="B",$G5074="D"),-I5074,IF($B5074="B",+I5074,0))</f>
        <v>-279.9415693041019</v>
      </c>
      <c r="K5074" s="12">
        <f>K5073+IF(AND($B5074="B",$E5074&lt;&gt;""),IF($G5074="D",-I5074,+I5074),0)</f>
        <v>-279.9415693041019</v>
      </c>
      <c r="L5074" s="6" t="str">
        <f>IF(C5074="","",G5074&amp;" "&amp;VLOOKUP(C5074,$X$1:$Y$49,2))</f>
        <v>D 11</v>
      </c>
      <c r="M5074" s="10" t="e">
        <f>M5073+IF(AND(B5074="C",E5074&lt;&gt;""),IF(G5074="D",-#REF!,+#REF!),0)</f>
        <v>#REF!</v>
      </c>
      <c r="N5074">
        <f>IF(D5074,MONTH(D5074),"")</f>
        <v>10</v>
      </c>
      <c r="O5074">
        <f>IF(D5074,YEAR(D5074),"")</f>
        <v>2010</v>
      </c>
      <c r="P5074" s="12">
        <f>P5073+IF(AND($B5074="C",I5074&lt;&gt;""),IF($G5074="D",-I5074,+I5074),0)</f>
        <v>5.774812213216407E-3</v>
      </c>
    </row>
    <row r="5075" spans="1:16" x14ac:dyDescent="0.2">
      <c r="A5075" s="6">
        <v>2216</v>
      </c>
      <c r="B5075" s="29" t="s">
        <v>17</v>
      </c>
      <c r="C5075" t="s">
        <v>33</v>
      </c>
      <c r="D5075" s="8">
        <v>40462</v>
      </c>
      <c r="E5075" s="8">
        <v>40462</v>
      </c>
      <c r="F5075" s="40" t="s">
        <v>284</v>
      </c>
      <c r="G5075" s="29" t="s">
        <v>23</v>
      </c>
      <c r="I5075" s="12">
        <v>330.76</v>
      </c>
      <c r="J5075" s="12">
        <f>J5074+IF(AND($B5075="B",$G5075="D"),-I5075,IF($B5075="B",+I5075,0))</f>
        <v>-610.70156930410189</v>
      </c>
      <c r="K5075" s="12">
        <f>K5074+IF(AND($B5075="B",$E5075&lt;&gt;""),IF($G5075="D",-I5075,+I5075),0)</f>
        <v>-610.70156930410189</v>
      </c>
      <c r="L5075" s="6" t="str">
        <f>IF(C5075="","",G5075&amp;" "&amp;VLOOKUP(C5075,$X$1:$Y$49,2))</f>
        <v>D 23</v>
      </c>
      <c r="M5075" s="10" t="e">
        <f>M5074+IF(AND(B5075="C",E5075&lt;&gt;""),IF(G5075="D",-#REF!,+#REF!),0)</f>
        <v>#REF!</v>
      </c>
      <c r="N5075">
        <f>IF(D5075,MONTH(D5075),"")</f>
        <v>10</v>
      </c>
      <c r="O5075">
        <f>IF(D5075,YEAR(D5075),"")</f>
        <v>2010</v>
      </c>
      <c r="P5075" s="12">
        <f>P5074+IF(AND($B5075="C",I5075&lt;&gt;""),IF($G5075="D",-I5075,+I5075),0)</f>
        <v>5.774812213216407E-3</v>
      </c>
    </row>
    <row r="5076" spans="1:16" x14ac:dyDescent="0.2">
      <c r="A5076" s="6">
        <v>2217</v>
      </c>
      <c r="B5076" s="29" t="s">
        <v>17</v>
      </c>
      <c r="C5076" t="s">
        <v>33</v>
      </c>
      <c r="D5076" s="8">
        <v>40462</v>
      </c>
      <c r="E5076" s="8">
        <v>40462</v>
      </c>
      <c r="F5076" s="40" t="s">
        <v>284</v>
      </c>
      <c r="G5076" s="29" t="s">
        <v>23</v>
      </c>
      <c r="I5076" s="12">
        <v>317.43</v>
      </c>
      <c r="J5076" s="12">
        <f>J5075+IF(AND($B5076="B",$G5076="D"),-I5076,IF($B5076="B",+I5076,0))</f>
        <v>-928.13156930410196</v>
      </c>
      <c r="K5076" s="12">
        <f>K5075+IF(AND($B5076="B",$E5076&lt;&gt;""),IF($G5076="D",-I5076,+I5076),0)</f>
        <v>-928.13156930410196</v>
      </c>
      <c r="L5076" s="6" t="str">
        <f>IF(C5076="","",G5076&amp;" "&amp;VLOOKUP(C5076,$X$1:$Y$49,2))</f>
        <v>D 23</v>
      </c>
      <c r="M5076" s="10" t="e">
        <f>M5075+IF(AND(B5076="C",E5076&lt;&gt;""),IF(G5076="D",-#REF!,+#REF!),0)</f>
        <v>#REF!</v>
      </c>
      <c r="N5076">
        <f>IF(D5076,MONTH(D5076),"")</f>
        <v>10</v>
      </c>
      <c r="O5076">
        <f>IF(D5076,YEAR(D5076),"")</f>
        <v>2010</v>
      </c>
      <c r="P5076" s="12">
        <f>P5075+IF(AND($B5076="C",I5076&lt;&gt;""),IF($G5076="D",-I5076,+I5076),0)</f>
        <v>5.774812213216407E-3</v>
      </c>
    </row>
    <row r="5077" spans="1:16" x14ac:dyDescent="0.2">
      <c r="A5077" s="6">
        <v>2360</v>
      </c>
      <c r="B5077" s="29" t="s">
        <v>17</v>
      </c>
      <c r="C5077" t="s">
        <v>64</v>
      </c>
      <c r="D5077" s="8">
        <v>40462</v>
      </c>
      <c r="E5077" s="8">
        <v>40462</v>
      </c>
      <c r="F5077" s="40" t="s">
        <v>284</v>
      </c>
      <c r="G5077" s="29" t="s">
        <v>23</v>
      </c>
      <c r="I5077" s="12">
        <v>307</v>
      </c>
      <c r="J5077" s="12">
        <f>J5076+IF(AND($B5077="B",$G5077="D"),-I5077,IF($B5077="B",+I5077,0))</f>
        <v>-1235.131569304102</v>
      </c>
      <c r="K5077" s="12">
        <f>K5076+IF(AND($B5077="B",$E5077&lt;&gt;""),IF($G5077="D",-I5077,+I5077),0)</f>
        <v>-1235.131569304102</v>
      </c>
      <c r="L5077" s="6" t="str">
        <f>IF(C5077="","",G5077&amp;" "&amp;VLOOKUP(C5077,$X$1:$Y$49,2))</f>
        <v>D 20</v>
      </c>
      <c r="M5077" s="10" t="e">
        <f>M5076+IF(AND(B5077="C",E5077&lt;&gt;""),IF(G5077="D",-#REF!,+#REF!),0)</f>
        <v>#REF!</v>
      </c>
      <c r="N5077">
        <f>IF(D5077,MONTH(D5077),"")</f>
        <v>10</v>
      </c>
      <c r="O5077">
        <f>IF(D5077,YEAR(D5077),"")</f>
        <v>2010</v>
      </c>
      <c r="P5077" s="12">
        <f>P5076+IF(AND($B5077="C",I5077&lt;&gt;""),IF($G5077="D",-I5077,+I5077),0)</f>
        <v>5.774812213216407E-3</v>
      </c>
    </row>
    <row r="5078" spans="1:16" x14ac:dyDescent="0.2">
      <c r="A5078" s="6">
        <v>2379</v>
      </c>
      <c r="B5078" s="29" t="s">
        <v>17</v>
      </c>
      <c r="C5078" t="s">
        <v>28</v>
      </c>
      <c r="D5078" s="8">
        <v>40465</v>
      </c>
      <c r="E5078" s="8">
        <v>40465</v>
      </c>
      <c r="F5078" t="s">
        <v>284</v>
      </c>
      <c r="G5078" s="29" t="s">
        <v>23</v>
      </c>
      <c r="I5078" s="12">
        <v>65.42</v>
      </c>
      <c r="J5078" s="12">
        <f>J5077+IF(AND($B5078="B",$G5078="D"),-I5078,IF($B5078="B",+I5078,0))</f>
        <v>-1300.551569304102</v>
      </c>
      <c r="K5078" s="12">
        <f>K5077+IF(AND($B5078="B",$E5078&lt;&gt;""),IF($G5078="D",-I5078,+I5078),0)</f>
        <v>-1300.551569304102</v>
      </c>
      <c r="L5078" s="6" t="str">
        <f>IF(C5078="","",G5078&amp;" "&amp;VLOOKUP(C5078,$X$1:$Y$49,2))</f>
        <v>D 25</v>
      </c>
      <c r="M5078" s="10" t="e">
        <f>M5077+IF(AND(B5078="C",E5078&lt;&gt;""),IF(G5078="D",-#REF!,+#REF!),0)</f>
        <v>#REF!</v>
      </c>
      <c r="N5078">
        <f>IF(D5078,MONTH(D5078),"")</f>
        <v>10</v>
      </c>
      <c r="O5078">
        <f>IF(D5078,YEAR(D5078),"")</f>
        <v>2010</v>
      </c>
      <c r="P5078" s="12">
        <f>P5077+IF(AND($B5078="C",I5078&lt;&gt;""),IF($G5078="D",-I5078,+I5078),0)</f>
        <v>5.774812213216407E-3</v>
      </c>
    </row>
    <row r="5079" spans="1:16" x14ac:dyDescent="0.2">
      <c r="A5079" s="6">
        <v>2379</v>
      </c>
      <c r="B5079" s="29" t="s">
        <v>17</v>
      </c>
      <c r="C5079" s="24" t="s">
        <v>26</v>
      </c>
      <c r="D5079" s="8">
        <v>40465</v>
      </c>
      <c r="E5079" s="8">
        <v>40465</v>
      </c>
      <c r="F5079" t="s">
        <v>284</v>
      </c>
      <c r="G5079" s="29" t="s">
        <v>23</v>
      </c>
      <c r="I5079" s="12">
        <v>12.82</v>
      </c>
      <c r="J5079" s="12">
        <f>J5078+IF(AND($B5079="B",$G5079="D"),-I5079,IF($B5079="B",+I5079,0))</f>
        <v>-1313.371569304102</v>
      </c>
      <c r="K5079" s="12">
        <f>K5078+IF(AND($B5079="B",$E5079&lt;&gt;""),IF($G5079="D",-I5079,+I5079),0)</f>
        <v>-1313.371569304102</v>
      </c>
      <c r="L5079" s="6" t="str">
        <f>IF(C5079="","",G5079&amp;" "&amp;VLOOKUP(C5079,$X$1:$Y$49,2))</f>
        <v>D 6</v>
      </c>
      <c r="M5079" s="10" t="e">
        <f>M5078+IF(AND(B5079="C",E5079&lt;&gt;""),IF(G5079="D",-#REF!,+#REF!),0)</f>
        <v>#REF!</v>
      </c>
      <c r="N5079">
        <f>IF(D5079,MONTH(D5079),"")</f>
        <v>10</v>
      </c>
      <c r="O5079">
        <f>IF(D5079,YEAR(D5079),"")</f>
        <v>2010</v>
      </c>
      <c r="P5079" s="12">
        <f>P5078+IF(AND($B5079="C",I5079&lt;&gt;""),IF($G5079="D",-I5079,+I5079),0)</f>
        <v>5.774812213216407E-3</v>
      </c>
    </row>
    <row r="5080" spans="1:16" x14ac:dyDescent="0.2">
      <c r="A5080" s="6">
        <v>2362</v>
      </c>
      <c r="B5080" s="29" t="s">
        <v>17</v>
      </c>
      <c r="C5080" s="24" t="s">
        <v>54</v>
      </c>
      <c r="D5080" s="8">
        <v>40468</v>
      </c>
      <c r="E5080" s="8">
        <v>40466</v>
      </c>
      <c r="F5080" s="40" t="s">
        <v>284</v>
      </c>
      <c r="G5080" s="29" t="s">
        <v>19</v>
      </c>
      <c r="I5080" s="12">
        <v>1525</v>
      </c>
      <c r="J5080" s="12">
        <f>J5079+IF(AND($B5080="B",$G5080="D"),-I5080,IF($B5080="B",+I5080,0))</f>
        <v>211.62843069589803</v>
      </c>
      <c r="K5080" s="12">
        <f>K5079+IF(AND($B5080="B",$E5080&lt;&gt;""),IF($G5080="D",-I5080,+I5080),0)</f>
        <v>211.62843069589803</v>
      </c>
      <c r="L5080" s="6" t="str">
        <f>IF(C5080="","",G5080&amp;" "&amp;VLOOKUP(C5080,$X$1:$Y$49,2))</f>
        <v>R 6</v>
      </c>
      <c r="M5080" s="10" t="e">
        <f>M5079+IF(AND(B5080="C",E5080&lt;&gt;""),IF(G5080="D",-#REF!,+#REF!),0)</f>
        <v>#REF!</v>
      </c>
      <c r="N5080">
        <f>IF(D5080,MONTH(D5080),"")</f>
        <v>10</v>
      </c>
      <c r="O5080">
        <f>IF(D5080,YEAR(D5080),"")</f>
        <v>2010</v>
      </c>
      <c r="P5080" s="12">
        <f>P5079+IF(AND($B5080="C",I5080&lt;&gt;""),IF($G5080="D",-I5080,+I5080),0)</f>
        <v>5.774812213216407E-3</v>
      </c>
    </row>
    <row r="5081" spans="1:16" x14ac:dyDescent="0.2">
      <c r="A5081" s="6">
        <v>2362</v>
      </c>
      <c r="B5081" s="29" t="s">
        <v>17</v>
      </c>
      <c r="C5081" t="s">
        <v>62</v>
      </c>
      <c r="D5081" s="8">
        <v>40468</v>
      </c>
      <c r="E5081" s="8">
        <v>40466</v>
      </c>
      <c r="F5081" s="40" t="s">
        <v>284</v>
      </c>
      <c r="G5081" s="29" t="s">
        <v>19</v>
      </c>
      <c r="I5081" s="12">
        <v>298.89999999999998</v>
      </c>
      <c r="J5081" s="12">
        <f>J5080+IF(AND($B5081="B",$G5081="D"),-I5081,IF($B5081="B",+I5081,0))</f>
        <v>510.52843069589801</v>
      </c>
      <c r="K5081" s="12">
        <f>K5080+IF(AND($B5081="B",$E5081&lt;&gt;""),IF($G5081="D",-I5081,+I5081),0)</f>
        <v>510.52843069589801</v>
      </c>
      <c r="L5081" s="6" t="str">
        <f>IF(C5081="","",G5081&amp;" "&amp;VLOOKUP(C5081,$X$1:$Y$49,2))</f>
        <v>R 5</v>
      </c>
      <c r="M5081" s="10" t="e">
        <f>M5080+IF(AND(B5081="C",E5081&lt;&gt;""),IF(G5081="D",-#REF!,+#REF!),0)</f>
        <v>#REF!</v>
      </c>
      <c r="N5081">
        <f>IF(D5081,MONTH(D5081),"")</f>
        <v>10</v>
      </c>
      <c r="O5081">
        <f>IF(D5081,YEAR(D5081),"")</f>
        <v>2010</v>
      </c>
      <c r="P5081" s="12">
        <f>P5080+IF(AND($B5081="C",I5081&lt;&gt;""),IF($G5081="D",-I5081,+I5081),0)</f>
        <v>5.774812213216407E-3</v>
      </c>
    </row>
    <row r="5082" spans="1:16" x14ac:dyDescent="0.2">
      <c r="A5082" s="6">
        <v>2212</v>
      </c>
      <c r="B5082" s="29" t="s">
        <v>17</v>
      </c>
      <c r="C5082" t="s">
        <v>33</v>
      </c>
      <c r="D5082" s="8">
        <v>40471</v>
      </c>
      <c r="E5082" s="8">
        <v>40471</v>
      </c>
      <c r="F5082" s="40" t="s">
        <v>284</v>
      </c>
      <c r="G5082" s="29" t="s">
        <v>23</v>
      </c>
      <c r="I5082" s="12">
        <v>368</v>
      </c>
      <c r="J5082" s="12">
        <f>J5081+IF(AND($B5082="B",$G5082="D"),-I5082,IF($B5082="B",+I5082,0))</f>
        <v>142.52843069589801</v>
      </c>
      <c r="K5082" s="12">
        <f>K5081+IF(AND($B5082="B",$E5082&lt;&gt;""),IF($G5082="D",-I5082,+I5082),0)</f>
        <v>142.52843069589801</v>
      </c>
      <c r="L5082" s="6" t="str">
        <f>IF(C5082="","",G5082&amp;" "&amp;VLOOKUP(C5082,$X$1:$Y$49,2))</f>
        <v>D 23</v>
      </c>
      <c r="M5082" s="10" t="e">
        <f>M5081+IF(AND(B5082="C",E5082&lt;&gt;""),IF(G5082="D",-#REF!,+#REF!),0)</f>
        <v>#REF!</v>
      </c>
      <c r="N5082">
        <f>IF(D5082,MONTH(D5082),"")</f>
        <v>10</v>
      </c>
      <c r="O5082">
        <f>IF(D5082,YEAR(D5082),"")</f>
        <v>2010</v>
      </c>
      <c r="P5082" s="12">
        <f>P5081+IF(AND($B5082="C",I5082&lt;&gt;""),IF($G5082="D",-I5082,+I5082),0)</f>
        <v>5.774812213216407E-3</v>
      </c>
    </row>
    <row r="5083" spans="1:16" x14ac:dyDescent="0.2">
      <c r="A5083" s="6">
        <v>2213</v>
      </c>
      <c r="B5083" s="29" t="s">
        <v>17</v>
      </c>
      <c r="C5083" t="s">
        <v>33</v>
      </c>
      <c r="D5083" s="8">
        <v>40471</v>
      </c>
      <c r="E5083" s="8">
        <v>40471</v>
      </c>
      <c r="F5083" s="40" t="s">
        <v>284</v>
      </c>
      <c r="G5083" s="29" t="s">
        <v>23</v>
      </c>
      <c r="I5083" s="12">
        <v>816</v>
      </c>
      <c r="J5083" s="12">
        <f>J5082+IF(AND($B5083="B",$G5083="D"),-I5083,IF($B5083="B",+I5083,0))</f>
        <v>-673.47156930410199</v>
      </c>
      <c r="K5083" s="12">
        <f>K5082+IF(AND($B5083="B",$E5083&lt;&gt;""),IF($G5083="D",-I5083,+I5083),0)</f>
        <v>-673.47156930410199</v>
      </c>
      <c r="L5083" s="6" t="str">
        <f>IF(C5083="","",G5083&amp;" "&amp;VLOOKUP(C5083,$X$1:$Y$49,2))</f>
        <v>D 23</v>
      </c>
      <c r="M5083" s="10" t="e">
        <f>M5082+IF(AND(B5083="C",E5083&lt;&gt;""),IF(G5083="D",-#REF!,+#REF!),0)</f>
        <v>#REF!</v>
      </c>
      <c r="N5083">
        <f>IF(D5083,MONTH(D5083),"")</f>
        <v>10</v>
      </c>
      <c r="O5083">
        <f>IF(D5083,YEAR(D5083),"")</f>
        <v>2010</v>
      </c>
      <c r="P5083" s="12">
        <f>P5082+IF(AND($B5083="C",I5083&lt;&gt;""),IF($G5083="D",-I5083,+I5083),0)</f>
        <v>5.774812213216407E-3</v>
      </c>
    </row>
    <row r="5084" spans="1:16" x14ac:dyDescent="0.2">
      <c r="A5084" s="6">
        <v>2215</v>
      </c>
      <c r="B5084" s="29" t="s">
        <v>17</v>
      </c>
      <c r="C5084" s="24" t="s">
        <v>58</v>
      </c>
      <c r="D5084" s="8">
        <v>40471</v>
      </c>
      <c r="F5084" s="40" t="s">
        <v>284</v>
      </c>
      <c r="G5084" s="29" t="s">
        <v>23</v>
      </c>
      <c r="J5084" s="12">
        <f>J5083+IF(AND($B5084="B",$G5084="D"),-I5084,IF($B5084="B",+I5084,0))</f>
        <v>-673.47156930410199</v>
      </c>
      <c r="K5084" s="12">
        <f>K5083+IF(AND($B5084="B",$E5084&lt;&gt;""),IF($G5084="D",-I5084,+I5084),0)</f>
        <v>-673.47156930410199</v>
      </c>
      <c r="L5084" s="6" t="str">
        <f>IF(C5084="","",G5084&amp;" "&amp;VLOOKUP(C5084,$X$1:$Y$49,2))</f>
        <v>D 4</v>
      </c>
      <c r="M5084" s="10" t="e">
        <f>M5083+IF(AND(B5084="C",E5084&lt;&gt;""),IF(G5084="D",-#REF!,+#REF!),0)</f>
        <v>#REF!</v>
      </c>
      <c r="N5084">
        <f>IF(D5084,MONTH(D5084),"")</f>
        <v>10</v>
      </c>
      <c r="O5084">
        <f>IF(D5084,YEAR(D5084),"")</f>
        <v>2010</v>
      </c>
      <c r="P5084" s="12">
        <f>P5083+IF(AND($B5084="C",I5084&lt;&gt;""),IF($G5084="D",-I5084,+I5084),0)</f>
        <v>5.774812213216407E-3</v>
      </c>
    </row>
    <row r="5085" spans="1:16" x14ac:dyDescent="0.2">
      <c r="A5085" s="6">
        <v>2366</v>
      </c>
      <c r="B5085" s="29" t="s">
        <v>17</v>
      </c>
      <c r="C5085" s="24" t="s">
        <v>283</v>
      </c>
      <c r="D5085" s="8">
        <v>40471</v>
      </c>
      <c r="E5085" s="8">
        <v>40471</v>
      </c>
      <c r="F5085" s="40" t="s">
        <v>284</v>
      </c>
      <c r="G5085" s="29" t="s">
        <v>23</v>
      </c>
      <c r="I5085" s="12">
        <v>152.87</v>
      </c>
      <c r="J5085" s="12">
        <f>J5084+IF(AND($B5085="B",$G5085="D"),-I5085,IF($B5085="B",+I5085,0))</f>
        <v>-826.34156930410199</v>
      </c>
      <c r="K5085" s="12">
        <f>K5084+IF(AND($B5085="B",$E5085&lt;&gt;""),IF($G5085="D",-I5085,+I5085),0)</f>
        <v>-826.34156930410199</v>
      </c>
      <c r="L5085" s="6" t="str">
        <f>IF(C5085="","",G5085&amp;" "&amp;VLOOKUP(C5085,$X$1:$Y$49,2))</f>
        <v>D 8</v>
      </c>
      <c r="M5085" s="10" t="e">
        <f>M5084+IF(AND(B5085="C",E5085&lt;&gt;""),IF(G5085="D",-#REF!,+#REF!),0)</f>
        <v>#REF!</v>
      </c>
      <c r="N5085">
        <f>IF(D5085,MONTH(D5085),"")</f>
        <v>10</v>
      </c>
      <c r="O5085">
        <f>IF(D5085,YEAR(D5085),"")</f>
        <v>2010</v>
      </c>
      <c r="P5085" s="12">
        <f>P5084+IF(AND($B5085="C",I5085&lt;&gt;""),IF($G5085="D",-I5085,+I5085),0)</f>
        <v>5.774812213216407E-3</v>
      </c>
    </row>
    <row r="5086" spans="1:16" x14ac:dyDescent="0.2">
      <c r="A5086" s="6">
        <v>2366</v>
      </c>
      <c r="B5086" s="29" t="s">
        <v>17</v>
      </c>
      <c r="C5086" s="24" t="s">
        <v>26</v>
      </c>
      <c r="D5086" s="8">
        <v>40471</v>
      </c>
      <c r="E5086" s="8">
        <v>40471</v>
      </c>
      <c r="F5086" s="40" t="s">
        <v>284</v>
      </c>
      <c r="G5086" s="29" t="s">
        <v>23</v>
      </c>
      <c r="I5086" s="12">
        <v>29.96</v>
      </c>
      <c r="J5086" s="12">
        <f>J5085+IF(AND($B5086="B",$G5086="D"),-I5086,IF($B5086="B",+I5086,0))</f>
        <v>-856.30156930410203</v>
      </c>
      <c r="K5086" s="12">
        <f>K5085+IF(AND($B5086="B",$E5086&lt;&gt;""),IF($G5086="D",-I5086,+I5086),0)</f>
        <v>-856.30156930410203</v>
      </c>
      <c r="L5086" s="6" t="str">
        <f>IF(C5086="","",G5086&amp;" "&amp;VLOOKUP(C5086,$X$1:$Y$49,2))</f>
        <v>D 6</v>
      </c>
      <c r="M5086" s="10" t="e">
        <f>M5085+IF(AND(B5086="C",E5086&lt;&gt;""),IF(G5086="D",-#REF!,+#REF!),0)</f>
        <v>#REF!</v>
      </c>
      <c r="N5086">
        <f>IF(D5086,MONTH(D5086),"")</f>
        <v>10</v>
      </c>
      <c r="O5086">
        <f>IF(D5086,YEAR(D5086),"")</f>
        <v>2010</v>
      </c>
      <c r="P5086" s="12">
        <f>P5085+IF(AND($B5086="C",I5086&lt;&gt;""),IF($G5086="D",-I5086,+I5086),0)</f>
        <v>5.774812213216407E-3</v>
      </c>
    </row>
    <row r="5087" spans="1:16" x14ac:dyDescent="0.2">
      <c r="A5087" s="6">
        <v>2369</v>
      </c>
      <c r="B5087" s="29" t="s">
        <v>17</v>
      </c>
      <c r="C5087" t="s">
        <v>64</v>
      </c>
      <c r="D5087" s="8">
        <v>40474</v>
      </c>
      <c r="F5087" s="40" t="s">
        <v>284</v>
      </c>
      <c r="G5087" s="29" t="s">
        <v>23</v>
      </c>
      <c r="J5087" s="12">
        <f>J5086+IF(AND($B5087="B",$G5087="D"),-I5087,IF($B5087="B",+I5087,0))</f>
        <v>-856.30156930410203</v>
      </c>
      <c r="K5087" s="12">
        <f>K5086+IF(AND($B5087="B",$E5087&lt;&gt;""),IF($G5087="D",-I5087,+I5087),0)</f>
        <v>-856.30156930410203</v>
      </c>
      <c r="L5087" s="6" t="str">
        <f>IF(C5087="","",G5087&amp;" "&amp;VLOOKUP(C5087,$X$1:$Y$49,2))</f>
        <v>D 20</v>
      </c>
      <c r="M5087" s="10" t="e">
        <f>M5086+IF(AND(B5087="C",E5087&lt;&gt;""),IF(G5087="D",-#REF!,+#REF!),0)</f>
        <v>#REF!</v>
      </c>
      <c r="N5087">
        <f>IF(D5087,MONTH(D5087),"")</f>
        <v>10</v>
      </c>
      <c r="O5087">
        <f>IF(D5087,YEAR(D5087),"")</f>
        <v>2010</v>
      </c>
      <c r="P5087" s="12">
        <f>P5086+IF(AND($B5087="C",I5087&lt;&gt;""),IF($G5087="D",-I5087,+I5087),0)</f>
        <v>5.774812213216407E-3</v>
      </c>
    </row>
    <row r="5088" spans="1:16" x14ac:dyDescent="0.2">
      <c r="A5088" s="6">
        <v>2359</v>
      </c>
      <c r="B5088" s="29" t="s">
        <v>17</v>
      </c>
      <c r="C5088" t="s">
        <v>28</v>
      </c>
      <c r="D5088" s="8">
        <v>40476</v>
      </c>
      <c r="E5088" s="8">
        <v>40476</v>
      </c>
      <c r="F5088" s="40" t="s">
        <v>284</v>
      </c>
      <c r="G5088" s="29" t="s">
        <v>23</v>
      </c>
      <c r="I5088" s="12">
        <v>18.64</v>
      </c>
      <c r="J5088" s="12">
        <f>J5087+IF(AND($B5088="B",$G5088="D"),-I5088,IF($B5088="B",+I5088,0))</f>
        <v>-874.94156930410202</v>
      </c>
      <c r="K5088" s="12">
        <f>K5087+IF(AND($B5088="B",$E5088&lt;&gt;""),IF($G5088="D",-I5088,+I5088),0)</f>
        <v>-874.94156930410202</v>
      </c>
      <c r="L5088" s="6" t="str">
        <f>IF(C5088="","",G5088&amp;" "&amp;VLOOKUP(C5088,$X$1:$Y$49,2))</f>
        <v>D 25</v>
      </c>
      <c r="M5088" s="10" t="e">
        <f>M5087+IF(AND(B5088="C",E5088&lt;&gt;""),IF(G5088="D",-#REF!,+#REF!),0)</f>
        <v>#REF!</v>
      </c>
      <c r="N5088">
        <f>IF(D5088,MONTH(D5088),"")</f>
        <v>10</v>
      </c>
      <c r="O5088">
        <f>IF(D5088,YEAR(D5088),"")</f>
        <v>2010</v>
      </c>
      <c r="P5088" s="12">
        <f>P5087+IF(AND($B5088="C",I5088&lt;&gt;""),IF($G5088="D",-I5088,+I5088),0)</f>
        <v>5.774812213216407E-3</v>
      </c>
    </row>
    <row r="5089" spans="1:18" x14ac:dyDescent="0.2">
      <c r="A5089" s="6">
        <v>2359</v>
      </c>
      <c r="B5089" s="29" t="s">
        <v>17</v>
      </c>
      <c r="C5089" s="24" t="s">
        <v>26</v>
      </c>
      <c r="D5089" s="8">
        <v>40476</v>
      </c>
      <c r="E5089" s="8">
        <v>40476</v>
      </c>
      <c r="F5089" s="40" t="s">
        <v>284</v>
      </c>
      <c r="G5089" s="29" t="s">
        <v>23</v>
      </c>
      <c r="I5089" s="12">
        <v>3.65</v>
      </c>
      <c r="J5089" s="12">
        <f>J5088+IF(AND($B5089="B",$G5089="D"),-I5089,IF($B5089="B",+I5089,0))</f>
        <v>-878.59156930410199</v>
      </c>
      <c r="K5089" s="12">
        <f>K5088+IF(AND($B5089="B",$E5089&lt;&gt;""),IF($G5089="D",-I5089,+I5089),0)</f>
        <v>-878.59156930410199</v>
      </c>
      <c r="L5089" s="6" t="str">
        <f>IF(C5089="","",G5089&amp;" "&amp;VLOOKUP(C5089,$X$1:$Y$49,2))</f>
        <v>D 6</v>
      </c>
      <c r="M5089" s="10" t="e">
        <f>M5088+IF(AND(B5089="C",E5089&lt;&gt;""),IF(G5089="D",-#REF!,+#REF!),0)</f>
        <v>#REF!</v>
      </c>
      <c r="N5089">
        <f>IF(D5089,MONTH(D5089),"")</f>
        <v>10</v>
      </c>
      <c r="O5089">
        <f>IF(D5089,YEAR(D5089),"")</f>
        <v>2010</v>
      </c>
      <c r="P5089" s="12">
        <f>P5088+IF(AND($B5089="C",I5089&lt;&gt;""),IF($G5089="D",-I5089,+I5089),0)</f>
        <v>5.774812213216407E-3</v>
      </c>
    </row>
    <row r="5090" spans="1:18" x14ac:dyDescent="0.2">
      <c r="A5090" s="6">
        <v>2377</v>
      </c>
      <c r="B5090" s="29" t="s">
        <v>17</v>
      </c>
      <c r="C5090" s="24" t="s">
        <v>58</v>
      </c>
      <c r="D5090" s="8">
        <v>40479</v>
      </c>
      <c r="E5090" s="8">
        <v>40479</v>
      </c>
      <c r="F5090" s="40" t="s">
        <v>284</v>
      </c>
      <c r="G5090" s="29" t="s">
        <v>23</v>
      </c>
      <c r="I5090" s="12">
        <v>500</v>
      </c>
      <c r="J5090" s="12">
        <f>J5089+IF(AND($B5090="B",$G5090="D"),-I5090,IF($B5090="B",+I5090,0))</f>
        <v>-1378.591569304102</v>
      </c>
      <c r="K5090" s="12">
        <f>K5089+IF(AND($B5090="B",$E5090&lt;&gt;""),IF($G5090="D",-I5090,+I5090),0)</f>
        <v>-1378.591569304102</v>
      </c>
      <c r="L5090" s="6" t="str">
        <f>IF(C5090="","",G5090&amp;" "&amp;VLOOKUP(C5090,$X$1:$Y$49,2))</f>
        <v>D 4</v>
      </c>
      <c r="M5090" s="10" t="e">
        <f>M5089+IF(AND(B5090="C",E5090&lt;&gt;""),IF(G5090="D",-#REF!,+#REF!),0)</f>
        <v>#REF!</v>
      </c>
      <c r="N5090">
        <f>IF(D5090,MONTH(D5090),"")</f>
        <v>10</v>
      </c>
      <c r="O5090">
        <f>IF(D5090,YEAR(D5090),"")</f>
        <v>2010</v>
      </c>
      <c r="P5090" s="12">
        <f>P5089+IF(AND($B5090="C",I5090&lt;&gt;""),IF($G5090="D",-I5090,+I5090),0)</f>
        <v>5.774812213216407E-3</v>
      </c>
    </row>
    <row r="5091" spans="1:18" x14ac:dyDescent="0.2">
      <c r="A5091" s="6">
        <v>2376</v>
      </c>
      <c r="B5091" s="29" t="s">
        <v>17</v>
      </c>
      <c r="C5091" s="24" t="s">
        <v>54</v>
      </c>
      <c r="D5091" s="8">
        <v>40480</v>
      </c>
      <c r="E5091" s="8">
        <v>40480</v>
      </c>
      <c r="F5091" s="40" t="s">
        <v>284</v>
      </c>
      <c r="G5091" s="29" t="s">
        <v>19</v>
      </c>
      <c r="I5091" s="12">
        <v>1124.01</v>
      </c>
      <c r="J5091" s="12">
        <f>J5090+IF(AND($B5091="B",$G5091="D"),-I5091,IF($B5091="B",+I5091,0))</f>
        <v>-254.581569304102</v>
      </c>
      <c r="K5091" s="12">
        <f>K5090+IF(AND($B5091="B",$E5091&lt;&gt;""),IF($G5091="D",-I5091,+I5091),0)</f>
        <v>-254.581569304102</v>
      </c>
      <c r="L5091" s="6" t="str">
        <f>IF(C5091="","",G5091&amp;" "&amp;VLOOKUP(C5091,$X$1:$Y$49,2))</f>
        <v>R 6</v>
      </c>
      <c r="M5091" s="10" t="e">
        <f>M5090+IF(AND(B5091="C",E5091&lt;&gt;""),IF(G5091="D",-#REF!,+#REF!),0)</f>
        <v>#REF!</v>
      </c>
      <c r="N5091">
        <f>IF(D5091,MONTH(D5091),"")</f>
        <v>10</v>
      </c>
      <c r="O5091">
        <f>IF(D5091,YEAR(D5091),"")</f>
        <v>2010</v>
      </c>
      <c r="P5091" s="12">
        <f>P5090+IF(AND($B5091="C",I5091&lt;&gt;""),IF($G5091="D",-I5091,+I5091),0)</f>
        <v>5.774812213216407E-3</v>
      </c>
    </row>
    <row r="5092" spans="1:18" x14ac:dyDescent="0.2">
      <c r="A5092" s="6">
        <v>2376</v>
      </c>
      <c r="B5092" s="29" t="s">
        <v>17</v>
      </c>
      <c r="C5092" t="s">
        <v>62</v>
      </c>
      <c r="D5092" s="8">
        <v>40480</v>
      </c>
      <c r="E5092" s="8">
        <v>40480</v>
      </c>
      <c r="F5092" s="40" t="s">
        <v>284</v>
      </c>
      <c r="G5092" s="29" t="s">
        <v>19</v>
      </c>
      <c r="I5092" s="12">
        <v>220.3</v>
      </c>
      <c r="J5092" s="12">
        <f>J5091+IF(AND($B5092="B",$G5092="D"),-I5092,IF($B5092="B",+I5092,0))</f>
        <v>-34.281569304101993</v>
      </c>
      <c r="K5092" s="12">
        <f>K5091+IF(AND($B5092="B",$E5092&lt;&gt;""),IF($G5092="D",-I5092,+I5092),0)</f>
        <v>-34.281569304101993</v>
      </c>
      <c r="L5092" s="6" t="str">
        <f>IF(C5092="","",G5092&amp;" "&amp;VLOOKUP(C5092,$X$1:$Y$49,2))</f>
        <v>R 5</v>
      </c>
      <c r="M5092" s="10" t="e">
        <f>M5091+IF(AND(B5092="C",E5092&lt;&gt;""),IF(G5092="D",-#REF!,+#REF!),0)</f>
        <v>#REF!</v>
      </c>
      <c r="N5092">
        <f>IF(D5092,MONTH(D5092),"")</f>
        <v>10</v>
      </c>
      <c r="O5092">
        <f>IF(D5092,YEAR(D5092),"")</f>
        <v>2010</v>
      </c>
      <c r="P5092" s="12">
        <f>P5091+IF(AND($B5092="C",I5092&lt;&gt;""),IF($G5092="D",-I5092,+I5092),0)</f>
        <v>5.774812213216407E-3</v>
      </c>
    </row>
    <row r="5093" spans="1:18" x14ac:dyDescent="0.2">
      <c r="A5093" s="6">
        <v>2383</v>
      </c>
      <c r="B5093" s="29" t="s">
        <v>17</v>
      </c>
      <c r="C5093" t="s">
        <v>31</v>
      </c>
      <c r="D5093" s="8">
        <v>40480</v>
      </c>
      <c r="E5093" s="8">
        <v>40480</v>
      </c>
      <c r="F5093" s="40" t="s">
        <v>284</v>
      </c>
      <c r="G5093" s="29" t="s">
        <v>23</v>
      </c>
      <c r="I5093" s="12">
        <v>81.599999999999994</v>
      </c>
      <c r="J5093" s="12">
        <f>J5092+IF(AND($B5093="B",$G5093="D"),-I5093,IF($B5093="B",+I5093,0))</f>
        <v>-115.88156930410199</v>
      </c>
      <c r="K5093" s="12">
        <f>K5092+IF(AND($B5093="B",$E5093&lt;&gt;""),IF($G5093="D",-I5093,+I5093),0)</f>
        <v>-115.88156930410199</v>
      </c>
      <c r="L5093" s="6" t="str">
        <f>IF(C5093="","",G5093&amp;" "&amp;VLOOKUP(C5093,$X$1:$Y$49,2))</f>
        <v>D 22</v>
      </c>
      <c r="M5093" s="10" t="e">
        <f>M5092+IF(AND(B5093="C",E5093&lt;&gt;""),IF(G5093="D",-#REF!,+#REF!),0)</f>
        <v>#REF!</v>
      </c>
      <c r="N5093">
        <f>IF(D5093,MONTH(D5093),"")</f>
        <v>10</v>
      </c>
      <c r="O5093">
        <f>IF(D5093,YEAR(D5093),"")</f>
        <v>2010</v>
      </c>
      <c r="P5093" s="12">
        <f>P5092+IF(AND($B5093="C",I5093&lt;&gt;""),IF($G5093="D",-I5093,+I5093),0)</f>
        <v>5.774812213216407E-3</v>
      </c>
    </row>
    <row r="5094" spans="1:18" x14ac:dyDescent="0.2">
      <c r="A5094" s="6">
        <v>2383</v>
      </c>
      <c r="B5094" s="29" t="s">
        <v>17</v>
      </c>
      <c r="C5094" s="24" t="s">
        <v>26</v>
      </c>
      <c r="D5094" s="8">
        <v>40480</v>
      </c>
      <c r="E5094" s="8">
        <v>40480</v>
      </c>
      <c r="F5094" s="40" t="s">
        <v>284</v>
      </c>
      <c r="G5094" s="29" t="s">
        <v>23</v>
      </c>
      <c r="I5094" s="12">
        <v>15.99</v>
      </c>
      <c r="J5094" s="12">
        <f>J5093+IF(AND($B5094="B",$G5094="D"),-I5094,IF($B5094="B",+I5094,0))</f>
        <v>-131.871569304102</v>
      </c>
      <c r="K5094" s="12">
        <f>K5093+IF(AND($B5094="B",$E5094&lt;&gt;""),IF($G5094="D",-I5094,+I5094),0)</f>
        <v>-131.871569304102</v>
      </c>
      <c r="L5094" s="6" t="str">
        <f>IF(C5094="","",G5094&amp;" "&amp;VLOOKUP(C5094,$X$1:$Y$49,2))</f>
        <v>D 6</v>
      </c>
      <c r="M5094" s="10" t="e">
        <f>M5093+IF(AND(B5094="C",E5094&lt;&gt;""),IF(G5094="D",-#REF!,+#REF!),0)</f>
        <v>#REF!</v>
      </c>
      <c r="N5094">
        <f>IF(D5094,MONTH(D5094),"")</f>
        <v>10</v>
      </c>
      <c r="O5094">
        <f>IF(D5094,YEAR(D5094),"")</f>
        <v>2010</v>
      </c>
      <c r="P5094" s="12">
        <f>P5093+IF(AND($B5094="C",I5094&lt;&gt;""),IF($G5094="D",-I5094,+I5094),0)</f>
        <v>5.774812213216407E-3</v>
      </c>
    </row>
    <row r="5095" spans="1:18" x14ac:dyDescent="0.2">
      <c r="A5095" s="6">
        <v>2254</v>
      </c>
      <c r="B5095" s="29" t="s">
        <v>17</v>
      </c>
      <c r="C5095" t="s">
        <v>49</v>
      </c>
      <c r="D5095" s="8">
        <v>40481</v>
      </c>
      <c r="E5095" s="8">
        <v>40484</v>
      </c>
      <c r="F5095" s="40" t="s">
        <v>284</v>
      </c>
      <c r="G5095" s="29" t="s">
        <v>23</v>
      </c>
      <c r="I5095" s="12">
        <v>250</v>
      </c>
      <c r="J5095" s="12">
        <f>J5094+IF(AND($B5095="B",$G5095="D"),-I5095,IF($B5095="B",+I5095,0))</f>
        <v>-381.87156930410197</v>
      </c>
      <c r="K5095" s="12">
        <f>K5094+IF(AND($B5095="B",$E5095&lt;&gt;""),IF($G5095="D",-I5095,+I5095),0)</f>
        <v>-381.87156930410197</v>
      </c>
      <c r="L5095" s="6" t="str">
        <f>IF(C5095="","",G5095&amp;" "&amp;VLOOKUP(C5095,$X$1:$Y$49,2))</f>
        <v>D 24</v>
      </c>
      <c r="M5095" s="10" t="e">
        <f>M5094+IF(AND(B5095="C",E5095&lt;&gt;""),IF(G5095="D",-#REF!,+#REF!),0)</f>
        <v>#REF!</v>
      </c>
      <c r="N5095">
        <f>IF(D5095,MONTH(D5095),"")</f>
        <v>10</v>
      </c>
      <c r="O5095">
        <f>IF(D5095,YEAR(D5095),"")</f>
        <v>2010</v>
      </c>
      <c r="P5095" s="12">
        <f>P5094+IF(AND($B5095="C",I5095&lt;&gt;""),IF($G5095="D",-I5095,+I5095),0)</f>
        <v>5.774812213216407E-3</v>
      </c>
    </row>
    <row r="5096" spans="1:18" x14ac:dyDescent="0.2">
      <c r="A5096" s="6">
        <v>2254</v>
      </c>
      <c r="B5096" s="29" t="s">
        <v>17</v>
      </c>
      <c r="C5096" t="s">
        <v>26</v>
      </c>
      <c r="D5096" s="8">
        <v>40481</v>
      </c>
      <c r="E5096" s="8">
        <v>40484</v>
      </c>
      <c r="F5096" s="40" t="s">
        <v>284</v>
      </c>
      <c r="G5096" s="29" t="s">
        <v>23</v>
      </c>
      <c r="I5096" s="12">
        <v>49</v>
      </c>
      <c r="J5096" s="12">
        <f>J5095+IF(AND($B5096="B",$G5096="D"),-I5096,IF($B5096="B",+I5096,0))</f>
        <v>-430.87156930410197</v>
      </c>
      <c r="K5096" s="12">
        <f>K5095+IF(AND($B5096="B",$E5096&lt;&gt;""),IF($G5096="D",-I5096,+I5096),0)</f>
        <v>-430.87156930410197</v>
      </c>
      <c r="L5096" s="6" t="str">
        <f>IF(C5096="","",G5096&amp;" "&amp;VLOOKUP(C5096,$X$1:$Y$49,2))</f>
        <v>D 6</v>
      </c>
      <c r="M5096" s="10" t="e">
        <f>M5095+IF(AND(B5096="C",E5096&lt;&gt;""),IF(G5096="D",-#REF!,+#REF!),0)</f>
        <v>#REF!</v>
      </c>
      <c r="N5096">
        <f>IF(D5096,MONTH(D5096),"")</f>
        <v>10</v>
      </c>
      <c r="O5096">
        <f>IF(D5096,YEAR(D5096),"")</f>
        <v>2010</v>
      </c>
      <c r="P5096" s="12">
        <f>P5095+IF(AND($B5096="C",I5096&lt;&gt;""),IF($G5096="D",-I5096,+I5096),0)</f>
        <v>5.774812213216407E-3</v>
      </c>
    </row>
    <row r="5097" spans="1:18" x14ac:dyDescent="0.2">
      <c r="A5097" s="6">
        <v>2374</v>
      </c>
      <c r="B5097" s="29" t="s">
        <v>17</v>
      </c>
      <c r="C5097" s="24" t="s">
        <v>54</v>
      </c>
      <c r="D5097" s="8">
        <v>40483</v>
      </c>
      <c r="E5097" s="8">
        <v>40484</v>
      </c>
      <c r="F5097" s="40" t="s">
        <v>284</v>
      </c>
      <c r="G5097" s="29" t="s">
        <v>19</v>
      </c>
      <c r="I5097" s="12">
        <v>100</v>
      </c>
      <c r="J5097" s="12">
        <f>J5096+IF(AND($B5097="B",$G5097="D"),-I5097,IF($B5097="B",+I5097,0))</f>
        <v>-330.87156930410197</v>
      </c>
      <c r="K5097" s="12">
        <f>K5096+IF(AND($B5097="B",$E5097&lt;&gt;""),IF($G5097="D",-I5097,+I5097),0)</f>
        <v>-330.87156930410197</v>
      </c>
      <c r="L5097" s="6" t="str">
        <f>IF(C5097="","",G5097&amp;" "&amp;VLOOKUP(C5097,$X$1:$Y$49,2))</f>
        <v>R 6</v>
      </c>
      <c r="M5097" s="10" t="e">
        <f>M5096+IF(AND(B5097="C",E5097&lt;&gt;""),IF(G5097="D",-#REF!,+#REF!),0)</f>
        <v>#REF!</v>
      </c>
      <c r="N5097">
        <f>IF(D5097,MONTH(D5097),"")</f>
        <v>11</v>
      </c>
      <c r="O5097">
        <f>IF(D5097,YEAR(D5097),"")</f>
        <v>2010</v>
      </c>
      <c r="P5097" s="12">
        <f>P5096+IF(AND($B5097="C",I5097&lt;&gt;""),IF($G5097="D",-I5097,+I5097),0)</f>
        <v>5.774812213216407E-3</v>
      </c>
      <c r="R5097" s="33"/>
    </row>
    <row r="5098" spans="1:18" x14ac:dyDescent="0.2">
      <c r="A5098" s="6">
        <v>2374</v>
      </c>
      <c r="B5098" s="29" t="s">
        <v>17</v>
      </c>
      <c r="C5098" t="s">
        <v>62</v>
      </c>
      <c r="D5098" s="8">
        <v>40483</v>
      </c>
      <c r="E5098" s="8">
        <v>40484</v>
      </c>
      <c r="F5098" s="40" t="s">
        <v>284</v>
      </c>
      <c r="G5098" s="29" t="s">
        <v>19</v>
      </c>
      <c r="I5098" s="12">
        <v>19.600000000000001</v>
      </c>
      <c r="J5098" s="12">
        <f>J5097+IF(AND($B5098="B",$G5098="D"),-I5098,IF($B5098="B",+I5098,0))</f>
        <v>-311.27156930410194</v>
      </c>
      <c r="K5098" s="12">
        <f>K5097+IF(AND($B5098="B",$E5098&lt;&gt;""),IF($G5098="D",-I5098,+I5098),0)</f>
        <v>-311.27156930410194</v>
      </c>
      <c r="L5098" s="6" t="str">
        <f>IF(C5098="","",G5098&amp;" "&amp;VLOOKUP(C5098,$X$1:$Y$49,2))</f>
        <v>R 5</v>
      </c>
      <c r="M5098" s="10" t="e">
        <f>M5097+IF(AND(B5098="C",E5098&lt;&gt;""),IF(G5098="D",-#REF!,+#REF!),0)</f>
        <v>#REF!</v>
      </c>
      <c r="N5098">
        <f>IF(D5098,MONTH(D5098),"")</f>
        <v>11</v>
      </c>
      <c r="O5098">
        <f>IF(D5098,YEAR(D5098),"")</f>
        <v>2010</v>
      </c>
      <c r="P5098" s="12">
        <f>P5097+IF(AND($B5098="C",I5098&lt;&gt;""),IF($G5098="D",-I5098,+I5098),0)</f>
        <v>5.774812213216407E-3</v>
      </c>
    </row>
    <row r="5099" spans="1:18" x14ac:dyDescent="0.2">
      <c r="A5099" s="6">
        <v>2378</v>
      </c>
      <c r="B5099" s="6" t="s">
        <v>17</v>
      </c>
      <c r="C5099" t="s">
        <v>53</v>
      </c>
      <c r="D5099" s="8">
        <v>40484</v>
      </c>
      <c r="E5099" s="8">
        <v>40484</v>
      </c>
      <c r="F5099" t="s">
        <v>284</v>
      </c>
      <c r="G5099" s="29" t="s">
        <v>23</v>
      </c>
      <c r="I5099" s="12">
        <v>36</v>
      </c>
      <c r="J5099" s="12">
        <f>J5098+IF(AND($B5099="B",$G5099="D"),-I5099,IF($B5099="B",+I5099,0))</f>
        <v>-347.27156930410194</v>
      </c>
      <c r="K5099" s="12">
        <f>K5098+IF(AND($B5099="B",$E5099&lt;&gt;""),IF($G5099="D",-I5099,+I5099),0)</f>
        <v>-347.27156930410194</v>
      </c>
      <c r="L5099" s="6" t="str">
        <f>IF(C5099="","",G5099&amp;" "&amp;VLOOKUP(C5099,$X$1:$Y$49,2))</f>
        <v>D 29</v>
      </c>
      <c r="M5099" s="10" t="e">
        <f>M5098+IF(AND(B5099="C",E5099&lt;&gt;""),IF(G5099="D",-#REF!,+#REF!),0)</f>
        <v>#REF!</v>
      </c>
      <c r="N5099">
        <f>IF(D5099,MONTH(D5099),"")</f>
        <v>11</v>
      </c>
      <c r="O5099">
        <f>IF(D5099,YEAR(D5099),"")</f>
        <v>2010</v>
      </c>
      <c r="P5099" s="12">
        <f>P5098+IF(AND($B5099="C",I5099&lt;&gt;""),IF($G5099="D",-I5099,+I5099),0)</f>
        <v>5.774812213216407E-3</v>
      </c>
    </row>
    <row r="5100" spans="1:18" x14ac:dyDescent="0.2">
      <c r="A5100" s="6">
        <v>2378</v>
      </c>
      <c r="B5100" s="6" t="s">
        <v>17</v>
      </c>
      <c r="C5100" t="s">
        <v>53</v>
      </c>
      <c r="D5100" s="8">
        <v>40484</v>
      </c>
      <c r="E5100" s="8">
        <v>40484</v>
      </c>
      <c r="F5100" t="s">
        <v>284</v>
      </c>
      <c r="G5100" s="6" t="s">
        <v>23</v>
      </c>
      <c r="I5100" s="12">
        <v>8.36</v>
      </c>
      <c r="J5100" s="12">
        <f>J5099+IF(AND($B5100="B",$G5100="D"),-I5100,IF($B5100="B",+I5100,0))</f>
        <v>-355.63156930410196</v>
      </c>
      <c r="K5100" s="12">
        <f>K5099+IF(AND($B5100="B",$E5100&lt;&gt;""),IF($G5100="D",-I5100,+I5100),0)</f>
        <v>-355.63156930410196</v>
      </c>
      <c r="L5100" s="6" t="str">
        <f>IF(C5100="","",G5100&amp;" "&amp;VLOOKUP(C5100,$X$1:$Y$49,2))</f>
        <v>D 29</v>
      </c>
      <c r="M5100" s="10" t="e">
        <f>M5099+IF(AND(B5100="C",E5100&lt;&gt;""),IF(G5100="D",-#REF!,+#REF!),0)</f>
        <v>#REF!</v>
      </c>
      <c r="N5100">
        <f>IF(D5100,MONTH(D5100),"")</f>
        <v>11</v>
      </c>
      <c r="O5100">
        <f>IF(D5100,YEAR(D5100),"")</f>
        <v>2010</v>
      </c>
      <c r="P5100" s="12">
        <f>P5099+IF(AND($B5100="C",I5100&lt;&gt;""),IF($G5100="D",-I5100,+I5100),0)</f>
        <v>5.774812213216407E-3</v>
      </c>
    </row>
    <row r="5101" spans="1:18" x14ac:dyDescent="0.2">
      <c r="A5101" s="6">
        <v>2382</v>
      </c>
      <c r="B5101" s="29" t="s">
        <v>17</v>
      </c>
      <c r="C5101" t="s">
        <v>28</v>
      </c>
      <c r="D5101" s="8">
        <v>40484</v>
      </c>
      <c r="E5101" s="8">
        <v>40484</v>
      </c>
      <c r="F5101" s="40" t="s">
        <v>284</v>
      </c>
      <c r="G5101" s="29" t="s">
        <v>23</v>
      </c>
      <c r="I5101" s="12">
        <v>40.42</v>
      </c>
      <c r="J5101" s="12">
        <f>J5100+IF(AND($B5101="B",$G5101="D"),-I5101,IF($B5101="B",+I5101,0))</f>
        <v>-396.05156930410197</v>
      </c>
      <c r="K5101" s="12">
        <f>K5100+IF(AND($B5101="B",$E5101&lt;&gt;""),IF($G5101="D",-I5101,+I5101),0)</f>
        <v>-396.05156930410197</v>
      </c>
      <c r="L5101" s="6" t="str">
        <f>IF(C5101="","",G5101&amp;" "&amp;VLOOKUP(C5101,$X$1:$Y$49,2))</f>
        <v>D 25</v>
      </c>
      <c r="M5101" s="10" t="e">
        <f>M5100+IF(AND(B5101="C",E5101&lt;&gt;""),IF(G5101="D",-#REF!,+#REF!),0)</f>
        <v>#REF!</v>
      </c>
      <c r="N5101">
        <f>IF(D5101,MONTH(D5101),"")</f>
        <v>11</v>
      </c>
      <c r="O5101">
        <f>IF(D5101,YEAR(D5101),"")</f>
        <v>2010</v>
      </c>
      <c r="P5101" s="12">
        <f>P5100+IF(AND($B5101="C",I5101&lt;&gt;""),IF($G5101="D",-I5101,+I5101),0)</f>
        <v>5.774812213216407E-3</v>
      </c>
    </row>
    <row r="5102" spans="1:18" x14ac:dyDescent="0.2">
      <c r="A5102" s="6">
        <v>2382</v>
      </c>
      <c r="B5102" s="29" t="s">
        <v>17</v>
      </c>
      <c r="C5102" s="24" t="s">
        <v>26</v>
      </c>
      <c r="D5102" s="8">
        <v>40484</v>
      </c>
      <c r="E5102" s="8">
        <v>40484</v>
      </c>
      <c r="F5102" s="40" t="s">
        <v>284</v>
      </c>
      <c r="G5102" s="29" t="s">
        <v>23</v>
      </c>
      <c r="I5102" s="12">
        <v>5.42</v>
      </c>
      <c r="J5102" s="12">
        <f>J5101+IF(AND($B5102="B",$G5102="D"),-I5102,IF($B5102="B",+I5102,0))</f>
        <v>-401.47156930410199</v>
      </c>
      <c r="K5102" s="12">
        <f>K5101+IF(AND($B5102="B",$E5102&lt;&gt;""),IF($G5102="D",-I5102,+I5102),0)</f>
        <v>-401.47156930410199</v>
      </c>
      <c r="L5102" s="6" t="str">
        <f>IF(C5102="","",G5102&amp;" "&amp;VLOOKUP(C5102,$X$1:$Y$49,2))</f>
        <v>D 6</v>
      </c>
      <c r="M5102" s="10" t="e">
        <f>M5101+IF(AND(B5102="C",E5102&lt;&gt;""),IF(G5102="D",-#REF!,+#REF!),0)</f>
        <v>#REF!</v>
      </c>
      <c r="N5102">
        <f>IF(D5102,MONTH(D5102),"")</f>
        <v>11</v>
      </c>
      <c r="O5102">
        <f>IF(D5102,YEAR(D5102),"")</f>
        <v>2010</v>
      </c>
      <c r="P5102" s="12">
        <f>P5101+IF(AND($B5102="C",I5102&lt;&gt;""),IF($G5102="D",-I5102,+I5102),0)</f>
        <v>5.774812213216407E-3</v>
      </c>
    </row>
    <row r="5103" spans="1:18" x14ac:dyDescent="0.2">
      <c r="A5103" s="6">
        <v>2294</v>
      </c>
      <c r="B5103" s="29" t="s">
        <v>17</v>
      </c>
      <c r="C5103" s="24" t="s">
        <v>64</v>
      </c>
      <c r="D5103" s="8">
        <v>40485</v>
      </c>
      <c r="E5103" s="8">
        <v>40485</v>
      </c>
      <c r="F5103" s="40" t="s">
        <v>284</v>
      </c>
      <c r="G5103" s="29" t="s">
        <v>23</v>
      </c>
      <c r="I5103" s="12">
        <v>3.96</v>
      </c>
      <c r="J5103" s="12">
        <f>J5102+IF(AND($B5103="B",$G5103="D"),-I5103,IF($B5103="B",+I5103,0))</f>
        <v>-405.43156930410197</v>
      </c>
      <c r="K5103" s="12">
        <f>K5102+IF(AND($B5103="B",$E5103&lt;&gt;""),IF($G5103="D",-I5103,+I5103),0)</f>
        <v>-405.43156930410197</v>
      </c>
      <c r="L5103" s="6" t="str">
        <f>IF(C5103="","",G5103&amp;" "&amp;VLOOKUP(C5103,$X$1:$Y$49,2))</f>
        <v>D 20</v>
      </c>
      <c r="M5103" s="10" t="e">
        <f>M5102+IF(AND(B5103="C",E5103&lt;&gt;""),IF(G5103="D",-#REF!,+#REF!),0)</f>
        <v>#REF!</v>
      </c>
      <c r="N5103">
        <f>IF(D5103,MONTH(D5103),"")</f>
        <v>11</v>
      </c>
      <c r="O5103">
        <f>IF(D5103,YEAR(D5103),"")</f>
        <v>2010</v>
      </c>
      <c r="P5103" s="12">
        <f>P5102+IF(AND($B5103="C",I5103&lt;&gt;""),IF($G5103="D",-I5103,+I5103),0)</f>
        <v>5.774812213216407E-3</v>
      </c>
    </row>
    <row r="5104" spans="1:18" x14ac:dyDescent="0.2">
      <c r="A5104" s="6">
        <v>2294</v>
      </c>
      <c r="B5104" s="29" t="s">
        <v>17</v>
      </c>
      <c r="C5104" s="24" t="s">
        <v>53</v>
      </c>
      <c r="D5104" s="8">
        <v>40485</v>
      </c>
      <c r="E5104" s="8">
        <v>40485</v>
      </c>
      <c r="F5104" s="40" t="s">
        <v>284</v>
      </c>
      <c r="G5104" s="29" t="s">
        <v>23</v>
      </c>
      <c r="I5104" s="12">
        <v>36.619999999999997</v>
      </c>
      <c r="J5104" s="12">
        <f>J5103+IF(AND($B5104="B",$G5104="D"),-I5104,IF($B5104="B",+I5104,0))</f>
        <v>-442.05156930410197</v>
      </c>
      <c r="K5104" s="12">
        <f>K5103+IF(AND($B5104="B",$E5104&lt;&gt;""),IF($G5104="D",-I5104,+I5104),0)</f>
        <v>-442.05156930410197</v>
      </c>
      <c r="L5104" s="6" t="str">
        <f>IF(C5104="","",G5104&amp;" "&amp;VLOOKUP(C5104,$X$1:$Y$49,2))</f>
        <v>D 29</v>
      </c>
      <c r="M5104" s="10" t="e">
        <f>M5103+IF(AND(B5104="C",E5104&lt;&gt;""),IF(G5104="D",-#REF!,+#REF!),0)</f>
        <v>#REF!</v>
      </c>
      <c r="N5104">
        <f>IF(D5104,MONTH(D5104),"")</f>
        <v>11</v>
      </c>
      <c r="O5104">
        <f>IF(D5104,YEAR(D5104),"")</f>
        <v>2010</v>
      </c>
      <c r="P5104" s="12">
        <f>P5103+IF(AND($B5104="C",I5104&lt;&gt;""),IF($G5104="D",-I5104,+I5104),0)</f>
        <v>5.774812213216407E-3</v>
      </c>
    </row>
    <row r="5105" spans="1:16" x14ac:dyDescent="0.2">
      <c r="A5105" s="6">
        <v>2294</v>
      </c>
      <c r="B5105" s="29" t="s">
        <v>17</v>
      </c>
      <c r="C5105" s="24" t="s">
        <v>58</v>
      </c>
      <c r="D5105" s="8">
        <v>40485</v>
      </c>
      <c r="E5105" s="8">
        <v>40485</v>
      </c>
      <c r="F5105" s="40" t="s">
        <v>284</v>
      </c>
      <c r="G5105" s="29" t="s">
        <v>23</v>
      </c>
      <c r="I5105" s="12">
        <v>261.06</v>
      </c>
      <c r="J5105" s="12">
        <f>J5104+IF(AND($B5105="B",$G5105="D"),-I5105,IF($B5105="B",+I5105,0))</f>
        <v>-703.11156930410198</v>
      </c>
      <c r="K5105" s="12">
        <f>K5104+IF(AND($B5105="B",$E5105&lt;&gt;""),IF($G5105="D",-I5105,+I5105),0)</f>
        <v>-703.11156930410198</v>
      </c>
      <c r="L5105" s="6" t="str">
        <f>IF(C5105="","",G5105&amp;" "&amp;VLOOKUP(C5105,$X$1:$Y$49,2))</f>
        <v>D 4</v>
      </c>
      <c r="M5105" s="10" t="e">
        <f>M5104+IF(AND(B5105="C",E5105&lt;&gt;""),IF(G5105="D",-#REF!,+#REF!),0)</f>
        <v>#REF!</v>
      </c>
      <c r="N5105">
        <f>IF(D5105,MONTH(D5105),"")</f>
        <v>11</v>
      </c>
      <c r="O5105">
        <f>IF(D5105,YEAR(D5105),"")</f>
        <v>2010</v>
      </c>
      <c r="P5105" s="12">
        <f>P5104+IF(AND($B5105="C",I5105&lt;&gt;""),IF($G5105="D",-I5105,+I5105),0)</f>
        <v>5.774812213216407E-3</v>
      </c>
    </row>
    <row r="5106" spans="1:16" x14ac:dyDescent="0.2">
      <c r="A5106" s="6">
        <v>999</v>
      </c>
      <c r="B5106" s="6" t="s">
        <v>17</v>
      </c>
      <c r="C5106" t="s">
        <v>33</v>
      </c>
      <c r="D5106" s="8">
        <v>40486</v>
      </c>
      <c r="F5106" t="s">
        <v>284</v>
      </c>
      <c r="G5106" s="6" t="s">
        <v>23</v>
      </c>
      <c r="J5106" s="12">
        <f>J5105+IF(AND($B5106="B",$G5106="D"),-I5106,IF($B5106="B",+I5106,0))</f>
        <v>-703.11156930410198</v>
      </c>
      <c r="K5106" s="12">
        <f>K5105+IF(AND($B5106="B",$E5106&lt;&gt;""),IF($G5106="D",-I5106,+I5106),0)</f>
        <v>-703.11156930410198</v>
      </c>
      <c r="L5106" s="6" t="str">
        <f>IF(C5106="","",G5106&amp;" "&amp;VLOOKUP(C5106,$X$1:$Y$49,2))</f>
        <v>D 23</v>
      </c>
      <c r="M5106" s="10" t="e">
        <f>M5105+IF(AND(B5106="C",E5106&lt;&gt;""),IF(G5106="D",-#REF!,+#REF!),0)</f>
        <v>#REF!</v>
      </c>
      <c r="N5106">
        <f>IF(D5106,MONTH(D5106),"")</f>
        <v>11</v>
      </c>
      <c r="O5106">
        <f>IF(D5106,YEAR(D5106),"")</f>
        <v>2010</v>
      </c>
      <c r="P5106" s="12">
        <f>P5105+IF(AND($B5106="C",I5106&lt;&gt;""),IF($G5106="D",-I5106,+I5106),0)</f>
        <v>5.774812213216407E-3</v>
      </c>
    </row>
    <row r="5107" spans="1:16" x14ac:dyDescent="0.2">
      <c r="A5107" s="6">
        <v>2357</v>
      </c>
      <c r="B5107" s="29" t="s">
        <v>17</v>
      </c>
      <c r="C5107" t="s">
        <v>31</v>
      </c>
      <c r="D5107" s="8">
        <v>40487</v>
      </c>
      <c r="E5107" s="8">
        <v>40492</v>
      </c>
      <c r="F5107" s="40" t="s">
        <v>284</v>
      </c>
      <c r="G5107" s="6" t="s">
        <v>23</v>
      </c>
      <c r="I5107" s="12">
        <v>90.55</v>
      </c>
      <c r="J5107" s="12">
        <f>J5106+IF(AND($B5107="B",$G5107="D"),-I5107,IF($B5107="B",+I5107,0))</f>
        <v>-793.66156930410193</v>
      </c>
      <c r="K5107" s="12">
        <f>K5106+IF(AND($B5107="B",$E5107&lt;&gt;""),IF($G5107="D",-I5107,+I5107),0)</f>
        <v>-793.66156930410193</v>
      </c>
      <c r="L5107" s="6" t="str">
        <f>IF(C5107="","",G5107&amp;" "&amp;VLOOKUP(C5107,$X$1:$Y$49,2))</f>
        <v>D 22</v>
      </c>
      <c r="M5107" s="10" t="e">
        <f>M5106+IF(AND(B5107="C",E5107&lt;&gt;""),IF(G5107="D",-#REF!,+#REF!),0)</f>
        <v>#REF!</v>
      </c>
      <c r="N5107">
        <f>IF(D5107,MONTH(D5107),"")</f>
        <v>11</v>
      </c>
      <c r="O5107">
        <f>IF(D5107,YEAR(D5107),"")</f>
        <v>2010</v>
      </c>
      <c r="P5107" s="12">
        <f>P5106+IF(AND($B5107="C",I5107&lt;&gt;""),IF($G5107="D",-I5107,+I5107),0)</f>
        <v>5.774812213216407E-3</v>
      </c>
    </row>
    <row r="5108" spans="1:16" x14ac:dyDescent="0.2">
      <c r="A5108" s="6">
        <v>2357</v>
      </c>
      <c r="B5108" s="29" t="s">
        <v>17</v>
      </c>
      <c r="C5108" s="24" t="s">
        <v>26</v>
      </c>
      <c r="D5108" s="8">
        <v>40487</v>
      </c>
      <c r="E5108" s="8">
        <v>40492</v>
      </c>
      <c r="F5108" s="40" t="s">
        <v>284</v>
      </c>
      <c r="G5108" s="6" t="s">
        <v>23</v>
      </c>
      <c r="I5108" s="12">
        <v>17.75</v>
      </c>
      <c r="J5108" s="12">
        <f>J5107+IF(AND($B5108="B",$G5108="D"),-I5108,IF($B5108="B",+I5108,0))</f>
        <v>-811.41156930410193</v>
      </c>
      <c r="K5108" s="12">
        <f>K5107+IF(AND($B5108="B",$E5108&lt;&gt;""),IF($G5108="D",-I5108,+I5108),0)</f>
        <v>-811.41156930410193</v>
      </c>
      <c r="L5108" s="6" t="str">
        <f>IF(C5108="","",G5108&amp;" "&amp;VLOOKUP(C5108,$X$1:$Y$49,2))</f>
        <v>D 6</v>
      </c>
      <c r="M5108" s="10" t="e">
        <f>M5107+IF(AND(B5108="C",E5108&lt;&gt;""),IF(G5108="D",-#REF!,+#REF!),0)</f>
        <v>#REF!</v>
      </c>
      <c r="N5108">
        <f>IF(D5108,MONTH(D5108),"")</f>
        <v>11</v>
      </c>
      <c r="O5108">
        <f>IF(D5108,YEAR(D5108),"")</f>
        <v>2010</v>
      </c>
      <c r="P5108" s="12">
        <f>P5107+IF(AND($B5108="C",I5108&lt;&gt;""),IF($G5108="D",-I5108,+I5108),0)</f>
        <v>5.774812213216407E-3</v>
      </c>
    </row>
    <row r="5109" spans="1:16" x14ac:dyDescent="0.2">
      <c r="A5109" s="6">
        <v>1538</v>
      </c>
      <c r="B5109" s="6" t="s">
        <v>17</v>
      </c>
      <c r="C5109" t="s">
        <v>64</v>
      </c>
      <c r="D5109" s="8">
        <v>40490</v>
      </c>
      <c r="E5109" s="8">
        <v>40492</v>
      </c>
      <c r="F5109" t="s">
        <v>284</v>
      </c>
      <c r="G5109" s="6" t="s">
        <v>23</v>
      </c>
      <c r="I5109" s="12">
        <v>11.9</v>
      </c>
      <c r="J5109" s="12">
        <f>J5108+IF(AND($B5109="B",$G5109="D"),-I5109,IF($B5109="B",+I5109,0))</f>
        <v>-823.31156930410191</v>
      </c>
      <c r="K5109" s="12">
        <f>K5108+IF(AND($B5109="B",$E5109&lt;&gt;""),IF($G5109="D",-I5109,+I5109),0)</f>
        <v>-823.31156930410191</v>
      </c>
      <c r="L5109" s="6" t="str">
        <f>IF(C5109="","",G5109&amp;" "&amp;VLOOKUP(C5109,$X$1:$Y$49,2))</f>
        <v>D 20</v>
      </c>
      <c r="M5109" s="10" t="e">
        <f>M5108+IF(AND(B5109="C",E5109&lt;&gt;""),IF(G5109="D",-#REF!,+#REF!),0)</f>
        <v>#REF!</v>
      </c>
      <c r="N5109">
        <f>IF(D5109,MONTH(D5109),"")</f>
        <v>11</v>
      </c>
      <c r="O5109">
        <f>IF(D5109,YEAR(D5109),"")</f>
        <v>2010</v>
      </c>
      <c r="P5109" s="12">
        <f>P5108+IF(AND($B5109="C",I5109&lt;&gt;""),IF($G5109="D",-I5109,+I5109),0)</f>
        <v>5.774812213216407E-3</v>
      </c>
    </row>
    <row r="5110" spans="1:16" x14ac:dyDescent="0.2">
      <c r="A5110" s="6">
        <v>2373</v>
      </c>
      <c r="B5110" s="29" t="s">
        <v>17</v>
      </c>
      <c r="C5110" s="24" t="s">
        <v>54</v>
      </c>
      <c r="D5110" s="8">
        <v>40490</v>
      </c>
      <c r="E5110" s="8">
        <v>40490</v>
      </c>
      <c r="F5110" s="40" t="s">
        <v>284</v>
      </c>
      <c r="G5110" s="29" t="s">
        <v>19</v>
      </c>
      <c r="I5110" s="12">
        <v>700</v>
      </c>
      <c r="J5110" s="12">
        <f>J5109+IF(AND($B5110="B",$G5110="D"),-I5110,IF($B5110="B",+I5110,0))</f>
        <v>-123.31156930410191</v>
      </c>
      <c r="K5110" s="12">
        <f>K5109+IF(AND($B5110="B",$E5110&lt;&gt;""),IF($G5110="D",-I5110,+I5110),0)</f>
        <v>-123.31156930410191</v>
      </c>
      <c r="L5110" s="6" t="str">
        <f>IF(C5110="","",G5110&amp;" "&amp;VLOOKUP(C5110,$X$1:$Y$49,2))</f>
        <v>R 6</v>
      </c>
      <c r="M5110" s="10" t="e">
        <f>M5109+IF(AND(B5110="C",E5110&lt;&gt;""),IF(G5110="D",-#REF!,+#REF!),0)</f>
        <v>#REF!</v>
      </c>
      <c r="N5110">
        <f>IF(D5110,MONTH(D5110),"")</f>
        <v>11</v>
      </c>
      <c r="O5110">
        <f>IF(D5110,YEAR(D5110),"")</f>
        <v>2010</v>
      </c>
      <c r="P5110" s="12">
        <f>P5109+IF(AND($B5110="C",I5110&lt;&gt;""),IF($G5110="D",-I5110,+I5110),0)</f>
        <v>5.774812213216407E-3</v>
      </c>
    </row>
    <row r="5111" spans="1:16" x14ac:dyDescent="0.2">
      <c r="A5111" s="6">
        <v>2373</v>
      </c>
      <c r="B5111" s="29" t="s">
        <v>17</v>
      </c>
      <c r="C5111" t="s">
        <v>62</v>
      </c>
      <c r="D5111" s="8">
        <v>40490</v>
      </c>
      <c r="E5111" s="8">
        <v>40490</v>
      </c>
      <c r="F5111" s="40" t="s">
        <v>284</v>
      </c>
      <c r="G5111" s="29" t="s">
        <v>19</v>
      </c>
      <c r="I5111" s="12">
        <v>137.19999999999999</v>
      </c>
      <c r="J5111" s="12">
        <f>J5110+IF(AND($B5111="B",$G5111="D"),-I5111,IF($B5111="B",+I5111,0))</f>
        <v>13.88843069589808</v>
      </c>
      <c r="K5111" s="12">
        <f>K5110+IF(AND($B5111="B",$E5111&lt;&gt;""),IF($G5111="D",-I5111,+I5111),0)</f>
        <v>13.88843069589808</v>
      </c>
      <c r="L5111" s="6" t="str">
        <f>IF(C5111="","",G5111&amp;" "&amp;VLOOKUP(C5111,$X$1:$Y$49,2))</f>
        <v>R 5</v>
      </c>
      <c r="M5111" s="10" t="e">
        <f>M5110+IF(AND(B5111="C",E5111&lt;&gt;""),IF(G5111="D",-#REF!,+#REF!),0)</f>
        <v>#REF!</v>
      </c>
      <c r="N5111">
        <f>IF(D5111,MONTH(D5111),"")</f>
        <v>11</v>
      </c>
      <c r="O5111">
        <f>IF(D5111,YEAR(D5111),"")</f>
        <v>2010</v>
      </c>
      <c r="P5111" s="12">
        <f>P5110+IF(AND($B5111="C",I5111&lt;&gt;""),IF($G5111="D",-I5111,+I5111),0)</f>
        <v>5.774812213216407E-3</v>
      </c>
    </row>
    <row r="5112" spans="1:16" x14ac:dyDescent="0.2">
      <c r="A5112" s="6">
        <v>2363</v>
      </c>
      <c r="B5112" s="29" t="s">
        <v>17</v>
      </c>
      <c r="C5112" s="24" t="s">
        <v>33</v>
      </c>
      <c r="D5112" s="8">
        <v>40492</v>
      </c>
      <c r="E5112" s="8">
        <v>40494</v>
      </c>
      <c r="F5112" t="s">
        <v>284</v>
      </c>
      <c r="G5112" s="29" t="s">
        <v>23</v>
      </c>
      <c r="I5112" s="12">
        <v>2649</v>
      </c>
      <c r="J5112" s="12">
        <f>J5111+IF(AND($B5112="B",$G5112="D"),-I5112,IF($B5112="B",+I5112,0))</f>
        <v>-2635.111569304102</v>
      </c>
      <c r="K5112" s="12">
        <f>K5111+IF(AND($B5112="B",$E5112&lt;&gt;""),IF($G5112="D",-I5112,+I5112),0)</f>
        <v>-2635.111569304102</v>
      </c>
      <c r="L5112" s="6" t="str">
        <f>IF(C5112="","",G5112&amp;" "&amp;VLOOKUP(C5112,$X$1:$Y$49,2))</f>
        <v>D 23</v>
      </c>
      <c r="M5112" s="10" t="e">
        <f>M5111+IF(AND(B5112="C",E5112&lt;&gt;""),IF(G5112="D",-#REF!,+#REF!),0)</f>
        <v>#REF!</v>
      </c>
      <c r="N5112">
        <f>IF(D5112,MONTH(D5112),"")</f>
        <v>11</v>
      </c>
      <c r="O5112">
        <f>IF(D5112,YEAR(D5112),"")</f>
        <v>2010</v>
      </c>
      <c r="P5112" s="12">
        <f>P5111+IF(AND($B5112="C",I5112&lt;&gt;""),IF($G5112="D",-I5112,+I5112),0)</f>
        <v>5.774812213216407E-3</v>
      </c>
    </row>
    <row r="5113" spans="1:16" x14ac:dyDescent="0.2">
      <c r="A5113" s="6">
        <v>2364</v>
      </c>
      <c r="B5113" s="29" t="s">
        <v>17</v>
      </c>
      <c r="C5113" s="24" t="s">
        <v>33</v>
      </c>
      <c r="D5113" s="8">
        <v>40492</v>
      </c>
      <c r="F5113" t="s">
        <v>284</v>
      </c>
      <c r="G5113" s="29" t="s">
        <v>23</v>
      </c>
      <c r="J5113" s="12">
        <f>J5112+IF(AND($B5113="B",$G5113="D"),-I5113,IF($B5113="B",+I5113,0))</f>
        <v>-2635.111569304102</v>
      </c>
      <c r="K5113" s="12">
        <f>K5112+IF(AND($B5113="B",$E5113&lt;&gt;""),IF($G5113="D",-I5113,+I5113),0)</f>
        <v>-2635.111569304102</v>
      </c>
      <c r="L5113" s="6" t="str">
        <f>IF(C5113="","",G5113&amp;" "&amp;VLOOKUP(C5113,$X$1:$Y$49,2))</f>
        <v>D 23</v>
      </c>
      <c r="M5113" s="10" t="e">
        <f>M5112+IF(AND(B5113="C",E5113&lt;&gt;""),IF(G5113="D",-#REF!,+#REF!),0)</f>
        <v>#REF!</v>
      </c>
      <c r="N5113">
        <f>IF(D5113,MONTH(D5113),"")</f>
        <v>11</v>
      </c>
      <c r="O5113">
        <f>IF(D5113,YEAR(D5113),"")</f>
        <v>2010</v>
      </c>
      <c r="P5113" s="12">
        <f>P5112+IF(AND($B5113="C",I5113&lt;&gt;""),IF($G5113="D",-I5113,+I5113),0)</f>
        <v>5.774812213216407E-3</v>
      </c>
    </row>
    <row r="5114" spans="1:16" x14ac:dyDescent="0.2">
      <c r="A5114" s="6">
        <v>2365</v>
      </c>
      <c r="B5114" s="29" t="s">
        <v>17</v>
      </c>
      <c r="C5114" s="24" t="s">
        <v>33</v>
      </c>
      <c r="D5114" s="8">
        <v>40492</v>
      </c>
      <c r="F5114" s="40" t="s">
        <v>284</v>
      </c>
      <c r="G5114" s="29" t="s">
        <v>23</v>
      </c>
      <c r="J5114" s="12">
        <f>J5113+IF(AND($B5114="B",$G5114="D"),-I5114,IF($B5114="B",+I5114,0))</f>
        <v>-2635.111569304102</v>
      </c>
      <c r="K5114" s="12">
        <f>K5113+IF(AND($B5114="B",$E5114&lt;&gt;""),IF($G5114="D",-I5114,+I5114),0)</f>
        <v>-2635.111569304102</v>
      </c>
      <c r="L5114" s="6" t="str">
        <f>IF(C5114="","",G5114&amp;" "&amp;VLOOKUP(C5114,$X$1:$Y$49,2))</f>
        <v>D 23</v>
      </c>
      <c r="M5114" s="10" t="e">
        <f>M5113+IF(AND(B5114="C",E5114&lt;&gt;""),IF(G5114="D",-#REF!,+#REF!),0)</f>
        <v>#REF!</v>
      </c>
      <c r="N5114">
        <f>IF(D5114,MONTH(D5114),"")</f>
        <v>11</v>
      </c>
      <c r="O5114">
        <f>IF(D5114,YEAR(D5114),"")</f>
        <v>2010</v>
      </c>
      <c r="P5114" s="12">
        <f>P5113+IF(AND($B5114="C",I5114&lt;&gt;""),IF($G5114="D",-I5114,+I5114),0)</f>
        <v>5.774812213216407E-3</v>
      </c>
    </row>
    <row r="5115" spans="1:16" x14ac:dyDescent="0.2">
      <c r="A5115" s="6">
        <v>2371</v>
      </c>
      <c r="B5115" s="29" t="s">
        <v>17</v>
      </c>
      <c r="C5115" t="s">
        <v>49</v>
      </c>
      <c r="D5115" s="8">
        <v>40492</v>
      </c>
      <c r="E5115" s="8">
        <v>40520</v>
      </c>
      <c r="F5115" s="40" t="s">
        <v>284</v>
      </c>
      <c r="G5115" s="29" t="s">
        <v>23</v>
      </c>
      <c r="I5115" s="12">
        <v>130.08000000000001</v>
      </c>
      <c r="J5115" s="12">
        <f>J5114+IF(AND($B5115="B",$G5115="D"),-I5115,IF($B5115="B",+I5115,0))</f>
        <v>-2765.1915693041019</v>
      </c>
      <c r="K5115" s="12">
        <f>K5114+IF(AND($B5115="B",$E5115&lt;&gt;""),IF($G5115="D",-I5115,+I5115),0)</f>
        <v>-2765.1915693041019</v>
      </c>
      <c r="L5115" s="6" t="str">
        <f>IF(C5115="","",G5115&amp;" "&amp;VLOOKUP(C5115,$X$1:$Y$49,2))</f>
        <v>D 24</v>
      </c>
      <c r="M5115" s="10" t="e">
        <f>M5114+IF(AND(B5115="C",E5115&lt;&gt;""),IF(G5115="D",-#REF!,+#REF!),0)</f>
        <v>#REF!</v>
      </c>
      <c r="N5115">
        <f>IF(D5115,MONTH(D5115),"")</f>
        <v>11</v>
      </c>
      <c r="O5115">
        <f>IF(D5115,YEAR(D5115),"")</f>
        <v>2010</v>
      </c>
      <c r="P5115" s="12">
        <f>P5114+IF(AND($B5115="C",I5115&lt;&gt;""),IF($G5115="D",-I5115,+I5115),0)</f>
        <v>5.774812213216407E-3</v>
      </c>
    </row>
    <row r="5116" spans="1:16" x14ac:dyDescent="0.2">
      <c r="A5116" s="6">
        <v>2380</v>
      </c>
      <c r="B5116" s="29" t="s">
        <v>17</v>
      </c>
      <c r="C5116" t="s">
        <v>28</v>
      </c>
      <c r="D5116" s="8">
        <v>40496</v>
      </c>
      <c r="E5116" s="8">
        <v>40499</v>
      </c>
      <c r="F5116" t="s">
        <v>284</v>
      </c>
      <c r="G5116" s="29" t="s">
        <v>23</v>
      </c>
      <c r="I5116" s="12">
        <v>66.53</v>
      </c>
      <c r="J5116" s="12">
        <f>J5115+IF(AND($B5116="B",$G5116="D"),-I5116,IF($B5116="B",+I5116,0))</f>
        <v>-2831.7215693041021</v>
      </c>
      <c r="K5116" s="12">
        <f>K5115+IF(AND($B5116="B",$E5116&lt;&gt;""),IF($G5116="D",-I5116,+I5116),0)</f>
        <v>-2831.7215693041021</v>
      </c>
      <c r="L5116" s="6" t="str">
        <f>IF(C5116="","",G5116&amp;" "&amp;VLOOKUP(C5116,$X$1:$Y$49,2))</f>
        <v>D 25</v>
      </c>
      <c r="M5116" s="10" t="e">
        <f>M5115+IF(AND(B5116="C",E5116&lt;&gt;""),IF(G5116="D",-#REF!,+#REF!),0)</f>
        <v>#REF!</v>
      </c>
      <c r="N5116">
        <f>IF(D5116,MONTH(D5116),"")</f>
        <v>11</v>
      </c>
      <c r="O5116">
        <f>IF(D5116,YEAR(D5116),"")</f>
        <v>2010</v>
      </c>
      <c r="P5116" s="12">
        <f>P5115+IF(AND($B5116="C",I5116&lt;&gt;""),IF($G5116="D",-I5116,+I5116),0)</f>
        <v>5.774812213216407E-3</v>
      </c>
    </row>
    <row r="5117" spans="1:16" x14ac:dyDescent="0.2">
      <c r="A5117" s="6">
        <v>2380</v>
      </c>
      <c r="B5117" s="29" t="s">
        <v>17</v>
      </c>
      <c r="C5117" s="24" t="s">
        <v>26</v>
      </c>
      <c r="D5117" s="8">
        <v>40496</v>
      </c>
      <c r="E5117" s="8">
        <v>40499</v>
      </c>
      <c r="F5117" t="s">
        <v>284</v>
      </c>
      <c r="G5117" s="29" t="s">
        <v>23</v>
      </c>
      <c r="I5117" s="12">
        <v>13.04</v>
      </c>
      <c r="J5117" s="12">
        <f>J5116+IF(AND($B5117="B",$G5117="D"),-I5117,IF($B5117="B",+I5117,0))</f>
        <v>-2844.7615693041021</v>
      </c>
      <c r="K5117" s="12">
        <f>K5116+IF(AND($B5117="B",$E5117&lt;&gt;""),IF($G5117="D",-I5117,+I5117),0)</f>
        <v>-2844.7615693041021</v>
      </c>
      <c r="L5117" s="6" t="str">
        <f>IF(C5117="","",G5117&amp;" "&amp;VLOOKUP(C5117,$X$1:$Y$49,2))</f>
        <v>D 6</v>
      </c>
      <c r="M5117" s="10" t="e">
        <f>M5116+IF(AND(B5117="C",E5117&lt;&gt;""),IF(G5117="D",-#REF!,+#REF!),0)</f>
        <v>#REF!</v>
      </c>
      <c r="N5117">
        <f>IF(D5117,MONTH(D5117),"")</f>
        <v>11</v>
      </c>
      <c r="O5117">
        <f>IF(D5117,YEAR(D5117),"")</f>
        <v>2010</v>
      </c>
      <c r="P5117" s="12">
        <f>P5116+IF(AND($B5117="C",I5117&lt;&gt;""),IF($G5117="D",-I5117,+I5117),0)</f>
        <v>5.774812213216407E-3</v>
      </c>
    </row>
    <row r="5118" spans="1:16" x14ac:dyDescent="0.2">
      <c r="A5118" s="6">
        <v>2384</v>
      </c>
      <c r="B5118" s="29" t="s">
        <v>17</v>
      </c>
      <c r="C5118" s="24" t="s">
        <v>67</v>
      </c>
      <c r="D5118" s="8">
        <v>40498</v>
      </c>
      <c r="E5118" s="8">
        <v>40504</v>
      </c>
      <c r="F5118" s="40" t="s">
        <v>284</v>
      </c>
      <c r="G5118" s="29" t="s">
        <v>23</v>
      </c>
      <c r="I5118" s="12">
        <v>583</v>
      </c>
      <c r="J5118" s="12">
        <f>J5117+IF(AND($B5118="B",$G5118="D"),-I5118,IF($B5118="B",+I5118,0))</f>
        <v>-3427.7615693041021</v>
      </c>
      <c r="K5118" s="12">
        <f>K5117+IF(AND($B5118="B",$E5118&lt;&gt;""),IF($G5118="D",-I5118,+I5118),0)</f>
        <v>-3427.7615693041021</v>
      </c>
      <c r="L5118" s="6" t="str">
        <f>IF(C5118="","",G5118&amp;" "&amp;VLOOKUP(C5118,$X$1:$Y$49,2))</f>
        <v>D 11</v>
      </c>
      <c r="M5118" s="10" t="e">
        <f>M5117+IF(AND(B5118="C",E5118&lt;&gt;""),IF(G5118="D",-#REF!,+#REF!),0)</f>
        <v>#REF!</v>
      </c>
      <c r="N5118">
        <f>IF(D5118,MONTH(D5118),"")</f>
        <v>11</v>
      </c>
      <c r="O5118">
        <f>IF(D5118,YEAR(D5118),"")</f>
        <v>2010</v>
      </c>
      <c r="P5118" s="12">
        <f>P5117+IF(AND($B5118="C",I5118&lt;&gt;""),IF($G5118="D",-I5118,+I5118),0)</f>
        <v>5.774812213216407E-3</v>
      </c>
    </row>
    <row r="5119" spans="1:16" x14ac:dyDescent="0.2">
      <c r="A5119" s="6">
        <v>2372</v>
      </c>
      <c r="B5119" s="29" t="s">
        <v>17</v>
      </c>
      <c r="C5119" s="24" t="s">
        <v>54</v>
      </c>
      <c r="D5119" s="8">
        <v>40499</v>
      </c>
      <c r="E5119" s="8">
        <v>40498</v>
      </c>
      <c r="F5119" s="40" t="s">
        <v>284</v>
      </c>
      <c r="G5119" s="29" t="s">
        <v>19</v>
      </c>
      <c r="I5119" s="12">
        <v>1670</v>
      </c>
      <c r="J5119" s="12">
        <f>J5118+IF(AND($B5119="B",$G5119="D"),-I5119,IF($B5119="B",+I5119,0))</f>
        <v>-1757.7615693041021</v>
      </c>
      <c r="K5119" s="12">
        <f>K5118+IF(AND($B5119="B",$E5119&lt;&gt;""),IF($G5119="D",-I5119,+I5119),0)</f>
        <v>-1757.7615693041021</v>
      </c>
      <c r="L5119" s="6" t="str">
        <f>IF(C5119="","",G5119&amp;" "&amp;VLOOKUP(C5119,$X$1:$Y$49,2))</f>
        <v>R 6</v>
      </c>
      <c r="M5119" s="10" t="e">
        <f>M5118+IF(AND(B5119="C",E5119&lt;&gt;""),IF(G5119="D",-#REF!,+#REF!),0)</f>
        <v>#REF!</v>
      </c>
      <c r="N5119">
        <f>IF(D5119,MONTH(D5119),"")</f>
        <v>11</v>
      </c>
      <c r="O5119">
        <f>IF(D5119,YEAR(D5119),"")</f>
        <v>2010</v>
      </c>
      <c r="P5119" s="12">
        <f>P5118+IF(AND($B5119="C",I5119&lt;&gt;""),IF($G5119="D",-I5119,+I5119),0)</f>
        <v>5.774812213216407E-3</v>
      </c>
    </row>
    <row r="5120" spans="1:16" x14ac:dyDescent="0.2">
      <c r="A5120" s="6">
        <v>2372</v>
      </c>
      <c r="B5120" s="29" t="s">
        <v>17</v>
      </c>
      <c r="C5120" t="s">
        <v>62</v>
      </c>
      <c r="D5120" s="8">
        <v>40499</v>
      </c>
      <c r="E5120" s="8">
        <v>40498</v>
      </c>
      <c r="F5120" s="40" t="s">
        <v>284</v>
      </c>
      <c r="G5120" s="29" t="s">
        <v>19</v>
      </c>
      <c r="I5120" s="12">
        <v>327.32</v>
      </c>
      <c r="J5120" s="12">
        <f>J5119+IF(AND($B5120="B",$G5120="D"),-I5120,IF($B5120="B",+I5120,0))</f>
        <v>-1430.4415693041021</v>
      </c>
      <c r="K5120" s="12">
        <f>K5119+IF(AND($B5120="B",$E5120&lt;&gt;""),IF($G5120="D",-I5120,+I5120),0)</f>
        <v>-1430.4415693041021</v>
      </c>
      <c r="L5120" s="6" t="str">
        <f>IF(C5120="","",G5120&amp;" "&amp;VLOOKUP(C5120,$X$1:$Y$49,2))</f>
        <v>R 5</v>
      </c>
      <c r="M5120" s="10" t="e">
        <f>M5119+IF(AND(B5120="C",E5120&lt;&gt;""),IF(G5120="D",-#REF!,+#REF!),0)</f>
        <v>#REF!</v>
      </c>
      <c r="N5120">
        <f>IF(D5120,MONTH(D5120),"")</f>
        <v>11</v>
      </c>
      <c r="O5120">
        <f>IF(D5120,YEAR(D5120),"")</f>
        <v>2010</v>
      </c>
      <c r="P5120" s="12">
        <f>P5119+IF(AND($B5120="C",I5120&lt;&gt;""),IF($G5120="D",-I5120,+I5120),0)</f>
        <v>5.774812213216407E-3</v>
      </c>
    </row>
    <row r="5121" spans="1:19" x14ac:dyDescent="0.2">
      <c r="A5121" s="6">
        <v>2215</v>
      </c>
      <c r="B5121" s="29" t="s">
        <v>17</v>
      </c>
      <c r="C5121" s="24" t="s">
        <v>58</v>
      </c>
      <c r="D5121" s="8">
        <v>40502</v>
      </c>
      <c r="F5121" s="40" t="s">
        <v>284</v>
      </c>
      <c r="G5121" s="29" t="s">
        <v>23</v>
      </c>
      <c r="J5121" s="12">
        <f>J5120+IF(AND($B5121="B",$G5121="D"),-I5121,IF($B5121="B",+I5121,0))</f>
        <v>-1430.4415693041021</v>
      </c>
      <c r="K5121" s="12">
        <f>K5120+IF(AND($B5121="B",$E5121&lt;&gt;""),IF($G5121="D",-I5121,+I5121),0)</f>
        <v>-1430.4415693041021</v>
      </c>
      <c r="L5121" s="6" t="str">
        <f>IF(C5121="","",G5121&amp;" "&amp;VLOOKUP(C5121,$X$1:$Y$49,2))</f>
        <v>D 4</v>
      </c>
      <c r="M5121" s="10" t="e">
        <f>M5120+IF(AND(B5121="C",E5121&lt;&gt;""),IF(G5121="D",-#REF!,+#REF!),0)</f>
        <v>#REF!</v>
      </c>
      <c r="N5121">
        <f>IF(D5121,MONTH(D5121),"")</f>
        <v>11</v>
      </c>
      <c r="O5121">
        <f>IF(D5121,YEAR(D5121),"")</f>
        <v>2010</v>
      </c>
      <c r="P5121" s="12">
        <f>P5120+IF(AND($B5121="C",I5121&lt;&gt;""),IF($G5121="D",-I5121,+I5121),0)</f>
        <v>5.774812213216407E-3</v>
      </c>
    </row>
    <row r="5122" spans="1:19" x14ac:dyDescent="0.2">
      <c r="A5122" s="6">
        <v>2265</v>
      </c>
      <c r="B5122" s="29" t="s">
        <v>17</v>
      </c>
      <c r="C5122" s="24" t="s">
        <v>33</v>
      </c>
      <c r="D5122" s="8">
        <v>40502</v>
      </c>
      <c r="E5122" s="8">
        <v>40504</v>
      </c>
      <c r="F5122" s="40" t="s">
        <v>284</v>
      </c>
      <c r="G5122" s="29" t="s">
        <v>23</v>
      </c>
      <c r="I5122" s="12">
        <v>599</v>
      </c>
      <c r="J5122" s="12">
        <f>J5121+IF(AND($B5122="B",$G5122="D"),-I5122,IF($B5122="B",+I5122,0))</f>
        <v>-2029.4415693041021</v>
      </c>
      <c r="K5122" s="12">
        <f>K5121+IF(AND($B5122="B",$E5122&lt;&gt;""),IF($G5122="D",-I5122,+I5122),0)</f>
        <v>-2029.4415693041021</v>
      </c>
      <c r="L5122" s="6" t="str">
        <f>IF(C5122="","",G5122&amp;" "&amp;VLOOKUP(C5122,$X$1:$Y$49,2))</f>
        <v>D 23</v>
      </c>
      <c r="M5122" s="10" t="e">
        <f>M5121+IF(AND(B5122="C",E5122&lt;&gt;""),IF(G5122="D",-#REF!,+#REF!),0)</f>
        <v>#REF!</v>
      </c>
      <c r="N5122">
        <f>IF(D5122,MONTH(D5122),"")</f>
        <v>11</v>
      </c>
      <c r="O5122">
        <f>IF(D5122,YEAR(D5122),"")</f>
        <v>2010</v>
      </c>
      <c r="P5122" s="12">
        <f>P5121+IF(AND($B5122="C",I5122&lt;&gt;""),IF($G5122="D",-I5122,+I5122),0)</f>
        <v>5.774812213216407E-3</v>
      </c>
      <c r="S5122" s="32">
        <f>464.01-K5132</f>
        <v>3309.4915693041021</v>
      </c>
    </row>
    <row r="5123" spans="1:19" x14ac:dyDescent="0.2">
      <c r="A5123" s="6">
        <v>2264</v>
      </c>
      <c r="B5123" s="29" t="s">
        <v>17</v>
      </c>
      <c r="C5123" s="24" t="s">
        <v>33</v>
      </c>
      <c r="D5123" s="8">
        <v>40504</v>
      </c>
      <c r="E5123" s="8">
        <v>40504</v>
      </c>
      <c r="F5123" t="s">
        <v>284</v>
      </c>
      <c r="G5123" s="29" t="s">
        <v>23</v>
      </c>
      <c r="I5123" s="12">
        <v>1123</v>
      </c>
      <c r="J5123" s="12">
        <f>J5122+IF(AND($B5123="B",$G5123="D"),-I5123,IF($B5123="B",+I5123,0))</f>
        <v>-3152.4415693041019</v>
      </c>
      <c r="K5123" s="12">
        <f>K5122+IF(AND($B5123="B",$E5123&lt;&gt;""),IF($G5123="D",-I5123,+I5123),0)</f>
        <v>-3152.4415693041019</v>
      </c>
      <c r="L5123" s="6" t="str">
        <f>IF(C5123="","",G5123&amp;" "&amp;VLOOKUP(C5123,$X$1:$Y$49,2))</f>
        <v>D 23</v>
      </c>
      <c r="M5123" s="10" t="e">
        <f>M5122+IF(AND(B5123="C",E5123&lt;&gt;""),IF(G5123="D",-#REF!,+#REF!),0)</f>
        <v>#REF!</v>
      </c>
      <c r="N5123">
        <f>IF(D5123,MONTH(D5123),"")</f>
        <v>11</v>
      </c>
      <c r="O5123">
        <f>IF(D5123,YEAR(D5123),"")</f>
        <v>2010</v>
      </c>
      <c r="P5123" s="12">
        <f>P5122+IF(AND($B5123="C",I5123&lt;&gt;""),IF($G5123="D",-I5123,+I5123),0)</f>
        <v>5.774812213216407E-3</v>
      </c>
    </row>
    <row r="5124" spans="1:19" x14ac:dyDescent="0.2">
      <c r="A5124" s="6">
        <v>2381</v>
      </c>
      <c r="B5124" s="29" t="s">
        <v>17</v>
      </c>
      <c r="C5124" t="s">
        <v>28</v>
      </c>
      <c r="D5124" s="8">
        <v>40507</v>
      </c>
      <c r="E5124" s="8">
        <v>40508</v>
      </c>
      <c r="F5124" s="40" t="s">
        <v>284</v>
      </c>
      <c r="G5124" s="29" t="s">
        <v>23</v>
      </c>
      <c r="I5124" s="12">
        <v>18.46</v>
      </c>
      <c r="J5124" s="12">
        <f>J5123+IF(AND($B5124="B",$G5124="D"),-I5124,IF($B5124="B",+I5124,0))</f>
        <v>-3170.9015693041019</v>
      </c>
      <c r="K5124" s="12">
        <f>K5123+IF(AND($B5124="B",$E5124&lt;&gt;""),IF($G5124="D",-I5124,+I5124),0)</f>
        <v>-3170.9015693041019</v>
      </c>
      <c r="L5124" s="6" t="str">
        <f>IF(C5124="","",G5124&amp;" "&amp;VLOOKUP(C5124,$X$1:$Y$49,2))</f>
        <v>D 25</v>
      </c>
      <c r="M5124" s="10" t="e">
        <f>M5123+IF(AND(B5124="C",E5124&lt;&gt;""),IF(G5124="D",-#REF!,+#REF!),0)</f>
        <v>#REF!</v>
      </c>
      <c r="N5124">
        <f>IF(D5124,MONTH(D5124),"")</f>
        <v>11</v>
      </c>
      <c r="O5124">
        <f>IF(D5124,YEAR(D5124),"")</f>
        <v>2010</v>
      </c>
      <c r="P5124" s="12">
        <f>P5123+IF(AND($B5124="C",I5124&lt;&gt;""),IF($G5124="D",-I5124,+I5124),0)</f>
        <v>5.774812213216407E-3</v>
      </c>
    </row>
    <row r="5125" spans="1:19" x14ac:dyDescent="0.2">
      <c r="A5125" s="6">
        <v>2381</v>
      </c>
      <c r="B5125" s="29" t="s">
        <v>17</v>
      </c>
      <c r="C5125" s="24" t="s">
        <v>26</v>
      </c>
      <c r="D5125" s="8">
        <v>40507</v>
      </c>
      <c r="E5125" s="8">
        <v>40508</v>
      </c>
      <c r="F5125" s="40" t="s">
        <v>284</v>
      </c>
      <c r="G5125" s="29" t="s">
        <v>23</v>
      </c>
      <c r="I5125" s="12">
        <v>3.62</v>
      </c>
      <c r="J5125" s="12">
        <f>J5124+IF(AND($B5125="B",$G5125="D"),-I5125,IF($B5125="B",+I5125,0))</f>
        <v>-3174.5215693041018</v>
      </c>
      <c r="K5125" s="12">
        <f>K5124+IF(AND($B5125="B",$E5125&lt;&gt;""),IF($G5125="D",-I5125,+I5125),0)</f>
        <v>-3174.5215693041018</v>
      </c>
      <c r="L5125" s="6" t="str">
        <f>IF(C5125="","",G5125&amp;" "&amp;VLOOKUP(C5125,$X$1:$Y$49,2))</f>
        <v>D 6</v>
      </c>
      <c r="M5125" s="10" t="e">
        <f>M5124+IF(AND(B5125="C",E5125&lt;&gt;""),IF(G5125="D",-#REF!,+#REF!),0)</f>
        <v>#REF!</v>
      </c>
      <c r="N5125">
        <f>IF(D5125,MONTH(D5125),"")</f>
        <v>11</v>
      </c>
      <c r="O5125">
        <f>IF(D5125,YEAR(D5125),"")</f>
        <v>2010</v>
      </c>
      <c r="P5125" s="12">
        <f>P5124+IF(AND($B5125="C",I5125&lt;&gt;""),IF($G5125="D",-I5125,+I5125),0)</f>
        <v>5.774812213216407E-3</v>
      </c>
    </row>
    <row r="5126" spans="1:19" x14ac:dyDescent="0.2">
      <c r="A5126" s="6">
        <v>2385</v>
      </c>
      <c r="B5126" s="29" t="s">
        <v>17</v>
      </c>
      <c r="C5126" s="24" t="s">
        <v>54</v>
      </c>
      <c r="D5126" s="8">
        <v>40507</v>
      </c>
      <c r="E5126" s="8">
        <v>40507</v>
      </c>
      <c r="F5126" s="40" t="s">
        <v>284</v>
      </c>
      <c r="G5126" s="29" t="s">
        <v>19</v>
      </c>
      <c r="I5126" s="12">
        <v>840</v>
      </c>
      <c r="J5126" s="12">
        <f>J5125+IF(AND($B5126="B",$G5126="D"),-I5126,IF($B5126="B",+I5126,0))</f>
        <v>-2334.5215693041018</v>
      </c>
      <c r="K5126" s="12">
        <f>K5125+IF(AND($B5126="B",$E5126&lt;&gt;""),IF($G5126="D",-I5126,+I5126),0)</f>
        <v>-2334.5215693041018</v>
      </c>
      <c r="L5126" s="6" t="str">
        <f>IF(C5126="","",G5126&amp;" "&amp;VLOOKUP(C5126,$X$1:$Y$49,2))</f>
        <v>R 6</v>
      </c>
      <c r="M5126" s="10" t="e">
        <f>M5125+IF(AND(B5126="C",E5126&lt;&gt;""),IF(G5126="D",-#REF!,+#REF!),0)</f>
        <v>#REF!</v>
      </c>
      <c r="N5126">
        <f>IF(D5126,MONTH(D5126),"")</f>
        <v>11</v>
      </c>
      <c r="O5126">
        <f>IF(D5126,YEAR(D5126),"")</f>
        <v>2010</v>
      </c>
      <c r="P5126" s="12">
        <f>P5125+IF(AND($B5126="C",I5126&lt;&gt;""),IF($G5126="D",-I5126,+I5126),0)</f>
        <v>5.774812213216407E-3</v>
      </c>
    </row>
    <row r="5127" spans="1:19" x14ac:dyDescent="0.2">
      <c r="A5127" s="6">
        <v>2385</v>
      </c>
      <c r="B5127" s="29" t="s">
        <v>17</v>
      </c>
      <c r="C5127" t="s">
        <v>62</v>
      </c>
      <c r="D5127" s="8">
        <v>40507</v>
      </c>
      <c r="E5127" s="8">
        <v>40507</v>
      </c>
      <c r="F5127" s="40" t="s">
        <v>284</v>
      </c>
      <c r="G5127" s="29" t="s">
        <v>19</v>
      </c>
      <c r="I5127" s="12">
        <v>164.64</v>
      </c>
      <c r="J5127" s="12">
        <f>J5126+IF(AND($B5127="B",$G5127="D"),-I5127,IF($B5127="B",+I5127,0))</f>
        <v>-2169.881569304102</v>
      </c>
      <c r="K5127" s="12">
        <f>K5126+IF(AND($B5127="B",$E5127&lt;&gt;""),IF($G5127="D",-I5127,+I5127),0)</f>
        <v>-2169.881569304102</v>
      </c>
      <c r="L5127" s="6" t="str">
        <f>IF(C5127="","",G5127&amp;" "&amp;VLOOKUP(C5127,$X$1:$Y$49,2))</f>
        <v>R 5</v>
      </c>
      <c r="M5127" s="10" t="e">
        <f>M5126+IF(AND(B5127="C",E5127&lt;&gt;""),IF(G5127="D",-#REF!,+#REF!),0)</f>
        <v>#REF!</v>
      </c>
      <c r="N5127">
        <f>IF(D5127,MONTH(D5127),"")</f>
        <v>11</v>
      </c>
      <c r="O5127">
        <f>IF(D5127,YEAR(D5127),"")</f>
        <v>2010</v>
      </c>
      <c r="P5127" s="12">
        <f>P5126+IF(AND($B5127="C",I5127&lt;&gt;""),IF($G5127="D",-I5127,+I5127),0)</f>
        <v>5.774812213216407E-3</v>
      </c>
    </row>
    <row r="5128" spans="1:19" x14ac:dyDescent="0.2">
      <c r="A5128" s="6">
        <v>2254</v>
      </c>
      <c r="B5128" s="29" t="s">
        <v>17</v>
      </c>
      <c r="C5128" t="s">
        <v>49</v>
      </c>
      <c r="D5128" s="8">
        <v>40512</v>
      </c>
      <c r="E5128" s="8">
        <v>40512</v>
      </c>
      <c r="F5128" s="40" t="s">
        <v>284</v>
      </c>
      <c r="G5128" s="29" t="s">
        <v>23</v>
      </c>
      <c r="I5128" s="12">
        <v>250</v>
      </c>
      <c r="J5128" s="12">
        <f>J5127+IF(AND($B5128="B",$G5128="D"),-I5128,IF($B5128="B",+I5128,0))</f>
        <v>-2419.881569304102</v>
      </c>
      <c r="K5128" s="12">
        <f>K5127+IF(AND($B5128="B",$E5128&lt;&gt;""),IF($G5128="D",-I5128,+I5128),0)</f>
        <v>-2419.881569304102</v>
      </c>
      <c r="L5128" s="6" t="str">
        <f>IF(C5128="","",G5128&amp;" "&amp;VLOOKUP(C5128,$X$1:$Y$49,2))</f>
        <v>D 24</v>
      </c>
      <c r="M5128" s="10" t="e">
        <f>M5127+IF(AND(B5128="C",E5128&lt;&gt;""),IF(G5128="D",-#REF!,+#REF!),0)</f>
        <v>#REF!</v>
      </c>
      <c r="N5128">
        <f>IF(D5128,MONTH(D5128),"")</f>
        <v>11</v>
      </c>
      <c r="O5128">
        <f>IF(D5128,YEAR(D5128),"")</f>
        <v>2010</v>
      </c>
      <c r="P5128" s="12">
        <f>P5127+IF(AND($B5128="C",I5128&lt;&gt;""),IF($G5128="D",-I5128,+I5128),0)</f>
        <v>5.774812213216407E-3</v>
      </c>
    </row>
    <row r="5129" spans="1:19" x14ac:dyDescent="0.2">
      <c r="A5129" s="6">
        <v>2254</v>
      </c>
      <c r="B5129" s="29" t="s">
        <v>17</v>
      </c>
      <c r="C5129" t="s">
        <v>26</v>
      </c>
      <c r="D5129" s="8">
        <v>40512</v>
      </c>
      <c r="E5129" s="8">
        <v>40512</v>
      </c>
      <c r="F5129" s="40" t="s">
        <v>284</v>
      </c>
      <c r="G5129" s="29" t="s">
        <v>23</v>
      </c>
      <c r="I5129" s="12">
        <v>49</v>
      </c>
      <c r="J5129" s="12">
        <f>J5128+IF(AND($B5129="B",$G5129="D"),-I5129,IF($B5129="B",+I5129,0))</f>
        <v>-2468.881569304102</v>
      </c>
      <c r="K5129" s="12">
        <f>K5128+IF(AND($B5129="B",$E5129&lt;&gt;""),IF($G5129="D",-I5129,+I5129),0)</f>
        <v>-2468.881569304102</v>
      </c>
      <c r="L5129" s="6" t="str">
        <f>IF(C5129="","",G5129&amp;" "&amp;VLOOKUP(C5129,$X$1:$Y$49,2))</f>
        <v>D 6</v>
      </c>
      <c r="M5129" s="10" t="e">
        <f>M5128+IF(AND(B5129="C",E5129&lt;&gt;""),IF(G5129="D",-#REF!,+#REF!),0)</f>
        <v>#REF!</v>
      </c>
      <c r="N5129">
        <f>IF(D5129,MONTH(D5129),"")</f>
        <v>11</v>
      </c>
      <c r="O5129">
        <f>IF(D5129,YEAR(D5129),"")</f>
        <v>2010</v>
      </c>
      <c r="P5129" s="12">
        <f>P5128+IF(AND($B5129="C",I5129&lt;&gt;""),IF($G5129="D",-I5129,+I5129),0)</f>
        <v>5.774812213216407E-3</v>
      </c>
    </row>
    <row r="5130" spans="1:19" x14ac:dyDescent="0.2">
      <c r="A5130" s="6">
        <v>2390</v>
      </c>
      <c r="B5130" s="6" t="s">
        <v>17</v>
      </c>
      <c r="C5130" t="s">
        <v>31</v>
      </c>
      <c r="D5130" s="8">
        <v>40512</v>
      </c>
      <c r="E5130" s="8">
        <v>40512</v>
      </c>
      <c r="F5130" s="40" t="s">
        <v>284</v>
      </c>
      <c r="G5130" s="29" t="s">
        <v>23</v>
      </c>
      <c r="I5130" s="12">
        <v>107.11</v>
      </c>
      <c r="J5130" s="12">
        <f>J5129+IF(AND($B5130="B",$G5130="D"),-I5130,IF($B5130="B",+I5130,0))</f>
        <v>-2575.9915693041021</v>
      </c>
      <c r="K5130" s="12">
        <f>K5129+IF(AND($B5130="B",$E5130&lt;&gt;""),IF($G5130="D",-I5130,+I5130),0)</f>
        <v>-2575.9915693041021</v>
      </c>
      <c r="L5130" s="6" t="str">
        <f>IF(C5130="","",G5130&amp;" "&amp;VLOOKUP(C5130,$X$1:$Y$49,2))</f>
        <v>D 22</v>
      </c>
      <c r="M5130" s="10" t="e">
        <f>M5129+IF(AND(B5130="C",E5130&lt;&gt;""),IF(G5130="D",-#REF!,+#REF!),0)</f>
        <v>#REF!</v>
      </c>
      <c r="N5130">
        <f>IF(D5130,MONTH(D5130),"")</f>
        <v>11</v>
      </c>
      <c r="O5130">
        <f>IF(D5130,YEAR(D5130),"")</f>
        <v>2010</v>
      </c>
      <c r="P5130" s="12">
        <f>P5129+IF(AND($B5130="C",I5130&lt;&gt;""),IF($G5130="D",-I5130,+I5130),0)</f>
        <v>5.774812213216407E-3</v>
      </c>
    </row>
    <row r="5131" spans="1:19" x14ac:dyDescent="0.2">
      <c r="A5131" s="6">
        <v>2390</v>
      </c>
      <c r="B5131" s="6" t="s">
        <v>17</v>
      </c>
      <c r="C5131" t="s">
        <v>65</v>
      </c>
      <c r="D5131" s="8">
        <v>40512</v>
      </c>
      <c r="E5131" s="8">
        <v>40512</v>
      </c>
      <c r="F5131" s="40" t="s">
        <v>284</v>
      </c>
      <c r="G5131" s="29" t="s">
        <v>23</v>
      </c>
      <c r="I5131" s="12">
        <v>244.5</v>
      </c>
      <c r="J5131" s="12">
        <f>J5130+IF(AND($B5131="B",$G5131="D"),-I5131,IF($B5131="B",+I5131,0))</f>
        <v>-2820.4915693041021</v>
      </c>
      <c r="K5131" s="12">
        <f>K5130+IF(AND($B5131="B",$E5131&lt;&gt;""),IF($G5131="D",-I5131,+I5131),0)</f>
        <v>-2820.4915693041021</v>
      </c>
      <c r="L5131" s="6" t="str">
        <f>IF(C5131="","",G5131&amp;" "&amp;VLOOKUP(C5131,$X$1:$Y$49,2))</f>
        <v>D 12</v>
      </c>
      <c r="M5131" s="10" t="e">
        <f>M5130+IF(AND(B5131="C",E5131&lt;&gt;""),IF(G5131="D",-#REF!,+#REF!),0)</f>
        <v>#REF!</v>
      </c>
      <c r="N5131">
        <f>IF(D5131,MONTH(D5131),"")</f>
        <v>11</v>
      </c>
      <c r="O5131">
        <f>IF(D5131,YEAR(D5131),"")</f>
        <v>2010</v>
      </c>
      <c r="P5131" s="12">
        <f>P5130+IF(AND($B5131="C",I5131&lt;&gt;""),IF($G5131="D",-I5131,+I5131),0)</f>
        <v>5.774812213216407E-3</v>
      </c>
    </row>
    <row r="5132" spans="1:19" x14ac:dyDescent="0.2">
      <c r="A5132" s="6">
        <v>2390</v>
      </c>
      <c r="B5132" s="6" t="s">
        <v>17</v>
      </c>
      <c r="C5132" s="24" t="s">
        <v>26</v>
      </c>
      <c r="D5132" s="8">
        <v>40512</v>
      </c>
      <c r="E5132" s="8">
        <v>40512</v>
      </c>
      <c r="F5132" s="40" t="s">
        <v>284</v>
      </c>
      <c r="G5132" s="29" t="s">
        <v>23</v>
      </c>
      <c r="I5132" s="12">
        <v>24.99</v>
      </c>
      <c r="J5132" s="12">
        <f>J5131+IF(AND($B5132="B",$G5132="D"),-I5132,IF($B5132="B",+I5132,0))</f>
        <v>-2845.4815693041019</v>
      </c>
      <c r="K5132" s="12">
        <f>K5131+IF(AND($B5132="B",$E5132&lt;&gt;""),IF($G5132="D",-I5132,+I5132),0)</f>
        <v>-2845.4815693041019</v>
      </c>
      <c r="L5132" s="6" t="str">
        <f>IF(C5132="","",G5132&amp;" "&amp;VLOOKUP(C5132,$X$1:$Y$49,2))</f>
        <v>D 6</v>
      </c>
      <c r="M5132" s="10" t="e">
        <f>M5131+IF(AND(B5132="C",E5132&lt;&gt;""),IF(G5132="D",-#REF!,+#REF!),0)</f>
        <v>#REF!</v>
      </c>
      <c r="N5132">
        <f>IF(D5132,MONTH(D5132),"")</f>
        <v>11</v>
      </c>
      <c r="O5132">
        <f>IF(D5132,YEAR(D5132),"")</f>
        <v>2010</v>
      </c>
      <c r="P5132" s="12">
        <f>P5131+IF(AND($B5132="C",I5132&lt;&gt;""),IF($G5132="D",-I5132,+I5132),0)</f>
        <v>5.774812213216407E-3</v>
      </c>
    </row>
    <row r="5133" spans="1:19" x14ac:dyDescent="0.2">
      <c r="A5133" s="6">
        <v>2388</v>
      </c>
      <c r="B5133" s="29" t="s">
        <v>17</v>
      </c>
      <c r="C5133" t="s">
        <v>28</v>
      </c>
      <c r="D5133" s="8">
        <v>40513</v>
      </c>
      <c r="E5133" s="8">
        <v>40513</v>
      </c>
      <c r="F5133" s="40" t="s">
        <v>284</v>
      </c>
      <c r="G5133" s="29" t="s">
        <v>23</v>
      </c>
      <c r="I5133" s="12">
        <v>34.56</v>
      </c>
      <c r="J5133" s="12">
        <f>J5132+IF(AND($B5133="B",$G5133="D"),-I5133,IF($B5133="B",+I5133,0))</f>
        <v>-2880.0415693041018</v>
      </c>
      <c r="K5133" s="12">
        <f>K5132+IF(AND($B5133="B",$E5133&lt;&gt;""),IF($G5133="D",-I5133,+I5133),0)</f>
        <v>-2880.0415693041018</v>
      </c>
      <c r="L5133" s="6" t="str">
        <f>IF(C5133="","",G5133&amp;" "&amp;VLOOKUP(C5133,$X$1:$Y$49,2))</f>
        <v>D 25</v>
      </c>
      <c r="M5133" s="10" t="e">
        <f>M5132+IF(AND(B5133="C",E5133&lt;&gt;""),IF(G5133="D",-#REF!,+#REF!),0)</f>
        <v>#REF!</v>
      </c>
      <c r="N5133">
        <f>IF(D5133,MONTH(D5133),"")</f>
        <v>12</v>
      </c>
      <c r="O5133">
        <f>IF(D5133,YEAR(D5133),"")</f>
        <v>2010</v>
      </c>
      <c r="P5133" s="12">
        <f>P5132+IF(AND($B5133="C",I5133&lt;&gt;""),IF($G5133="D",-I5133,+I5133),0)</f>
        <v>5.774812213216407E-3</v>
      </c>
    </row>
    <row r="5134" spans="1:19" x14ac:dyDescent="0.2">
      <c r="A5134" s="6">
        <v>2388</v>
      </c>
      <c r="B5134" s="29" t="s">
        <v>17</v>
      </c>
      <c r="C5134" s="24" t="s">
        <v>26</v>
      </c>
      <c r="D5134" s="8">
        <v>40513</v>
      </c>
      <c r="E5134" s="8">
        <v>40513</v>
      </c>
      <c r="F5134" s="40" t="s">
        <v>284</v>
      </c>
      <c r="G5134" s="29" t="s">
        <v>23</v>
      </c>
      <c r="I5134" s="12">
        <v>4.34</v>
      </c>
      <c r="J5134" s="12">
        <f>J5133+IF(AND($B5134="B",$G5134="D"),-I5134,IF($B5134="B",+I5134,0))</f>
        <v>-2884.381569304102</v>
      </c>
      <c r="K5134" s="12">
        <f>K5133+IF(AND($B5134="B",$E5134&lt;&gt;""),IF($G5134="D",-I5134,+I5134),0)</f>
        <v>-2884.381569304102</v>
      </c>
      <c r="L5134" s="6" t="str">
        <f>IF(C5134="","",G5134&amp;" "&amp;VLOOKUP(C5134,$X$1:$Y$49,2))</f>
        <v>D 6</v>
      </c>
      <c r="M5134" s="10" t="e">
        <f>M5133+IF(AND(B5134="C",E5134&lt;&gt;""),IF(G5134="D",-#REF!,+#REF!),0)</f>
        <v>#REF!</v>
      </c>
      <c r="N5134">
        <f>IF(D5134,MONTH(D5134),"")</f>
        <v>12</v>
      </c>
      <c r="O5134">
        <f>IF(D5134,YEAR(D5134),"")</f>
        <v>2010</v>
      </c>
      <c r="P5134" s="12">
        <f>P5133+IF(AND($B5134="C",I5134&lt;&gt;""),IF($G5134="D",-I5134,+I5134),0)</f>
        <v>5.774812213216407E-3</v>
      </c>
    </row>
    <row r="5135" spans="1:19" x14ac:dyDescent="0.2">
      <c r="A5135" s="6">
        <v>2389</v>
      </c>
      <c r="B5135" s="6" t="s">
        <v>17</v>
      </c>
      <c r="C5135" t="s">
        <v>53</v>
      </c>
      <c r="D5135" s="8">
        <v>40514</v>
      </c>
      <c r="E5135" s="8">
        <v>40514</v>
      </c>
      <c r="F5135" t="s">
        <v>284</v>
      </c>
      <c r="G5135" s="29" t="s">
        <v>23</v>
      </c>
      <c r="I5135" s="12">
        <v>36</v>
      </c>
      <c r="J5135" s="12">
        <f>J5134+IF(AND($B5135="B",$G5135="D"),-I5135,IF($B5135="B",+I5135,0))</f>
        <v>-2920.381569304102</v>
      </c>
      <c r="K5135" s="12">
        <f>K5134+IF(AND($B5135="B",$E5135&lt;&gt;""),IF($G5135="D",-I5135,+I5135),0)</f>
        <v>-2920.381569304102</v>
      </c>
      <c r="L5135" s="6" t="str">
        <f>IF(C5135="","",G5135&amp;" "&amp;VLOOKUP(C5135,$X$1:$Y$49,2))</f>
        <v>D 29</v>
      </c>
      <c r="M5135" s="10" t="e">
        <f>M5134+IF(AND(B5135="C",E5135&lt;&gt;""),IF(G5135="D",-#REF!,+#REF!),0)</f>
        <v>#REF!</v>
      </c>
      <c r="N5135">
        <f>IF(D5135,MONTH(D5135),"")</f>
        <v>12</v>
      </c>
      <c r="O5135">
        <f>IF(D5135,YEAR(D5135),"")</f>
        <v>2010</v>
      </c>
      <c r="P5135" s="12">
        <f>P5134+IF(AND($B5135="C",I5135&lt;&gt;""),IF($G5135="D",-I5135,+I5135),0)</f>
        <v>5.774812213216407E-3</v>
      </c>
    </row>
    <row r="5136" spans="1:19" x14ac:dyDescent="0.2">
      <c r="A5136" s="6">
        <v>2389</v>
      </c>
      <c r="B5136" s="6" t="s">
        <v>17</v>
      </c>
      <c r="C5136" t="s">
        <v>53</v>
      </c>
      <c r="D5136" s="8">
        <v>40514</v>
      </c>
      <c r="E5136" s="8">
        <v>40514</v>
      </c>
      <c r="F5136" t="s">
        <v>284</v>
      </c>
      <c r="G5136" s="6" t="s">
        <v>23</v>
      </c>
      <c r="I5136" s="12">
        <v>8.36</v>
      </c>
      <c r="J5136" s="12">
        <f>J5135+IF(AND($B5136="B",$G5136="D"),-I5136,IF($B5136="B",+I5136,0))</f>
        <v>-2928.7415693041021</v>
      </c>
      <c r="K5136" s="12">
        <f>K5135+IF(AND($B5136="B",$E5136&lt;&gt;""),IF($G5136="D",-I5136,+I5136),0)</f>
        <v>-2928.7415693041021</v>
      </c>
      <c r="L5136" s="6" t="str">
        <f>IF(C5136="","",G5136&amp;" "&amp;VLOOKUP(C5136,$X$1:$Y$49,2))</f>
        <v>D 29</v>
      </c>
      <c r="M5136" s="10" t="e">
        <f>M5135+IF(AND(B5136="C",E5136&lt;&gt;""),IF(G5136="D",-#REF!,+#REF!),0)</f>
        <v>#REF!</v>
      </c>
      <c r="N5136">
        <f>IF(D5136,MONTH(D5136),"")</f>
        <v>12</v>
      </c>
      <c r="O5136">
        <f>IF(D5136,YEAR(D5136),"")</f>
        <v>2010</v>
      </c>
      <c r="P5136" s="12">
        <f>P5135+IF(AND($B5136="C",I5136&lt;&gt;""),IF($G5136="D",-I5136,+I5136),0)</f>
        <v>5.774812213216407E-3</v>
      </c>
    </row>
    <row r="5137" spans="1:16" x14ac:dyDescent="0.2">
      <c r="A5137" s="6">
        <v>2294</v>
      </c>
      <c r="B5137" s="29" t="s">
        <v>17</v>
      </c>
      <c r="C5137" s="24" t="s">
        <v>64</v>
      </c>
      <c r="D5137" s="8">
        <v>40515</v>
      </c>
      <c r="E5137" s="8">
        <v>40515</v>
      </c>
      <c r="F5137" s="40" t="s">
        <v>284</v>
      </c>
      <c r="G5137" s="29" t="s">
        <v>23</v>
      </c>
      <c r="I5137" s="12">
        <v>3.85</v>
      </c>
      <c r="J5137" s="12">
        <f>J5136+IF(AND($B5137="B",$G5137="D"),-I5137,IF($B5137="B",+I5137,0))</f>
        <v>-2932.591569304102</v>
      </c>
      <c r="K5137" s="12">
        <f>K5136+IF(AND($B5137="B",$E5137&lt;&gt;""),IF($G5137="D",-I5137,+I5137),0)</f>
        <v>-2932.591569304102</v>
      </c>
      <c r="L5137" s="6" t="str">
        <f>IF(C5137="","",G5137&amp;" "&amp;VLOOKUP(C5137,$X$1:$Y$49,2))</f>
        <v>D 20</v>
      </c>
      <c r="M5137" s="10" t="e">
        <f>M5136+IF(AND(B5137="C",E5137&lt;&gt;""),IF(G5137="D",-#REF!,+#REF!),0)</f>
        <v>#REF!</v>
      </c>
      <c r="N5137">
        <f>IF(D5137,MONTH(D5137),"")</f>
        <v>12</v>
      </c>
      <c r="O5137">
        <f>IF(D5137,YEAR(D5137),"")</f>
        <v>2010</v>
      </c>
      <c r="P5137" s="12">
        <f>P5136+IF(AND($B5137="C",I5137&lt;&gt;""),IF($G5137="D",-I5137,+I5137),0)</f>
        <v>5.774812213216407E-3</v>
      </c>
    </row>
    <row r="5138" spans="1:16" x14ac:dyDescent="0.2">
      <c r="A5138" s="6">
        <v>2294</v>
      </c>
      <c r="B5138" s="29" t="s">
        <v>17</v>
      </c>
      <c r="C5138" s="24" t="s">
        <v>53</v>
      </c>
      <c r="D5138" s="8">
        <v>40515</v>
      </c>
      <c r="E5138" s="8">
        <v>40515</v>
      </c>
      <c r="F5138" s="40" t="s">
        <v>284</v>
      </c>
      <c r="G5138" s="29" t="s">
        <v>23</v>
      </c>
      <c r="I5138" s="12">
        <v>35.549999999999997</v>
      </c>
      <c r="J5138" s="12">
        <f>J5137+IF(AND($B5138="B",$G5138="D"),-I5138,IF($B5138="B",+I5138,0))</f>
        <v>-2968.1415693041022</v>
      </c>
      <c r="K5138" s="12">
        <f>K5137+IF(AND($B5138="B",$E5138&lt;&gt;""),IF($G5138="D",-I5138,+I5138),0)</f>
        <v>-2968.1415693041022</v>
      </c>
      <c r="L5138" s="6" t="str">
        <f>IF(C5138="","",G5138&amp;" "&amp;VLOOKUP(C5138,$X$1:$Y$49,2))</f>
        <v>D 29</v>
      </c>
      <c r="M5138" s="10" t="e">
        <f>M5137+IF(AND(B5138="C",E5138&lt;&gt;""),IF(G5138="D",-#REF!,+#REF!),0)</f>
        <v>#REF!</v>
      </c>
      <c r="N5138">
        <f>IF(D5138,MONTH(D5138),"")</f>
        <v>12</v>
      </c>
      <c r="O5138">
        <f>IF(D5138,YEAR(D5138),"")</f>
        <v>2010</v>
      </c>
      <c r="P5138" s="12">
        <f>P5137+IF(AND($B5138="C",I5138&lt;&gt;""),IF($G5138="D",-I5138,+I5138),0)</f>
        <v>5.774812213216407E-3</v>
      </c>
    </row>
    <row r="5139" spans="1:16" x14ac:dyDescent="0.2">
      <c r="A5139" s="6">
        <v>2294</v>
      </c>
      <c r="B5139" s="29" t="s">
        <v>17</v>
      </c>
      <c r="C5139" s="24" t="s">
        <v>58</v>
      </c>
      <c r="D5139" s="8">
        <v>40515</v>
      </c>
      <c r="E5139" s="8">
        <v>40515</v>
      </c>
      <c r="F5139" s="40" t="s">
        <v>284</v>
      </c>
      <c r="G5139" s="29" t="s">
        <v>23</v>
      </c>
      <c r="I5139" s="12">
        <v>262.24</v>
      </c>
      <c r="J5139" s="12">
        <f>J5138+IF(AND($B5139="B",$G5139="D"),-I5139,IF($B5139="B",+I5139,0))</f>
        <v>-3230.3815693041024</v>
      </c>
      <c r="K5139" s="12">
        <f>K5138+IF(AND($B5139="B",$E5139&lt;&gt;""),IF($G5139="D",-I5139,+I5139),0)</f>
        <v>-3230.3815693041024</v>
      </c>
      <c r="L5139" s="6" t="str">
        <f>IF(C5139="","",G5139&amp;" "&amp;VLOOKUP(C5139,$X$1:$Y$49,2))</f>
        <v>D 4</v>
      </c>
      <c r="M5139" s="10" t="e">
        <f>M5138+IF(AND(B5139="C",E5139&lt;&gt;""),IF(G5139="D",-#REF!,+#REF!),0)</f>
        <v>#REF!</v>
      </c>
      <c r="N5139">
        <f>IF(D5139,MONTH(D5139),"")</f>
        <v>12</v>
      </c>
      <c r="O5139">
        <f>IF(D5139,YEAR(D5139),"")</f>
        <v>2010</v>
      </c>
      <c r="P5139" s="12">
        <f>P5138+IF(AND($B5139="C",I5139&lt;&gt;""),IF($G5139="D",-I5139,+I5139),0)</f>
        <v>5.774812213216407E-3</v>
      </c>
    </row>
    <row r="5140" spans="1:16" x14ac:dyDescent="0.2">
      <c r="A5140" s="6">
        <v>999</v>
      </c>
      <c r="B5140" s="6" t="s">
        <v>17</v>
      </c>
      <c r="C5140" t="s">
        <v>33</v>
      </c>
      <c r="D5140" s="8">
        <v>40516</v>
      </c>
      <c r="F5140" t="s">
        <v>284</v>
      </c>
      <c r="G5140" s="6" t="s">
        <v>23</v>
      </c>
      <c r="J5140" s="12">
        <f>J5139+IF(AND($B5140="B",$G5140="D"),-I5140,IF($B5140="B",+I5140,0))</f>
        <v>-3230.3815693041024</v>
      </c>
      <c r="K5140" s="12">
        <f>K5139+IF(AND($B5140="B",$E5140&lt;&gt;""),IF($G5140="D",-I5140,+I5140),0)</f>
        <v>-3230.3815693041024</v>
      </c>
      <c r="L5140" s="6" t="str">
        <f>IF(C5140="","",G5140&amp;" "&amp;VLOOKUP(C5140,$X$1:$Y$49,2))</f>
        <v>D 23</v>
      </c>
      <c r="M5140" s="10" t="e">
        <f>M5139+IF(AND(B5140="C",E5140&lt;&gt;""),IF(G5140="D",-#REF!,+#REF!),0)</f>
        <v>#REF!</v>
      </c>
      <c r="N5140">
        <f>IF(D5140,MONTH(D5140),"")</f>
        <v>12</v>
      </c>
      <c r="O5140">
        <f>IF(D5140,YEAR(D5140),"")</f>
        <v>2010</v>
      </c>
      <c r="P5140" s="12">
        <f>P5139+IF(AND($B5140="C",I5140&lt;&gt;""),IF($G5140="D",-I5140,+I5140),0)</f>
        <v>5.774812213216407E-3</v>
      </c>
    </row>
    <row r="5141" spans="1:16" x14ac:dyDescent="0.2">
      <c r="A5141" s="6">
        <v>2387</v>
      </c>
      <c r="B5141" s="29" t="s">
        <v>17</v>
      </c>
      <c r="C5141" s="24" t="s">
        <v>54</v>
      </c>
      <c r="D5141" s="8">
        <v>40516</v>
      </c>
      <c r="E5141" s="8">
        <v>40516</v>
      </c>
      <c r="F5141" s="40" t="s">
        <v>284</v>
      </c>
      <c r="G5141" s="29" t="s">
        <v>19</v>
      </c>
      <c r="I5141" s="12">
        <v>175</v>
      </c>
      <c r="J5141" s="12">
        <f>J5140+IF(AND($B5141="B",$G5141="D"),-I5141,IF($B5141="B",+I5141,0))</f>
        <v>-3055.3815693041024</v>
      </c>
      <c r="K5141" s="12">
        <f>K5140+IF(AND($B5141="B",$E5141&lt;&gt;""),IF($G5141="D",-I5141,+I5141),0)</f>
        <v>-3055.3815693041024</v>
      </c>
      <c r="L5141" s="6" t="str">
        <f>IF(C5141="","",G5141&amp;" "&amp;VLOOKUP(C5141,$X$1:$Y$49,2))</f>
        <v>R 6</v>
      </c>
      <c r="M5141" s="10" t="e">
        <f>M5140+IF(AND(B5141="C",E5141&lt;&gt;""),IF(G5141="D",-#REF!,+#REF!),0)</f>
        <v>#REF!</v>
      </c>
      <c r="N5141">
        <f>IF(D5141,MONTH(D5141),"")</f>
        <v>12</v>
      </c>
      <c r="O5141">
        <f>IF(D5141,YEAR(D5141),"")</f>
        <v>2010</v>
      </c>
      <c r="P5141" s="12">
        <f>P5140+IF(AND($B5141="C",I5141&lt;&gt;""),IF($G5141="D",-I5141,+I5141),0)</f>
        <v>5.774812213216407E-3</v>
      </c>
    </row>
    <row r="5142" spans="1:16" x14ac:dyDescent="0.2">
      <c r="A5142" s="6">
        <v>2387</v>
      </c>
      <c r="B5142" s="29" t="s">
        <v>17</v>
      </c>
      <c r="C5142" t="s">
        <v>62</v>
      </c>
      <c r="D5142" s="8">
        <v>40516</v>
      </c>
      <c r="E5142" s="8">
        <v>40516</v>
      </c>
      <c r="F5142" s="40" t="s">
        <v>284</v>
      </c>
      <c r="G5142" s="29" t="s">
        <v>19</v>
      </c>
      <c r="I5142" s="12">
        <v>34.299999999999997</v>
      </c>
      <c r="J5142" s="12">
        <f>J5141+IF(AND($B5142="B",$G5142="D"),-I5142,IF($B5142="B",+I5142,0))</f>
        <v>-3021.0815693041022</v>
      </c>
      <c r="K5142" s="12">
        <f>K5141+IF(AND($B5142="B",$E5142&lt;&gt;""),IF($G5142="D",-I5142,+I5142),0)</f>
        <v>-3021.0815693041022</v>
      </c>
      <c r="L5142" s="6" t="str">
        <f>IF(C5142="","",G5142&amp;" "&amp;VLOOKUP(C5142,$X$1:$Y$49,2))</f>
        <v>R 5</v>
      </c>
      <c r="M5142" s="10" t="e">
        <f>M5141+IF(AND(B5142="C",E5142&lt;&gt;""),IF(G5142="D",-#REF!,+#REF!),0)</f>
        <v>#REF!</v>
      </c>
      <c r="N5142">
        <f>IF(D5142,MONTH(D5142),"")</f>
        <v>12</v>
      </c>
      <c r="O5142">
        <f>IF(D5142,YEAR(D5142),"")</f>
        <v>2010</v>
      </c>
      <c r="P5142" s="12">
        <f>P5141+IF(AND($B5142="C",I5142&lt;&gt;""),IF($G5142="D",-I5142,+I5142),0)</f>
        <v>5.774812213216407E-3</v>
      </c>
    </row>
    <row r="5143" spans="1:16" x14ac:dyDescent="0.2">
      <c r="A5143" s="6">
        <v>2367</v>
      </c>
      <c r="B5143" s="29" t="s">
        <v>17</v>
      </c>
      <c r="C5143" t="s">
        <v>31</v>
      </c>
      <c r="D5143" s="8">
        <v>40517</v>
      </c>
      <c r="E5143" s="8">
        <v>40518</v>
      </c>
      <c r="F5143" s="40" t="s">
        <v>284</v>
      </c>
      <c r="G5143" s="6" t="s">
        <v>23</v>
      </c>
      <c r="I5143" s="12">
        <v>30.1</v>
      </c>
      <c r="J5143" s="12">
        <f>J5142+IF(AND($B5143="B",$G5143="D"),-I5143,IF($B5143="B",+I5143,0))</f>
        <v>-3051.1815693041021</v>
      </c>
      <c r="K5143" s="12">
        <f>K5142+IF(AND($B5143="B",$E5143&lt;&gt;""),IF($G5143="D",-I5143,+I5143),0)</f>
        <v>-3051.1815693041021</v>
      </c>
      <c r="L5143" s="6" t="str">
        <f>IF(C5143="","",G5143&amp;" "&amp;VLOOKUP(C5143,$X$1:$Y$49,2))</f>
        <v>D 22</v>
      </c>
      <c r="M5143" s="10" t="e">
        <f>M5142+IF(AND(B5143="C",E5143&lt;&gt;""),IF(G5143="D",-#REF!,+#REF!),0)</f>
        <v>#REF!</v>
      </c>
      <c r="N5143">
        <f>IF(D5143,MONTH(D5143),"")</f>
        <v>12</v>
      </c>
      <c r="O5143">
        <f>IF(D5143,YEAR(D5143),"")</f>
        <v>2010</v>
      </c>
      <c r="P5143" s="12">
        <f>P5142+IF(AND($B5143="C",I5143&lt;&gt;""),IF($G5143="D",-I5143,+I5143),0)</f>
        <v>5.774812213216407E-3</v>
      </c>
    </row>
    <row r="5144" spans="1:16" x14ac:dyDescent="0.2">
      <c r="A5144" s="6">
        <v>2367</v>
      </c>
      <c r="B5144" s="29" t="s">
        <v>17</v>
      </c>
      <c r="C5144" s="24" t="s">
        <v>26</v>
      </c>
      <c r="D5144" s="8">
        <v>40517</v>
      </c>
      <c r="E5144" s="8">
        <v>40518</v>
      </c>
      <c r="F5144" s="40" t="s">
        <v>284</v>
      </c>
      <c r="G5144" s="6" t="s">
        <v>23</v>
      </c>
      <c r="I5144" s="12">
        <v>5.9</v>
      </c>
      <c r="J5144" s="12">
        <f>J5143+IF(AND($B5144="B",$G5144="D"),-I5144,IF($B5144="B",+I5144,0))</f>
        <v>-3057.0815693041022</v>
      </c>
      <c r="K5144" s="12">
        <f>K5143+IF(AND($B5144="B",$E5144&lt;&gt;""),IF($G5144="D",-I5144,+I5144),0)</f>
        <v>-3057.0815693041022</v>
      </c>
      <c r="L5144" s="6" t="str">
        <f>IF(C5144="","",G5144&amp;" "&amp;VLOOKUP(C5144,$X$1:$Y$49,2))</f>
        <v>D 6</v>
      </c>
      <c r="M5144" s="10" t="e">
        <f>M5143+IF(AND(B5144="C",E5144&lt;&gt;""),IF(G5144="D",-#REF!,+#REF!),0)</f>
        <v>#REF!</v>
      </c>
      <c r="N5144">
        <f>IF(D5144,MONTH(D5144),"")</f>
        <v>12</v>
      </c>
      <c r="O5144">
        <f>IF(D5144,YEAR(D5144),"")</f>
        <v>2010</v>
      </c>
      <c r="P5144" s="12">
        <f>P5143+IF(AND($B5144="C",I5144&lt;&gt;""),IF($G5144="D",-I5144,+I5144),0)</f>
        <v>5.774812213216407E-3</v>
      </c>
    </row>
    <row r="5145" spans="1:16" x14ac:dyDescent="0.2">
      <c r="A5145" s="6">
        <v>2386</v>
      </c>
      <c r="B5145" s="29" t="s">
        <v>17</v>
      </c>
      <c r="C5145" s="24" t="s">
        <v>54</v>
      </c>
      <c r="D5145" s="8">
        <v>40519</v>
      </c>
      <c r="E5145" s="8">
        <v>40519</v>
      </c>
      <c r="F5145" s="40" t="s">
        <v>284</v>
      </c>
      <c r="G5145" s="29" t="s">
        <v>19</v>
      </c>
      <c r="I5145" s="12">
        <v>1124.01</v>
      </c>
      <c r="J5145" s="12">
        <f>J5144+IF(AND($B5145="B",$G5145="D"),-I5145,IF($B5145="B",+I5145,0))</f>
        <v>-1933.0715693041022</v>
      </c>
      <c r="K5145" s="12">
        <f>K5144+IF(AND($B5145="B",$E5145&lt;&gt;""),IF($G5145="D",-I5145,+I5145),0)</f>
        <v>-1933.0715693041022</v>
      </c>
      <c r="L5145" s="6" t="str">
        <f>IF(C5145="","",G5145&amp;" "&amp;VLOOKUP(C5145,$X$1:$Y$49,2))</f>
        <v>R 6</v>
      </c>
      <c r="M5145" s="10" t="e">
        <f>M5144+IF(AND(B5145="C",E5145&lt;&gt;""),IF(G5145="D",-#REF!,+#REF!),0)</f>
        <v>#REF!</v>
      </c>
      <c r="N5145">
        <f>IF(D5145,MONTH(D5145),"")</f>
        <v>12</v>
      </c>
      <c r="O5145">
        <f>IF(D5145,YEAR(D5145),"")</f>
        <v>2010</v>
      </c>
      <c r="P5145" s="12">
        <f>P5144+IF(AND($B5145="C",I5145&lt;&gt;""),IF($G5145="D",-I5145,+I5145),0)</f>
        <v>5.774812213216407E-3</v>
      </c>
    </row>
    <row r="5146" spans="1:16" x14ac:dyDescent="0.2">
      <c r="A5146" s="6">
        <v>2386</v>
      </c>
      <c r="B5146" s="29" t="s">
        <v>17</v>
      </c>
      <c r="C5146" t="s">
        <v>62</v>
      </c>
      <c r="D5146" s="8">
        <v>40519</v>
      </c>
      <c r="E5146" s="8">
        <v>40519</v>
      </c>
      <c r="F5146" s="40" t="s">
        <v>284</v>
      </c>
      <c r="G5146" s="29" t="s">
        <v>19</v>
      </c>
      <c r="I5146" s="12">
        <v>220.3</v>
      </c>
      <c r="J5146" s="12">
        <f>J5145+IF(AND($B5146="B",$G5146="D"),-I5146,IF($B5146="B",+I5146,0))</f>
        <v>-1712.7715693041023</v>
      </c>
      <c r="K5146" s="12">
        <f>K5145+IF(AND($B5146="B",$E5146&lt;&gt;""),IF($G5146="D",-I5146,+I5146),0)</f>
        <v>-1712.7715693041023</v>
      </c>
      <c r="L5146" s="6" t="str">
        <f>IF(C5146="","",G5146&amp;" "&amp;VLOOKUP(C5146,$X$1:$Y$49,2))</f>
        <v>R 5</v>
      </c>
      <c r="M5146" s="10" t="e">
        <f>M5145+IF(AND(B5146="C",E5146&lt;&gt;""),IF(G5146="D",-#REF!,+#REF!),0)</f>
        <v>#REF!</v>
      </c>
      <c r="N5146">
        <f>IF(D5146,MONTH(D5146),"")</f>
        <v>12</v>
      </c>
      <c r="O5146">
        <f>IF(D5146,YEAR(D5146),"")</f>
        <v>2010</v>
      </c>
      <c r="P5146" s="12">
        <f>P5145+IF(AND($B5146="C",I5146&lt;&gt;""),IF($G5146="D",-I5146,+I5146),0)</f>
        <v>5.774812213216407E-3</v>
      </c>
    </row>
    <row r="5147" spans="1:16" x14ac:dyDescent="0.2">
      <c r="A5147" s="6">
        <v>1538</v>
      </c>
      <c r="B5147" s="6" t="s">
        <v>17</v>
      </c>
      <c r="C5147" t="s">
        <v>64</v>
      </c>
      <c r="D5147" s="8">
        <v>40520</v>
      </c>
      <c r="E5147" s="8">
        <v>40527</v>
      </c>
      <c r="F5147" t="s">
        <v>284</v>
      </c>
      <c r="G5147" s="6" t="s">
        <v>23</v>
      </c>
      <c r="I5147" s="12">
        <v>11.9</v>
      </c>
      <c r="J5147" s="12">
        <f>J5146+IF(AND($B5147="B",$G5147="D"),-I5147,IF($B5147="B",+I5147,0))</f>
        <v>-1724.6715693041024</v>
      </c>
      <c r="K5147" s="12">
        <f>K5146+IF(AND($B5147="B",$E5147&lt;&gt;""),IF($G5147="D",-I5147,+I5147),0)</f>
        <v>-1724.6715693041024</v>
      </c>
      <c r="L5147" s="6" t="str">
        <f>IF(C5147="","",G5147&amp;" "&amp;VLOOKUP(C5147,$X$1:$Y$49,2))</f>
        <v>D 20</v>
      </c>
      <c r="M5147" s="10" t="e">
        <f>M5146+IF(AND(B5147="C",E5147&lt;&gt;""),IF(G5147="D",-#REF!,+#REF!),0)</f>
        <v>#REF!</v>
      </c>
      <c r="N5147">
        <f>IF(D5147,MONTH(D5147),"")</f>
        <v>12</v>
      </c>
      <c r="O5147">
        <f>IF(D5147,YEAR(D5147),"")</f>
        <v>2010</v>
      </c>
      <c r="P5147" s="12">
        <f>P5146+IF(AND($B5147="C",I5147&lt;&gt;""),IF($G5147="D",-I5147,+I5147),0)</f>
        <v>5.774812213216407E-3</v>
      </c>
    </row>
    <row r="5148" spans="1:16" x14ac:dyDescent="0.2">
      <c r="A5148" s="6">
        <v>2363</v>
      </c>
      <c r="B5148" s="29" t="s">
        <v>17</v>
      </c>
      <c r="C5148" s="24" t="s">
        <v>33</v>
      </c>
      <c r="D5148" s="8">
        <v>40522</v>
      </c>
      <c r="E5148" s="8">
        <v>40525</v>
      </c>
      <c r="F5148" t="s">
        <v>284</v>
      </c>
      <c r="G5148" s="29" t="s">
        <v>23</v>
      </c>
      <c r="I5148" s="12">
        <v>2649</v>
      </c>
      <c r="J5148" s="12">
        <f>J5147+IF(AND($B5148="B",$G5148="D"),-I5148,IF($B5148="B",+I5148,0))</f>
        <v>-4373.6715693041024</v>
      </c>
      <c r="K5148" s="12">
        <f>K5147+IF(AND($B5148="B",$E5148&lt;&gt;""),IF($G5148="D",-I5148,+I5148),0)</f>
        <v>-4373.6715693041024</v>
      </c>
      <c r="L5148" s="6" t="str">
        <f>IF(C5148="","",G5148&amp;" "&amp;VLOOKUP(C5148,$X$1:$Y$49,2))</f>
        <v>D 23</v>
      </c>
      <c r="M5148" s="10" t="e">
        <f>M5147+IF(AND(B5148="C",E5148&lt;&gt;""),IF(G5148="D",-#REF!,+#REF!),0)</f>
        <v>#REF!</v>
      </c>
      <c r="N5148">
        <f>IF(D5148,MONTH(D5148),"")</f>
        <v>12</v>
      </c>
      <c r="O5148">
        <f>IF(D5148,YEAR(D5148),"")</f>
        <v>2010</v>
      </c>
      <c r="P5148" s="12">
        <f>P5147+IF(AND($B5148="C",I5148&lt;&gt;""),IF($G5148="D",-I5148,+I5148),0)</f>
        <v>5.774812213216407E-3</v>
      </c>
    </row>
    <row r="5149" spans="1:16" x14ac:dyDescent="0.2">
      <c r="A5149" s="6">
        <v>2364</v>
      </c>
      <c r="B5149" s="29" t="s">
        <v>17</v>
      </c>
      <c r="C5149" s="24" t="s">
        <v>33</v>
      </c>
      <c r="D5149" s="8">
        <v>40522</v>
      </c>
      <c r="E5149" s="8">
        <v>40532</v>
      </c>
      <c r="F5149" t="s">
        <v>284</v>
      </c>
      <c r="G5149" s="29" t="s">
        <v>23</v>
      </c>
      <c r="I5149" s="12">
        <v>1123</v>
      </c>
      <c r="J5149" s="12">
        <f>J5148+IF(AND($B5149="B",$G5149="D"),-I5149,IF($B5149="B",+I5149,0))</f>
        <v>-5496.6715693041024</v>
      </c>
      <c r="K5149" s="12">
        <f>K5148+IF(AND($B5149="B",$E5149&lt;&gt;""),IF($G5149="D",-I5149,+I5149),0)</f>
        <v>-5496.6715693041024</v>
      </c>
      <c r="L5149" s="6" t="str">
        <f>IF(C5149="","",G5149&amp;" "&amp;VLOOKUP(C5149,$X$1:$Y$49,2))</f>
        <v>D 23</v>
      </c>
      <c r="M5149" s="10" t="e">
        <f>M5148+IF(AND(B5149="C",E5149&lt;&gt;""),IF(G5149="D",-#REF!,+#REF!),0)</f>
        <v>#REF!</v>
      </c>
      <c r="N5149">
        <f>IF(D5149,MONTH(D5149),"")</f>
        <v>12</v>
      </c>
      <c r="O5149">
        <f>IF(D5149,YEAR(D5149),"")</f>
        <v>2010</v>
      </c>
      <c r="P5149" s="12">
        <f>P5148+IF(AND($B5149="C",I5149&lt;&gt;""),IF($G5149="D",-I5149,+I5149),0)</f>
        <v>5.774812213216407E-3</v>
      </c>
    </row>
    <row r="5150" spans="1:16" x14ac:dyDescent="0.2">
      <c r="A5150" s="6">
        <v>2365</v>
      </c>
      <c r="B5150" s="29" t="s">
        <v>17</v>
      </c>
      <c r="C5150" s="24" t="s">
        <v>33</v>
      </c>
      <c r="D5150" s="8">
        <v>40522</v>
      </c>
      <c r="E5150" s="8">
        <v>40534</v>
      </c>
      <c r="F5150" s="40" t="s">
        <v>284</v>
      </c>
      <c r="G5150" s="29" t="s">
        <v>23</v>
      </c>
      <c r="I5150" s="12">
        <v>599</v>
      </c>
      <c r="J5150" s="12">
        <f>J5149+IF(AND($B5150="B",$G5150="D"),-I5150,IF($B5150="B",+I5150,0))</f>
        <v>-6095.6715693041024</v>
      </c>
      <c r="K5150" s="12">
        <f>K5149+IF(AND($B5150="B",$E5150&lt;&gt;""),IF($G5150="D",-I5150,+I5150),0)</f>
        <v>-6095.6715693041024</v>
      </c>
      <c r="L5150" s="6" t="str">
        <f>IF(C5150="","",G5150&amp;" "&amp;VLOOKUP(C5150,$X$1:$Y$49,2))</f>
        <v>D 23</v>
      </c>
      <c r="M5150" s="10" t="e">
        <f>M5149+IF(AND(B5150="C",E5150&lt;&gt;""),IF(G5150="D",-#REF!,+#REF!),0)</f>
        <v>#REF!</v>
      </c>
      <c r="N5150">
        <f>IF(D5150,MONTH(D5150),"")</f>
        <v>12</v>
      </c>
      <c r="O5150">
        <f>IF(D5150,YEAR(D5150),"")</f>
        <v>2010</v>
      </c>
      <c r="P5150" s="12">
        <f>P5149+IF(AND($B5150="C",I5150&lt;&gt;""),IF($G5150="D",-I5150,+I5150),0)</f>
        <v>5.774812213216407E-3</v>
      </c>
    </row>
    <row r="5151" spans="1:16" x14ac:dyDescent="0.2">
      <c r="A5151" s="6">
        <v>2392</v>
      </c>
      <c r="B5151" s="29" t="s">
        <v>17</v>
      </c>
      <c r="C5151" t="s">
        <v>65</v>
      </c>
      <c r="D5151" s="8">
        <v>40522</v>
      </c>
      <c r="E5151" s="8">
        <v>40527</v>
      </c>
      <c r="F5151" s="40" t="s">
        <v>284</v>
      </c>
      <c r="G5151" s="29" t="s">
        <v>23</v>
      </c>
      <c r="I5151" s="12">
        <v>424</v>
      </c>
      <c r="J5151" s="12">
        <f>J5150+IF(AND($B5151="B",$G5151="D"),-I5151,IF($B5151="B",+I5151,0))</f>
        <v>-6519.6715693041024</v>
      </c>
      <c r="K5151" s="12">
        <f>K5150+IF(AND($B5151="B",$E5151&lt;&gt;""),IF($G5151="D",-I5151,+I5151),0)</f>
        <v>-6519.6715693041024</v>
      </c>
      <c r="L5151" s="6" t="str">
        <f>IF(C5151="","",G5151&amp;" "&amp;VLOOKUP(C5151,$X$1:$Y$49,2))</f>
        <v>D 12</v>
      </c>
      <c r="M5151" s="10" t="e">
        <f>M5150+IF(AND(B5151="C",E5151&lt;&gt;""),IF(G5151="D",-#REF!,+#REF!),0)</f>
        <v>#REF!</v>
      </c>
      <c r="N5151">
        <f>IF(D5151,MONTH(D5151),"")</f>
        <v>12</v>
      </c>
      <c r="O5151">
        <f>IF(D5151,YEAR(D5151),"")</f>
        <v>2010</v>
      </c>
      <c r="P5151" s="12">
        <f>P5150+IF(AND($B5151="C",I5151&lt;&gt;""),IF($G5151="D",-I5151,+I5151),0)</f>
        <v>5.774812213216407E-3</v>
      </c>
    </row>
    <row r="5152" spans="1:16" x14ac:dyDescent="0.2">
      <c r="A5152" s="6">
        <v>2393</v>
      </c>
      <c r="B5152" s="29" t="s">
        <v>17</v>
      </c>
      <c r="C5152" s="24" t="s">
        <v>67</v>
      </c>
      <c r="D5152" s="8">
        <v>40522</v>
      </c>
      <c r="E5152" s="8">
        <v>40528</v>
      </c>
      <c r="F5152" s="40" t="s">
        <v>284</v>
      </c>
      <c r="G5152" s="29" t="s">
        <v>23</v>
      </c>
      <c r="I5152" s="12">
        <v>535</v>
      </c>
      <c r="J5152" s="12">
        <f>J5151+IF(AND($B5152="B",$G5152="D"),-I5152,IF($B5152="B",+I5152,0))</f>
        <v>-7054.6715693041024</v>
      </c>
      <c r="K5152" s="12">
        <f>K5151+IF(AND($B5152="B",$E5152&lt;&gt;""),IF($G5152="D",-I5152,+I5152),0)</f>
        <v>-7054.6715693041024</v>
      </c>
      <c r="L5152" s="6" t="str">
        <f>IF(C5152="","",G5152&amp;" "&amp;VLOOKUP(C5152,$X$1:$Y$49,2))</f>
        <v>D 11</v>
      </c>
      <c r="M5152" s="10" t="e">
        <f>M5151+IF(AND(B5152="C",E5152&lt;&gt;""),IF(G5152="D",-#REF!,+#REF!),0)</f>
        <v>#REF!</v>
      </c>
      <c r="N5152">
        <f>IF(D5152,MONTH(D5152),"")</f>
        <v>12</v>
      </c>
      <c r="O5152">
        <f>IF(D5152,YEAR(D5152),"")</f>
        <v>2010</v>
      </c>
      <c r="P5152" s="12">
        <f>P5151+IF(AND($B5152="C",I5152&lt;&gt;""),IF($G5152="D",-I5152,+I5152),0)</f>
        <v>5.774812213216407E-3</v>
      </c>
    </row>
    <row r="5153" spans="1:16" x14ac:dyDescent="0.2">
      <c r="A5153" s="6">
        <v>2394</v>
      </c>
      <c r="B5153" s="29" t="s">
        <v>17</v>
      </c>
      <c r="C5153" s="24" t="s">
        <v>54</v>
      </c>
      <c r="D5153" s="8">
        <v>40522</v>
      </c>
      <c r="E5153" s="8">
        <v>40522</v>
      </c>
      <c r="F5153" s="40" t="s">
        <v>284</v>
      </c>
      <c r="G5153" s="29" t="s">
        <v>19</v>
      </c>
      <c r="I5153" s="12">
        <v>1400</v>
      </c>
      <c r="J5153" s="12">
        <f>J5152+IF(AND($B5153="B",$G5153="D"),-I5153,IF($B5153="B",+I5153,0))</f>
        <v>-5654.6715693041024</v>
      </c>
      <c r="K5153" s="12">
        <f>K5152+IF(AND($B5153="B",$E5153&lt;&gt;""),IF($G5153="D",-I5153,+I5153),0)</f>
        <v>-5654.6715693041024</v>
      </c>
      <c r="L5153" s="6" t="str">
        <f>IF(C5153="","",G5153&amp;" "&amp;VLOOKUP(C5153,$X$1:$Y$49,2))</f>
        <v>R 6</v>
      </c>
      <c r="M5153" s="10" t="e">
        <f>M5152+IF(AND(B5153="C",E5153&lt;&gt;""),IF(G5153="D",-#REF!,+#REF!),0)</f>
        <v>#REF!</v>
      </c>
      <c r="N5153">
        <f>IF(D5153,MONTH(D5153),"")</f>
        <v>12</v>
      </c>
      <c r="O5153">
        <f>IF(D5153,YEAR(D5153),"")</f>
        <v>2010</v>
      </c>
      <c r="P5153" s="12">
        <f>P5152+IF(AND($B5153="C",I5153&lt;&gt;""),IF($G5153="D",-I5153,+I5153),0)</f>
        <v>5.774812213216407E-3</v>
      </c>
    </row>
    <row r="5154" spans="1:16" x14ac:dyDescent="0.2">
      <c r="A5154" s="6">
        <v>2394</v>
      </c>
      <c r="B5154" s="29" t="s">
        <v>17</v>
      </c>
      <c r="C5154" t="s">
        <v>62</v>
      </c>
      <c r="D5154" s="8">
        <v>40522</v>
      </c>
      <c r="E5154" s="8">
        <v>40522</v>
      </c>
      <c r="F5154" s="40" t="s">
        <v>284</v>
      </c>
      <c r="G5154" s="29" t="s">
        <v>19</v>
      </c>
      <c r="I5154" s="12">
        <v>274.39999999999998</v>
      </c>
      <c r="J5154" s="12">
        <f>J5153+IF(AND($B5154="B",$G5154="D"),-I5154,IF($B5154="B",+I5154,0))</f>
        <v>-5380.2715693041027</v>
      </c>
      <c r="K5154" s="12">
        <f>K5153+IF(AND($B5154="B",$E5154&lt;&gt;""),IF($G5154="D",-I5154,+I5154),0)</f>
        <v>-5380.2715693041027</v>
      </c>
      <c r="L5154" s="6" t="str">
        <f>IF(C5154="","",G5154&amp;" "&amp;VLOOKUP(C5154,$X$1:$Y$49,2))</f>
        <v>R 5</v>
      </c>
      <c r="M5154" s="10" t="e">
        <f>M5153+IF(AND(B5154="C",E5154&lt;&gt;""),IF(G5154="D",-#REF!,+#REF!),0)</f>
        <v>#REF!</v>
      </c>
      <c r="N5154">
        <f>IF(D5154,MONTH(D5154),"")</f>
        <v>12</v>
      </c>
      <c r="O5154">
        <f>IF(D5154,YEAR(D5154),"")</f>
        <v>2010</v>
      </c>
      <c r="P5154" s="12">
        <f>P5153+IF(AND($B5154="C",I5154&lt;&gt;""),IF($G5154="D",-I5154,+I5154),0)</f>
        <v>5.774812213216407E-3</v>
      </c>
    </row>
    <row r="5155" spans="1:16" x14ac:dyDescent="0.2">
      <c r="A5155" s="6">
        <v>2396</v>
      </c>
      <c r="B5155" s="29" t="s">
        <v>17</v>
      </c>
      <c r="C5155" t="s">
        <v>28</v>
      </c>
      <c r="D5155" s="8">
        <v>40526</v>
      </c>
      <c r="E5155" s="8">
        <v>40526</v>
      </c>
      <c r="F5155" t="s">
        <v>284</v>
      </c>
      <c r="G5155" s="29" t="s">
        <v>23</v>
      </c>
      <c r="I5155" s="12">
        <v>64.400000000000006</v>
      </c>
      <c r="J5155" s="12">
        <f>J5154+IF(AND($B5155="B",$G5155="D"),-I5155,IF($B5155="B",+I5155,0))</f>
        <v>-5444.6715693041024</v>
      </c>
      <c r="K5155" s="12">
        <f>K5154+IF(AND($B5155="B",$E5155&lt;&gt;""),IF($G5155="D",-I5155,+I5155),0)</f>
        <v>-5444.6715693041024</v>
      </c>
      <c r="L5155" s="6" t="str">
        <f>IF(C5155="","",G5155&amp;" "&amp;VLOOKUP(C5155,$X$1:$Y$49,2))</f>
        <v>D 25</v>
      </c>
      <c r="M5155" s="10" t="e">
        <f>M5154+IF(AND(B5155="C",E5155&lt;&gt;""),IF(G5155="D",-#REF!,+#REF!),0)</f>
        <v>#REF!</v>
      </c>
      <c r="N5155">
        <f>IF(D5155,MONTH(D5155),"")</f>
        <v>12</v>
      </c>
      <c r="O5155">
        <f>IF(D5155,YEAR(D5155),"")</f>
        <v>2010</v>
      </c>
      <c r="P5155" s="12">
        <f>P5154+IF(AND($B5155="C",I5155&lt;&gt;""),IF($G5155="D",-I5155,+I5155),0)</f>
        <v>5.774812213216407E-3</v>
      </c>
    </row>
    <row r="5156" spans="1:16" x14ac:dyDescent="0.2">
      <c r="A5156" s="6">
        <v>2396</v>
      </c>
      <c r="B5156" s="29" t="s">
        <v>17</v>
      </c>
      <c r="C5156" s="24" t="s">
        <v>26</v>
      </c>
      <c r="D5156" s="8">
        <v>40526</v>
      </c>
      <c r="E5156" s="8">
        <v>40526</v>
      </c>
      <c r="F5156" t="s">
        <v>284</v>
      </c>
      <c r="G5156" s="29" t="s">
        <v>23</v>
      </c>
      <c r="I5156" s="12">
        <v>12.62</v>
      </c>
      <c r="J5156" s="12">
        <f>J5155+IF(AND($B5156="B",$G5156="D"),-I5156,IF($B5156="B",+I5156,0))</f>
        <v>-5457.2915693041023</v>
      </c>
      <c r="K5156" s="12">
        <f>K5155+IF(AND($B5156="B",$E5156&lt;&gt;""),IF($G5156="D",-I5156,+I5156),0)</f>
        <v>-5457.2915693041023</v>
      </c>
      <c r="L5156" s="6" t="str">
        <f>IF(C5156="","",G5156&amp;" "&amp;VLOOKUP(C5156,$X$1:$Y$49,2))</f>
        <v>D 6</v>
      </c>
      <c r="M5156" s="10" t="e">
        <f>M5155+IF(AND(B5156="C",E5156&lt;&gt;""),IF(G5156="D",-#REF!,+#REF!),0)</f>
        <v>#REF!</v>
      </c>
      <c r="N5156">
        <f>IF(D5156,MONTH(D5156),"")</f>
        <v>12</v>
      </c>
      <c r="O5156">
        <f>IF(D5156,YEAR(D5156),"")</f>
        <v>2010</v>
      </c>
      <c r="P5156" s="12">
        <f>P5155+IF(AND($B5156="C",I5156&lt;&gt;""),IF($G5156="D",-I5156,+I5156),0)</f>
        <v>5.774812213216407E-3</v>
      </c>
    </row>
    <row r="5157" spans="1:16" x14ac:dyDescent="0.2">
      <c r="A5157" s="6">
        <v>2215</v>
      </c>
      <c r="B5157" s="29" t="s">
        <v>17</v>
      </c>
      <c r="C5157" s="24" t="s">
        <v>58</v>
      </c>
      <c r="D5157" s="8">
        <v>40532</v>
      </c>
      <c r="F5157" s="40" t="s">
        <v>284</v>
      </c>
      <c r="G5157" s="29" t="s">
        <v>23</v>
      </c>
      <c r="J5157" s="12">
        <f>J5156+IF(AND($B5157="B",$G5157="D"),-I5157,IF($B5157="B",+I5157,0))</f>
        <v>-5457.2915693041023</v>
      </c>
      <c r="K5157" s="12">
        <f>K5156+IF(AND($B5157="B",$E5157&lt;&gt;""),IF($G5157="D",-I5157,+I5157),0)</f>
        <v>-5457.2915693041023</v>
      </c>
      <c r="L5157" s="6" t="str">
        <f>IF(C5157="","",G5157&amp;" "&amp;VLOOKUP(C5157,$X$1:$Y$49,2))</f>
        <v>D 4</v>
      </c>
      <c r="M5157" s="10" t="e">
        <f>M5156+IF(AND(B5157="C",E5157&lt;&gt;""),IF(G5157="D",-#REF!,+#REF!),0)</f>
        <v>#REF!</v>
      </c>
      <c r="N5157">
        <f>IF(D5157,MONTH(D5157),"")</f>
        <v>12</v>
      </c>
      <c r="O5157">
        <f>IF(D5157,YEAR(D5157),"")</f>
        <v>2010</v>
      </c>
      <c r="P5157" s="12">
        <f>P5156+IF(AND($B5157="C",I5157&lt;&gt;""),IF($G5157="D",-I5157,+I5157),0)</f>
        <v>5.774812213216407E-3</v>
      </c>
    </row>
    <row r="5158" spans="1:16" x14ac:dyDescent="0.2">
      <c r="A5158" s="6">
        <v>2264</v>
      </c>
      <c r="B5158" s="29" t="s">
        <v>17</v>
      </c>
      <c r="C5158" s="24" t="s">
        <v>33</v>
      </c>
      <c r="D5158" s="8">
        <v>40532</v>
      </c>
      <c r="F5158" t="s">
        <v>284</v>
      </c>
      <c r="G5158" s="29" t="s">
        <v>23</v>
      </c>
      <c r="J5158" s="12">
        <f>J5157+IF(AND($B5158="B",$G5158="D"),-I5158,IF($B5158="B",+I5158,0))</f>
        <v>-5457.2915693041023</v>
      </c>
      <c r="K5158" s="12">
        <f>K5157+IF(AND($B5158="B",$E5158&lt;&gt;""),IF($G5158="D",-I5158,+I5158),0)</f>
        <v>-5457.2915693041023</v>
      </c>
      <c r="L5158" s="6" t="str">
        <f>IF(C5158="","",G5158&amp;" "&amp;VLOOKUP(C5158,$X$1:$Y$49,2))</f>
        <v>D 23</v>
      </c>
      <c r="M5158" s="10" t="e">
        <f>M5157+IF(AND(B5158="C",E5158&lt;&gt;""),IF(G5158="D",-#REF!,+#REF!),0)</f>
        <v>#REF!</v>
      </c>
      <c r="N5158">
        <f>IF(D5158,MONTH(D5158),"")</f>
        <v>12</v>
      </c>
      <c r="O5158">
        <f>IF(D5158,YEAR(D5158),"")</f>
        <v>2010</v>
      </c>
      <c r="P5158" s="12">
        <f>P5157+IF(AND($B5158="C",I5158&lt;&gt;""),IF($G5158="D",-I5158,+I5158),0)</f>
        <v>5.774812213216407E-3</v>
      </c>
    </row>
    <row r="5159" spans="1:16" x14ac:dyDescent="0.2">
      <c r="A5159" s="6">
        <v>2265</v>
      </c>
      <c r="B5159" s="29" t="s">
        <v>17</v>
      </c>
      <c r="C5159" s="24" t="s">
        <v>33</v>
      </c>
      <c r="D5159" s="8">
        <v>40532</v>
      </c>
      <c r="F5159" s="40" t="s">
        <v>284</v>
      </c>
      <c r="G5159" s="29" t="s">
        <v>23</v>
      </c>
      <c r="J5159" s="12">
        <f>J5158+IF(AND($B5159="B",$G5159="D"),-I5159,IF($B5159="B",+I5159,0))</f>
        <v>-5457.2915693041023</v>
      </c>
      <c r="K5159" s="12">
        <f>K5158+IF(AND($B5159="B",$E5159&lt;&gt;""),IF($G5159="D",-I5159,+I5159),0)</f>
        <v>-5457.2915693041023</v>
      </c>
      <c r="L5159" s="6" t="str">
        <f>IF(C5159="","",G5159&amp;" "&amp;VLOOKUP(C5159,$X$1:$Y$49,2))</f>
        <v>D 23</v>
      </c>
      <c r="M5159" s="10" t="e">
        <f>M5158+IF(AND(B5159="C",E5159&lt;&gt;""),IF(G5159="D",-#REF!,+#REF!),0)</f>
        <v>#REF!</v>
      </c>
      <c r="N5159">
        <f>IF(D5159,MONTH(D5159),"")</f>
        <v>12</v>
      </c>
      <c r="O5159">
        <f>IF(D5159,YEAR(D5159),"")</f>
        <v>2010</v>
      </c>
      <c r="P5159" s="12">
        <f>P5158+IF(AND($B5159="C",I5159&lt;&gt;""),IF($G5159="D",-I5159,+I5159),0)</f>
        <v>5.774812213216407E-3</v>
      </c>
    </row>
    <row r="5160" spans="1:16" x14ac:dyDescent="0.2">
      <c r="A5160" s="6">
        <v>2399</v>
      </c>
      <c r="B5160" s="6" t="s">
        <v>17</v>
      </c>
      <c r="C5160" t="s">
        <v>38</v>
      </c>
      <c r="D5160" s="8">
        <v>40532</v>
      </c>
      <c r="E5160" s="8">
        <v>40553</v>
      </c>
      <c r="F5160" t="s">
        <v>284</v>
      </c>
      <c r="G5160" s="6" t="s">
        <v>23</v>
      </c>
      <c r="I5160" s="12">
        <v>172.57</v>
      </c>
      <c r="J5160" s="12">
        <f>J5159+IF(AND($B5160="B",$G5160="D"),-I5160,IF($B5160="B",+I5160,0))</f>
        <v>-5629.861569304102</v>
      </c>
      <c r="K5160" s="12">
        <f>K5159+IF(AND($B5160="B",$E5160&lt;&gt;""),IF($G5160="D",-I5160,+I5160),0)</f>
        <v>-5629.861569304102</v>
      </c>
      <c r="L5160" s="6" t="str">
        <f>IF(C5160="","",G5160&amp;" "&amp;VLOOKUP(C5160,$X$1:$Y$49,2))</f>
        <v>D 27</v>
      </c>
      <c r="M5160" s="10" t="e">
        <f>M5159+IF(AND(B5160="C",E5160&lt;&gt;""),IF(G5160="D",-#REF!,+#REF!),0)</f>
        <v>#REF!</v>
      </c>
      <c r="N5160">
        <f>IF(D5160,MONTH(D5160),"")</f>
        <v>12</v>
      </c>
      <c r="O5160">
        <f>IF(D5160,YEAR(D5160),"")</f>
        <v>2010</v>
      </c>
      <c r="P5160" s="12">
        <f>P5159+IF(AND($B5160="C",I5160&lt;&gt;""),IF($G5160="D",-I5160,+I5160),0)</f>
        <v>5.774812213216407E-3</v>
      </c>
    </row>
    <row r="5161" spans="1:16" x14ac:dyDescent="0.2">
      <c r="A5161" s="6">
        <v>2399</v>
      </c>
      <c r="B5161" s="6" t="s">
        <v>17</v>
      </c>
      <c r="C5161" t="s">
        <v>26</v>
      </c>
      <c r="D5161" s="8">
        <v>40532</v>
      </c>
      <c r="E5161" s="8">
        <v>40553</v>
      </c>
      <c r="F5161" t="s">
        <v>284</v>
      </c>
      <c r="G5161" s="6" t="s">
        <v>23</v>
      </c>
      <c r="I5161" s="12">
        <v>32.43</v>
      </c>
      <c r="J5161" s="12">
        <f>J5160+IF(AND($B5161="B",$G5161="D"),-I5161,IF($B5161="B",+I5161,0))</f>
        <v>-5662.2915693041023</v>
      </c>
      <c r="K5161" s="12">
        <f>K5160+IF(AND($B5161="B",$E5161&lt;&gt;""),IF($G5161="D",-I5161,+I5161),0)</f>
        <v>-5662.2915693041023</v>
      </c>
      <c r="L5161" s="6" t="str">
        <f>IF(C5161="","",G5161&amp;" "&amp;VLOOKUP(C5161,$X$1:$Y$49,2))</f>
        <v>D 6</v>
      </c>
      <c r="M5161" s="10" t="e">
        <f>M5160+IF(AND(B5161="C",E5161&lt;&gt;""),IF(G5161="D",-#REF!,+#REF!),0)</f>
        <v>#REF!</v>
      </c>
      <c r="N5161">
        <f>IF(D5161,MONTH(D5161),"")</f>
        <v>12</v>
      </c>
      <c r="O5161">
        <f>IF(D5161,YEAR(D5161),"")</f>
        <v>2010</v>
      </c>
      <c r="P5161" s="12">
        <f>P5160+IF(AND($B5161="C",I5161&lt;&gt;""),IF($G5161="D",-I5161,+I5161),0)</f>
        <v>5.774812213216407E-3</v>
      </c>
    </row>
    <row r="5162" spans="1:16" x14ac:dyDescent="0.2">
      <c r="A5162" s="6">
        <v>2395</v>
      </c>
      <c r="B5162" s="29" t="s">
        <v>17</v>
      </c>
      <c r="C5162" t="s">
        <v>28</v>
      </c>
      <c r="D5162" s="8">
        <v>40537</v>
      </c>
      <c r="F5162" s="40" t="s">
        <v>284</v>
      </c>
      <c r="G5162" s="29" t="s">
        <v>23</v>
      </c>
      <c r="J5162" s="12">
        <f>J5161+IF(AND($B5162="B",$G5162="D"),-I5162,IF($B5162="B",+I5162,0))</f>
        <v>-5662.2915693041023</v>
      </c>
      <c r="K5162" s="12">
        <f>K5161+IF(AND($B5162="B",$E5162&lt;&gt;""),IF($G5162="D",-I5162,+I5162),0)</f>
        <v>-5662.2915693041023</v>
      </c>
      <c r="L5162" s="6" t="str">
        <f>IF(C5162="","",G5162&amp;" "&amp;VLOOKUP(C5162,$X$1:$Y$49,2))</f>
        <v>D 25</v>
      </c>
      <c r="M5162" s="10" t="e">
        <f>M5161+IF(AND(B5162="C",E5162&lt;&gt;""),IF(G5162="D",-#REF!,+#REF!),0)</f>
        <v>#REF!</v>
      </c>
      <c r="N5162">
        <f>IF(D5162,MONTH(D5162),"")</f>
        <v>12</v>
      </c>
      <c r="O5162">
        <f>IF(D5162,YEAR(D5162),"")</f>
        <v>2010</v>
      </c>
      <c r="P5162" s="12">
        <f>P5161+IF(AND($B5162="C",I5162&lt;&gt;""),IF($G5162="D",-I5162,+I5162),0)</f>
        <v>5.774812213216407E-3</v>
      </c>
    </row>
    <row r="5163" spans="1:16" x14ac:dyDescent="0.2">
      <c r="A5163" s="6">
        <v>2395</v>
      </c>
      <c r="B5163" s="29" t="s">
        <v>17</v>
      </c>
      <c r="C5163" s="24" t="s">
        <v>26</v>
      </c>
      <c r="D5163" s="8">
        <v>40537</v>
      </c>
      <c r="F5163" s="40" t="s">
        <v>284</v>
      </c>
      <c r="G5163" s="29" t="s">
        <v>23</v>
      </c>
      <c r="J5163" s="12">
        <f>J5162+IF(AND($B5163="B",$G5163="D"),-I5163,IF($B5163="B",+I5163,0))</f>
        <v>-5662.2915693041023</v>
      </c>
      <c r="K5163" s="12">
        <f>K5162+IF(AND($B5163="B",$E5163&lt;&gt;""),IF($G5163="D",-I5163,+I5163),0)</f>
        <v>-5662.2915693041023</v>
      </c>
      <c r="L5163" s="6" t="str">
        <f>IF(C5163="","",G5163&amp;" "&amp;VLOOKUP(C5163,$X$1:$Y$49,2))</f>
        <v>D 6</v>
      </c>
      <c r="M5163" s="10" t="e">
        <f>M5162+IF(AND(B5163="C",E5163&lt;&gt;""),IF(G5163="D",-#REF!,+#REF!),0)</f>
        <v>#REF!</v>
      </c>
      <c r="N5163">
        <f>IF(D5163,MONTH(D5163),"")</f>
        <v>12</v>
      </c>
      <c r="O5163">
        <f>IF(D5163,YEAR(D5163),"")</f>
        <v>2010</v>
      </c>
      <c r="P5163" s="12">
        <f>P5162+IF(AND($B5163="C",I5163&lt;&gt;""),IF($G5163="D",-I5163,+I5163),0)</f>
        <v>5.774812213216407E-3</v>
      </c>
    </row>
    <row r="5164" spans="1:16" x14ac:dyDescent="0.2">
      <c r="A5164" s="6">
        <v>2400</v>
      </c>
      <c r="B5164" s="6" t="s">
        <v>17</v>
      </c>
      <c r="C5164" t="s">
        <v>31</v>
      </c>
      <c r="D5164" s="8">
        <v>40537</v>
      </c>
      <c r="E5164" s="8">
        <v>40543</v>
      </c>
      <c r="F5164" s="40" t="s">
        <v>284</v>
      </c>
      <c r="G5164" s="29" t="s">
        <v>23</v>
      </c>
      <c r="I5164" s="12">
        <v>104.06</v>
      </c>
      <c r="J5164" s="12">
        <f>J5163+IF(AND($B5164="B",$G5164="D"),-I5164,IF($B5164="B",+I5164,0))</f>
        <v>-5766.3515693041027</v>
      </c>
      <c r="K5164" s="12">
        <f>K5163+IF(AND($B5164="B",$E5164&lt;&gt;""),IF($G5164="D",-I5164,+I5164),0)</f>
        <v>-5766.3515693041027</v>
      </c>
      <c r="L5164" s="6" t="str">
        <f>IF(C5164="","",G5164&amp;" "&amp;VLOOKUP(C5164,$X$1:$Y$49,2))</f>
        <v>D 22</v>
      </c>
      <c r="M5164" s="10" t="e">
        <f>M5163+IF(AND(B5164="C",E5164&lt;&gt;""),IF(G5164="D",-#REF!,+#REF!),0)</f>
        <v>#REF!</v>
      </c>
      <c r="N5164">
        <f>IF(D5164,MONTH(D5164),"")</f>
        <v>12</v>
      </c>
      <c r="O5164">
        <f>IF(D5164,YEAR(D5164),"")</f>
        <v>2010</v>
      </c>
      <c r="P5164" s="12">
        <f>P5163+IF(AND($B5164="C",I5164&lt;&gt;""),IF($G5164="D",-I5164,+I5164),0)</f>
        <v>5.774812213216407E-3</v>
      </c>
    </row>
    <row r="5165" spans="1:16" x14ac:dyDescent="0.2">
      <c r="A5165" s="6">
        <v>2400</v>
      </c>
      <c r="B5165" s="6" t="s">
        <v>17</v>
      </c>
      <c r="C5165" t="s">
        <v>43</v>
      </c>
      <c r="D5165" s="8">
        <v>40537</v>
      </c>
      <c r="E5165" s="8">
        <v>40543</v>
      </c>
      <c r="F5165" s="40" t="s">
        <v>284</v>
      </c>
      <c r="G5165" s="29" t="s">
        <v>23</v>
      </c>
      <c r="I5165" s="12">
        <v>20.903010033444819</v>
      </c>
      <c r="J5165" s="12">
        <f>J5164+IF(AND($B5165="B",$G5165="D"),-I5165,IF($B5165="B",+I5165,0))</f>
        <v>-5787.2545793375475</v>
      </c>
      <c r="K5165" s="12">
        <f>K5164+IF(AND($B5165="B",$E5165&lt;&gt;""),IF($G5165="D",-I5165,+I5165),0)</f>
        <v>-5787.2545793375475</v>
      </c>
      <c r="L5165" s="6" t="str">
        <f>IF(C5165="","",G5165&amp;" "&amp;VLOOKUP(C5165,$X$1:$Y$49,2))</f>
        <v>D 15</v>
      </c>
      <c r="M5165" s="10" t="e">
        <f>M5164+IF(AND(B5165="C",E5165&lt;&gt;""),IF(G5165="D",-#REF!,+#REF!),0)</f>
        <v>#REF!</v>
      </c>
      <c r="N5165">
        <f>IF(D5165,MONTH(D5165),"")</f>
        <v>12</v>
      </c>
      <c r="O5165">
        <f>IF(D5165,YEAR(D5165),"")</f>
        <v>2010</v>
      </c>
      <c r="P5165" s="12">
        <f>P5164+IF(AND($B5165="C",I5165&lt;&gt;""),IF($G5165="D",-I5165,+I5165),0)</f>
        <v>5.774812213216407E-3</v>
      </c>
    </row>
    <row r="5166" spans="1:16" x14ac:dyDescent="0.2">
      <c r="A5166" s="6">
        <v>2400</v>
      </c>
      <c r="B5166" s="6" t="s">
        <v>17</v>
      </c>
      <c r="C5166" s="24" t="s">
        <v>26</v>
      </c>
      <c r="D5166" s="8">
        <v>40537</v>
      </c>
      <c r="E5166" s="8">
        <v>40543</v>
      </c>
      <c r="F5166" s="40" t="s">
        <v>284</v>
      </c>
      <c r="G5166" s="29" t="s">
        <v>23</v>
      </c>
      <c r="I5166" s="12">
        <v>24.492749966555184</v>
      </c>
      <c r="J5166" s="12">
        <f>J5165+IF(AND($B5166="B",$G5166="D"),-I5166,IF($B5166="B",+I5166,0))</f>
        <v>-5811.747329304103</v>
      </c>
      <c r="K5166" s="12">
        <f>K5165+IF(AND($B5166="B",$E5166&lt;&gt;""),IF($G5166="D",-I5166,+I5166),0)</f>
        <v>-5811.747329304103</v>
      </c>
      <c r="L5166" s="6" t="str">
        <f>IF(C5166="","",G5166&amp;" "&amp;VLOOKUP(C5166,$X$1:$Y$49,2))</f>
        <v>D 6</v>
      </c>
      <c r="M5166" s="10" t="e">
        <f>M5165+IF(AND(B5166="C",E5166&lt;&gt;""),IF(G5166="D",-#REF!,+#REF!),0)</f>
        <v>#REF!</v>
      </c>
      <c r="N5166">
        <f>IF(D5166,MONTH(D5166),"")</f>
        <v>12</v>
      </c>
      <c r="O5166">
        <f>IF(D5166,YEAR(D5166),"")</f>
        <v>2010</v>
      </c>
      <c r="P5166" s="12">
        <f>P5165+IF(AND($B5166="C",I5166&lt;&gt;""),IF($G5166="D",-I5166,+I5166),0)</f>
        <v>5.774812213216407E-3</v>
      </c>
    </row>
    <row r="5167" spans="1:16" x14ac:dyDescent="0.2">
      <c r="A5167" s="6">
        <v>2404</v>
      </c>
      <c r="B5167" s="29" t="s">
        <v>17</v>
      </c>
      <c r="C5167" t="s">
        <v>18</v>
      </c>
      <c r="D5167" s="8">
        <v>40537</v>
      </c>
      <c r="E5167" s="8">
        <v>40537</v>
      </c>
      <c r="F5167" s="40" t="s">
        <v>284</v>
      </c>
      <c r="G5167" s="29" t="s">
        <v>19</v>
      </c>
      <c r="I5167" s="12">
        <v>7000</v>
      </c>
      <c r="J5167" s="12">
        <f>J5166+IF(AND($B5167="B",$G5167="D"),-I5167,IF($B5167="B",+I5167,0))</f>
        <v>1188.252670695897</v>
      </c>
      <c r="K5167" s="12">
        <f>K5166+IF(AND($B5167="B",$E5167&lt;&gt;""),IF($G5167="D",-I5167,+I5167),0)</f>
        <v>1188.252670695897</v>
      </c>
      <c r="L5167" s="6" t="str">
        <f>IF(C5167="","",G5167&amp;" "&amp;VLOOKUP(C5167,$X$1:$Y$49,2))</f>
        <v>R 8</v>
      </c>
      <c r="M5167" s="10" t="e">
        <f>M5166+IF(AND(B5167="C",E5167&lt;&gt;""),IF(G5167="D",-#REF!,+#REF!),0)</f>
        <v>#REF!</v>
      </c>
      <c r="N5167">
        <f>IF(D5167,MONTH(D5167),"")</f>
        <v>12</v>
      </c>
      <c r="O5167">
        <f>IF(D5167,YEAR(D5167),"")</f>
        <v>2010</v>
      </c>
      <c r="P5167" s="12">
        <f>P5166+IF(AND($B5167="C",I5167&lt;&gt;""),IF($G5167="D",-I5167,+I5167),0)</f>
        <v>5.774812213216407E-3</v>
      </c>
    </row>
    <row r="5168" spans="1:16" x14ac:dyDescent="0.2">
      <c r="A5168" s="6">
        <v>2405</v>
      </c>
      <c r="B5168" s="29" t="s">
        <v>17</v>
      </c>
      <c r="C5168" t="s">
        <v>53</v>
      </c>
      <c r="D5168" s="8">
        <v>40537</v>
      </c>
      <c r="E5168" s="8">
        <v>40537</v>
      </c>
      <c r="F5168" s="40" t="s">
        <v>284</v>
      </c>
      <c r="G5168" s="29" t="s">
        <v>23</v>
      </c>
      <c r="I5168" s="12">
        <v>50</v>
      </c>
      <c r="J5168" s="12">
        <f>J5167+IF(AND($B5168="B",$G5168="D"),-I5168,IF($B5168="B",+I5168,0))</f>
        <v>1138.252670695897</v>
      </c>
      <c r="K5168" s="12">
        <f>K5167+IF(AND($B5168="B",$E5168&lt;&gt;""),IF($G5168="D",-I5168,+I5168),0)</f>
        <v>1138.252670695897</v>
      </c>
      <c r="L5168" s="6" t="str">
        <f>IF(C5168="","",G5168&amp;" "&amp;VLOOKUP(C5168,$X$1:$Y$49,2))</f>
        <v>D 29</v>
      </c>
      <c r="M5168" s="10" t="e">
        <f>M5167+IF(AND(B5168="C",E5168&lt;&gt;""),IF(G5168="D",-#REF!,+#REF!),0)</f>
        <v>#REF!</v>
      </c>
      <c r="N5168">
        <f>IF(D5168,MONTH(D5168),"")</f>
        <v>12</v>
      </c>
      <c r="O5168">
        <f>IF(D5168,YEAR(D5168),"")</f>
        <v>2010</v>
      </c>
      <c r="P5168" s="12">
        <f>P5167+IF(AND($B5168="C",I5168&lt;&gt;""),IF($G5168="D",-I5168,+I5168),0)</f>
        <v>5.774812213216407E-3</v>
      </c>
    </row>
    <row r="5169" spans="1:20" x14ac:dyDescent="0.2">
      <c r="A5169" s="6">
        <v>2408</v>
      </c>
      <c r="B5169" s="29" t="s">
        <v>17</v>
      </c>
      <c r="C5169" t="s">
        <v>53</v>
      </c>
      <c r="D5169" s="8">
        <v>40540</v>
      </c>
      <c r="E5169" s="8">
        <v>40540</v>
      </c>
      <c r="F5169" s="40" t="s">
        <v>284</v>
      </c>
      <c r="G5169" s="29" t="s">
        <v>23</v>
      </c>
      <c r="I5169" s="12">
        <v>36</v>
      </c>
      <c r="J5169" s="12">
        <f>J5168+IF(AND($B5169="B",$G5169="D"),-I5169,IF($B5169="B",+I5169,0))</f>
        <v>1102.252670695897</v>
      </c>
      <c r="K5169" s="12">
        <f>K5168+IF(AND($B5169="B",$E5169&lt;&gt;""),IF($G5169="D",-I5169,+I5169),0)</f>
        <v>1102.252670695897</v>
      </c>
      <c r="L5169" s="6" t="str">
        <f>IF(C5169="","",G5169&amp;" "&amp;VLOOKUP(C5169,$X$1:$Y$49,2))</f>
        <v>D 29</v>
      </c>
      <c r="M5169" s="10" t="e">
        <f>M5168+IF(AND(B5169="C",E5169&lt;&gt;""),IF(G5169="D",-#REF!,+#REF!),0)</f>
        <v>#REF!</v>
      </c>
      <c r="N5169">
        <f>IF(D5169,MONTH(D5169),"")</f>
        <v>12</v>
      </c>
      <c r="O5169">
        <f>IF(D5169,YEAR(D5169),"")</f>
        <v>2010</v>
      </c>
      <c r="P5169" s="12">
        <f>P5168+IF(AND($B5169="C",I5169&lt;&gt;""),IF($G5169="D",-I5169,+I5169),0)</f>
        <v>5.774812213216407E-3</v>
      </c>
    </row>
    <row r="5170" spans="1:20" x14ac:dyDescent="0.2">
      <c r="A5170" s="6">
        <v>2407</v>
      </c>
      <c r="B5170" s="29" t="s">
        <v>17</v>
      </c>
      <c r="C5170" s="24" t="s">
        <v>54</v>
      </c>
      <c r="D5170" s="8">
        <v>40542</v>
      </c>
      <c r="E5170" s="8">
        <v>40542</v>
      </c>
      <c r="F5170" s="40" t="s">
        <v>284</v>
      </c>
      <c r="G5170" s="29" t="s">
        <v>19</v>
      </c>
      <c r="I5170" s="12">
        <v>200</v>
      </c>
      <c r="J5170" s="12">
        <f>J5169+IF(AND($B5170="B",$G5170="D"),-I5170,IF($B5170="B",+I5170,0))</f>
        <v>1302.252670695897</v>
      </c>
      <c r="K5170" s="12">
        <f>K5169+IF(AND($B5170="B",$E5170&lt;&gt;""),IF($G5170="D",-I5170,+I5170),0)</f>
        <v>1302.252670695897</v>
      </c>
      <c r="L5170" s="6" t="str">
        <f>IF(C5170="","",G5170&amp;" "&amp;VLOOKUP(C5170,$X$1:$Y$49,2))</f>
        <v>R 6</v>
      </c>
      <c r="M5170" s="10" t="e">
        <f>M5169+IF(AND(B5170="C",E5170&lt;&gt;""),IF(G5170="D",-#REF!,+#REF!),0)</f>
        <v>#REF!</v>
      </c>
      <c r="N5170">
        <f>IF(D5170,MONTH(D5170),"")</f>
        <v>12</v>
      </c>
      <c r="O5170">
        <f>IF(D5170,YEAR(D5170),"")</f>
        <v>2010</v>
      </c>
      <c r="P5170" s="12">
        <f>P5169+IF(AND($B5170="C",I5170&lt;&gt;""),IF($G5170="D",-I5170,+I5170),0)</f>
        <v>5.774812213216407E-3</v>
      </c>
    </row>
    <row r="5171" spans="1:20" x14ac:dyDescent="0.2">
      <c r="A5171" s="6">
        <v>2407</v>
      </c>
      <c r="B5171" s="29" t="s">
        <v>17</v>
      </c>
      <c r="C5171" t="s">
        <v>62</v>
      </c>
      <c r="D5171" s="8">
        <v>40542</v>
      </c>
      <c r="E5171" s="8">
        <v>40542</v>
      </c>
      <c r="F5171" s="40" t="s">
        <v>284</v>
      </c>
      <c r="G5171" s="29" t="s">
        <v>19</v>
      </c>
      <c r="I5171" s="12">
        <v>39.200000000000003</v>
      </c>
      <c r="J5171" s="12">
        <f>J5170+IF(AND($B5171="B",$G5171="D"),-I5171,IF($B5171="B",+I5171,0))</f>
        <v>1341.452670695897</v>
      </c>
      <c r="K5171" s="12">
        <f>K5170+IF(AND($B5171="B",$E5171&lt;&gt;""),IF($G5171="D",-I5171,+I5171),0)</f>
        <v>1341.452670695897</v>
      </c>
      <c r="L5171" s="6" t="str">
        <f>IF(C5171="","",G5171&amp;" "&amp;VLOOKUP(C5171,$X$1:$Y$49,2))</f>
        <v>R 5</v>
      </c>
      <c r="M5171" s="10" t="e">
        <f>M5170+IF(AND(B5171="C",E5171&lt;&gt;""),IF(G5171="D",-#REF!,+#REF!),0)</f>
        <v>#REF!</v>
      </c>
      <c r="N5171">
        <f>IF(D5171,MONTH(D5171),"")</f>
        <v>12</v>
      </c>
      <c r="O5171">
        <f>IF(D5171,YEAR(D5171),"")</f>
        <v>2010</v>
      </c>
      <c r="P5171" s="12">
        <f>P5170+IF(AND($B5171="C",I5171&lt;&gt;""),IF($G5171="D",-I5171,+I5171),0)</f>
        <v>5.774812213216407E-3</v>
      </c>
    </row>
    <row r="5172" spans="1:20" x14ac:dyDescent="0.2">
      <c r="A5172" s="6">
        <v>2406</v>
      </c>
      <c r="B5172" s="29" t="s">
        <v>17</v>
      </c>
      <c r="C5172" t="s">
        <v>28</v>
      </c>
      <c r="D5172" s="8">
        <v>40543</v>
      </c>
      <c r="E5172" s="8">
        <v>40543</v>
      </c>
      <c r="F5172" s="40" t="s">
        <v>284</v>
      </c>
      <c r="G5172" s="29" t="s">
        <v>23</v>
      </c>
      <c r="I5172" s="12">
        <v>34.56</v>
      </c>
      <c r="J5172" s="12">
        <f>J5171+IF(AND($B5172="B",$G5172="D"),-I5172,IF($B5172="B",+I5172,0))</f>
        <v>1306.8926706958971</v>
      </c>
      <c r="K5172" s="12">
        <f>K5171+IF(AND($B5172="B",$E5172&lt;&gt;""),IF($G5172="D",-I5172,+I5172),0)</f>
        <v>1306.8926706958971</v>
      </c>
      <c r="L5172" s="6" t="str">
        <f>IF(C5172="","",G5172&amp;" "&amp;VLOOKUP(C5172,$X$1:$Y$49,2))</f>
        <v>D 25</v>
      </c>
      <c r="M5172" s="10" t="e">
        <f>M5171+IF(AND(B5172="C",E5172&lt;&gt;""),IF(G5172="D",-#REF!,+#REF!),0)</f>
        <v>#REF!</v>
      </c>
      <c r="N5172">
        <f>IF(D5172,MONTH(D5172),"")</f>
        <v>12</v>
      </c>
      <c r="O5172">
        <f>IF(D5172,YEAR(D5172),"")</f>
        <v>2010</v>
      </c>
      <c r="P5172" s="12">
        <f>P5171+IF(AND($B5172="C",I5172&lt;&gt;""),IF($G5172="D",-I5172,+I5172),0)</f>
        <v>5.774812213216407E-3</v>
      </c>
    </row>
    <row r="5173" spans="1:20" x14ac:dyDescent="0.2">
      <c r="A5173" s="6">
        <v>2406</v>
      </c>
      <c r="B5173" s="29" t="s">
        <v>17</v>
      </c>
      <c r="C5173" s="24" t="s">
        <v>26</v>
      </c>
      <c r="D5173" s="8">
        <v>40543</v>
      </c>
      <c r="E5173" s="8">
        <v>40543</v>
      </c>
      <c r="F5173" s="40" t="s">
        <v>284</v>
      </c>
      <c r="G5173" s="29" t="s">
        <v>23</v>
      </c>
      <c r="I5173" s="12">
        <v>4.34</v>
      </c>
      <c r="J5173" s="12">
        <f>J5172+IF(AND($B5173="B",$G5173="D"),-I5173,IF($B5173="B",+I5173,0))</f>
        <v>1302.5526706958972</v>
      </c>
      <c r="K5173" s="12">
        <f>K5172+IF(AND($B5173="B",$E5173&lt;&gt;""),IF($G5173="D",-I5173,+I5173),0)</f>
        <v>1302.5526706958972</v>
      </c>
      <c r="L5173" s="6" t="str">
        <f>IF(C5173="","",G5173&amp;" "&amp;VLOOKUP(C5173,$X$1:$Y$49,2))</f>
        <v>D 6</v>
      </c>
      <c r="M5173" s="10" t="e">
        <f>M5172+IF(AND(B5173="C",E5173&lt;&gt;""),IF(G5173="D",-#REF!,+#REF!),0)</f>
        <v>#REF!</v>
      </c>
      <c r="N5173">
        <f>IF(D5173,MONTH(D5173),"")</f>
        <v>12</v>
      </c>
      <c r="O5173">
        <f>IF(D5173,YEAR(D5173),"")</f>
        <v>2010</v>
      </c>
      <c r="P5173" s="12">
        <f>P5172+IF(AND($B5173="C",I5173&lt;&gt;""),IF($G5173="D",-I5173,+I5173),0)</f>
        <v>5.774812213216407E-3</v>
      </c>
    </row>
    <row r="5174" spans="1:20" x14ac:dyDescent="0.2">
      <c r="A5174" s="6">
        <v>2409</v>
      </c>
      <c r="B5174" s="29" t="s">
        <v>17</v>
      </c>
      <c r="C5174" t="s">
        <v>53</v>
      </c>
      <c r="D5174" s="8">
        <v>40543</v>
      </c>
      <c r="E5174" s="8">
        <v>40543</v>
      </c>
      <c r="F5174" s="40" t="s">
        <v>284</v>
      </c>
      <c r="G5174" s="29" t="s">
        <v>23</v>
      </c>
      <c r="I5174" s="12">
        <v>7.2</v>
      </c>
      <c r="J5174" s="12">
        <f>J5173+IF(AND($B5174="B",$G5174="D"),-I5174,IF($B5174="B",+I5174,0))</f>
        <v>1295.3526706958971</v>
      </c>
      <c r="K5174" s="12">
        <f>K5173+IF(AND($B5174="B",$E5174&lt;&gt;""),IF($G5174="D",-I5174,+I5174),0)</f>
        <v>1295.3526706958971</v>
      </c>
      <c r="L5174" s="6" t="str">
        <f>IF(C5174="","",G5174&amp;" "&amp;VLOOKUP(C5174,$X$1:$Y$49,2))</f>
        <v>D 29</v>
      </c>
      <c r="M5174" s="10" t="e">
        <f>M5173+IF(AND(B5174="C",E5174&lt;&gt;""),IF(G5174="D",-#REF!,+#REF!),0)</f>
        <v>#REF!</v>
      </c>
      <c r="N5174">
        <f>IF(D5174,MONTH(D5174),"")</f>
        <v>12</v>
      </c>
      <c r="O5174">
        <f>IF(D5174,YEAR(D5174),"")</f>
        <v>2010</v>
      </c>
      <c r="P5174" s="12">
        <f>P5173+IF(AND($B5174="C",I5174&lt;&gt;""),IF($G5174="D",-I5174,+I5174),0)</f>
        <v>5.774812213216407E-3</v>
      </c>
    </row>
    <row r="5175" spans="1:20" x14ac:dyDescent="0.2">
      <c r="A5175" s="6">
        <v>2411</v>
      </c>
      <c r="B5175" s="29" t="s">
        <v>17</v>
      </c>
      <c r="C5175" t="s">
        <v>53</v>
      </c>
      <c r="D5175" s="8">
        <v>40544</v>
      </c>
      <c r="E5175" s="8">
        <v>40544</v>
      </c>
      <c r="F5175" s="40" t="s">
        <v>284</v>
      </c>
      <c r="G5175" s="29" t="s">
        <v>23</v>
      </c>
      <c r="I5175" s="12">
        <v>43.09</v>
      </c>
      <c r="J5175" s="12">
        <f>J5174+IF(AND($B5175="B",$G5175="D"),-I5175,IF($B5175="B",+I5175,0))</f>
        <v>1252.2626706958972</v>
      </c>
      <c r="K5175" s="12">
        <f>K5174+IF(AND($B5175="B",$E5175&lt;&gt;""),IF($G5175="D",-I5175,+I5175),0)</f>
        <v>1252.2626706958972</v>
      </c>
      <c r="L5175" s="6" t="str">
        <f>IF(C5175="","",G5175&amp;" "&amp;VLOOKUP(C5175,$X$1:$Y$49,2))</f>
        <v>D 29</v>
      </c>
      <c r="M5175" s="10" t="e">
        <f>M5174+IF(AND(B5175="C",E5175&lt;&gt;""),IF(G5175="D",-#REF!,+#REF!),0)</f>
        <v>#REF!</v>
      </c>
      <c r="N5175">
        <f>IF(D5175,MONTH(D5175),"")</f>
        <v>1</v>
      </c>
      <c r="O5175">
        <f>IF(D5175,YEAR(D5175),"")</f>
        <v>2011</v>
      </c>
      <c r="P5175" s="12">
        <f>P5174+IF(AND($B5175="C",I5175&lt;&gt;""),IF($G5175="D",-I5175,+I5175),0)</f>
        <v>5.774812213216407E-3</v>
      </c>
    </row>
    <row r="5176" spans="1:20" x14ac:dyDescent="0.2">
      <c r="A5176" s="6">
        <v>2294</v>
      </c>
      <c r="B5176" s="29" t="s">
        <v>17</v>
      </c>
      <c r="C5176" s="24" t="s">
        <v>64</v>
      </c>
      <c r="D5176" s="8">
        <v>40546</v>
      </c>
      <c r="E5176" s="8">
        <v>40546</v>
      </c>
      <c r="F5176" s="40" t="s">
        <v>284</v>
      </c>
      <c r="G5176" s="29" t="s">
        <v>23</v>
      </c>
      <c r="I5176" s="12">
        <v>3.73</v>
      </c>
      <c r="J5176" s="12">
        <f>J5175+IF(AND($B5176="B",$G5176="D"),-I5176,IF($B5176="B",+I5176,0))</f>
        <v>1248.5326706958972</v>
      </c>
      <c r="K5176" s="12">
        <f>K5175+IF(AND($B5176="B",$E5176&lt;&gt;""),IF($G5176="D",-I5176,+I5176),0)</f>
        <v>1248.5326706958972</v>
      </c>
      <c r="L5176" s="6" t="str">
        <f>IF(C5176="","",G5176&amp;" "&amp;VLOOKUP(C5176,$X$1:$Y$49,2))</f>
        <v>D 20</v>
      </c>
      <c r="M5176" s="10" t="e">
        <f>M5175+IF(AND(B5176="C",E5176&lt;&gt;""),IF(G5176="D",-#REF!,+#REF!),0)</f>
        <v>#REF!</v>
      </c>
      <c r="N5176">
        <f>IF(D5176,MONTH(D5176),"")</f>
        <v>1</v>
      </c>
      <c r="O5176">
        <f>IF(D5176,YEAR(D5176),"")</f>
        <v>2011</v>
      </c>
      <c r="P5176" s="12">
        <f>P5175+IF(AND($B5176="C",I5176&lt;&gt;""),IF($G5176="D",-I5176,+I5176),0)</f>
        <v>5.774812213216407E-3</v>
      </c>
    </row>
    <row r="5177" spans="1:20" x14ac:dyDescent="0.2">
      <c r="A5177" s="6">
        <v>2294</v>
      </c>
      <c r="B5177" s="29" t="s">
        <v>17</v>
      </c>
      <c r="C5177" s="24" t="s">
        <v>53</v>
      </c>
      <c r="D5177" s="8">
        <v>40546</v>
      </c>
      <c r="E5177" s="8">
        <v>40546</v>
      </c>
      <c r="F5177" s="40" t="s">
        <v>284</v>
      </c>
      <c r="G5177" s="29" t="s">
        <v>23</v>
      </c>
      <c r="I5177" s="12">
        <v>34.479999999999997</v>
      </c>
      <c r="J5177" s="12">
        <f>J5176+IF(AND($B5177="B",$G5177="D"),-I5177,IF($B5177="B",+I5177,0))</f>
        <v>1214.0526706958972</v>
      </c>
      <c r="K5177" s="12">
        <f>K5176+IF(AND($B5177="B",$E5177&lt;&gt;""),IF($G5177="D",-I5177,+I5177),0)</f>
        <v>1214.0526706958972</v>
      </c>
      <c r="L5177" s="6" t="str">
        <f>IF(C5177="","",G5177&amp;" "&amp;VLOOKUP(C5177,$X$1:$Y$49,2))</f>
        <v>D 29</v>
      </c>
      <c r="M5177" s="10" t="e">
        <f>M5176+IF(AND(B5177="C",E5177&lt;&gt;""),IF(G5177="D",-#REF!,+#REF!),0)</f>
        <v>#REF!</v>
      </c>
      <c r="N5177">
        <f>IF(D5177,MONTH(D5177),"")</f>
        <v>1</v>
      </c>
      <c r="O5177">
        <f>IF(D5177,YEAR(D5177),"")</f>
        <v>2011</v>
      </c>
      <c r="P5177" s="12">
        <f>P5176+IF(AND($B5177="C",I5177&lt;&gt;""),IF($G5177="D",-I5177,+I5177),0)</f>
        <v>5.774812213216407E-3</v>
      </c>
    </row>
    <row r="5178" spans="1:20" x14ac:dyDescent="0.2">
      <c r="A5178" s="6">
        <v>2294</v>
      </c>
      <c r="B5178" s="29" t="s">
        <v>17</v>
      </c>
      <c r="C5178" s="24" t="s">
        <v>58</v>
      </c>
      <c r="D5178" s="8">
        <v>40546</v>
      </c>
      <c r="E5178" s="8">
        <v>40546</v>
      </c>
      <c r="F5178" s="40" t="s">
        <v>284</v>
      </c>
      <c r="G5178" s="29" t="s">
        <v>23</v>
      </c>
      <c r="I5178" s="12">
        <v>263.43</v>
      </c>
      <c r="J5178" s="12">
        <f>J5177+IF(AND($B5178="B",$G5178="D"),-I5178,IF($B5178="B",+I5178,0))</f>
        <v>950.62267069589711</v>
      </c>
      <c r="K5178" s="12">
        <f>K5177+IF(AND($B5178="B",$E5178&lt;&gt;""),IF($G5178="D",-I5178,+I5178),0)</f>
        <v>950.62267069589711</v>
      </c>
      <c r="L5178" s="6" t="str">
        <f>IF(C5178="","",G5178&amp;" "&amp;VLOOKUP(C5178,$X$1:$Y$49,2))</f>
        <v>D 4</v>
      </c>
      <c r="M5178" s="10" t="e">
        <f>M5177+IF(AND(B5178="C",E5178&lt;&gt;""),IF(G5178="D",-#REF!,+#REF!),0)</f>
        <v>#REF!</v>
      </c>
      <c r="N5178">
        <f>IF(D5178,MONTH(D5178),"")</f>
        <v>1</v>
      </c>
      <c r="O5178">
        <f>IF(D5178,YEAR(D5178),"")</f>
        <v>2011</v>
      </c>
      <c r="P5178" s="12">
        <f>P5177+IF(AND($B5178="C",I5178&lt;&gt;""),IF($G5178="D",-I5178,+I5178),0)</f>
        <v>5.774812213216407E-3</v>
      </c>
    </row>
    <row r="5179" spans="1:20" x14ac:dyDescent="0.2">
      <c r="A5179" s="6">
        <v>2410</v>
      </c>
      <c r="B5179" s="6" t="s">
        <v>17</v>
      </c>
      <c r="C5179" t="s">
        <v>53</v>
      </c>
      <c r="D5179" s="8">
        <v>40546</v>
      </c>
      <c r="E5179" s="8">
        <v>40546</v>
      </c>
      <c r="F5179" t="s">
        <v>284</v>
      </c>
      <c r="G5179" s="29" t="s">
        <v>23</v>
      </c>
      <c r="I5179" s="12">
        <v>36</v>
      </c>
      <c r="J5179" s="12">
        <f>J5178+IF(AND($B5179="B",$G5179="D"),-I5179,IF($B5179="B",+I5179,0))</f>
        <v>914.62267069589711</v>
      </c>
      <c r="K5179" s="12">
        <f>K5178+IF(AND($B5179="B",$E5179&lt;&gt;""),IF($G5179="D",-I5179,+I5179),0)</f>
        <v>914.62267069589711</v>
      </c>
      <c r="L5179" s="6" t="str">
        <f>IF(C5179="","",G5179&amp;" "&amp;VLOOKUP(C5179,$X$1:$Y$49,2))</f>
        <v>D 29</v>
      </c>
      <c r="M5179" s="10" t="e">
        <f>M5178+IF(AND(B5179="C",E5179&lt;&gt;""),IF(G5179="D",-#REF!,+#REF!),0)</f>
        <v>#REF!</v>
      </c>
      <c r="N5179">
        <f>IF(D5179,MONTH(D5179),"")</f>
        <v>1</v>
      </c>
      <c r="O5179">
        <f>IF(D5179,YEAR(D5179),"")</f>
        <v>2011</v>
      </c>
      <c r="P5179" s="12">
        <f>P5178+IF(AND($B5179="C",I5179&lt;&gt;""),IF($G5179="D",-I5179,+I5179),0)</f>
        <v>5.774812213216407E-3</v>
      </c>
    </row>
    <row r="5180" spans="1:20" x14ac:dyDescent="0.2">
      <c r="A5180" s="6">
        <v>2410</v>
      </c>
      <c r="B5180" s="6" t="s">
        <v>17</v>
      </c>
      <c r="C5180" t="s">
        <v>53</v>
      </c>
      <c r="D5180" s="8">
        <v>40546</v>
      </c>
      <c r="E5180" s="8">
        <v>40546</v>
      </c>
      <c r="F5180" t="s">
        <v>284</v>
      </c>
      <c r="G5180" s="6" t="s">
        <v>23</v>
      </c>
      <c r="I5180" s="12">
        <v>8.36</v>
      </c>
      <c r="J5180" s="12">
        <f>J5179+IF(AND($B5180="B",$G5180="D"),-I5180,IF($B5180="B",+I5180,0))</f>
        <v>906.2626706958971</v>
      </c>
      <c r="K5180" s="12">
        <f>K5179+IF(AND($B5180="B",$E5180&lt;&gt;""),IF($G5180="D",-I5180,+I5180),0)</f>
        <v>906.2626706958971</v>
      </c>
      <c r="L5180" s="6" t="str">
        <f>IF(C5180="","",G5180&amp;" "&amp;VLOOKUP(C5180,$X$1:$Y$49,2))</f>
        <v>D 29</v>
      </c>
      <c r="M5180" s="10" t="e">
        <f>M5179+IF(AND(B5180="C",E5180&lt;&gt;""),IF(G5180="D",-#REF!,+#REF!),0)</f>
        <v>#REF!</v>
      </c>
      <c r="N5180">
        <f>IF(D5180,MONTH(D5180),"")</f>
        <v>1</v>
      </c>
      <c r="O5180">
        <f>IF(D5180,YEAR(D5180),"")</f>
        <v>2011</v>
      </c>
      <c r="P5180" s="12">
        <f>P5179+IF(AND($B5180="C",I5180&lt;&gt;""),IF($G5180="D",-I5180,+I5180),0)</f>
        <v>5.774812213216407E-3</v>
      </c>
    </row>
    <row r="5181" spans="1:20" x14ac:dyDescent="0.2">
      <c r="A5181" s="6">
        <v>999</v>
      </c>
      <c r="B5181" s="6" t="s">
        <v>17</v>
      </c>
      <c r="C5181" t="s">
        <v>33</v>
      </c>
      <c r="D5181" s="8">
        <v>40547</v>
      </c>
      <c r="F5181" t="s">
        <v>284</v>
      </c>
      <c r="G5181" s="6" t="s">
        <v>23</v>
      </c>
      <c r="J5181" s="12">
        <f>J5180+IF(AND($B5181="B",$G5181="D"),-I5181,IF($B5181="B",+I5181,0))</f>
        <v>906.2626706958971</v>
      </c>
      <c r="K5181" s="12">
        <f>K5180+IF(AND($B5181="B",$E5181&lt;&gt;""),IF($G5181="D",-I5181,+I5181),0)</f>
        <v>906.2626706958971</v>
      </c>
      <c r="L5181" s="6" t="str">
        <f>IF(C5181="","",G5181&amp;" "&amp;VLOOKUP(C5181,$X$1:$Y$49,2))</f>
        <v>D 23</v>
      </c>
      <c r="M5181" s="10" t="e">
        <f>M5180+IF(AND(B5181="C",E5181&lt;&gt;""),IF(G5181="D",-#REF!,+#REF!),0)</f>
        <v>#REF!</v>
      </c>
      <c r="N5181">
        <f>IF(D5181,MONTH(D5181),"")</f>
        <v>1</v>
      </c>
      <c r="O5181">
        <f>IF(D5181,YEAR(D5181),"")</f>
        <v>2011</v>
      </c>
      <c r="P5181" s="12">
        <f>P5180+IF(AND($B5181="C",I5181&lt;&gt;""),IF($G5181="D",-I5181,+I5181),0)</f>
        <v>5.774812213216407E-3</v>
      </c>
    </row>
    <row r="5182" spans="1:20" x14ac:dyDescent="0.2">
      <c r="A5182" s="6">
        <v>2403</v>
      </c>
      <c r="B5182" s="29" t="s">
        <v>17</v>
      </c>
      <c r="C5182" s="24" t="s">
        <v>54</v>
      </c>
      <c r="D5182" s="8">
        <v>40547</v>
      </c>
      <c r="E5182" s="8">
        <v>40547</v>
      </c>
      <c r="F5182" s="40" t="s">
        <v>284</v>
      </c>
      <c r="G5182" s="29" t="s">
        <v>19</v>
      </c>
      <c r="I5182" s="12">
        <v>1525</v>
      </c>
      <c r="J5182" s="12">
        <f>J5181+IF(AND($B5182="B",$G5182="D"),-I5182,IF($B5182="B",+I5182,0))</f>
        <v>2431.2626706958972</v>
      </c>
      <c r="K5182" s="12">
        <f>K5181+IF(AND($B5182="B",$E5182&lt;&gt;""),IF($G5182="D",-I5182,+I5182),0)</f>
        <v>2431.2626706958972</v>
      </c>
      <c r="L5182" s="6" t="str">
        <f>IF(C5182="","",G5182&amp;" "&amp;VLOOKUP(C5182,$X$1:$Y$49,2))</f>
        <v>R 6</v>
      </c>
      <c r="M5182" s="10" t="e">
        <f>M5181+IF(AND(B5182="C",E5182&lt;&gt;""),IF(G5182="D",-#REF!,+#REF!),0)</f>
        <v>#REF!</v>
      </c>
      <c r="N5182">
        <f>IF(D5182,MONTH(D5182),"")</f>
        <v>1</v>
      </c>
      <c r="O5182">
        <f>IF(D5182,YEAR(D5182),"")</f>
        <v>2011</v>
      </c>
      <c r="P5182" s="12">
        <f>P5181+IF(AND($B5182="C",I5182&lt;&gt;""),IF($G5182="D",-I5182,+I5182),0)</f>
        <v>5.774812213216407E-3</v>
      </c>
    </row>
    <row r="5183" spans="1:20" x14ac:dyDescent="0.2">
      <c r="A5183" s="6">
        <v>2403</v>
      </c>
      <c r="B5183" s="29" t="s">
        <v>17</v>
      </c>
      <c r="C5183" t="s">
        <v>62</v>
      </c>
      <c r="D5183" s="8">
        <v>40547</v>
      </c>
      <c r="E5183" s="8">
        <v>40547</v>
      </c>
      <c r="F5183" s="40" t="s">
        <v>284</v>
      </c>
      <c r="G5183" s="29" t="s">
        <v>19</v>
      </c>
      <c r="I5183" s="12">
        <v>298.89999999999998</v>
      </c>
      <c r="J5183" s="12">
        <f>J5182+IF(AND($B5183="B",$G5183="D"),-I5183,IF($B5183="B",+I5183,0))</f>
        <v>2730.1626706958973</v>
      </c>
      <c r="K5183" s="12">
        <f>K5182+IF(AND($B5183="B",$E5183&lt;&gt;""),IF($G5183="D",-I5183,+I5183),0)</f>
        <v>2730.1626706958973</v>
      </c>
      <c r="L5183" s="6" t="str">
        <f>IF(C5183="","",G5183&amp;" "&amp;VLOOKUP(C5183,$X$1:$Y$49,2))</f>
        <v>R 5</v>
      </c>
      <c r="M5183" s="10" t="e">
        <f>M5182+IF(AND(B5183="C",E5183&lt;&gt;""),IF(G5183="D",-#REF!,+#REF!),0)</f>
        <v>#REF!</v>
      </c>
      <c r="N5183">
        <f>IF(D5183,MONTH(D5183),"")</f>
        <v>1</v>
      </c>
      <c r="O5183">
        <f>IF(D5183,YEAR(D5183),"")</f>
        <v>2011</v>
      </c>
      <c r="P5183" s="12">
        <f>P5182+IF(AND($B5183="C",I5183&lt;&gt;""),IF($G5183="D",-I5183,+I5183),0)</f>
        <v>5.774812213216407E-3</v>
      </c>
    </row>
    <row r="5184" spans="1:20" x14ac:dyDescent="0.2">
      <c r="A5184" s="6">
        <v>2412</v>
      </c>
      <c r="B5184" s="29" t="s">
        <v>17</v>
      </c>
      <c r="C5184" t="s">
        <v>28</v>
      </c>
      <c r="D5184" s="8">
        <v>40547</v>
      </c>
      <c r="E5184" s="8">
        <v>40547</v>
      </c>
      <c r="F5184" s="40" t="s">
        <v>284</v>
      </c>
      <c r="G5184" s="29" t="s">
        <v>23</v>
      </c>
      <c r="I5184" s="12">
        <v>18.600000000000001</v>
      </c>
      <c r="J5184" s="12">
        <f>J5183+IF(AND($B5184="B",$G5184="D"),-I5184,IF($B5184="B",+I5184,0))</f>
        <v>2711.5626706958974</v>
      </c>
      <c r="K5184" s="12">
        <f>K5183+IF(AND($B5184="B",$E5184&lt;&gt;""),IF($G5184="D",-I5184,+I5184),0)</f>
        <v>2711.5626706958974</v>
      </c>
      <c r="L5184" s="6" t="str">
        <f>IF(C5184="","",G5184&amp;" "&amp;VLOOKUP(C5184,$X$1:$Y$49,2))</f>
        <v>D 25</v>
      </c>
      <c r="M5184" s="10" t="e">
        <f>M5183+IF(AND(B5184="C",E5184&lt;&gt;""),IF(G5184="D",-#REF!,+#REF!),0)</f>
        <v>#REF!</v>
      </c>
      <c r="N5184">
        <f>IF(D5184,MONTH(D5184),"")</f>
        <v>1</v>
      </c>
      <c r="O5184">
        <f>IF(D5184,YEAR(D5184),"")</f>
        <v>2011</v>
      </c>
      <c r="P5184" s="12">
        <f>P5183+IF(AND($B5184="C",I5184&lt;&gt;""),IF($G5184="D",-I5184,+I5184),0)</f>
        <v>5.774812213216407E-3</v>
      </c>
      <c r="R5184" s="17"/>
      <c r="T5184" s="32"/>
    </row>
    <row r="5185" spans="1:16" x14ac:dyDescent="0.2">
      <c r="A5185" s="6">
        <v>2412</v>
      </c>
      <c r="B5185" s="29" t="s">
        <v>17</v>
      </c>
      <c r="C5185" s="24" t="s">
        <v>26</v>
      </c>
      <c r="D5185" s="8">
        <v>40547</v>
      </c>
      <c r="E5185" s="8">
        <v>40547</v>
      </c>
      <c r="F5185" s="40" t="s">
        <v>284</v>
      </c>
      <c r="G5185" s="29" t="s">
        <v>23</v>
      </c>
      <c r="I5185" s="12">
        <v>3.65</v>
      </c>
      <c r="J5185" s="12">
        <f>J5184+IF(AND($B5185="B",$G5185="D"),-I5185,IF($B5185="B",+I5185,0))</f>
        <v>2707.9126706958973</v>
      </c>
      <c r="K5185" s="12">
        <f>K5184+IF(AND($B5185="B",$E5185&lt;&gt;""),IF($G5185="D",-I5185,+I5185),0)</f>
        <v>2707.9126706958973</v>
      </c>
      <c r="L5185" s="6" t="str">
        <f>IF(C5185="","",G5185&amp;" "&amp;VLOOKUP(C5185,$X$1:$Y$49,2))</f>
        <v>D 6</v>
      </c>
      <c r="M5185" s="10" t="e">
        <f>M5184+IF(AND(B5185="C",E5185&lt;&gt;""),IF(G5185="D",-#REF!,+#REF!),0)</f>
        <v>#REF!</v>
      </c>
      <c r="N5185">
        <f>IF(D5185,MONTH(D5185),"")</f>
        <v>1</v>
      </c>
      <c r="O5185">
        <f>IF(D5185,YEAR(D5185),"")</f>
        <v>2011</v>
      </c>
      <c r="P5185" s="12">
        <f>P5184+IF(AND($B5185="C",I5185&lt;&gt;""),IF($G5185="D",-I5185,+I5185),0)</f>
        <v>5.774812213216407E-3</v>
      </c>
    </row>
    <row r="5186" spans="1:16" x14ac:dyDescent="0.2">
      <c r="A5186" s="6">
        <v>2398</v>
      </c>
      <c r="B5186" s="29" t="s">
        <v>17</v>
      </c>
      <c r="C5186" t="s">
        <v>31</v>
      </c>
      <c r="D5186" s="8">
        <v>40548</v>
      </c>
      <c r="E5186" s="8">
        <v>40548</v>
      </c>
      <c r="F5186" s="40" t="s">
        <v>284</v>
      </c>
      <c r="G5186" s="6" t="s">
        <v>23</v>
      </c>
      <c r="I5186" s="12">
        <v>57.99</v>
      </c>
      <c r="J5186" s="12">
        <f>J5185+IF(AND($B5186="B",$G5186="D"),-I5186,IF($B5186="B",+I5186,0))</f>
        <v>2649.9226706958975</v>
      </c>
      <c r="K5186" s="12">
        <f>K5185+IF(AND($B5186="B",$E5186&lt;&gt;""),IF($G5186="D",-I5186,+I5186),0)</f>
        <v>2649.9226706958975</v>
      </c>
      <c r="L5186" s="6" t="str">
        <f>IF(C5186="","",G5186&amp;" "&amp;VLOOKUP(C5186,$X$1:$Y$49,2))</f>
        <v>D 22</v>
      </c>
      <c r="M5186" s="10" t="e">
        <f>M5185+IF(AND(B5186="C",E5186&lt;&gt;""),IF(G5186="D",-#REF!,+#REF!),0)</f>
        <v>#REF!</v>
      </c>
      <c r="N5186">
        <f>IF(D5186,MONTH(D5186),"")</f>
        <v>1</v>
      </c>
      <c r="O5186">
        <f>IF(D5186,YEAR(D5186),"")</f>
        <v>2011</v>
      </c>
      <c r="P5186" s="12">
        <f>P5185+IF(AND($B5186="C",I5186&lt;&gt;""),IF($G5186="D",-I5186,+I5186),0)</f>
        <v>5.774812213216407E-3</v>
      </c>
    </row>
    <row r="5187" spans="1:16" x14ac:dyDescent="0.2">
      <c r="A5187" s="6">
        <v>2398</v>
      </c>
      <c r="B5187" s="29" t="s">
        <v>17</v>
      </c>
      <c r="C5187" s="24" t="s">
        <v>26</v>
      </c>
      <c r="D5187" s="8">
        <v>40548</v>
      </c>
      <c r="E5187" s="8">
        <v>40548</v>
      </c>
      <c r="F5187" s="40" t="s">
        <v>284</v>
      </c>
      <c r="G5187" s="6" t="s">
        <v>23</v>
      </c>
      <c r="I5187" s="12">
        <v>10.91</v>
      </c>
      <c r="J5187" s="12">
        <f>J5186+IF(AND($B5187="B",$G5187="D"),-I5187,IF($B5187="B",+I5187,0))</f>
        <v>2639.0126706958977</v>
      </c>
      <c r="K5187" s="12">
        <f>K5186+IF(AND($B5187="B",$E5187&lt;&gt;""),IF($G5187="D",-I5187,+I5187),0)</f>
        <v>2639.0126706958977</v>
      </c>
      <c r="L5187" s="6" t="str">
        <f>IF(C5187="","",G5187&amp;" "&amp;VLOOKUP(C5187,$X$1:$Y$49,2))</f>
        <v>D 6</v>
      </c>
      <c r="M5187" s="10" t="e">
        <f>M5186+IF(AND(B5187="C",E5187&lt;&gt;""),IF(G5187="D",-#REF!,+#REF!),0)</f>
        <v>#REF!</v>
      </c>
      <c r="N5187">
        <f>IF(D5187,MONTH(D5187),"")</f>
        <v>1</v>
      </c>
      <c r="O5187">
        <f>IF(D5187,YEAR(D5187),"")</f>
        <v>2011</v>
      </c>
      <c r="P5187" s="12">
        <f>P5186+IF(AND($B5187="C",I5187&lt;&gt;""),IF($G5187="D",-I5187,+I5187),0)</f>
        <v>5.774812213216407E-3</v>
      </c>
    </row>
    <row r="5188" spans="1:16" x14ac:dyDescent="0.2">
      <c r="A5188" s="6">
        <v>2413</v>
      </c>
      <c r="B5188" s="29" t="s">
        <v>17</v>
      </c>
      <c r="C5188" s="24" t="s">
        <v>54</v>
      </c>
      <c r="D5188" s="8">
        <v>40550</v>
      </c>
      <c r="E5188" s="8">
        <v>40550</v>
      </c>
      <c r="F5188" s="40" t="s">
        <v>284</v>
      </c>
      <c r="G5188" s="29" t="s">
        <v>19</v>
      </c>
      <c r="I5188" s="12">
        <v>905</v>
      </c>
      <c r="J5188" s="12">
        <f>J5187+IF(AND($B5188="B",$G5188="D"),-I5188,IF($B5188="B",+I5188,0))</f>
        <v>3544.0126706958977</v>
      </c>
      <c r="K5188" s="12">
        <f>K5187+IF(AND($B5188="B",$E5188&lt;&gt;""),IF($G5188="D",-I5188,+I5188),0)</f>
        <v>3544.0126706958977</v>
      </c>
      <c r="L5188" s="6" t="str">
        <f>IF(C5188="","",G5188&amp;" "&amp;VLOOKUP(C5188,$X$1:$Y$49,2))</f>
        <v>R 6</v>
      </c>
      <c r="M5188" s="10" t="e">
        <f>M5187+IF(AND(B5188="C",E5188&lt;&gt;""),IF(G5188="D",-#REF!,+#REF!),0)</f>
        <v>#REF!</v>
      </c>
      <c r="N5188">
        <f>IF(D5188,MONTH(D5188),"")</f>
        <v>1</v>
      </c>
      <c r="O5188">
        <f>IF(D5188,YEAR(D5188),"")</f>
        <v>2011</v>
      </c>
      <c r="P5188" s="12">
        <f>P5187+IF(AND($B5188="C",I5188&lt;&gt;""),IF($G5188="D",-I5188,+I5188),0)</f>
        <v>5.774812213216407E-3</v>
      </c>
    </row>
    <row r="5189" spans="1:16" x14ac:dyDescent="0.2">
      <c r="A5189" s="6">
        <v>2413</v>
      </c>
      <c r="B5189" s="29" t="s">
        <v>17</v>
      </c>
      <c r="C5189" t="s">
        <v>62</v>
      </c>
      <c r="D5189" s="8">
        <v>40550</v>
      </c>
      <c r="E5189" s="8">
        <v>40550</v>
      </c>
      <c r="F5189" s="40" t="s">
        <v>284</v>
      </c>
      <c r="G5189" s="29" t="s">
        <v>19</v>
      </c>
      <c r="I5189" s="12">
        <v>177.38</v>
      </c>
      <c r="J5189" s="12">
        <f>J5188+IF(AND($B5189="B",$G5189="D"),-I5189,IF($B5189="B",+I5189,0))</f>
        <v>3721.3926706958978</v>
      </c>
      <c r="K5189" s="12">
        <f>K5188+IF(AND($B5189="B",$E5189&lt;&gt;""),IF($G5189="D",-I5189,+I5189),0)</f>
        <v>3721.3926706958978</v>
      </c>
      <c r="L5189" s="6" t="str">
        <f>IF(C5189="","",G5189&amp;" "&amp;VLOOKUP(C5189,$X$1:$Y$49,2))</f>
        <v>R 5</v>
      </c>
      <c r="M5189" s="10" t="e">
        <f>M5188+IF(AND(B5189="C",E5189&lt;&gt;""),IF(G5189="D",-#REF!,+#REF!),0)</f>
        <v>#REF!</v>
      </c>
      <c r="N5189">
        <f>IF(D5189,MONTH(D5189),"")</f>
        <v>1</v>
      </c>
      <c r="O5189">
        <f>IF(D5189,YEAR(D5189),"")</f>
        <v>2011</v>
      </c>
      <c r="P5189" s="12">
        <f>P5188+IF(AND($B5189="C",I5189&lt;&gt;""),IF($G5189="D",-I5189,+I5189),0)</f>
        <v>5.774812213216407E-3</v>
      </c>
    </row>
    <row r="5190" spans="1:16" x14ac:dyDescent="0.2">
      <c r="A5190" s="6">
        <v>1538</v>
      </c>
      <c r="B5190" s="6" t="s">
        <v>17</v>
      </c>
      <c r="C5190" t="s">
        <v>64</v>
      </c>
      <c r="D5190" s="8">
        <v>40551</v>
      </c>
      <c r="E5190" s="8">
        <v>40550</v>
      </c>
      <c r="F5190" t="s">
        <v>284</v>
      </c>
      <c r="G5190" s="6" t="s">
        <v>23</v>
      </c>
      <c r="I5190" s="12">
        <v>11.9</v>
      </c>
      <c r="J5190" s="12">
        <f>J5189+IF(AND($B5190="B",$G5190="D"),-I5190,IF($B5190="B",+I5190,0))</f>
        <v>3709.4926706958977</v>
      </c>
      <c r="K5190" s="12">
        <f>K5189+IF(AND($B5190="B",$E5190&lt;&gt;""),IF($G5190="D",-I5190,+I5190),0)</f>
        <v>3709.4926706958977</v>
      </c>
      <c r="L5190" s="6" t="str">
        <f>IF(C5190="","",G5190&amp;" "&amp;VLOOKUP(C5190,$X$1:$Y$49,2))</f>
        <v>D 20</v>
      </c>
      <c r="M5190" s="10" t="e">
        <f>M5189+IF(AND(B5190="C",E5190&lt;&gt;""),IF(G5190="D",-#REF!,+#REF!),0)</f>
        <v>#REF!</v>
      </c>
      <c r="N5190">
        <f>IF(D5190,MONTH(D5190),"")</f>
        <v>1</v>
      </c>
      <c r="O5190">
        <f>IF(D5190,YEAR(D5190),"")</f>
        <v>2011</v>
      </c>
      <c r="P5190" s="12">
        <f>P5189+IF(AND($B5190="C",I5190&lt;&gt;""),IF($G5190="D",-I5190,+I5190),0)</f>
        <v>5.774812213216407E-3</v>
      </c>
    </row>
    <row r="5191" spans="1:16" x14ac:dyDescent="0.2">
      <c r="A5191" s="6">
        <v>2391</v>
      </c>
      <c r="B5191" s="29" t="s">
        <v>17</v>
      </c>
      <c r="C5191" s="24" t="s">
        <v>33</v>
      </c>
      <c r="D5191" s="8">
        <v>40553</v>
      </c>
      <c r="F5191" s="40" t="s">
        <v>284</v>
      </c>
      <c r="G5191" s="29" t="s">
        <v>23</v>
      </c>
      <c r="I5191" s="12">
        <v>426.09</v>
      </c>
      <c r="J5191" s="12">
        <f>J5190+IF(AND($B5191="B",$G5191="D"),-I5191,IF($B5191="B",+I5191,0))</f>
        <v>3283.4026706958975</v>
      </c>
      <c r="K5191" s="12">
        <f>K5190+IF(AND($B5191="B",$E5191&lt;&gt;""),IF($G5191="D",-I5191,+I5191),0)</f>
        <v>3709.4926706958977</v>
      </c>
      <c r="L5191" s="6" t="str">
        <f>IF(C5191="","",G5191&amp;" "&amp;VLOOKUP(C5191,$X$1:$Y$49,2))</f>
        <v>D 23</v>
      </c>
      <c r="M5191" s="10" t="e">
        <f>M5190+IF(AND(B5191="C",E5191&lt;&gt;""),IF(G5191="D",-#REF!,+#REF!),0)</f>
        <v>#REF!</v>
      </c>
      <c r="N5191">
        <f>IF(D5191,MONTH(D5191),"")</f>
        <v>1</v>
      </c>
      <c r="O5191">
        <f>IF(D5191,YEAR(D5191),"")</f>
        <v>2011</v>
      </c>
      <c r="P5191" s="12">
        <f>P5190+IF(AND($B5191="C",I5191&lt;&gt;""),IF($G5191="D",-I5191,+I5191),0)</f>
        <v>5.774812213216407E-3</v>
      </c>
    </row>
    <row r="5192" spans="1:16" x14ac:dyDescent="0.2">
      <c r="A5192" s="6">
        <v>2402</v>
      </c>
      <c r="B5192" s="29" t="s">
        <v>17</v>
      </c>
      <c r="C5192" s="24" t="s">
        <v>33</v>
      </c>
      <c r="D5192" s="8">
        <v>40553</v>
      </c>
      <c r="F5192" s="40" t="s">
        <v>284</v>
      </c>
      <c r="G5192" s="29" t="s">
        <v>23</v>
      </c>
      <c r="I5192" s="12">
        <v>406.47</v>
      </c>
      <c r="J5192" s="12">
        <f>J5191+IF(AND($B5192="B",$G5192="D"),-I5192,IF($B5192="B",+I5192,0))</f>
        <v>2876.9326706958973</v>
      </c>
      <c r="K5192" s="12">
        <f>K5191+IF(AND($B5192="B",$E5192&lt;&gt;""),IF($G5192="D",-I5192,+I5192),0)</f>
        <v>3709.4926706958977</v>
      </c>
      <c r="L5192" s="6" t="str">
        <f>IF(C5192="","",G5192&amp;" "&amp;VLOOKUP(C5192,$X$1:$Y$49,2))</f>
        <v>D 23</v>
      </c>
      <c r="M5192" s="10" t="e">
        <f>M5191+IF(AND(B5192="C",E5192&lt;&gt;""),IF(G5192="D",-#REF!,+#REF!),0)</f>
        <v>#REF!</v>
      </c>
      <c r="N5192">
        <f>IF(D5192,MONTH(D5192),"")</f>
        <v>1</v>
      </c>
      <c r="O5192">
        <f>IF(D5192,YEAR(D5192),"")</f>
        <v>2011</v>
      </c>
      <c r="P5192" s="12">
        <f>P5191+IF(AND($B5192="C",I5192&lt;&gt;""),IF($G5192="D",-I5192,+I5192),0)</f>
        <v>5.774812213216407E-3</v>
      </c>
    </row>
    <row r="5193" spans="1:16" x14ac:dyDescent="0.2">
      <c r="A5193" s="6">
        <v>2415</v>
      </c>
      <c r="B5193" s="29" t="s">
        <v>17</v>
      </c>
      <c r="C5193" s="24" t="s">
        <v>54</v>
      </c>
      <c r="D5193" s="8">
        <v>40553</v>
      </c>
      <c r="E5193" s="8">
        <v>40553</v>
      </c>
      <c r="F5193" s="40" t="s">
        <v>284</v>
      </c>
      <c r="G5193" s="29" t="s">
        <v>19</v>
      </c>
      <c r="I5193" s="12">
        <v>840</v>
      </c>
      <c r="J5193" s="12">
        <f>J5192+IF(AND($B5193="B",$G5193="D"),-I5193,IF($B5193="B",+I5193,0))</f>
        <v>3716.9326706958973</v>
      </c>
      <c r="K5193" s="12">
        <f>K5192+IF(AND($B5193="B",$E5193&lt;&gt;""),IF($G5193="D",-I5193,+I5193),0)</f>
        <v>4549.4926706958977</v>
      </c>
      <c r="L5193" s="6" t="str">
        <f>IF(C5193="","",G5193&amp;" "&amp;VLOOKUP(C5193,$X$1:$Y$49,2))</f>
        <v>R 6</v>
      </c>
      <c r="M5193" s="10" t="e">
        <f>M5192+IF(AND(B5193="C",E5193&lt;&gt;""),IF(G5193="D",-#REF!,+#REF!),0)</f>
        <v>#REF!</v>
      </c>
      <c r="N5193">
        <f>IF(D5193,MONTH(D5193),"")</f>
        <v>1</v>
      </c>
      <c r="O5193">
        <f>IF(D5193,YEAR(D5193),"")</f>
        <v>2011</v>
      </c>
      <c r="P5193" s="12">
        <f>P5192+IF(AND($B5193="C",I5193&lt;&gt;""),IF($G5193="D",-I5193,+I5193),0)</f>
        <v>5.774812213216407E-3</v>
      </c>
    </row>
    <row r="5194" spans="1:16" x14ac:dyDescent="0.2">
      <c r="A5194" s="6">
        <v>2415</v>
      </c>
      <c r="B5194" s="29" t="s">
        <v>17</v>
      </c>
      <c r="C5194" t="s">
        <v>62</v>
      </c>
      <c r="D5194" s="8">
        <v>40553</v>
      </c>
      <c r="E5194" s="8">
        <v>40553</v>
      </c>
      <c r="F5194" s="40" t="s">
        <v>284</v>
      </c>
      <c r="G5194" s="29" t="s">
        <v>19</v>
      </c>
      <c r="I5194" s="12">
        <v>164.64</v>
      </c>
      <c r="J5194" s="12">
        <f>J5193+IF(AND($B5194="B",$G5194="D"),-I5194,IF($B5194="B",+I5194,0))</f>
        <v>3881.5726706958972</v>
      </c>
      <c r="K5194" s="12">
        <f>K5193+IF(AND($B5194="B",$E5194&lt;&gt;""),IF($G5194="D",-I5194,+I5194),0)</f>
        <v>4714.132670695898</v>
      </c>
      <c r="L5194" s="6" t="str">
        <f>IF(C5194="","",G5194&amp;" "&amp;VLOOKUP(C5194,$X$1:$Y$49,2))</f>
        <v>R 5</v>
      </c>
      <c r="M5194" s="10" t="e">
        <f>M5193+IF(AND(B5194="C",E5194&lt;&gt;""),IF(G5194="D",-#REF!,+#REF!),0)</f>
        <v>#REF!</v>
      </c>
      <c r="N5194">
        <f>IF(D5194,MONTH(D5194),"")</f>
        <v>1</v>
      </c>
      <c r="O5194">
        <f>IF(D5194,YEAR(D5194),"")</f>
        <v>2011</v>
      </c>
      <c r="P5194" s="12">
        <f>P5193+IF(AND($B5194="C",I5194&lt;&gt;""),IF($G5194="D",-I5194,+I5194),0)</f>
        <v>5.774812213216407E-3</v>
      </c>
    </row>
    <row r="5195" spans="1:16" x14ac:dyDescent="0.2">
      <c r="A5195" s="6">
        <v>2418</v>
      </c>
      <c r="B5195" s="29" t="s">
        <v>17</v>
      </c>
      <c r="C5195" s="24" t="s">
        <v>54</v>
      </c>
      <c r="D5195" s="8">
        <v>40553</v>
      </c>
      <c r="E5195" s="8">
        <v>40553</v>
      </c>
      <c r="F5195" s="40" t="s">
        <v>284</v>
      </c>
      <c r="G5195" s="29" t="s">
        <v>19</v>
      </c>
      <c r="I5195" s="12">
        <v>1498.68</v>
      </c>
      <c r="J5195" s="12">
        <f>J5194+IF(AND($B5195="B",$G5195="D"),-I5195,IF($B5195="B",+I5195,0))</f>
        <v>5380.252670695897</v>
      </c>
      <c r="K5195" s="12">
        <f>K5194+IF(AND($B5195="B",$E5195&lt;&gt;""),IF($G5195="D",-I5195,+I5195),0)</f>
        <v>6212.8126706958983</v>
      </c>
      <c r="L5195" s="6" t="str">
        <f>IF(C5195="","",G5195&amp;" "&amp;VLOOKUP(C5195,$X$1:$Y$49,2))</f>
        <v>R 6</v>
      </c>
      <c r="M5195" s="10" t="e">
        <f>M5194+IF(AND(B5195="C",E5195&lt;&gt;""),IF(G5195="D",-#REF!,+#REF!),0)</f>
        <v>#REF!</v>
      </c>
      <c r="N5195">
        <f>IF(D5195,MONTH(D5195),"")</f>
        <v>1</v>
      </c>
      <c r="O5195">
        <f>IF(D5195,YEAR(D5195),"")</f>
        <v>2011</v>
      </c>
      <c r="P5195" s="12">
        <f>P5194+IF(AND($B5195="C",I5195&lt;&gt;""),IF($G5195="D",-I5195,+I5195),0)</f>
        <v>5.774812213216407E-3</v>
      </c>
    </row>
    <row r="5196" spans="1:16" x14ac:dyDescent="0.2">
      <c r="A5196" s="6">
        <v>2418</v>
      </c>
      <c r="B5196" s="29" t="s">
        <v>17</v>
      </c>
      <c r="C5196" t="s">
        <v>62</v>
      </c>
      <c r="D5196" s="8">
        <v>40553</v>
      </c>
      <c r="E5196" s="8">
        <v>40553</v>
      </c>
      <c r="F5196" s="40" t="s">
        <v>284</v>
      </c>
      <c r="G5196" s="29" t="s">
        <v>19</v>
      </c>
      <c r="I5196" s="12">
        <v>293.74</v>
      </c>
      <c r="J5196" s="12">
        <f>J5195+IF(AND($B5196="B",$G5196="D"),-I5196,IF($B5196="B",+I5196,0))</f>
        <v>5673.9926706958968</v>
      </c>
      <c r="K5196" s="12">
        <f>K5195+IF(AND($B5196="B",$E5196&lt;&gt;""),IF($G5196="D",-I5196,+I5196),0)</f>
        <v>6506.5526706958981</v>
      </c>
      <c r="L5196" s="6" t="str">
        <f>IF(C5196="","",G5196&amp;" "&amp;VLOOKUP(C5196,$X$1:$Y$49,2))</f>
        <v>R 5</v>
      </c>
      <c r="M5196" s="10" t="e">
        <f>M5195+IF(AND(B5196="C",E5196&lt;&gt;""),IF(G5196="D",-#REF!,+#REF!),0)</f>
        <v>#REF!</v>
      </c>
      <c r="N5196">
        <f>IF(D5196,MONTH(D5196),"")</f>
        <v>1</v>
      </c>
      <c r="O5196">
        <f>IF(D5196,YEAR(D5196),"")</f>
        <v>2011</v>
      </c>
      <c r="P5196" s="12">
        <f>P5195+IF(AND($B5196="C",I5196&lt;&gt;""),IF($G5196="D",-I5196,+I5196),0)</f>
        <v>5.774812213216407E-3</v>
      </c>
    </row>
    <row r="5197" spans="1:16" x14ac:dyDescent="0.2">
      <c r="A5197" s="6">
        <v>2419</v>
      </c>
      <c r="B5197" s="29" t="s">
        <v>17</v>
      </c>
      <c r="C5197" s="24" t="s">
        <v>33</v>
      </c>
      <c r="D5197" s="8">
        <v>40553</v>
      </c>
      <c r="F5197" s="40" t="s">
        <v>284</v>
      </c>
      <c r="G5197" s="29" t="s">
        <v>23</v>
      </c>
      <c r="I5197" s="12">
        <v>894.3</v>
      </c>
      <c r="J5197" s="12">
        <f>J5196+IF(AND($B5197="B",$G5197="D"),-I5197,IF($B5197="B",+I5197,0))</f>
        <v>4779.6926706958966</v>
      </c>
      <c r="K5197" s="12">
        <f>K5196+IF(AND($B5197="B",$E5197&lt;&gt;""),IF($G5197="D",-I5197,+I5197),0)</f>
        <v>6506.5526706958981</v>
      </c>
      <c r="L5197" s="6" t="str">
        <f>IF(C5197="","",G5197&amp;" "&amp;VLOOKUP(C5197,$X$1:$Y$49,2))</f>
        <v>D 23</v>
      </c>
      <c r="M5197" s="10" t="e">
        <f>M5196+IF(AND(B5197="C",E5197&lt;&gt;""),IF(G5197="D",-#REF!,+#REF!),0)</f>
        <v>#REF!</v>
      </c>
      <c r="N5197">
        <f>IF(D5197,MONTH(D5197),"")</f>
        <v>1</v>
      </c>
      <c r="O5197">
        <f>IF(D5197,YEAR(D5197),"")</f>
        <v>2011</v>
      </c>
      <c r="P5197" s="12">
        <f>P5196+IF(AND($B5197="C",I5197&lt;&gt;""),IF($G5197="D",-I5197,+I5197),0)</f>
        <v>5.774812213216407E-3</v>
      </c>
    </row>
    <row r="5198" spans="1:16" x14ac:dyDescent="0.2">
      <c r="A5198" s="6">
        <v>2417</v>
      </c>
      <c r="B5198" s="29" t="s">
        <v>17</v>
      </c>
      <c r="C5198" s="24" t="s">
        <v>58</v>
      </c>
      <c r="D5198" s="8">
        <v>40554</v>
      </c>
      <c r="E5198" s="8">
        <v>40554</v>
      </c>
      <c r="F5198" s="40" t="s">
        <v>284</v>
      </c>
      <c r="G5198" s="29" t="s">
        <v>23</v>
      </c>
      <c r="I5198" s="12">
        <v>4000</v>
      </c>
      <c r="J5198" s="12">
        <f>J5197+IF(AND($B5198="B",$G5198="D"),-I5198,IF($B5198="B",+I5198,0))</f>
        <v>779.6926706958966</v>
      </c>
      <c r="K5198" s="12">
        <f>K5197+IF(AND($B5198="B",$E5198&lt;&gt;""),IF($G5198="D",-I5198,+I5198),0)</f>
        <v>2506.5526706958981</v>
      </c>
      <c r="L5198" s="6" t="str">
        <f>IF(C5198="","",G5198&amp;" "&amp;VLOOKUP(C5198,$X$1:$Y$49,2))</f>
        <v>D 4</v>
      </c>
      <c r="M5198" s="10" t="e">
        <f>M5197+IF(AND(B5198="C",E5198&lt;&gt;""),IF(G5198="D",-#REF!,+#REF!),0)</f>
        <v>#REF!</v>
      </c>
      <c r="N5198">
        <f>IF(D5198,MONTH(D5198),"")</f>
        <v>1</v>
      </c>
      <c r="O5198">
        <f>IF(D5198,YEAR(D5198),"")</f>
        <v>2011</v>
      </c>
      <c r="P5198" s="12">
        <f>P5197+IF(AND($B5198="C",I5198&lt;&gt;""),IF($G5198="D",-I5198,+I5198),0)</f>
        <v>5.774812213216407E-3</v>
      </c>
    </row>
    <row r="5199" spans="1:16" x14ac:dyDescent="0.2">
      <c r="A5199" s="6">
        <v>2414</v>
      </c>
      <c r="B5199" s="29" t="s">
        <v>17</v>
      </c>
      <c r="C5199" s="24" t="s">
        <v>54</v>
      </c>
      <c r="D5199" s="8">
        <v>40556</v>
      </c>
      <c r="E5199" s="8">
        <v>40556</v>
      </c>
      <c r="F5199" s="40" t="s">
        <v>284</v>
      </c>
      <c r="G5199" s="29" t="s">
        <v>19</v>
      </c>
      <c r="I5199" s="12">
        <v>260</v>
      </c>
      <c r="J5199" s="12">
        <f>J5198+IF(AND($B5199="B",$G5199="D"),-I5199,IF($B5199="B",+I5199,0))</f>
        <v>1039.6926706958966</v>
      </c>
      <c r="K5199" s="12">
        <f>K5198+IF(AND($B5199="B",$E5199&lt;&gt;""),IF($G5199="D",-I5199,+I5199),0)</f>
        <v>2766.5526706958981</v>
      </c>
      <c r="L5199" s="6" t="str">
        <f>IF(C5199="","",G5199&amp;" "&amp;VLOOKUP(C5199,$X$1:$Y$49,2))</f>
        <v>R 6</v>
      </c>
      <c r="M5199" s="10" t="e">
        <f>M5198+IF(AND(B5199="C",E5199&lt;&gt;""),IF(G5199="D",-#REF!,+#REF!),0)</f>
        <v>#REF!</v>
      </c>
      <c r="N5199">
        <f>IF(D5199,MONTH(D5199),"")</f>
        <v>1</v>
      </c>
      <c r="O5199">
        <f>IF(D5199,YEAR(D5199),"")</f>
        <v>2011</v>
      </c>
      <c r="P5199" s="12">
        <f>P5198+IF(AND($B5199="C",I5199&lt;&gt;""),IF($G5199="D",-I5199,+I5199),0)</f>
        <v>5.774812213216407E-3</v>
      </c>
    </row>
    <row r="5200" spans="1:16" x14ac:dyDescent="0.2">
      <c r="A5200" s="6">
        <v>2414</v>
      </c>
      <c r="B5200" s="29" t="s">
        <v>17</v>
      </c>
      <c r="C5200" t="s">
        <v>62</v>
      </c>
      <c r="D5200" s="8">
        <v>40556</v>
      </c>
      <c r="E5200" s="8">
        <v>40556</v>
      </c>
      <c r="F5200" s="40" t="s">
        <v>284</v>
      </c>
      <c r="G5200" s="29" t="s">
        <v>19</v>
      </c>
      <c r="I5200" s="12">
        <v>50.96</v>
      </c>
      <c r="J5200" s="12">
        <f>J5199+IF(AND($B5200="B",$G5200="D"),-I5200,IF($B5200="B",+I5200,0))</f>
        <v>1090.6526706958966</v>
      </c>
      <c r="K5200" s="12">
        <f>K5199+IF(AND($B5200="B",$E5200&lt;&gt;""),IF($G5200="D",-I5200,+I5200),0)</f>
        <v>2817.5126706958981</v>
      </c>
      <c r="L5200" s="6" t="str">
        <f>IF(C5200="","",G5200&amp;" "&amp;VLOOKUP(C5200,$X$1:$Y$49,2))</f>
        <v>R 5</v>
      </c>
      <c r="M5200" s="10" t="e">
        <f>M5199+IF(AND(B5200="C",E5200&lt;&gt;""),IF(G5200="D",-#REF!,+#REF!),0)</f>
        <v>#REF!</v>
      </c>
      <c r="N5200">
        <f>IF(D5200,MONTH(D5200),"")</f>
        <v>1</v>
      </c>
      <c r="O5200">
        <f>IF(D5200,YEAR(D5200),"")</f>
        <v>2011</v>
      </c>
      <c r="P5200" s="12">
        <f>P5199+IF(AND($B5200="C",I5200&lt;&gt;""),IF($G5200="D",-I5200,+I5200),0)</f>
        <v>5.774812213216407E-3</v>
      </c>
    </row>
    <row r="5201" spans="1:25" x14ac:dyDescent="0.2">
      <c r="A5201" s="6">
        <v>2416</v>
      </c>
      <c r="B5201" s="29" t="s">
        <v>17</v>
      </c>
      <c r="C5201" t="s">
        <v>28</v>
      </c>
      <c r="D5201" s="8">
        <v>40557</v>
      </c>
      <c r="E5201" s="8">
        <v>40557</v>
      </c>
      <c r="F5201" t="s">
        <v>284</v>
      </c>
      <c r="G5201" s="29" t="s">
        <v>23</v>
      </c>
      <c r="I5201" s="12">
        <v>64.37</v>
      </c>
      <c r="J5201" s="12">
        <f>J5200+IF(AND($B5201="B",$G5201="D"),-I5201,IF($B5201="B",+I5201,0))</f>
        <v>1026.2826706958967</v>
      </c>
      <c r="K5201" s="12">
        <f>K5200+IF(AND($B5201="B",$E5201&lt;&gt;""),IF($G5201="D",-I5201,+I5201),0)</f>
        <v>2753.1426706958982</v>
      </c>
      <c r="L5201" s="6" t="str">
        <f>IF(C5201="","",G5201&amp;" "&amp;VLOOKUP(C5201,$X$1:$Y$49,2))</f>
        <v>D 25</v>
      </c>
      <c r="M5201" s="10" t="e">
        <f>M5200+IF(AND(B5201="C",E5201&lt;&gt;""),IF(G5201="D",-#REF!,+#REF!),0)</f>
        <v>#REF!</v>
      </c>
      <c r="N5201">
        <f>IF(D5201,MONTH(D5201),"")</f>
        <v>1</v>
      </c>
      <c r="O5201">
        <f>IF(D5201,YEAR(D5201),"")</f>
        <v>2011</v>
      </c>
      <c r="P5201" s="12">
        <f>P5200+IF(AND($B5201="C",I5201&lt;&gt;""),IF($G5201="D",-I5201,+I5201),0)</f>
        <v>5.774812213216407E-3</v>
      </c>
    </row>
    <row r="5202" spans="1:25" x14ac:dyDescent="0.2">
      <c r="A5202" s="6">
        <v>2416</v>
      </c>
      <c r="B5202" s="29" t="s">
        <v>17</v>
      </c>
      <c r="C5202" s="24" t="s">
        <v>26</v>
      </c>
      <c r="D5202" s="8">
        <v>40557</v>
      </c>
      <c r="E5202" s="8">
        <v>40557</v>
      </c>
      <c r="F5202" t="s">
        <v>284</v>
      </c>
      <c r="G5202" s="29" t="s">
        <v>23</v>
      </c>
      <c r="I5202" s="12">
        <v>12.62</v>
      </c>
      <c r="J5202" s="12">
        <f>J5201+IF(AND($B5202="B",$G5202="D"),-I5202,IF($B5202="B",+I5202,0))</f>
        <v>1013.6626706958967</v>
      </c>
      <c r="K5202" s="12">
        <f>K5201+IF(AND($B5202="B",$E5202&lt;&gt;""),IF($G5202="D",-I5202,+I5202),0)</f>
        <v>2740.5226706958983</v>
      </c>
      <c r="L5202" s="6" t="str">
        <f>IF(C5202="","",G5202&amp;" "&amp;VLOOKUP(C5202,$X$1:$Y$49,2))</f>
        <v>D 6</v>
      </c>
      <c r="M5202" s="10" t="e">
        <f>M5201+IF(AND(B5202="C",E5202&lt;&gt;""),IF(G5202="D",-#REF!,+#REF!),0)</f>
        <v>#REF!</v>
      </c>
      <c r="N5202">
        <f>IF(D5202,MONTH(D5202),"")</f>
        <v>1</v>
      </c>
      <c r="O5202">
        <f>IF(D5202,YEAR(D5202),"")</f>
        <v>2011</v>
      </c>
      <c r="P5202" s="12">
        <f>P5201+IF(AND($B5202="C",I5202&lt;&gt;""),IF($G5202="D",-I5202,+I5202),0)</f>
        <v>5.774812213216407E-3</v>
      </c>
    </row>
    <row r="5203" spans="1:25" x14ac:dyDescent="0.2">
      <c r="A5203" s="6">
        <v>2421</v>
      </c>
      <c r="B5203" s="29" t="s">
        <v>17</v>
      </c>
      <c r="C5203" s="24" t="s">
        <v>67</v>
      </c>
      <c r="D5203" s="8">
        <v>40560</v>
      </c>
      <c r="E5203" s="8">
        <v>40560</v>
      </c>
      <c r="F5203" s="40" t="s">
        <v>284</v>
      </c>
      <c r="G5203" s="29" t="s">
        <v>23</v>
      </c>
      <c r="I5203" s="12">
        <v>484</v>
      </c>
      <c r="J5203" s="12">
        <f>J5202+IF(AND($B5203="B",$G5203="D"),-I5203,IF($B5203="B",+I5203,0))</f>
        <v>529.66267069589674</v>
      </c>
      <c r="K5203" s="12">
        <f>K5202+IF(AND($B5203="B",$E5203&lt;&gt;""),IF($G5203="D",-I5203,+I5203),0)</f>
        <v>2256.5226706958983</v>
      </c>
      <c r="L5203" s="6" t="str">
        <f>IF(C5203="","",G5203&amp;" "&amp;VLOOKUP(C5203,$X$1:$Y$49,2))</f>
        <v>D 11</v>
      </c>
      <c r="M5203" s="10" t="e">
        <f>M5202+IF(AND(B5203="C",E5203&lt;&gt;""),IF(G5203="D",-#REF!,+#REF!),0)</f>
        <v>#REF!</v>
      </c>
      <c r="N5203">
        <f>IF(D5203,MONTH(D5203),"")</f>
        <v>1</v>
      </c>
      <c r="O5203">
        <f>IF(D5203,YEAR(D5203),"")</f>
        <v>2011</v>
      </c>
      <c r="P5203" s="12">
        <f>P5202+IF(AND($B5203="C",I5203&lt;&gt;""),IF($G5203="D",-I5203,+I5203),0)</f>
        <v>5.774812213216407E-3</v>
      </c>
    </row>
    <row r="5204" spans="1:25" x14ac:dyDescent="0.2">
      <c r="A5204" s="6">
        <v>2294</v>
      </c>
      <c r="B5204" s="29" t="s">
        <v>17</v>
      </c>
      <c r="C5204" s="24" t="s">
        <v>18</v>
      </c>
      <c r="D5204" s="8">
        <v>40561</v>
      </c>
      <c r="E5204" s="8">
        <v>40561</v>
      </c>
      <c r="F5204" s="40" t="s">
        <v>284</v>
      </c>
      <c r="G5204" s="29" t="s">
        <v>19</v>
      </c>
      <c r="I5204" s="12">
        <v>15000</v>
      </c>
      <c r="J5204" s="12">
        <f>J5203+IF(AND($B5204="B",$G5204="D"),-I5204,IF($B5204="B",+I5204,0))</f>
        <v>15529.662670695896</v>
      </c>
      <c r="K5204" s="12">
        <f>K5203+IF(AND($B5204="B",$E5204&lt;&gt;""),IF($G5204="D",-I5204,+I5204),0)</f>
        <v>17256.5226706959</v>
      </c>
      <c r="L5204" s="6" t="str">
        <f>IF(C5204="","",G5204&amp;" "&amp;VLOOKUP(C5204,$X$1:$Y$49,2))</f>
        <v>R 8</v>
      </c>
      <c r="M5204" s="10" t="e">
        <f>M5203+IF(AND(B5204="C",E5204&lt;&gt;""),IF(G5204="D",-#REF!,+#REF!),0)</f>
        <v>#REF!</v>
      </c>
      <c r="N5204">
        <f>IF(D5204,MONTH(D5204),"")</f>
        <v>1</v>
      </c>
      <c r="O5204">
        <f>IF(D5204,YEAR(D5204),"")</f>
        <v>2011</v>
      </c>
      <c r="P5204" s="12">
        <f>P5203+IF(AND($B5204="C",I5204&lt;&gt;""),IF($G5204="D",-I5204,+I5204),0)</f>
        <v>5.774812213216407E-3</v>
      </c>
    </row>
    <row r="5205" spans="1:25" x14ac:dyDescent="0.2">
      <c r="A5205" s="6">
        <v>2294</v>
      </c>
      <c r="B5205" s="29" t="s">
        <v>17</v>
      </c>
      <c r="C5205" s="24" t="s">
        <v>58</v>
      </c>
      <c r="D5205" s="8">
        <v>40562</v>
      </c>
      <c r="E5205" s="8">
        <v>40562</v>
      </c>
      <c r="F5205" s="40" t="s">
        <v>284</v>
      </c>
      <c r="G5205" s="29" t="s">
        <v>23</v>
      </c>
      <c r="I5205" s="12">
        <v>8180.73</v>
      </c>
      <c r="J5205" s="12">
        <f>J5204+IF(AND($B5205="B",$G5205="D"),-I5205,IF($B5205="B",+I5205,0))</f>
        <v>7348.9326706958964</v>
      </c>
      <c r="K5205" s="12">
        <f>K5204+IF(AND($B5205="B",$E5205&lt;&gt;""),IF($G5205="D",-I5205,+I5205),0)</f>
        <v>9075.7926706959006</v>
      </c>
      <c r="L5205" s="6" t="str">
        <f>IF(C5205="","",G5205&amp;" "&amp;VLOOKUP(C5205,$X$1:$Y$49,2))</f>
        <v>D 4</v>
      </c>
      <c r="M5205" s="10" t="e">
        <f>M5204+IF(AND(B5205="C",E5205&lt;&gt;""),IF(G5205="D",-#REF!,+#REF!),0)</f>
        <v>#REF!</v>
      </c>
      <c r="N5205">
        <f>IF(D5205,MONTH(D5205),"")</f>
        <v>1</v>
      </c>
      <c r="O5205">
        <f>IF(D5205,YEAR(D5205),"")</f>
        <v>2011</v>
      </c>
      <c r="P5205" s="12">
        <f>P5204+IF(AND($B5205="C",I5205&lt;&gt;""),IF($G5205="D",-I5205,+I5205),0)</f>
        <v>5.774812213216407E-3</v>
      </c>
    </row>
    <row r="5206" spans="1:25" s="12" customFormat="1" x14ac:dyDescent="0.2">
      <c r="A5206" s="6"/>
      <c r="B5206" s="6"/>
      <c r="C5206"/>
      <c r="D5206" s="8"/>
      <c r="E5206" s="8"/>
      <c r="F5206"/>
      <c r="G5206" s="6"/>
      <c r="H5206"/>
      <c r="L5206" s="6"/>
      <c r="M5206" s="10"/>
      <c r="N5206"/>
      <c r="O5206"/>
      <c r="R5206" s="13"/>
      <c r="S5206"/>
      <c r="T5206"/>
      <c r="U5206"/>
      <c r="V5206"/>
      <c r="W5206"/>
      <c r="X5206"/>
      <c r="Y5206"/>
    </row>
    <row r="5207" spans="1:25" s="12" customFormat="1" x14ac:dyDescent="0.2">
      <c r="A5207" s="6"/>
      <c r="B5207" s="6"/>
      <c r="C5207"/>
      <c r="D5207" s="8"/>
      <c r="E5207" s="8"/>
      <c r="F5207"/>
      <c r="G5207" s="6"/>
      <c r="H5207"/>
      <c r="L5207" s="6"/>
      <c r="M5207" s="10"/>
      <c r="N5207"/>
      <c r="O5207"/>
      <c r="R5207" s="13"/>
      <c r="S5207"/>
      <c r="T5207"/>
      <c r="U5207"/>
      <c r="V5207"/>
      <c r="W5207"/>
      <c r="X5207"/>
      <c r="Y5207"/>
    </row>
    <row r="5208" spans="1:25" s="12" customFormat="1" x14ac:dyDescent="0.2">
      <c r="A5208" s="6"/>
      <c r="B5208" s="6"/>
      <c r="C5208"/>
      <c r="D5208" s="8"/>
      <c r="E5208" s="8"/>
      <c r="F5208"/>
      <c r="G5208" s="6"/>
      <c r="H5208"/>
      <c r="L5208" s="6"/>
      <c r="M5208" s="10"/>
      <c r="N5208"/>
      <c r="O5208"/>
      <c r="R5208" s="13"/>
      <c r="S5208"/>
      <c r="T5208"/>
      <c r="U5208"/>
      <c r="V5208"/>
      <c r="W5208"/>
      <c r="X5208"/>
      <c r="Y5208"/>
    </row>
    <row r="5209" spans="1:25" s="12" customFormat="1" x14ac:dyDescent="0.2">
      <c r="A5209" s="6"/>
      <c r="B5209" s="6"/>
      <c r="C5209"/>
      <c r="D5209" s="8"/>
      <c r="E5209" s="8"/>
      <c r="F5209"/>
      <c r="G5209" s="6"/>
      <c r="H5209"/>
      <c r="L5209" s="6"/>
      <c r="M5209" s="10"/>
      <c r="N5209"/>
      <c r="O5209"/>
      <c r="R5209" s="13"/>
      <c r="S5209"/>
      <c r="T5209"/>
      <c r="U5209"/>
      <c r="V5209"/>
      <c r="W5209"/>
      <c r="X5209"/>
      <c r="Y5209"/>
    </row>
    <row r="5210" spans="1:25" s="12" customFormat="1" x14ac:dyDescent="0.2">
      <c r="A5210" s="6"/>
      <c r="B5210" s="6"/>
      <c r="C5210"/>
      <c r="D5210" s="8"/>
      <c r="E5210" s="8"/>
      <c r="F5210"/>
      <c r="G5210" s="6"/>
      <c r="H5210"/>
      <c r="L5210" s="6"/>
      <c r="M5210" s="10"/>
      <c r="N5210"/>
      <c r="O5210"/>
      <c r="R5210" s="13"/>
      <c r="S5210"/>
      <c r="T5210"/>
      <c r="U5210"/>
      <c r="V5210"/>
      <c r="W5210"/>
      <c r="X5210"/>
      <c r="Y5210"/>
    </row>
    <row r="5211" spans="1:25" s="12" customFormat="1" x14ac:dyDescent="0.2">
      <c r="A5211" s="6"/>
      <c r="B5211" s="6"/>
      <c r="C5211"/>
      <c r="D5211" s="8"/>
      <c r="E5211" s="8"/>
      <c r="F5211"/>
      <c r="G5211" s="6"/>
      <c r="H5211"/>
      <c r="L5211" s="6"/>
      <c r="M5211" s="10"/>
      <c r="N5211"/>
      <c r="O5211"/>
      <c r="R5211" s="13"/>
      <c r="S5211"/>
      <c r="T5211"/>
      <c r="U5211"/>
      <c r="V5211"/>
      <c r="W5211"/>
      <c r="X5211"/>
      <c r="Y5211"/>
    </row>
    <row r="5212" spans="1:25" s="12" customFormat="1" x14ac:dyDescent="0.2">
      <c r="A5212" s="6"/>
      <c r="B5212" s="6"/>
      <c r="C5212"/>
      <c r="D5212" s="8"/>
      <c r="E5212" s="8"/>
      <c r="F5212"/>
      <c r="G5212" s="6"/>
      <c r="H5212"/>
      <c r="L5212" s="6"/>
      <c r="M5212" s="10"/>
      <c r="N5212"/>
      <c r="O5212"/>
      <c r="R5212" s="13"/>
      <c r="S5212"/>
      <c r="T5212"/>
      <c r="U5212"/>
      <c r="V5212"/>
      <c r="W5212"/>
      <c r="X5212"/>
      <c r="Y5212"/>
    </row>
    <row r="5213" spans="1:25" s="12" customFormat="1" x14ac:dyDescent="0.2">
      <c r="A5213" s="6"/>
      <c r="B5213" s="6"/>
      <c r="C5213"/>
      <c r="D5213" s="8"/>
      <c r="E5213" s="8"/>
      <c r="F5213"/>
      <c r="G5213" s="6"/>
      <c r="H5213"/>
      <c r="L5213" s="6"/>
      <c r="M5213" s="10"/>
      <c r="N5213"/>
      <c r="O5213"/>
      <c r="R5213" s="13"/>
      <c r="S5213"/>
      <c r="T5213"/>
      <c r="U5213"/>
      <c r="V5213"/>
      <c r="W5213"/>
      <c r="X5213"/>
      <c r="Y5213"/>
    </row>
    <row r="5214" spans="1:25" s="12" customFormat="1" x14ac:dyDescent="0.2">
      <c r="A5214" s="6"/>
      <c r="B5214" s="6"/>
      <c r="C5214"/>
      <c r="D5214" s="8"/>
      <c r="E5214" s="8"/>
      <c r="F5214"/>
      <c r="G5214" s="6"/>
      <c r="H5214"/>
      <c r="L5214" s="6"/>
      <c r="M5214" s="10"/>
      <c r="N5214"/>
      <c r="O5214"/>
      <c r="R5214" s="13"/>
      <c r="S5214"/>
      <c r="T5214"/>
      <c r="U5214"/>
      <c r="V5214"/>
      <c r="W5214"/>
      <c r="X5214"/>
      <c r="Y5214"/>
    </row>
    <row r="5215" spans="1:25" s="12" customFormat="1" x14ac:dyDescent="0.2">
      <c r="A5215" s="6"/>
      <c r="B5215" s="6"/>
      <c r="C5215"/>
      <c r="D5215" s="8"/>
      <c r="E5215" s="8"/>
      <c r="F5215"/>
      <c r="G5215" s="6"/>
      <c r="H5215"/>
      <c r="L5215" s="6"/>
      <c r="M5215" s="10"/>
      <c r="N5215"/>
      <c r="O5215"/>
      <c r="R5215" s="13"/>
      <c r="S5215"/>
      <c r="T5215"/>
      <c r="U5215"/>
      <c r="V5215"/>
      <c r="W5215"/>
      <c r="X5215"/>
      <c r="Y5215"/>
    </row>
    <row r="5216" spans="1:25" s="12" customFormat="1" x14ac:dyDescent="0.2">
      <c r="A5216" s="6"/>
      <c r="B5216" s="6"/>
      <c r="C5216"/>
      <c r="D5216" s="8"/>
      <c r="E5216" s="8"/>
      <c r="F5216"/>
      <c r="G5216" s="6"/>
      <c r="H5216"/>
      <c r="L5216" s="6"/>
      <c r="M5216" s="10"/>
      <c r="N5216"/>
      <c r="O5216"/>
      <c r="R5216" s="13"/>
      <c r="S5216"/>
      <c r="T5216"/>
      <c r="U5216"/>
      <c r="V5216"/>
      <c r="W5216"/>
      <c r="X5216"/>
      <c r="Y5216"/>
    </row>
    <row r="5217" spans="12:13" x14ac:dyDescent="0.2">
      <c r="L5217" s="6"/>
      <c r="M5217" s="10"/>
    </row>
    <row r="5218" spans="12:13" x14ac:dyDescent="0.2">
      <c r="L5218" s="6"/>
      <c r="M5218" s="10"/>
    </row>
    <row r="5219" spans="12:13" x14ac:dyDescent="0.2">
      <c r="L5219" s="6"/>
      <c r="M5219" s="10"/>
    </row>
    <row r="5220" spans="12:13" x14ac:dyDescent="0.2">
      <c r="L5220" s="6"/>
      <c r="M5220" s="10"/>
    </row>
    <row r="5221" spans="12:13" x14ac:dyDescent="0.2">
      <c r="L5221" s="6"/>
      <c r="M5221" s="10"/>
    </row>
    <row r="5222" spans="12:13" x14ac:dyDescent="0.2">
      <c r="L5222" s="6"/>
      <c r="M5222" s="10"/>
    </row>
    <row r="5223" spans="12:13" x14ac:dyDescent="0.2">
      <c r="L5223" s="6"/>
      <c r="M5223" s="10"/>
    </row>
    <row r="5224" spans="12:13" x14ac:dyDescent="0.2">
      <c r="L5224" s="6"/>
      <c r="M5224" s="10"/>
    </row>
    <row r="5225" spans="12:13" x14ac:dyDescent="0.2">
      <c r="L5225" s="6"/>
      <c r="M5225" s="10"/>
    </row>
    <row r="5226" spans="12:13" x14ac:dyDescent="0.2">
      <c r="L5226" s="6"/>
      <c r="M5226" s="10"/>
    </row>
    <row r="5227" spans="12:13" x14ac:dyDescent="0.2">
      <c r="L5227" s="6"/>
      <c r="M5227" s="10"/>
    </row>
    <row r="5228" spans="12:13" x14ac:dyDescent="0.2">
      <c r="L5228" s="6"/>
      <c r="M5228" s="10"/>
    </row>
    <row r="5229" spans="12:13" x14ac:dyDescent="0.2">
      <c r="L5229" s="6"/>
      <c r="M5229" s="10"/>
    </row>
    <row r="5230" spans="12:13" x14ac:dyDescent="0.2">
      <c r="L5230" s="6"/>
      <c r="M5230" s="10"/>
    </row>
    <row r="5231" spans="12:13" x14ac:dyDescent="0.2">
      <c r="L5231" s="6"/>
      <c r="M5231" s="10"/>
    </row>
    <row r="5232" spans="12:13" x14ac:dyDescent="0.2">
      <c r="L5232" s="6"/>
      <c r="M5232" s="10"/>
    </row>
    <row r="5233" spans="12:13" x14ac:dyDescent="0.2">
      <c r="L5233" s="6"/>
      <c r="M5233" s="10"/>
    </row>
    <row r="5234" spans="12:13" x14ac:dyDescent="0.2">
      <c r="L5234" s="6"/>
      <c r="M5234" s="10"/>
    </row>
    <row r="5235" spans="12:13" x14ac:dyDescent="0.2">
      <c r="L5235" s="6"/>
      <c r="M5235" s="10"/>
    </row>
    <row r="5236" spans="12:13" x14ac:dyDescent="0.2">
      <c r="L5236" s="6"/>
      <c r="M5236" s="10"/>
    </row>
    <row r="5237" spans="12:13" x14ac:dyDescent="0.2">
      <c r="L5237" s="6"/>
      <c r="M5237" s="10"/>
    </row>
    <row r="5238" spans="12:13" x14ac:dyDescent="0.2">
      <c r="L5238" s="6"/>
      <c r="M5238" s="10"/>
    </row>
    <row r="5239" spans="12:13" x14ac:dyDescent="0.2">
      <c r="L5239" s="6"/>
      <c r="M5239" s="10"/>
    </row>
    <row r="5240" spans="12:13" x14ac:dyDescent="0.2">
      <c r="L5240" s="6"/>
      <c r="M5240" s="10"/>
    </row>
    <row r="5241" spans="12:13" x14ac:dyDescent="0.2">
      <c r="L5241" s="6"/>
      <c r="M5241" s="10"/>
    </row>
    <row r="5242" spans="12:13" x14ac:dyDescent="0.2">
      <c r="L5242" s="6"/>
      <c r="M5242" s="10"/>
    </row>
    <row r="5243" spans="12:13" x14ac:dyDescent="0.2">
      <c r="L5243" s="6"/>
      <c r="M5243" s="10"/>
    </row>
    <row r="5244" spans="12:13" x14ac:dyDescent="0.2">
      <c r="L5244" s="6"/>
      <c r="M5244" s="10"/>
    </row>
    <row r="5245" spans="12:13" x14ac:dyDescent="0.2">
      <c r="L5245" s="6"/>
      <c r="M5245" s="10"/>
    </row>
    <row r="5246" spans="12:13" x14ac:dyDescent="0.2">
      <c r="L5246" s="6"/>
      <c r="M5246" s="10"/>
    </row>
    <row r="5247" spans="12:13" x14ac:dyDescent="0.2">
      <c r="L5247" s="6"/>
      <c r="M5247" s="10"/>
    </row>
    <row r="5248" spans="12:13" x14ac:dyDescent="0.2">
      <c r="L5248" s="6"/>
      <c r="M5248" s="10"/>
    </row>
    <row r="5249" spans="12:13" x14ac:dyDescent="0.2">
      <c r="L5249" s="6"/>
      <c r="M5249" s="10"/>
    </row>
    <row r="5250" spans="12:13" x14ac:dyDescent="0.2">
      <c r="L5250" s="6"/>
      <c r="M5250" s="10"/>
    </row>
    <row r="5251" spans="12:13" x14ac:dyDescent="0.2">
      <c r="L5251" s="6"/>
      <c r="M5251" s="10"/>
    </row>
    <row r="5252" spans="12:13" x14ac:dyDescent="0.2">
      <c r="L5252" s="6"/>
      <c r="M5252" s="10"/>
    </row>
    <row r="5253" spans="12:13" x14ac:dyDescent="0.2">
      <c r="L5253" s="6"/>
      <c r="M5253" s="10"/>
    </row>
    <row r="5254" spans="12:13" x14ac:dyDescent="0.2">
      <c r="L5254" s="6"/>
      <c r="M5254" s="10"/>
    </row>
    <row r="5255" spans="12:13" x14ac:dyDescent="0.2">
      <c r="L5255" s="6"/>
      <c r="M5255" s="10"/>
    </row>
    <row r="5256" spans="12:13" x14ac:dyDescent="0.2">
      <c r="L5256" s="6"/>
      <c r="M5256" s="10"/>
    </row>
    <row r="5257" spans="12:13" x14ac:dyDescent="0.2">
      <c r="L5257" s="6"/>
      <c r="M5257" s="10"/>
    </row>
    <row r="5258" spans="12:13" x14ac:dyDescent="0.2">
      <c r="L5258" s="6"/>
      <c r="M5258" s="10"/>
    </row>
    <row r="5259" spans="12:13" x14ac:dyDescent="0.2">
      <c r="L5259" s="6"/>
      <c r="M5259" s="10"/>
    </row>
    <row r="5260" spans="12:13" x14ac:dyDescent="0.2">
      <c r="L5260" s="6"/>
      <c r="M5260" s="10"/>
    </row>
    <row r="5261" spans="12:13" x14ac:dyDescent="0.2">
      <c r="L5261" s="6"/>
      <c r="M5261" s="10"/>
    </row>
    <row r="5262" spans="12:13" x14ac:dyDescent="0.2">
      <c r="L5262" s="6"/>
      <c r="M5262" s="10"/>
    </row>
    <row r="5263" spans="12:13" x14ac:dyDescent="0.2">
      <c r="L5263" s="6"/>
      <c r="M5263" s="10"/>
    </row>
    <row r="5264" spans="12:13" x14ac:dyDescent="0.2">
      <c r="L5264" s="6"/>
      <c r="M5264" s="10"/>
    </row>
    <row r="5265" spans="12:13" x14ac:dyDescent="0.2">
      <c r="L5265" s="6"/>
      <c r="M5265" s="10"/>
    </row>
    <row r="5266" spans="12:13" x14ac:dyDescent="0.2">
      <c r="L5266" s="6"/>
      <c r="M5266" s="10"/>
    </row>
    <row r="5267" spans="12:13" x14ac:dyDescent="0.2">
      <c r="L5267" s="6"/>
      <c r="M5267" s="10"/>
    </row>
    <row r="5268" spans="12:13" x14ac:dyDescent="0.2">
      <c r="L5268" s="6"/>
      <c r="M5268" s="10"/>
    </row>
    <row r="5269" spans="12:13" x14ac:dyDescent="0.2">
      <c r="L5269" s="6"/>
      <c r="M5269" s="10"/>
    </row>
    <row r="5270" spans="12:13" x14ac:dyDescent="0.2">
      <c r="L5270" s="6"/>
      <c r="M5270" s="10"/>
    </row>
    <row r="5271" spans="12:13" x14ac:dyDescent="0.2">
      <c r="L5271" s="6"/>
      <c r="M5271" s="10"/>
    </row>
    <row r="5272" spans="12:13" x14ac:dyDescent="0.2">
      <c r="L5272" s="6"/>
      <c r="M5272" s="10"/>
    </row>
    <row r="5273" spans="12:13" x14ac:dyDescent="0.2">
      <c r="L5273" s="6"/>
      <c r="M5273" s="10"/>
    </row>
    <row r="5274" spans="12:13" x14ac:dyDescent="0.2">
      <c r="L5274" s="6"/>
      <c r="M5274" s="10"/>
    </row>
    <row r="5275" spans="12:13" x14ac:dyDescent="0.2">
      <c r="L5275" s="6"/>
      <c r="M5275" s="10"/>
    </row>
    <row r="5276" spans="12:13" x14ac:dyDescent="0.2">
      <c r="L5276" s="6"/>
      <c r="M5276" s="10"/>
    </row>
    <row r="5277" spans="12:13" x14ac:dyDescent="0.2">
      <c r="L5277" s="6"/>
      <c r="M5277" s="10"/>
    </row>
    <row r="5278" spans="12:13" x14ac:dyDescent="0.2">
      <c r="L5278" s="6"/>
      <c r="M5278" s="10"/>
    </row>
    <row r="5279" spans="12:13" x14ac:dyDescent="0.2">
      <c r="L5279" s="6"/>
      <c r="M5279" s="10"/>
    </row>
    <row r="5280" spans="12:13" x14ac:dyDescent="0.2">
      <c r="L5280" s="6"/>
      <c r="M5280" s="10"/>
    </row>
    <row r="5281" spans="12:13" x14ac:dyDescent="0.2">
      <c r="L5281" s="6"/>
      <c r="M5281" s="10"/>
    </row>
    <row r="5282" spans="12:13" x14ac:dyDescent="0.2">
      <c r="L5282" s="6"/>
      <c r="M5282" s="10"/>
    </row>
    <row r="5283" spans="12:13" x14ac:dyDescent="0.2">
      <c r="L5283" s="6"/>
      <c r="M5283" s="10"/>
    </row>
    <row r="5284" spans="12:13" x14ac:dyDescent="0.2">
      <c r="L5284" s="6"/>
      <c r="M5284" s="10"/>
    </row>
    <row r="5285" spans="12:13" x14ac:dyDescent="0.2">
      <c r="L5285" s="6"/>
      <c r="M5285" s="10"/>
    </row>
    <row r="5286" spans="12:13" x14ac:dyDescent="0.2">
      <c r="L5286" s="6"/>
      <c r="M5286" s="10"/>
    </row>
    <row r="5287" spans="12:13" x14ac:dyDescent="0.2">
      <c r="L5287" s="6"/>
      <c r="M5287" s="10"/>
    </row>
    <row r="5288" spans="12:13" x14ac:dyDescent="0.2">
      <c r="L5288" s="6"/>
      <c r="M5288" s="10"/>
    </row>
    <row r="5289" spans="12:13" x14ac:dyDescent="0.2">
      <c r="L5289" s="6"/>
      <c r="M5289" s="10"/>
    </row>
    <row r="5290" spans="12:13" x14ac:dyDescent="0.2">
      <c r="L5290" s="6"/>
      <c r="M5290" s="10"/>
    </row>
    <row r="5291" spans="12:13" x14ac:dyDescent="0.2">
      <c r="L5291" s="6"/>
      <c r="M5291" s="10"/>
    </row>
    <row r="5292" spans="12:13" x14ac:dyDescent="0.2">
      <c r="L5292" s="6"/>
      <c r="M5292" s="10"/>
    </row>
    <row r="5293" spans="12:13" x14ac:dyDescent="0.2">
      <c r="L5293" s="6"/>
      <c r="M5293" s="10"/>
    </row>
    <row r="5294" spans="12:13" x14ac:dyDescent="0.2">
      <c r="L5294" s="6"/>
      <c r="M5294" s="10"/>
    </row>
    <row r="5295" spans="12:13" x14ac:dyDescent="0.2">
      <c r="L5295" s="6"/>
      <c r="M5295" s="10"/>
    </row>
    <row r="5296" spans="12:13" x14ac:dyDescent="0.2">
      <c r="L5296" s="6"/>
      <c r="M5296" s="10"/>
    </row>
    <row r="5297" spans="12:13" x14ac:dyDescent="0.2">
      <c r="L5297" s="6"/>
      <c r="M5297" s="10"/>
    </row>
    <row r="5298" spans="12:13" x14ac:dyDescent="0.2">
      <c r="L5298" s="6"/>
      <c r="M5298" s="10"/>
    </row>
    <row r="5299" spans="12:13" x14ac:dyDescent="0.2">
      <c r="L5299" s="6"/>
      <c r="M5299" s="10"/>
    </row>
    <row r="5300" spans="12:13" x14ac:dyDescent="0.2">
      <c r="L5300" s="6"/>
      <c r="M5300" s="10"/>
    </row>
    <row r="5301" spans="12:13" x14ac:dyDescent="0.2">
      <c r="L5301" s="6"/>
      <c r="M5301" s="10"/>
    </row>
    <row r="5302" spans="12:13" x14ac:dyDescent="0.2">
      <c r="L5302" s="6"/>
      <c r="M5302" s="10"/>
    </row>
    <row r="5303" spans="12:13" x14ac:dyDescent="0.2">
      <c r="L5303" s="6"/>
      <c r="M5303" s="10"/>
    </row>
    <row r="5304" spans="12:13" x14ac:dyDescent="0.2">
      <c r="L5304" s="6"/>
      <c r="M5304" s="10"/>
    </row>
    <row r="5305" spans="12:13" x14ac:dyDescent="0.2">
      <c r="L5305" s="6"/>
      <c r="M5305" s="10"/>
    </row>
    <row r="5306" spans="12:13" x14ac:dyDescent="0.2">
      <c r="L5306" s="6"/>
      <c r="M5306" s="10"/>
    </row>
    <row r="5307" spans="12:13" x14ac:dyDescent="0.2">
      <c r="L5307" s="6"/>
      <c r="M5307" s="10"/>
    </row>
    <row r="5308" spans="12:13" x14ac:dyDescent="0.2">
      <c r="L5308" s="6"/>
      <c r="M5308" s="10"/>
    </row>
    <row r="5309" spans="12:13" x14ac:dyDescent="0.2">
      <c r="L5309" s="6"/>
      <c r="M5309" s="10"/>
    </row>
    <row r="5310" spans="12:13" x14ac:dyDescent="0.2">
      <c r="L5310" s="6"/>
      <c r="M5310" s="10"/>
    </row>
    <row r="5311" spans="12:13" x14ac:dyDescent="0.2">
      <c r="L5311" s="6"/>
      <c r="M5311" s="10"/>
    </row>
    <row r="5312" spans="12:13" x14ac:dyDescent="0.2">
      <c r="L5312" s="6"/>
      <c r="M5312" s="10"/>
    </row>
    <row r="5313" spans="12:13" x14ac:dyDescent="0.2">
      <c r="L5313" s="6"/>
      <c r="M5313" s="10"/>
    </row>
    <row r="5314" spans="12:13" x14ac:dyDescent="0.2">
      <c r="L5314" s="6"/>
      <c r="M5314" s="10"/>
    </row>
    <row r="5315" spans="12:13" x14ac:dyDescent="0.2">
      <c r="L5315" s="6"/>
      <c r="M5315" s="10"/>
    </row>
    <row r="5316" spans="12:13" x14ac:dyDescent="0.2">
      <c r="L5316" s="6"/>
      <c r="M5316" s="10"/>
    </row>
    <row r="5317" spans="12:13" x14ac:dyDescent="0.2">
      <c r="L5317" s="6"/>
      <c r="M5317" s="10"/>
    </row>
    <row r="5318" spans="12:13" x14ac:dyDescent="0.2">
      <c r="L5318" s="6"/>
      <c r="M5318" s="10"/>
    </row>
    <row r="5319" spans="12:13" x14ac:dyDescent="0.2">
      <c r="L5319" s="6"/>
      <c r="M5319" s="10"/>
    </row>
    <row r="5320" spans="12:13" x14ac:dyDescent="0.2">
      <c r="L5320" s="6"/>
      <c r="M5320" s="10"/>
    </row>
    <row r="5321" spans="12:13" x14ac:dyDescent="0.2">
      <c r="L5321" s="6"/>
      <c r="M5321" s="10"/>
    </row>
    <row r="5322" spans="12:13" x14ac:dyDescent="0.2">
      <c r="L5322" s="6"/>
      <c r="M5322" s="10"/>
    </row>
    <row r="5323" spans="12:13" x14ac:dyDescent="0.2">
      <c r="L5323" s="6"/>
      <c r="M5323" s="10"/>
    </row>
    <row r="5324" spans="12:13" x14ac:dyDescent="0.2">
      <c r="L5324" s="6"/>
      <c r="M5324" s="10"/>
    </row>
    <row r="5325" spans="12:13" x14ac:dyDescent="0.2">
      <c r="L5325" s="6"/>
      <c r="M5325" s="10"/>
    </row>
    <row r="5326" spans="12:13" x14ac:dyDescent="0.2">
      <c r="L5326" s="6"/>
      <c r="M5326" s="10"/>
    </row>
    <row r="5327" spans="12:13" x14ac:dyDescent="0.2">
      <c r="L5327" s="6"/>
      <c r="M5327" s="10"/>
    </row>
    <row r="5328" spans="12:13" x14ac:dyDescent="0.2">
      <c r="L5328" s="6"/>
      <c r="M5328" s="10"/>
    </row>
    <row r="5329" spans="12:13" x14ac:dyDescent="0.2">
      <c r="L5329" s="6"/>
      <c r="M5329" s="10"/>
    </row>
    <row r="5330" spans="12:13" x14ac:dyDescent="0.2">
      <c r="L5330" s="6"/>
      <c r="M5330" s="10"/>
    </row>
    <row r="5331" spans="12:13" x14ac:dyDescent="0.2">
      <c r="L5331" s="6"/>
      <c r="M5331" s="10"/>
    </row>
    <row r="5332" spans="12:13" x14ac:dyDescent="0.2">
      <c r="L5332" s="6"/>
      <c r="M5332" s="10"/>
    </row>
    <row r="5333" spans="12:13" x14ac:dyDescent="0.2">
      <c r="L5333" s="6"/>
      <c r="M5333" s="10"/>
    </row>
    <row r="5334" spans="12:13" x14ac:dyDescent="0.2">
      <c r="L5334" s="6"/>
      <c r="M5334" s="10"/>
    </row>
    <row r="5335" spans="12:13" x14ac:dyDescent="0.2">
      <c r="L5335" s="6"/>
      <c r="M5335" s="10"/>
    </row>
    <row r="5336" spans="12:13" x14ac:dyDescent="0.2">
      <c r="L5336" s="6"/>
      <c r="M5336" s="10"/>
    </row>
    <row r="5337" spans="12:13" x14ac:dyDescent="0.2">
      <c r="L5337" s="6"/>
      <c r="M5337" s="10"/>
    </row>
    <row r="5338" spans="12:13" x14ac:dyDescent="0.2">
      <c r="L5338" s="6"/>
      <c r="M5338" s="10"/>
    </row>
    <row r="5339" spans="12:13" x14ac:dyDescent="0.2">
      <c r="L5339" s="6"/>
      <c r="M5339" s="10"/>
    </row>
    <row r="5340" spans="12:13" x14ac:dyDescent="0.2">
      <c r="L5340" s="6"/>
      <c r="M5340" s="10"/>
    </row>
    <row r="5341" spans="12:13" x14ac:dyDescent="0.2">
      <c r="L5341" s="6"/>
      <c r="M5341" s="10"/>
    </row>
    <row r="5342" spans="12:13" x14ac:dyDescent="0.2">
      <c r="L5342" s="6"/>
      <c r="M5342" s="10"/>
    </row>
    <row r="5343" spans="12:13" x14ac:dyDescent="0.2">
      <c r="L5343" s="6"/>
      <c r="M5343" s="10"/>
    </row>
    <row r="5344" spans="12:13" x14ac:dyDescent="0.2">
      <c r="L5344" s="6"/>
      <c r="M5344" s="10"/>
    </row>
    <row r="5345" spans="12:13" x14ac:dyDescent="0.2">
      <c r="L5345" s="6"/>
      <c r="M5345" s="10"/>
    </row>
    <row r="5346" spans="12:13" x14ac:dyDescent="0.2">
      <c r="L5346" s="6"/>
      <c r="M5346" s="10"/>
    </row>
    <row r="5347" spans="12:13" x14ac:dyDescent="0.2">
      <c r="L5347" s="6"/>
      <c r="M5347" s="10"/>
    </row>
    <row r="5348" spans="12:13" x14ac:dyDescent="0.2">
      <c r="L5348" s="6"/>
      <c r="M5348" s="10"/>
    </row>
    <row r="5349" spans="12:13" x14ac:dyDescent="0.2">
      <c r="L5349" s="6"/>
      <c r="M5349" s="10"/>
    </row>
    <row r="5350" spans="12:13" x14ac:dyDescent="0.2">
      <c r="L5350" s="6"/>
      <c r="M5350" s="10"/>
    </row>
    <row r="5351" spans="12:13" x14ac:dyDescent="0.2">
      <c r="L5351" s="6"/>
      <c r="M5351" s="10"/>
    </row>
    <row r="5352" spans="12:13" x14ac:dyDescent="0.2">
      <c r="L5352" s="6"/>
      <c r="M5352" s="10"/>
    </row>
    <row r="5353" spans="12:13" x14ac:dyDescent="0.2">
      <c r="L5353" s="6"/>
      <c r="M5353" s="10"/>
    </row>
    <row r="5354" spans="12:13" x14ac:dyDescent="0.2">
      <c r="L5354" s="6"/>
      <c r="M5354" s="10"/>
    </row>
    <row r="5355" spans="12:13" x14ac:dyDescent="0.2">
      <c r="L5355" s="6"/>
      <c r="M5355" s="10"/>
    </row>
    <row r="5356" spans="12:13" x14ac:dyDescent="0.2">
      <c r="L5356" s="6"/>
      <c r="M5356" s="10"/>
    </row>
    <row r="5357" spans="12:13" x14ac:dyDescent="0.2">
      <c r="L5357" s="6"/>
      <c r="M5357" s="10"/>
    </row>
    <row r="5358" spans="12:13" x14ac:dyDescent="0.2">
      <c r="L5358" s="6"/>
      <c r="M5358" s="10"/>
    </row>
    <row r="5359" spans="12:13" x14ac:dyDescent="0.2">
      <c r="L5359" s="6"/>
      <c r="M5359" s="10"/>
    </row>
    <row r="5360" spans="12:13" x14ac:dyDescent="0.2">
      <c r="L5360" s="6"/>
      <c r="M5360" s="10"/>
    </row>
    <row r="5361" spans="12:13" x14ac:dyDescent="0.2">
      <c r="L5361" s="6"/>
      <c r="M5361" s="10"/>
    </row>
    <row r="5362" spans="12:13" x14ac:dyDescent="0.2">
      <c r="L5362" s="6"/>
      <c r="M5362" s="10"/>
    </row>
    <row r="5363" spans="12:13" x14ac:dyDescent="0.2">
      <c r="L5363" s="6"/>
      <c r="M5363" s="10"/>
    </row>
    <row r="5364" spans="12:13" x14ac:dyDescent="0.2">
      <c r="L5364" s="6"/>
      <c r="M5364" s="10"/>
    </row>
    <row r="5365" spans="12:13" x14ac:dyDescent="0.2">
      <c r="L5365" s="6"/>
      <c r="M5365" s="10"/>
    </row>
    <row r="5366" spans="12:13" x14ac:dyDescent="0.2">
      <c r="L5366" s="6"/>
      <c r="M5366" s="10"/>
    </row>
    <row r="5367" spans="12:13" x14ac:dyDescent="0.2">
      <c r="L5367" s="6"/>
      <c r="M5367" s="10"/>
    </row>
    <row r="5368" spans="12:13" x14ac:dyDescent="0.2">
      <c r="L5368" s="6"/>
      <c r="M5368" s="10"/>
    </row>
    <row r="5369" spans="12:13" x14ac:dyDescent="0.2">
      <c r="L5369" s="6"/>
      <c r="M5369" s="10"/>
    </row>
    <row r="5370" spans="12:13" x14ac:dyDescent="0.2">
      <c r="L5370" s="6"/>
      <c r="M5370" s="10"/>
    </row>
    <row r="5371" spans="12:13" x14ac:dyDescent="0.2">
      <c r="L5371" s="6"/>
      <c r="M5371" s="10"/>
    </row>
    <row r="5372" spans="12:13" x14ac:dyDescent="0.2">
      <c r="L5372" s="6"/>
      <c r="M5372" s="10"/>
    </row>
    <row r="5373" spans="12:13" x14ac:dyDescent="0.2">
      <c r="L5373" s="6"/>
      <c r="M5373" s="10"/>
    </row>
    <row r="5374" spans="12:13" x14ac:dyDescent="0.2">
      <c r="L5374" s="6"/>
      <c r="M5374" s="10"/>
    </row>
    <row r="5375" spans="12:13" x14ac:dyDescent="0.2">
      <c r="L5375" s="6"/>
      <c r="M5375" s="10"/>
    </row>
    <row r="5376" spans="12:13" x14ac:dyDescent="0.2">
      <c r="L5376" s="6"/>
      <c r="M5376" s="10"/>
    </row>
    <row r="5377" spans="12:13" x14ac:dyDescent="0.2">
      <c r="L5377" s="6"/>
      <c r="M5377" s="10"/>
    </row>
    <row r="5378" spans="12:13" x14ac:dyDescent="0.2">
      <c r="L5378" s="6"/>
      <c r="M5378" s="10"/>
    </row>
    <row r="5379" spans="12:13" x14ac:dyDescent="0.2">
      <c r="L5379" s="6"/>
      <c r="M5379" s="10"/>
    </row>
    <row r="5380" spans="12:13" x14ac:dyDescent="0.2">
      <c r="L5380" s="6"/>
      <c r="M5380" s="10"/>
    </row>
    <row r="5381" spans="12:13" x14ac:dyDescent="0.2">
      <c r="L5381" s="6"/>
      <c r="M5381" s="10"/>
    </row>
    <row r="5382" spans="12:13" x14ac:dyDescent="0.2">
      <c r="L5382" s="6"/>
      <c r="M5382" s="10"/>
    </row>
    <row r="5383" spans="12:13" x14ac:dyDescent="0.2">
      <c r="L5383" s="6"/>
      <c r="M5383" s="10"/>
    </row>
    <row r="5384" spans="12:13" x14ac:dyDescent="0.2">
      <c r="L5384" s="6"/>
      <c r="M5384" s="10"/>
    </row>
    <row r="5385" spans="12:13" x14ac:dyDescent="0.2">
      <c r="L5385" s="6"/>
      <c r="M5385" s="10"/>
    </row>
    <row r="5386" spans="12:13" x14ac:dyDescent="0.2">
      <c r="L5386" s="6"/>
      <c r="M5386" s="10"/>
    </row>
    <row r="5387" spans="12:13" x14ac:dyDescent="0.2">
      <c r="L5387" s="6"/>
      <c r="M5387" s="10"/>
    </row>
    <row r="5388" spans="12:13" x14ac:dyDescent="0.2">
      <c r="L5388" s="6"/>
      <c r="M5388" s="10"/>
    </row>
    <row r="5389" spans="12:13" x14ac:dyDescent="0.2">
      <c r="L5389" s="6"/>
      <c r="M5389" s="10"/>
    </row>
    <row r="5390" spans="12:13" x14ac:dyDescent="0.2">
      <c r="L5390" s="6"/>
      <c r="M5390" s="10"/>
    </row>
    <row r="5391" spans="12:13" x14ac:dyDescent="0.2">
      <c r="L5391" s="6"/>
      <c r="M5391" s="10"/>
    </row>
    <row r="5392" spans="12:13" x14ac:dyDescent="0.2">
      <c r="L5392" s="6"/>
      <c r="M5392" s="10"/>
    </row>
    <row r="5393" spans="12:13" x14ac:dyDescent="0.2">
      <c r="L5393" s="6"/>
      <c r="M5393" s="10"/>
    </row>
    <row r="5394" spans="12:13" x14ac:dyDescent="0.2">
      <c r="L5394" s="6"/>
      <c r="M5394" s="10"/>
    </row>
    <row r="5395" spans="12:13" x14ac:dyDescent="0.2">
      <c r="L5395" s="6"/>
      <c r="M5395" s="10"/>
    </row>
    <row r="5396" spans="12:13" x14ac:dyDescent="0.2">
      <c r="L5396" s="6"/>
      <c r="M5396" s="10"/>
    </row>
    <row r="5397" spans="12:13" x14ac:dyDescent="0.2">
      <c r="L5397" s="6"/>
      <c r="M5397" s="10"/>
    </row>
    <row r="5398" spans="12:13" x14ac:dyDescent="0.2">
      <c r="L5398" s="6"/>
      <c r="M5398" s="10"/>
    </row>
    <row r="5399" spans="12:13" x14ac:dyDescent="0.2">
      <c r="L5399" s="6"/>
      <c r="M5399" s="10"/>
    </row>
    <row r="5400" spans="12:13" x14ac:dyDescent="0.2">
      <c r="L5400" s="6"/>
      <c r="M5400" s="10"/>
    </row>
    <row r="5401" spans="12:13" x14ac:dyDescent="0.2">
      <c r="L5401" s="6"/>
      <c r="M5401" s="10"/>
    </row>
    <row r="5402" spans="12:13" x14ac:dyDescent="0.2">
      <c r="L5402" s="6"/>
      <c r="M5402" s="10"/>
    </row>
    <row r="5403" spans="12:13" x14ac:dyDescent="0.2">
      <c r="L5403" s="6"/>
      <c r="M5403" s="10"/>
    </row>
    <row r="5404" spans="12:13" x14ac:dyDescent="0.2">
      <c r="L5404" s="6"/>
      <c r="M5404" s="10"/>
    </row>
    <row r="5405" spans="12:13" x14ac:dyDescent="0.2">
      <c r="L5405" s="6"/>
      <c r="M5405" s="10"/>
    </row>
    <row r="5406" spans="12:13" x14ac:dyDescent="0.2">
      <c r="L5406" s="6"/>
      <c r="M5406" s="10"/>
    </row>
    <row r="5407" spans="12:13" x14ac:dyDescent="0.2">
      <c r="L5407" s="6"/>
      <c r="M5407" s="10"/>
    </row>
    <row r="5408" spans="12:13" x14ac:dyDescent="0.2">
      <c r="L5408" s="6"/>
      <c r="M5408" s="10"/>
    </row>
    <row r="5409" spans="12:13" x14ac:dyDescent="0.2">
      <c r="L5409" s="6"/>
      <c r="M5409" s="10"/>
    </row>
    <row r="5410" spans="12:13" x14ac:dyDescent="0.2">
      <c r="L5410" s="6"/>
      <c r="M5410" s="10"/>
    </row>
    <row r="5411" spans="12:13" x14ac:dyDescent="0.2">
      <c r="L5411" s="6"/>
      <c r="M5411" s="10"/>
    </row>
    <row r="5412" spans="12:13" x14ac:dyDescent="0.2">
      <c r="L5412" s="6"/>
      <c r="M5412" s="10"/>
    </row>
    <row r="5413" spans="12:13" x14ac:dyDescent="0.2">
      <c r="L5413" s="6"/>
      <c r="M5413" s="10"/>
    </row>
    <row r="5414" spans="12:13" x14ac:dyDescent="0.2">
      <c r="L5414" s="6"/>
      <c r="M5414" s="10"/>
    </row>
    <row r="5415" spans="12:13" x14ac:dyDescent="0.2">
      <c r="L5415" s="6"/>
      <c r="M5415" s="10"/>
    </row>
    <row r="5416" spans="12:13" x14ac:dyDescent="0.2">
      <c r="L5416" s="6"/>
      <c r="M5416" s="10"/>
    </row>
    <row r="5417" spans="12:13" x14ac:dyDescent="0.2">
      <c r="L5417" s="6"/>
      <c r="M5417" s="10"/>
    </row>
    <row r="5418" spans="12:13" x14ac:dyDescent="0.2">
      <c r="L5418" s="6"/>
      <c r="M5418" s="10"/>
    </row>
    <row r="5419" spans="12:13" x14ac:dyDescent="0.2">
      <c r="L5419" s="6"/>
      <c r="M5419" s="10"/>
    </row>
    <row r="5420" spans="12:13" x14ac:dyDescent="0.2">
      <c r="L5420" s="6"/>
      <c r="M5420" s="10"/>
    </row>
    <row r="5421" spans="12:13" x14ac:dyDescent="0.2">
      <c r="L5421" s="6"/>
      <c r="M5421" s="10"/>
    </row>
    <row r="5422" spans="12:13" x14ac:dyDescent="0.2">
      <c r="L5422" s="6"/>
      <c r="M5422" s="10"/>
    </row>
    <row r="5423" spans="12:13" x14ac:dyDescent="0.2">
      <c r="L5423" s="6"/>
      <c r="M5423" s="10"/>
    </row>
    <row r="5424" spans="12:13" x14ac:dyDescent="0.2">
      <c r="L5424" s="6"/>
      <c r="M5424" s="10"/>
    </row>
    <row r="5425" spans="12:13" x14ac:dyDescent="0.2">
      <c r="L5425" s="6"/>
      <c r="M5425" s="10"/>
    </row>
    <row r="5426" spans="12:13" x14ac:dyDescent="0.2">
      <c r="L5426" s="6"/>
      <c r="M5426" s="10"/>
    </row>
    <row r="5427" spans="12:13" x14ac:dyDescent="0.2">
      <c r="L5427" s="6"/>
      <c r="M5427" s="10"/>
    </row>
    <row r="5428" spans="12:13" x14ac:dyDescent="0.2">
      <c r="L5428" s="6"/>
      <c r="M5428" s="10"/>
    </row>
    <row r="5429" spans="12:13" x14ac:dyDescent="0.2">
      <c r="L5429" s="6"/>
      <c r="M5429" s="10"/>
    </row>
    <row r="5430" spans="12:13" x14ac:dyDescent="0.2">
      <c r="L5430" s="6"/>
      <c r="M5430" s="10"/>
    </row>
    <row r="5431" spans="12:13" x14ac:dyDescent="0.2">
      <c r="L5431" s="6"/>
      <c r="M5431" s="10"/>
    </row>
    <row r="5432" spans="12:13" x14ac:dyDescent="0.2">
      <c r="L5432" s="6"/>
      <c r="M5432" s="10"/>
    </row>
    <row r="5433" spans="12:13" x14ac:dyDescent="0.2">
      <c r="L5433" s="6"/>
      <c r="M5433" s="10"/>
    </row>
    <row r="5434" spans="12:13" x14ac:dyDescent="0.2">
      <c r="L5434" s="6"/>
      <c r="M5434" s="10"/>
    </row>
    <row r="5435" spans="12:13" x14ac:dyDescent="0.2">
      <c r="L5435" s="6"/>
      <c r="M5435" s="10"/>
    </row>
    <row r="5436" spans="12:13" x14ac:dyDescent="0.2">
      <c r="L5436" s="6"/>
      <c r="M5436" s="10"/>
    </row>
    <row r="5437" spans="12:13" x14ac:dyDescent="0.2">
      <c r="L5437" s="6"/>
      <c r="M5437" s="10"/>
    </row>
    <row r="5438" spans="12:13" x14ac:dyDescent="0.2">
      <c r="L5438" s="6"/>
      <c r="M5438" s="10"/>
    </row>
    <row r="5439" spans="12:13" x14ac:dyDescent="0.2">
      <c r="L5439" s="6"/>
      <c r="M5439" s="10"/>
    </row>
    <row r="5440" spans="12:13" x14ac:dyDescent="0.2">
      <c r="L5440" s="6"/>
      <c r="M5440" s="10"/>
    </row>
    <row r="5441" spans="12:13" x14ac:dyDescent="0.2">
      <c r="L5441" s="6"/>
      <c r="M5441" s="10"/>
    </row>
    <row r="5442" spans="12:13" x14ac:dyDescent="0.2">
      <c r="L5442" s="6"/>
      <c r="M5442" s="10"/>
    </row>
    <row r="5443" spans="12:13" x14ac:dyDescent="0.2">
      <c r="L5443" s="6"/>
      <c r="M5443" s="10"/>
    </row>
    <row r="5444" spans="12:13" x14ac:dyDescent="0.2">
      <c r="L5444" s="6"/>
      <c r="M5444" s="10"/>
    </row>
    <row r="5445" spans="12:13" x14ac:dyDescent="0.2">
      <c r="L5445" s="6"/>
      <c r="M5445" s="10"/>
    </row>
    <row r="5446" spans="12:13" x14ac:dyDescent="0.2">
      <c r="L5446" s="6"/>
      <c r="M5446" s="10"/>
    </row>
    <row r="5447" spans="12:13" x14ac:dyDescent="0.2">
      <c r="L5447" s="6"/>
      <c r="M5447" s="10"/>
    </row>
    <row r="5448" spans="12:13" x14ac:dyDescent="0.2">
      <c r="L5448" s="6"/>
      <c r="M5448" s="10"/>
    </row>
    <row r="5449" spans="12:13" x14ac:dyDescent="0.2">
      <c r="L5449" s="6"/>
      <c r="M5449" s="10"/>
    </row>
    <row r="5450" spans="12:13" x14ac:dyDescent="0.2">
      <c r="L5450" s="6"/>
      <c r="M5450" s="10"/>
    </row>
    <row r="5451" spans="12:13" x14ac:dyDescent="0.2">
      <c r="L5451" s="6"/>
      <c r="M5451" s="10"/>
    </row>
    <row r="5452" spans="12:13" x14ac:dyDescent="0.2">
      <c r="L5452" s="6"/>
      <c r="M5452" s="10"/>
    </row>
    <row r="5453" spans="12:13" x14ac:dyDescent="0.2">
      <c r="L5453" s="6"/>
      <c r="M5453" s="10"/>
    </row>
    <row r="5454" spans="12:13" x14ac:dyDescent="0.2">
      <c r="L5454" s="6"/>
      <c r="M5454" s="10"/>
    </row>
    <row r="5455" spans="12:13" x14ac:dyDescent="0.2">
      <c r="L5455" s="6"/>
      <c r="M5455" s="10"/>
    </row>
    <row r="5456" spans="12:13" x14ac:dyDescent="0.2">
      <c r="L5456" s="6"/>
      <c r="M5456" s="10"/>
    </row>
    <row r="5457" spans="12:13" x14ac:dyDescent="0.2">
      <c r="L5457" s="6"/>
      <c r="M5457" s="10"/>
    </row>
    <row r="5458" spans="12:13" x14ac:dyDescent="0.2">
      <c r="L5458" s="6"/>
      <c r="M5458" s="10"/>
    </row>
    <row r="5459" spans="12:13" x14ac:dyDescent="0.2">
      <c r="L5459" s="6"/>
      <c r="M5459" s="10"/>
    </row>
    <row r="5460" spans="12:13" x14ac:dyDescent="0.2">
      <c r="L5460" s="6"/>
      <c r="M5460" s="10"/>
    </row>
    <row r="5461" spans="12:13" x14ac:dyDescent="0.2">
      <c r="L5461" s="6"/>
      <c r="M5461" s="10"/>
    </row>
    <row r="5462" spans="12:13" x14ac:dyDescent="0.2">
      <c r="L5462" s="6"/>
      <c r="M5462" s="10"/>
    </row>
    <row r="5463" spans="12:13" x14ac:dyDescent="0.2">
      <c r="L5463" s="6"/>
      <c r="M5463" s="10"/>
    </row>
    <row r="5464" spans="12:13" x14ac:dyDescent="0.2">
      <c r="L5464" s="6"/>
      <c r="M5464" s="10"/>
    </row>
    <row r="5465" spans="12:13" x14ac:dyDescent="0.2">
      <c r="L5465" s="6"/>
      <c r="M5465" s="10"/>
    </row>
    <row r="5466" spans="12:13" x14ac:dyDescent="0.2">
      <c r="L5466" s="6"/>
      <c r="M5466" s="10"/>
    </row>
    <row r="5467" spans="12:13" x14ac:dyDescent="0.2">
      <c r="L5467" s="6"/>
      <c r="M5467" s="10"/>
    </row>
    <row r="5468" spans="12:13" x14ac:dyDescent="0.2">
      <c r="L5468" s="6"/>
      <c r="M5468" s="10"/>
    </row>
    <row r="5469" spans="12:13" x14ac:dyDescent="0.2">
      <c r="L5469" s="6"/>
      <c r="M5469" s="10"/>
    </row>
    <row r="5470" spans="12:13" x14ac:dyDescent="0.2">
      <c r="L5470" s="6"/>
      <c r="M5470" s="10"/>
    </row>
    <row r="5471" spans="12:13" x14ac:dyDescent="0.2">
      <c r="L5471" s="6"/>
      <c r="M5471" s="10"/>
    </row>
    <row r="5472" spans="12:13" x14ac:dyDescent="0.2">
      <c r="L5472" s="6"/>
      <c r="M5472" s="10"/>
    </row>
    <row r="5473" spans="12:13" x14ac:dyDescent="0.2">
      <c r="L5473" s="6"/>
      <c r="M5473" s="10"/>
    </row>
    <row r="5474" spans="12:13" x14ac:dyDescent="0.2">
      <c r="L5474" s="6"/>
      <c r="M5474" s="10"/>
    </row>
    <row r="5475" spans="12:13" x14ac:dyDescent="0.2">
      <c r="L5475" s="6"/>
      <c r="M5475" s="10"/>
    </row>
    <row r="5476" spans="12:13" x14ac:dyDescent="0.2">
      <c r="L5476" s="6"/>
      <c r="M5476" s="10"/>
    </row>
    <row r="5477" spans="12:13" x14ac:dyDescent="0.2">
      <c r="L5477" s="6"/>
      <c r="M5477" s="10"/>
    </row>
    <row r="5478" spans="12:13" x14ac:dyDescent="0.2">
      <c r="L5478" s="6"/>
      <c r="M5478" s="10"/>
    </row>
    <row r="5479" spans="12:13" x14ac:dyDescent="0.2">
      <c r="L5479" s="6"/>
      <c r="M5479" s="10"/>
    </row>
    <row r="5480" spans="12:13" x14ac:dyDescent="0.2">
      <c r="L5480" s="6"/>
      <c r="M5480" s="10"/>
    </row>
    <row r="5481" spans="12:13" x14ac:dyDescent="0.2">
      <c r="L5481" s="6"/>
      <c r="M5481" s="10"/>
    </row>
    <row r="5482" spans="12:13" x14ac:dyDescent="0.2">
      <c r="L5482" s="6"/>
      <c r="M5482" s="10"/>
    </row>
    <row r="5483" spans="12:13" x14ac:dyDescent="0.2">
      <c r="L5483" s="6"/>
      <c r="M5483" s="10"/>
    </row>
    <row r="5484" spans="12:13" x14ac:dyDescent="0.2">
      <c r="L5484" s="6"/>
      <c r="M5484" s="10"/>
    </row>
    <row r="5485" spans="12:13" x14ac:dyDescent="0.2">
      <c r="L5485" s="6"/>
      <c r="M5485" s="10"/>
    </row>
    <row r="5486" spans="12:13" x14ac:dyDescent="0.2">
      <c r="L5486" s="6"/>
      <c r="M5486" s="10"/>
    </row>
    <row r="5487" spans="12:13" x14ac:dyDescent="0.2">
      <c r="L5487" s="6"/>
      <c r="M5487" s="10"/>
    </row>
    <row r="5488" spans="12:13" x14ac:dyDescent="0.2">
      <c r="L5488" s="6"/>
      <c r="M5488" s="10"/>
    </row>
    <row r="5489" spans="12:13" x14ac:dyDescent="0.2">
      <c r="L5489" s="6"/>
      <c r="M5489" s="10"/>
    </row>
    <row r="5490" spans="12:13" x14ac:dyDescent="0.2">
      <c r="L5490" s="6"/>
      <c r="M5490" s="10"/>
    </row>
    <row r="5491" spans="12:13" x14ac:dyDescent="0.2">
      <c r="L5491" s="6"/>
      <c r="M5491" s="10"/>
    </row>
    <row r="5492" spans="12:13" x14ac:dyDescent="0.2">
      <c r="L5492" s="6"/>
      <c r="M5492" s="10"/>
    </row>
    <row r="5493" spans="12:13" x14ac:dyDescent="0.2">
      <c r="L5493" s="6"/>
      <c r="M5493" s="10"/>
    </row>
    <row r="5494" spans="12:13" x14ac:dyDescent="0.2">
      <c r="L5494" s="6"/>
      <c r="M5494" s="10"/>
    </row>
    <row r="5495" spans="12:13" x14ac:dyDescent="0.2">
      <c r="L5495" s="6"/>
      <c r="M5495" s="10"/>
    </row>
    <row r="5496" spans="12:13" x14ac:dyDescent="0.2">
      <c r="L5496" s="6"/>
      <c r="M5496" s="10"/>
    </row>
    <row r="5497" spans="12:13" x14ac:dyDescent="0.2">
      <c r="L5497" s="6"/>
      <c r="M5497" s="10"/>
    </row>
    <row r="5498" spans="12:13" x14ac:dyDescent="0.2">
      <c r="L5498" s="6"/>
      <c r="M5498" s="10"/>
    </row>
    <row r="5499" spans="12:13" x14ac:dyDescent="0.2">
      <c r="L5499" s="6"/>
      <c r="M5499" s="10"/>
    </row>
    <row r="5500" spans="12:13" x14ac:dyDescent="0.2">
      <c r="L5500" s="6"/>
      <c r="M5500" s="10"/>
    </row>
    <row r="5501" spans="12:13" x14ac:dyDescent="0.2">
      <c r="L5501" s="6"/>
      <c r="M5501" s="10"/>
    </row>
    <row r="5502" spans="12:13" x14ac:dyDescent="0.2">
      <c r="L5502" s="6"/>
      <c r="M5502" s="10"/>
    </row>
    <row r="5503" spans="12:13" x14ac:dyDescent="0.2">
      <c r="L5503" s="6"/>
      <c r="M5503" s="10"/>
    </row>
    <row r="5504" spans="12:13" x14ac:dyDescent="0.2">
      <c r="L5504" s="6"/>
      <c r="M5504" s="10"/>
    </row>
    <row r="5505" spans="12:13" x14ac:dyDescent="0.2">
      <c r="L5505" s="6"/>
      <c r="M5505" s="10"/>
    </row>
    <row r="5506" spans="12:13" x14ac:dyDescent="0.2">
      <c r="L5506" s="6"/>
      <c r="M5506" s="10"/>
    </row>
    <row r="5507" spans="12:13" x14ac:dyDescent="0.2">
      <c r="L5507" s="6"/>
      <c r="M5507" s="10"/>
    </row>
    <row r="5508" spans="12:13" x14ac:dyDescent="0.2">
      <c r="L5508" s="6"/>
      <c r="M5508" s="10"/>
    </row>
    <row r="5509" spans="12:13" x14ac:dyDescent="0.2">
      <c r="L5509" s="6"/>
      <c r="M5509" s="10"/>
    </row>
    <row r="5510" spans="12:13" x14ac:dyDescent="0.2">
      <c r="L5510" s="6"/>
      <c r="M5510" s="10"/>
    </row>
    <row r="5511" spans="12:13" x14ac:dyDescent="0.2">
      <c r="L5511" s="6"/>
      <c r="M5511" s="10"/>
    </row>
    <row r="5512" spans="12:13" x14ac:dyDescent="0.2">
      <c r="L5512" s="6"/>
      <c r="M5512" s="10"/>
    </row>
    <row r="5513" spans="12:13" x14ac:dyDescent="0.2">
      <c r="L5513" s="6"/>
      <c r="M5513" s="10"/>
    </row>
    <row r="5514" spans="12:13" x14ac:dyDescent="0.2">
      <c r="L5514" s="6"/>
      <c r="M5514" s="10"/>
    </row>
    <row r="5515" spans="12:13" x14ac:dyDescent="0.2">
      <c r="L5515" s="6"/>
      <c r="M5515" s="10"/>
    </row>
    <row r="5516" spans="12:13" x14ac:dyDescent="0.2">
      <c r="L5516" s="6"/>
      <c r="M5516" s="10"/>
    </row>
    <row r="5517" spans="12:13" x14ac:dyDescent="0.2">
      <c r="L5517" s="6"/>
      <c r="M5517" s="10"/>
    </row>
    <row r="5518" spans="12:13" x14ac:dyDescent="0.2">
      <c r="L5518" s="6"/>
      <c r="M5518" s="10"/>
    </row>
    <row r="5519" spans="12:13" x14ac:dyDescent="0.2">
      <c r="L5519" s="6"/>
      <c r="M5519" s="10"/>
    </row>
    <row r="5520" spans="12:13" x14ac:dyDescent="0.2">
      <c r="L5520" s="6"/>
      <c r="M5520" s="10"/>
    </row>
    <row r="5521" spans="12:13" x14ac:dyDescent="0.2">
      <c r="L5521" s="6"/>
      <c r="M5521" s="10"/>
    </row>
    <row r="5522" spans="12:13" x14ac:dyDescent="0.2">
      <c r="L5522" s="6"/>
      <c r="M5522" s="10"/>
    </row>
    <row r="5523" spans="12:13" x14ac:dyDescent="0.2">
      <c r="L5523" s="6"/>
      <c r="M5523" s="10"/>
    </row>
    <row r="5524" spans="12:13" x14ac:dyDescent="0.2">
      <c r="L5524" s="6"/>
      <c r="M5524" s="10"/>
    </row>
    <row r="5525" spans="12:13" x14ac:dyDescent="0.2">
      <c r="L5525" s="6"/>
      <c r="M5525" s="10"/>
    </row>
    <row r="5526" spans="12:13" x14ac:dyDescent="0.2">
      <c r="L5526" s="6"/>
      <c r="M5526" s="10"/>
    </row>
    <row r="5527" spans="12:13" x14ac:dyDescent="0.2">
      <c r="L5527" s="6"/>
      <c r="M5527" s="10"/>
    </row>
    <row r="5528" spans="12:13" x14ac:dyDescent="0.2">
      <c r="L5528" s="6"/>
      <c r="M5528" s="10"/>
    </row>
    <row r="5529" spans="12:13" x14ac:dyDescent="0.2">
      <c r="L5529" s="6"/>
      <c r="M5529" s="10"/>
    </row>
    <row r="5530" spans="12:13" x14ac:dyDescent="0.2">
      <c r="L5530" s="6"/>
      <c r="M5530" s="10"/>
    </row>
    <row r="5531" spans="12:13" x14ac:dyDescent="0.2">
      <c r="L5531" s="6"/>
      <c r="M5531" s="10"/>
    </row>
    <row r="5532" spans="12:13" x14ac:dyDescent="0.2">
      <c r="L5532" s="6"/>
      <c r="M5532" s="10"/>
    </row>
    <row r="5533" spans="12:13" x14ac:dyDescent="0.2">
      <c r="L5533" s="6"/>
      <c r="M5533" s="10"/>
    </row>
    <row r="5534" spans="12:13" x14ac:dyDescent="0.2">
      <c r="L5534" s="6"/>
      <c r="M5534" s="10"/>
    </row>
    <row r="5535" spans="12:13" x14ac:dyDescent="0.2">
      <c r="L5535" s="6"/>
      <c r="M5535" s="10"/>
    </row>
    <row r="5536" spans="12:13" x14ac:dyDescent="0.2">
      <c r="L5536" s="6"/>
      <c r="M5536" s="10"/>
    </row>
    <row r="5537" spans="12:13" x14ac:dyDescent="0.2">
      <c r="L5537" s="6"/>
      <c r="M5537" s="10"/>
    </row>
    <row r="5538" spans="12:13" x14ac:dyDescent="0.2">
      <c r="L5538" s="6"/>
      <c r="M5538" s="10"/>
    </row>
    <row r="5539" spans="12:13" x14ac:dyDescent="0.2">
      <c r="L5539" s="6"/>
      <c r="M5539" s="10"/>
    </row>
    <row r="5540" spans="12:13" x14ac:dyDescent="0.2">
      <c r="L5540" s="6"/>
      <c r="M5540" s="10"/>
    </row>
    <row r="5541" spans="12:13" x14ac:dyDescent="0.2">
      <c r="L5541" s="6"/>
      <c r="M5541" s="10"/>
    </row>
    <row r="5542" spans="12:13" x14ac:dyDescent="0.2">
      <c r="L5542" s="6"/>
      <c r="M5542" s="10"/>
    </row>
    <row r="5543" spans="12:13" x14ac:dyDescent="0.2">
      <c r="L5543" s="6"/>
      <c r="M5543" s="10"/>
    </row>
    <row r="5544" spans="12:13" x14ac:dyDescent="0.2">
      <c r="L5544" s="6"/>
      <c r="M5544" s="10"/>
    </row>
    <row r="5545" spans="12:13" x14ac:dyDescent="0.2">
      <c r="L5545" s="6"/>
      <c r="M5545" s="10"/>
    </row>
    <row r="5546" spans="12:13" x14ac:dyDescent="0.2">
      <c r="L5546" s="6"/>
      <c r="M5546" s="10"/>
    </row>
    <row r="5547" spans="12:13" x14ac:dyDescent="0.2">
      <c r="L5547" s="6"/>
      <c r="M5547" s="10"/>
    </row>
    <row r="5548" spans="12:13" x14ac:dyDescent="0.2">
      <c r="L5548" s="6"/>
      <c r="M5548" s="10"/>
    </row>
    <row r="5549" spans="12:13" x14ac:dyDescent="0.2">
      <c r="L5549" s="6"/>
      <c r="M5549" s="10"/>
    </row>
    <row r="5550" spans="12:13" x14ac:dyDescent="0.2">
      <c r="L5550" s="6"/>
      <c r="M5550" s="10"/>
    </row>
    <row r="5551" spans="12:13" x14ac:dyDescent="0.2">
      <c r="L5551" s="6"/>
      <c r="M5551" s="10"/>
    </row>
    <row r="5552" spans="12:13" x14ac:dyDescent="0.2">
      <c r="L5552" s="6"/>
      <c r="M5552" s="10"/>
    </row>
    <row r="5553" spans="12:13" x14ac:dyDescent="0.2">
      <c r="L5553" s="6"/>
      <c r="M5553" s="10"/>
    </row>
    <row r="5554" spans="12:13" x14ac:dyDescent="0.2">
      <c r="L5554" s="6"/>
      <c r="M5554" s="10"/>
    </row>
    <row r="5555" spans="12:13" x14ac:dyDescent="0.2">
      <c r="L5555" s="6"/>
      <c r="M5555" s="10"/>
    </row>
    <row r="5556" spans="12:13" x14ac:dyDescent="0.2">
      <c r="L5556" s="6"/>
      <c r="M5556" s="10"/>
    </row>
    <row r="5557" spans="12:13" x14ac:dyDescent="0.2">
      <c r="L5557" s="6"/>
      <c r="M5557" s="10"/>
    </row>
    <row r="5558" spans="12:13" x14ac:dyDescent="0.2">
      <c r="L5558" s="6"/>
      <c r="M5558" s="10"/>
    </row>
    <row r="5559" spans="12:13" x14ac:dyDescent="0.2">
      <c r="L5559" s="6"/>
      <c r="M5559" s="10"/>
    </row>
    <row r="5560" spans="12:13" x14ac:dyDescent="0.2">
      <c r="L5560" s="6"/>
      <c r="M5560" s="10"/>
    </row>
    <row r="5561" spans="12:13" x14ac:dyDescent="0.2">
      <c r="L5561" s="6"/>
      <c r="M5561" s="10"/>
    </row>
    <row r="5562" spans="12:13" x14ac:dyDescent="0.2">
      <c r="L5562" s="6"/>
      <c r="M5562" s="10"/>
    </row>
    <row r="5563" spans="12:13" x14ac:dyDescent="0.2">
      <c r="L5563" s="6"/>
      <c r="M5563" s="10"/>
    </row>
    <row r="5564" spans="12:13" x14ac:dyDescent="0.2">
      <c r="L5564" s="6"/>
      <c r="M5564" s="10"/>
    </row>
    <row r="5565" spans="12:13" x14ac:dyDescent="0.2">
      <c r="L5565" s="6"/>
      <c r="M5565" s="10"/>
    </row>
    <row r="5566" spans="12:13" x14ac:dyDescent="0.2">
      <c r="L5566" s="6"/>
      <c r="M5566" s="10"/>
    </row>
    <row r="5567" spans="12:13" x14ac:dyDescent="0.2">
      <c r="L5567" s="6"/>
      <c r="M5567" s="10"/>
    </row>
    <row r="5568" spans="12:13" x14ac:dyDescent="0.2">
      <c r="L5568" s="6"/>
      <c r="M5568" s="10"/>
    </row>
    <row r="5569" spans="12:13" x14ac:dyDescent="0.2">
      <c r="L5569" s="6"/>
      <c r="M5569" s="10"/>
    </row>
    <row r="5570" spans="12:13" x14ac:dyDescent="0.2">
      <c r="L5570" s="6"/>
      <c r="M5570" s="10"/>
    </row>
    <row r="5571" spans="12:13" x14ac:dyDescent="0.2">
      <c r="L5571" s="6"/>
      <c r="M5571" s="10"/>
    </row>
    <row r="5572" spans="12:13" x14ac:dyDescent="0.2">
      <c r="L5572" s="6"/>
      <c r="M5572" s="10"/>
    </row>
    <row r="5573" spans="12:13" x14ac:dyDescent="0.2">
      <c r="L5573" s="6"/>
      <c r="M5573" s="10"/>
    </row>
    <row r="5574" spans="12:13" x14ac:dyDescent="0.2">
      <c r="L5574" s="6"/>
      <c r="M5574" s="10"/>
    </row>
    <row r="5575" spans="12:13" x14ac:dyDescent="0.2">
      <c r="L5575" s="6"/>
      <c r="M5575" s="10"/>
    </row>
    <row r="5576" spans="12:13" x14ac:dyDescent="0.2">
      <c r="L5576" s="6"/>
      <c r="M5576" s="10"/>
    </row>
    <row r="5577" spans="12:13" x14ac:dyDescent="0.2">
      <c r="L5577" s="6"/>
      <c r="M5577" s="10"/>
    </row>
    <row r="5578" spans="12:13" x14ac:dyDescent="0.2">
      <c r="L5578" s="6"/>
      <c r="M5578" s="10"/>
    </row>
    <row r="5579" spans="12:13" x14ac:dyDescent="0.2">
      <c r="L5579" s="6"/>
      <c r="M5579" s="10"/>
    </row>
    <row r="5580" spans="12:13" x14ac:dyDescent="0.2">
      <c r="L5580" s="6"/>
      <c r="M5580" s="10"/>
    </row>
    <row r="5581" spans="12:13" x14ac:dyDescent="0.2">
      <c r="L5581" s="6"/>
      <c r="M5581" s="10"/>
    </row>
    <row r="5582" spans="12:13" x14ac:dyDescent="0.2">
      <c r="L5582" s="6"/>
      <c r="M5582" s="10"/>
    </row>
    <row r="5583" spans="12:13" x14ac:dyDescent="0.2">
      <c r="L5583" s="6"/>
      <c r="M5583" s="10"/>
    </row>
    <row r="5584" spans="12:13" x14ac:dyDescent="0.2">
      <c r="L5584" s="6"/>
      <c r="M5584" s="10"/>
    </row>
    <row r="5585" spans="12:13" x14ac:dyDescent="0.2">
      <c r="L5585" s="6"/>
      <c r="M5585" s="10"/>
    </row>
    <row r="5586" spans="12:13" x14ac:dyDescent="0.2">
      <c r="L5586" s="6"/>
      <c r="M5586" s="10"/>
    </row>
    <row r="5587" spans="12:13" x14ac:dyDescent="0.2">
      <c r="L5587" s="6"/>
      <c r="M5587" s="10"/>
    </row>
    <row r="5588" spans="12:13" x14ac:dyDescent="0.2">
      <c r="L5588" s="6"/>
      <c r="M5588" s="10"/>
    </row>
    <row r="5589" spans="12:13" x14ac:dyDescent="0.2">
      <c r="L5589" s="6"/>
      <c r="M5589" s="10"/>
    </row>
    <row r="5590" spans="12:13" x14ac:dyDescent="0.2">
      <c r="L5590" s="6"/>
      <c r="M5590" s="10"/>
    </row>
    <row r="5591" spans="12:13" x14ac:dyDescent="0.2">
      <c r="L5591" s="6"/>
      <c r="M5591" s="10"/>
    </row>
    <row r="5592" spans="12:13" x14ac:dyDescent="0.2">
      <c r="L5592" s="6"/>
      <c r="M5592" s="10"/>
    </row>
    <row r="5593" spans="12:13" x14ac:dyDescent="0.2">
      <c r="L5593" s="6"/>
      <c r="M5593" s="10"/>
    </row>
    <row r="5594" spans="12:13" x14ac:dyDescent="0.2">
      <c r="L5594" s="6"/>
      <c r="M5594" s="10"/>
    </row>
    <row r="5595" spans="12:13" x14ac:dyDescent="0.2">
      <c r="L5595" s="6"/>
      <c r="M5595" s="10"/>
    </row>
    <row r="5596" spans="12:13" x14ac:dyDescent="0.2">
      <c r="L5596" s="6"/>
      <c r="M5596" s="10"/>
    </row>
    <row r="5597" spans="12:13" x14ac:dyDescent="0.2">
      <c r="L5597" s="6"/>
      <c r="M5597" s="10"/>
    </row>
    <row r="5598" spans="12:13" x14ac:dyDescent="0.2">
      <c r="L5598" s="6"/>
      <c r="M5598" s="10"/>
    </row>
    <row r="5599" spans="12:13" x14ac:dyDescent="0.2">
      <c r="L5599" s="6"/>
      <c r="M5599" s="10"/>
    </row>
    <row r="5600" spans="12:13" x14ac:dyDescent="0.2">
      <c r="L5600" s="6"/>
      <c r="M5600" s="10"/>
    </row>
    <row r="5601" spans="12:13" x14ac:dyDescent="0.2">
      <c r="L5601" s="6"/>
      <c r="M5601" s="10"/>
    </row>
    <row r="5602" spans="12:13" x14ac:dyDescent="0.2">
      <c r="L5602" s="6"/>
      <c r="M5602" s="10"/>
    </row>
    <row r="5603" spans="12:13" x14ac:dyDescent="0.2">
      <c r="L5603" s="6"/>
      <c r="M5603" s="10"/>
    </row>
    <row r="5604" spans="12:13" x14ac:dyDescent="0.2">
      <c r="L5604" s="6"/>
      <c r="M5604" s="10"/>
    </row>
    <row r="5605" spans="12:13" x14ac:dyDescent="0.2">
      <c r="L5605" s="6"/>
      <c r="M5605" s="10"/>
    </row>
    <row r="5606" spans="12:13" x14ac:dyDescent="0.2">
      <c r="L5606" s="6"/>
      <c r="M5606" s="10"/>
    </row>
    <row r="5607" spans="12:13" x14ac:dyDescent="0.2">
      <c r="L5607" s="6"/>
      <c r="M5607" s="10"/>
    </row>
    <row r="5608" spans="12:13" x14ac:dyDescent="0.2">
      <c r="L5608" s="6"/>
      <c r="M5608" s="10"/>
    </row>
    <row r="5609" spans="12:13" x14ac:dyDescent="0.2">
      <c r="L5609" s="6"/>
      <c r="M5609" s="10"/>
    </row>
    <row r="5610" spans="12:13" x14ac:dyDescent="0.2">
      <c r="L5610" s="6"/>
      <c r="M5610" s="10"/>
    </row>
    <row r="5611" spans="12:13" x14ac:dyDescent="0.2">
      <c r="L5611" s="6"/>
      <c r="M5611" s="10"/>
    </row>
    <row r="5612" spans="12:13" x14ac:dyDescent="0.2">
      <c r="L5612" s="6"/>
      <c r="M5612" s="10"/>
    </row>
    <row r="5613" spans="12:13" x14ac:dyDescent="0.2">
      <c r="L5613" s="6"/>
      <c r="M5613" s="10"/>
    </row>
    <row r="5614" spans="12:13" x14ac:dyDescent="0.2">
      <c r="L5614" s="6"/>
      <c r="M5614" s="10"/>
    </row>
    <row r="5615" spans="12:13" x14ac:dyDescent="0.2">
      <c r="L5615" s="6"/>
      <c r="M5615" s="10"/>
    </row>
    <row r="5616" spans="12:13" x14ac:dyDescent="0.2">
      <c r="L5616" s="6"/>
      <c r="M5616" s="10"/>
    </row>
    <row r="5617" spans="12:13" x14ac:dyDescent="0.2">
      <c r="L5617" s="6"/>
      <c r="M5617" s="10"/>
    </row>
    <row r="5618" spans="12:13" x14ac:dyDescent="0.2">
      <c r="L5618" s="6"/>
      <c r="M5618" s="10"/>
    </row>
    <row r="5619" spans="12:13" x14ac:dyDescent="0.2">
      <c r="L5619" s="6"/>
      <c r="M5619" s="10"/>
    </row>
    <row r="5620" spans="12:13" x14ac:dyDescent="0.2">
      <c r="L5620" s="6"/>
      <c r="M5620" s="10"/>
    </row>
    <row r="5621" spans="12:13" x14ac:dyDescent="0.2">
      <c r="L5621" s="6"/>
      <c r="M5621" s="10"/>
    </row>
    <row r="5622" spans="12:13" x14ac:dyDescent="0.2">
      <c r="L5622" s="6"/>
      <c r="M5622" s="10"/>
    </row>
    <row r="5623" spans="12:13" x14ac:dyDescent="0.2">
      <c r="L5623" s="6"/>
      <c r="M5623" s="10"/>
    </row>
    <row r="5624" spans="12:13" x14ac:dyDescent="0.2">
      <c r="L5624" s="6"/>
      <c r="M5624" s="10"/>
    </row>
    <row r="5625" spans="12:13" x14ac:dyDescent="0.2">
      <c r="L5625" s="6"/>
      <c r="M5625" s="10"/>
    </row>
    <row r="5626" spans="12:13" x14ac:dyDescent="0.2">
      <c r="L5626" s="6"/>
      <c r="M5626" s="10"/>
    </row>
    <row r="5627" spans="12:13" x14ac:dyDescent="0.2">
      <c r="L5627" s="6"/>
      <c r="M5627" s="10"/>
    </row>
    <row r="5628" spans="12:13" x14ac:dyDescent="0.2">
      <c r="L5628" s="6"/>
      <c r="M5628" s="10"/>
    </row>
    <row r="5629" spans="12:13" x14ac:dyDescent="0.2">
      <c r="L5629" s="6"/>
      <c r="M5629" s="10"/>
    </row>
    <row r="5630" spans="12:13" x14ac:dyDescent="0.2">
      <c r="L5630" s="6"/>
      <c r="M5630" s="10"/>
    </row>
    <row r="5631" spans="12:13" x14ac:dyDescent="0.2">
      <c r="L5631" s="6"/>
      <c r="M5631" s="10"/>
    </row>
    <row r="5632" spans="12:13" x14ac:dyDescent="0.2">
      <c r="L5632" s="6"/>
      <c r="M5632" s="10"/>
    </row>
    <row r="5633" spans="12:13" x14ac:dyDescent="0.2">
      <c r="L5633" s="6"/>
      <c r="M5633" s="10"/>
    </row>
    <row r="5634" spans="12:13" x14ac:dyDescent="0.2">
      <c r="L5634" s="6"/>
      <c r="M5634" s="10"/>
    </row>
    <row r="5635" spans="12:13" x14ac:dyDescent="0.2">
      <c r="L5635" s="6"/>
      <c r="M5635" s="10"/>
    </row>
    <row r="5636" spans="12:13" x14ac:dyDescent="0.2">
      <c r="L5636" s="6"/>
      <c r="M5636" s="10"/>
    </row>
    <row r="5637" spans="12:13" x14ac:dyDescent="0.2">
      <c r="L5637" s="6"/>
      <c r="M5637" s="10"/>
    </row>
    <row r="5638" spans="12:13" x14ac:dyDescent="0.2">
      <c r="L5638" s="6"/>
      <c r="M5638" s="10"/>
    </row>
    <row r="5639" spans="12:13" x14ac:dyDescent="0.2">
      <c r="L5639" s="6"/>
      <c r="M5639" s="10"/>
    </row>
    <row r="5640" spans="12:13" x14ac:dyDescent="0.2">
      <c r="L5640" s="6"/>
      <c r="M5640" s="10"/>
    </row>
    <row r="5641" spans="12:13" x14ac:dyDescent="0.2">
      <c r="L5641" s="6"/>
      <c r="M5641" s="10"/>
    </row>
    <row r="5642" spans="12:13" x14ac:dyDescent="0.2">
      <c r="L5642" s="6"/>
      <c r="M5642" s="10"/>
    </row>
    <row r="5643" spans="12:13" x14ac:dyDescent="0.2">
      <c r="L5643" s="6"/>
      <c r="M5643" s="10"/>
    </row>
    <row r="5644" spans="12:13" x14ac:dyDescent="0.2">
      <c r="L5644" s="6"/>
      <c r="M5644" s="10"/>
    </row>
    <row r="5645" spans="12:13" x14ac:dyDescent="0.2">
      <c r="L5645" s="6"/>
      <c r="M5645" s="10"/>
    </row>
    <row r="5646" spans="12:13" x14ac:dyDescent="0.2">
      <c r="L5646" s="6"/>
      <c r="M5646" s="10"/>
    </row>
    <row r="5647" spans="12:13" x14ac:dyDescent="0.2">
      <c r="L5647" s="6"/>
      <c r="M5647" s="10"/>
    </row>
    <row r="5648" spans="12:13" x14ac:dyDescent="0.2">
      <c r="L5648" s="6"/>
      <c r="M5648" s="10"/>
    </row>
    <row r="5649" spans="12:13" x14ac:dyDescent="0.2">
      <c r="L5649" s="6"/>
      <c r="M5649" s="10"/>
    </row>
    <row r="5650" spans="12:13" x14ac:dyDescent="0.2">
      <c r="L5650" s="6"/>
      <c r="M5650" s="10"/>
    </row>
    <row r="5651" spans="12:13" x14ac:dyDescent="0.2">
      <c r="L5651" s="6"/>
      <c r="M5651" s="10"/>
    </row>
    <row r="5652" spans="12:13" x14ac:dyDescent="0.2">
      <c r="L5652" s="6"/>
      <c r="M5652" s="10"/>
    </row>
    <row r="5653" spans="12:13" x14ac:dyDescent="0.2">
      <c r="L5653" s="6"/>
      <c r="M5653" s="10"/>
    </row>
    <row r="5654" spans="12:13" x14ac:dyDescent="0.2">
      <c r="L5654" s="6"/>
      <c r="M5654" s="10"/>
    </row>
    <row r="5655" spans="12:13" x14ac:dyDescent="0.2">
      <c r="L5655" s="6"/>
      <c r="M5655" s="10"/>
    </row>
    <row r="5656" spans="12:13" x14ac:dyDescent="0.2">
      <c r="L5656" s="6"/>
      <c r="M5656" s="10"/>
    </row>
    <row r="5657" spans="12:13" x14ac:dyDescent="0.2">
      <c r="L5657" s="6"/>
      <c r="M5657" s="10"/>
    </row>
    <row r="5658" spans="12:13" x14ac:dyDescent="0.2">
      <c r="L5658" s="6"/>
      <c r="M5658" s="10"/>
    </row>
    <row r="5659" spans="12:13" x14ac:dyDescent="0.2">
      <c r="L5659" s="6"/>
      <c r="M5659" s="10"/>
    </row>
    <row r="5660" spans="12:13" x14ac:dyDescent="0.2">
      <c r="L5660" s="6"/>
      <c r="M5660" s="10"/>
    </row>
    <row r="5661" spans="12:13" x14ac:dyDescent="0.2">
      <c r="L5661" s="6"/>
      <c r="M5661" s="10"/>
    </row>
    <row r="5662" spans="12:13" x14ac:dyDescent="0.2">
      <c r="L5662" s="6"/>
      <c r="M5662" s="10"/>
    </row>
    <row r="5663" spans="12:13" x14ac:dyDescent="0.2">
      <c r="L5663" s="6"/>
      <c r="M5663" s="10"/>
    </row>
    <row r="5664" spans="12:13" x14ac:dyDescent="0.2">
      <c r="L5664" s="6"/>
      <c r="M5664" s="10"/>
    </row>
    <row r="5665" spans="12:13" x14ac:dyDescent="0.2">
      <c r="L5665" s="6"/>
      <c r="M5665" s="10"/>
    </row>
    <row r="5666" spans="12:13" x14ac:dyDescent="0.2">
      <c r="L5666" s="6"/>
      <c r="M5666" s="10"/>
    </row>
    <row r="5667" spans="12:13" x14ac:dyDescent="0.2">
      <c r="L5667" s="6"/>
      <c r="M5667" s="10"/>
    </row>
    <row r="5668" spans="12:13" x14ac:dyDescent="0.2">
      <c r="L5668" s="6"/>
      <c r="M5668" s="10"/>
    </row>
    <row r="5669" spans="12:13" x14ac:dyDescent="0.2">
      <c r="L5669" s="6"/>
      <c r="M5669" s="10"/>
    </row>
    <row r="5670" spans="12:13" x14ac:dyDescent="0.2">
      <c r="L5670" s="6"/>
      <c r="M5670" s="10"/>
    </row>
    <row r="5671" spans="12:13" x14ac:dyDescent="0.2">
      <c r="L5671" s="6"/>
      <c r="M5671" s="10"/>
    </row>
    <row r="5672" spans="12:13" x14ac:dyDescent="0.2">
      <c r="L5672" s="6"/>
      <c r="M5672" s="10"/>
    </row>
    <row r="5673" spans="12:13" x14ac:dyDescent="0.2">
      <c r="L5673" s="6"/>
      <c r="M5673" s="10"/>
    </row>
    <row r="5674" spans="12:13" x14ac:dyDescent="0.2">
      <c r="L5674" s="6"/>
      <c r="M5674" s="10"/>
    </row>
    <row r="5675" spans="12:13" x14ac:dyDescent="0.2">
      <c r="L5675" s="6"/>
      <c r="M5675" s="10"/>
    </row>
    <row r="5676" spans="12:13" x14ac:dyDescent="0.2">
      <c r="L5676" s="6"/>
      <c r="M5676" s="10"/>
    </row>
    <row r="5677" spans="12:13" x14ac:dyDescent="0.2">
      <c r="L5677" s="6"/>
      <c r="M5677" s="10"/>
    </row>
    <row r="5678" spans="12:13" x14ac:dyDescent="0.2">
      <c r="L5678" s="6"/>
      <c r="M5678" s="10"/>
    </row>
    <row r="5679" spans="12:13" x14ac:dyDescent="0.2">
      <c r="L5679" s="6"/>
      <c r="M5679" s="10"/>
    </row>
    <row r="5680" spans="12:13" x14ac:dyDescent="0.2">
      <c r="L5680" s="6"/>
      <c r="M5680" s="10"/>
    </row>
    <row r="5681" spans="12:13" x14ac:dyDescent="0.2">
      <c r="L5681" s="6"/>
      <c r="M5681" s="10"/>
    </row>
    <row r="5682" spans="12:13" x14ac:dyDescent="0.2">
      <c r="L5682" s="6"/>
      <c r="M5682" s="10"/>
    </row>
    <row r="5683" spans="12:13" x14ac:dyDescent="0.2">
      <c r="L5683" s="6"/>
      <c r="M5683" s="10"/>
    </row>
    <row r="5684" spans="12:13" x14ac:dyDescent="0.2">
      <c r="L5684" s="6"/>
      <c r="M5684" s="10"/>
    </row>
    <row r="5685" spans="12:13" x14ac:dyDescent="0.2">
      <c r="L5685" s="6"/>
      <c r="M5685" s="10"/>
    </row>
    <row r="5686" spans="12:13" x14ac:dyDescent="0.2">
      <c r="L5686" s="6"/>
      <c r="M5686" s="10"/>
    </row>
    <row r="5687" spans="12:13" x14ac:dyDescent="0.2">
      <c r="L5687" s="6"/>
      <c r="M5687" s="10"/>
    </row>
    <row r="5688" spans="12:13" x14ac:dyDescent="0.2">
      <c r="L5688" s="6"/>
      <c r="M5688" s="10"/>
    </row>
    <row r="5689" spans="12:13" x14ac:dyDescent="0.2">
      <c r="L5689" s="6"/>
      <c r="M5689" s="10"/>
    </row>
    <row r="5690" spans="12:13" x14ac:dyDescent="0.2">
      <c r="L5690" s="6"/>
      <c r="M5690" s="10"/>
    </row>
    <row r="5691" spans="12:13" x14ac:dyDescent="0.2">
      <c r="L5691" s="6"/>
      <c r="M5691" s="10"/>
    </row>
    <row r="5692" spans="12:13" x14ac:dyDescent="0.2">
      <c r="L5692" s="6"/>
      <c r="M5692" s="10"/>
    </row>
    <row r="5693" spans="12:13" x14ac:dyDescent="0.2">
      <c r="L5693" s="6"/>
      <c r="M5693" s="10"/>
    </row>
    <row r="5694" spans="12:13" x14ac:dyDescent="0.2">
      <c r="L5694" s="6"/>
      <c r="M5694" s="10"/>
    </row>
    <row r="5695" spans="12:13" x14ac:dyDescent="0.2">
      <c r="L5695" s="6"/>
      <c r="M5695" s="10"/>
    </row>
    <row r="5696" spans="12:13" x14ac:dyDescent="0.2">
      <c r="L5696" s="6"/>
      <c r="M5696" s="10"/>
    </row>
    <row r="5697" spans="12:13" x14ac:dyDescent="0.2">
      <c r="L5697" s="6"/>
      <c r="M5697" s="10"/>
    </row>
    <row r="5698" spans="12:13" x14ac:dyDescent="0.2">
      <c r="L5698" s="6"/>
      <c r="M5698" s="10"/>
    </row>
    <row r="5699" spans="12:13" x14ac:dyDescent="0.2">
      <c r="L5699" s="6"/>
      <c r="M5699" s="10"/>
    </row>
    <row r="5700" spans="12:13" x14ac:dyDescent="0.2">
      <c r="L5700" s="6"/>
      <c r="M5700" s="10"/>
    </row>
    <row r="5701" spans="12:13" x14ac:dyDescent="0.2">
      <c r="L5701" s="6"/>
      <c r="M5701" s="10"/>
    </row>
    <row r="5702" spans="12:13" x14ac:dyDescent="0.2">
      <c r="L5702" s="6"/>
      <c r="M5702" s="10"/>
    </row>
    <row r="5703" spans="12:13" x14ac:dyDescent="0.2">
      <c r="L5703" s="6"/>
      <c r="M5703" s="10"/>
    </row>
    <row r="5704" spans="12:13" x14ac:dyDescent="0.2">
      <c r="L5704" s="6"/>
      <c r="M5704" s="10"/>
    </row>
    <row r="5705" spans="12:13" x14ac:dyDescent="0.2">
      <c r="L5705" s="6"/>
      <c r="M5705" s="10"/>
    </row>
    <row r="5706" spans="12:13" x14ac:dyDescent="0.2">
      <c r="L5706" s="6"/>
      <c r="M5706" s="10"/>
    </row>
    <row r="5707" spans="12:13" x14ac:dyDescent="0.2">
      <c r="L5707" s="6"/>
      <c r="M5707" s="10"/>
    </row>
    <row r="5708" spans="12:13" x14ac:dyDescent="0.2">
      <c r="L5708" s="6"/>
      <c r="M5708" s="10"/>
    </row>
    <row r="5709" spans="12:13" x14ac:dyDescent="0.2">
      <c r="L5709" s="6"/>
      <c r="M5709" s="10"/>
    </row>
    <row r="5710" spans="12:13" x14ac:dyDescent="0.2">
      <c r="L5710" s="6"/>
      <c r="M5710" s="10"/>
    </row>
    <row r="5711" spans="12:13" x14ac:dyDescent="0.2">
      <c r="L5711" s="6"/>
      <c r="M5711" s="10"/>
    </row>
    <row r="5712" spans="12:13" x14ac:dyDescent="0.2">
      <c r="L5712" s="6"/>
      <c r="M5712" s="10"/>
    </row>
    <row r="5713" spans="12:13" x14ac:dyDescent="0.2">
      <c r="L5713" s="6"/>
      <c r="M5713" s="10"/>
    </row>
    <row r="5714" spans="12:13" x14ac:dyDescent="0.2">
      <c r="L5714" s="6"/>
      <c r="M5714" s="10"/>
    </row>
    <row r="5715" spans="12:13" x14ac:dyDescent="0.2">
      <c r="L5715" s="6"/>
      <c r="M5715" s="10"/>
    </row>
    <row r="5716" spans="12:13" x14ac:dyDescent="0.2">
      <c r="L5716" s="6"/>
      <c r="M5716" s="10"/>
    </row>
    <row r="5717" spans="12:13" x14ac:dyDescent="0.2">
      <c r="L5717" s="6"/>
      <c r="M5717" s="10"/>
    </row>
    <row r="5718" spans="12:13" x14ac:dyDescent="0.2">
      <c r="L5718" s="6"/>
      <c r="M5718" s="10"/>
    </row>
    <row r="5719" spans="12:13" x14ac:dyDescent="0.2">
      <c r="L5719" s="6"/>
      <c r="M5719" s="10"/>
    </row>
    <row r="5720" spans="12:13" x14ac:dyDescent="0.2">
      <c r="L5720" s="6"/>
      <c r="M5720" s="10"/>
    </row>
    <row r="5721" spans="12:13" x14ac:dyDescent="0.2">
      <c r="L5721" s="6"/>
      <c r="M5721" s="10"/>
    </row>
    <row r="5722" spans="12:13" x14ac:dyDescent="0.2">
      <c r="L5722" s="6"/>
      <c r="M5722" s="10"/>
    </row>
    <row r="5723" spans="12:13" x14ac:dyDescent="0.2">
      <c r="L5723" s="6"/>
      <c r="M5723" s="10"/>
    </row>
    <row r="5724" spans="12:13" x14ac:dyDescent="0.2">
      <c r="L5724" s="6"/>
      <c r="M5724" s="10"/>
    </row>
    <row r="5725" spans="12:13" x14ac:dyDescent="0.2">
      <c r="L5725" s="6"/>
      <c r="M5725" s="10"/>
    </row>
    <row r="5726" spans="12:13" x14ac:dyDescent="0.2">
      <c r="L5726" s="6"/>
      <c r="M5726" s="10"/>
    </row>
    <row r="5727" spans="12:13" x14ac:dyDescent="0.2">
      <c r="L5727" s="6"/>
      <c r="M5727" s="10"/>
    </row>
    <row r="5728" spans="12:13" x14ac:dyDescent="0.2">
      <c r="L5728" s="6"/>
      <c r="M5728" s="10"/>
    </row>
    <row r="5729" spans="12:13" x14ac:dyDescent="0.2">
      <c r="L5729" s="6"/>
      <c r="M5729" s="10"/>
    </row>
    <row r="5730" spans="12:13" x14ac:dyDescent="0.2">
      <c r="L5730" s="6"/>
      <c r="M5730" s="10"/>
    </row>
    <row r="5731" spans="12:13" x14ac:dyDescent="0.2">
      <c r="L5731" s="6"/>
      <c r="M5731" s="10"/>
    </row>
    <row r="5732" spans="12:13" x14ac:dyDescent="0.2">
      <c r="L5732" s="6"/>
      <c r="M5732" s="10"/>
    </row>
    <row r="5733" spans="12:13" x14ac:dyDescent="0.2">
      <c r="L5733" s="6"/>
      <c r="M5733" s="10"/>
    </row>
    <row r="5734" spans="12:13" x14ac:dyDescent="0.2">
      <c r="L5734" s="6"/>
      <c r="M5734" s="10"/>
    </row>
    <row r="5735" spans="12:13" x14ac:dyDescent="0.2">
      <c r="L5735" s="6"/>
      <c r="M5735" s="10"/>
    </row>
    <row r="5736" spans="12:13" x14ac:dyDescent="0.2">
      <c r="L5736" s="6"/>
      <c r="M5736" s="10"/>
    </row>
    <row r="5737" spans="12:13" x14ac:dyDescent="0.2">
      <c r="L5737" s="6"/>
      <c r="M5737" s="10"/>
    </row>
    <row r="5738" spans="12:13" x14ac:dyDescent="0.2">
      <c r="L5738" s="6"/>
      <c r="M5738" s="10"/>
    </row>
    <row r="5739" spans="12:13" x14ac:dyDescent="0.2">
      <c r="L5739" s="6"/>
      <c r="M5739" s="10"/>
    </row>
    <row r="5740" spans="12:13" x14ac:dyDescent="0.2">
      <c r="L5740" s="6"/>
      <c r="M5740" s="10"/>
    </row>
    <row r="5741" spans="12:13" x14ac:dyDescent="0.2">
      <c r="L5741" s="6"/>
      <c r="M5741" s="10"/>
    </row>
    <row r="5742" spans="12:13" x14ac:dyDescent="0.2">
      <c r="L5742" s="6"/>
      <c r="M5742" s="10"/>
    </row>
    <row r="5743" spans="12:13" x14ac:dyDescent="0.2">
      <c r="L5743" s="6"/>
      <c r="M5743" s="10"/>
    </row>
    <row r="5744" spans="12:13" x14ac:dyDescent="0.2">
      <c r="L5744" s="6"/>
      <c r="M5744" s="10"/>
    </row>
    <row r="5745" spans="12:13" x14ac:dyDescent="0.2">
      <c r="L5745" s="6"/>
      <c r="M5745" s="10"/>
    </row>
    <row r="5746" spans="12:13" x14ac:dyDescent="0.2">
      <c r="L5746" s="6"/>
      <c r="M5746" s="10"/>
    </row>
    <row r="5747" spans="12:13" x14ac:dyDescent="0.2">
      <c r="L5747" s="6"/>
      <c r="M5747" s="10"/>
    </row>
    <row r="5748" spans="12:13" x14ac:dyDescent="0.2">
      <c r="L5748" s="6"/>
      <c r="M5748" s="10"/>
    </row>
    <row r="5749" spans="12:13" x14ac:dyDescent="0.2">
      <c r="L5749" s="6"/>
      <c r="M5749" s="10"/>
    </row>
    <row r="5750" spans="12:13" x14ac:dyDescent="0.2">
      <c r="L5750" s="6"/>
      <c r="M5750" s="10"/>
    </row>
    <row r="5751" spans="12:13" x14ac:dyDescent="0.2">
      <c r="L5751" s="6"/>
      <c r="M5751" s="10"/>
    </row>
    <row r="5752" spans="12:13" x14ac:dyDescent="0.2">
      <c r="L5752" s="6"/>
      <c r="M5752" s="10"/>
    </row>
    <row r="5753" spans="12:13" x14ac:dyDescent="0.2">
      <c r="L5753" s="6"/>
      <c r="M5753" s="10"/>
    </row>
    <row r="5754" spans="12:13" x14ac:dyDescent="0.2">
      <c r="L5754" s="6"/>
      <c r="M5754" s="10"/>
    </row>
    <row r="5755" spans="12:13" x14ac:dyDescent="0.2">
      <c r="L5755" s="6"/>
      <c r="M5755" s="10"/>
    </row>
    <row r="5756" spans="12:13" x14ac:dyDescent="0.2">
      <c r="L5756" s="6"/>
      <c r="M5756" s="10"/>
    </row>
    <row r="5757" spans="12:13" x14ac:dyDescent="0.2">
      <c r="L5757" s="6"/>
      <c r="M5757" s="10"/>
    </row>
    <row r="5758" spans="12:13" x14ac:dyDescent="0.2">
      <c r="L5758" s="6"/>
      <c r="M5758" s="10"/>
    </row>
    <row r="5759" spans="12:13" x14ac:dyDescent="0.2">
      <c r="L5759" s="6"/>
      <c r="M5759" s="10"/>
    </row>
    <row r="5760" spans="12:13" x14ac:dyDescent="0.2">
      <c r="L5760" s="6"/>
      <c r="M5760" s="10"/>
    </row>
    <row r="5761" spans="12:13" x14ac:dyDescent="0.2">
      <c r="L5761" s="6"/>
      <c r="M5761" s="10"/>
    </row>
    <row r="5762" spans="12:13" x14ac:dyDescent="0.2">
      <c r="L5762" s="6"/>
      <c r="M5762" s="10"/>
    </row>
    <row r="5763" spans="12:13" x14ac:dyDescent="0.2">
      <c r="L5763" s="6"/>
      <c r="M5763" s="10"/>
    </row>
    <row r="5764" spans="12:13" x14ac:dyDescent="0.2">
      <c r="L5764" s="6"/>
      <c r="M5764" s="10"/>
    </row>
    <row r="5765" spans="12:13" x14ac:dyDescent="0.2">
      <c r="L5765" s="6"/>
      <c r="M5765" s="10"/>
    </row>
    <row r="5766" spans="12:13" x14ac:dyDescent="0.2">
      <c r="L5766" s="6"/>
      <c r="M5766" s="10"/>
    </row>
    <row r="5767" spans="12:13" x14ac:dyDescent="0.2">
      <c r="L5767" s="6"/>
      <c r="M5767" s="10"/>
    </row>
    <row r="5768" spans="12:13" x14ac:dyDescent="0.2">
      <c r="L5768" s="6"/>
      <c r="M5768" s="10"/>
    </row>
    <row r="5769" spans="12:13" x14ac:dyDescent="0.2">
      <c r="L5769" s="6"/>
      <c r="M5769" s="10"/>
    </row>
    <row r="5770" spans="12:13" x14ac:dyDescent="0.2">
      <c r="L5770" s="6"/>
      <c r="M5770" s="10"/>
    </row>
    <row r="5771" spans="12:13" x14ac:dyDescent="0.2">
      <c r="L5771" s="6"/>
      <c r="M5771" s="10"/>
    </row>
    <row r="5772" spans="12:13" x14ac:dyDescent="0.2">
      <c r="L5772" s="6"/>
      <c r="M5772" s="10"/>
    </row>
    <row r="5773" spans="12:13" x14ac:dyDescent="0.2">
      <c r="L5773" s="6"/>
      <c r="M5773" s="10"/>
    </row>
    <row r="5774" spans="12:13" x14ac:dyDescent="0.2">
      <c r="L5774" s="6"/>
      <c r="M5774" s="10"/>
    </row>
    <row r="5775" spans="12:13" x14ac:dyDescent="0.2">
      <c r="L5775" s="6"/>
      <c r="M5775" s="10"/>
    </row>
    <row r="5776" spans="12:13" x14ac:dyDescent="0.2">
      <c r="L5776" s="6"/>
      <c r="M5776" s="10"/>
    </row>
    <row r="5777" spans="12:13" x14ac:dyDescent="0.2">
      <c r="L5777" s="6"/>
      <c r="M5777" s="10"/>
    </row>
    <row r="5778" spans="12:13" x14ac:dyDescent="0.2">
      <c r="L5778" s="6"/>
      <c r="M5778" s="10"/>
    </row>
    <row r="5779" spans="12:13" x14ac:dyDescent="0.2">
      <c r="L5779" s="6"/>
      <c r="M5779" s="10"/>
    </row>
    <row r="5780" spans="12:13" x14ac:dyDescent="0.2">
      <c r="L5780" s="6"/>
      <c r="M5780" s="10"/>
    </row>
    <row r="5781" spans="12:13" x14ac:dyDescent="0.2">
      <c r="L5781" s="6"/>
      <c r="M5781" s="10"/>
    </row>
    <row r="5782" spans="12:13" x14ac:dyDescent="0.2">
      <c r="L5782" s="6"/>
      <c r="M5782" s="10"/>
    </row>
    <row r="5783" spans="12:13" x14ac:dyDescent="0.2">
      <c r="L5783" s="6"/>
      <c r="M5783" s="10"/>
    </row>
    <row r="5784" spans="12:13" x14ac:dyDescent="0.2">
      <c r="L5784" s="6"/>
      <c r="M5784" s="10"/>
    </row>
    <row r="5785" spans="12:13" x14ac:dyDescent="0.2">
      <c r="L5785" s="6"/>
      <c r="M5785" s="10"/>
    </row>
    <row r="5786" spans="12:13" x14ac:dyDescent="0.2">
      <c r="L5786" s="6"/>
      <c r="M5786" s="10"/>
    </row>
    <row r="5787" spans="12:13" x14ac:dyDescent="0.2">
      <c r="L5787" s="6"/>
      <c r="M5787" s="10"/>
    </row>
    <row r="5788" spans="12:13" x14ac:dyDescent="0.2">
      <c r="L5788" s="6"/>
      <c r="M5788" s="10"/>
    </row>
    <row r="5789" spans="12:13" x14ac:dyDescent="0.2">
      <c r="L5789" s="6"/>
      <c r="M5789" s="10"/>
    </row>
    <row r="5790" spans="12:13" x14ac:dyDescent="0.2">
      <c r="L5790" s="6"/>
      <c r="M5790" s="10"/>
    </row>
    <row r="5791" spans="12:13" x14ac:dyDescent="0.2">
      <c r="L5791" s="6"/>
      <c r="M5791" s="10"/>
    </row>
    <row r="5792" spans="12:13" x14ac:dyDescent="0.2">
      <c r="L5792" s="6"/>
      <c r="M5792" s="10"/>
    </row>
    <row r="5793" spans="12:13" x14ac:dyDescent="0.2">
      <c r="L5793" s="6"/>
      <c r="M5793" s="10"/>
    </row>
    <row r="5794" spans="12:13" x14ac:dyDescent="0.2">
      <c r="L5794" s="6"/>
      <c r="M5794" s="10"/>
    </row>
    <row r="5795" spans="12:13" x14ac:dyDescent="0.2">
      <c r="L5795" s="6"/>
      <c r="M5795" s="10"/>
    </row>
    <row r="5796" spans="12:13" x14ac:dyDescent="0.2">
      <c r="L5796" s="6"/>
      <c r="M5796" s="10"/>
    </row>
    <row r="5797" spans="12:13" x14ac:dyDescent="0.2">
      <c r="L5797" s="6"/>
      <c r="M5797" s="10"/>
    </row>
    <row r="5798" spans="12:13" x14ac:dyDescent="0.2">
      <c r="L5798" s="6"/>
      <c r="M5798" s="10"/>
    </row>
    <row r="5799" spans="12:13" x14ac:dyDescent="0.2">
      <c r="L5799" s="6"/>
      <c r="M5799" s="10"/>
    </row>
    <row r="5800" spans="12:13" x14ac:dyDescent="0.2">
      <c r="L5800" s="6"/>
      <c r="M5800" s="10"/>
    </row>
    <row r="5801" spans="12:13" x14ac:dyDescent="0.2">
      <c r="L5801" s="6"/>
      <c r="M5801" s="10"/>
    </row>
    <row r="5802" spans="12:13" x14ac:dyDescent="0.2">
      <c r="L5802" s="6"/>
      <c r="M5802" s="10"/>
    </row>
    <row r="5803" spans="12:13" x14ac:dyDescent="0.2">
      <c r="L5803" s="6"/>
      <c r="M5803" s="10"/>
    </row>
    <row r="5804" spans="12:13" x14ac:dyDescent="0.2">
      <c r="L5804" s="6"/>
      <c r="M5804" s="10"/>
    </row>
    <row r="5805" spans="12:13" x14ac:dyDescent="0.2">
      <c r="L5805" s="6"/>
      <c r="M5805" s="10"/>
    </row>
    <row r="5806" spans="12:13" x14ac:dyDescent="0.2">
      <c r="L5806" s="6"/>
      <c r="M5806" s="10"/>
    </row>
    <row r="5807" spans="12:13" x14ac:dyDescent="0.2">
      <c r="L5807" s="6"/>
      <c r="M5807" s="10"/>
    </row>
    <row r="5808" spans="12:13" x14ac:dyDescent="0.2">
      <c r="L5808" s="6"/>
      <c r="M5808" s="10"/>
    </row>
    <row r="5809" spans="12:13" x14ac:dyDescent="0.2">
      <c r="L5809" s="6"/>
      <c r="M5809" s="10"/>
    </row>
    <row r="5810" spans="12:13" x14ac:dyDescent="0.2">
      <c r="L5810" s="6"/>
      <c r="M5810" s="10"/>
    </row>
    <row r="5811" spans="12:13" x14ac:dyDescent="0.2">
      <c r="L5811" s="6"/>
      <c r="M5811" s="10"/>
    </row>
    <row r="5812" spans="12:13" x14ac:dyDescent="0.2">
      <c r="L5812" s="6"/>
      <c r="M5812" s="10"/>
    </row>
    <row r="5813" spans="12:13" x14ac:dyDescent="0.2">
      <c r="L5813" s="6"/>
      <c r="M5813" s="10"/>
    </row>
    <row r="5814" spans="12:13" x14ac:dyDescent="0.2">
      <c r="L5814" s="6"/>
      <c r="M5814" s="10"/>
    </row>
    <row r="5815" spans="12:13" x14ac:dyDescent="0.2">
      <c r="L5815" s="6"/>
      <c r="M5815" s="10"/>
    </row>
    <row r="5816" spans="12:13" x14ac:dyDescent="0.2">
      <c r="L5816" s="6"/>
      <c r="M5816" s="10"/>
    </row>
    <row r="5817" spans="12:13" x14ac:dyDescent="0.2">
      <c r="L5817" s="6"/>
      <c r="M5817" s="10"/>
    </row>
    <row r="5818" spans="12:13" x14ac:dyDescent="0.2">
      <c r="L5818" s="6"/>
      <c r="M5818" s="10"/>
    </row>
    <row r="5819" spans="12:13" x14ac:dyDescent="0.2">
      <c r="L5819" s="6"/>
      <c r="M5819" s="10"/>
    </row>
    <row r="5820" spans="12:13" x14ac:dyDescent="0.2">
      <c r="L5820" s="6"/>
      <c r="M5820" s="10"/>
    </row>
    <row r="5821" spans="12:13" x14ac:dyDescent="0.2">
      <c r="L5821" s="6"/>
      <c r="M5821" s="10"/>
    </row>
    <row r="5822" spans="12:13" x14ac:dyDescent="0.2">
      <c r="L5822" s="6"/>
      <c r="M5822" s="10"/>
    </row>
    <row r="5823" spans="12:13" x14ac:dyDescent="0.2">
      <c r="L5823" s="6"/>
      <c r="M5823" s="10"/>
    </row>
    <row r="5824" spans="12:13" x14ac:dyDescent="0.2">
      <c r="L5824" s="6"/>
      <c r="M5824" s="10"/>
    </row>
    <row r="5825" spans="12:13" x14ac:dyDescent="0.2">
      <c r="L5825" s="6"/>
      <c r="M5825" s="10"/>
    </row>
    <row r="5826" spans="12:13" x14ac:dyDescent="0.2">
      <c r="L5826" s="6"/>
      <c r="M5826" s="10"/>
    </row>
    <row r="5827" spans="12:13" x14ac:dyDescent="0.2">
      <c r="L5827" s="6"/>
      <c r="M5827" s="10"/>
    </row>
    <row r="5828" spans="12:13" x14ac:dyDescent="0.2">
      <c r="L5828" s="6"/>
      <c r="M5828" s="10"/>
    </row>
    <row r="5829" spans="12:13" x14ac:dyDescent="0.2">
      <c r="L5829" s="6"/>
      <c r="M5829" s="10"/>
    </row>
    <row r="5830" spans="12:13" x14ac:dyDescent="0.2">
      <c r="L5830" s="6"/>
      <c r="M5830" s="10"/>
    </row>
    <row r="5831" spans="12:13" x14ac:dyDescent="0.2">
      <c r="L5831" s="6"/>
      <c r="M5831" s="10"/>
    </row>
    <row r="5832" spans="12:13" x14ac:dyDescent="0.2">
      <c r="L5832" s="6"/>
      <c r="M5832" s="10"/>
    </row>
    <row r="5833" spans="12:13" x14ac:dyDescent="0.2">
      <c r="L5833" s="6"/>
      <c r="M5833" s="10"/>
    </row>
    <row r="5834" spans="12:13" x14ac:dyDescent="0.2">
      <c r="L5834" s="6"/>
      <c r="M5834" s="10"/>
    </row>
    <row r="5835" spans="12:13" x14ac:dyDescent="0.2">
      <c r="L5835" s="6"/>
      <c r="M5835" s="10"/>
    </row>
    <row r="5836" spans="12:13" x14ac:dyDescent="0.2">
      <c r="L5836" s="6"/>
      <c r="M5836" s="10"/>
    </row>
    <row r="5837" spans="12:13" x14ac:dyDescent="0.2">
      <c r="L5837" s="6"/>
      <c r="M5837" s="10"/>
    </row>
    <row r="5838" spans="12:13" x14ac:dyDescent="0.2">
      <c r="L5838" s="6"/>
      <c r="M5838" s="10"/>
    </row>
    <row r="5839" spans="12:13" x14ac:dyDescent="0.2">
      <c r="L5839" s="6"/>
      <c r="M5839" s="10"/>
    </row>
    <row r="5840" spans="12:13" x14ac:dyDescent="0.2">
      <c r="L5840" s="6"/>
      <c r="M5840" s="10"/>
    </row>
    <row r="5841" spans="12:13" x14ac:dyDescent="0.2">
      <c r="L5841" s="6"/>
      <c r="M5841" s="10"/>
    </row>
    <row r="5842" spans="12:13" x14ac:dyDescent="0.2">
      <c r="L5842" s="6"/>
      <c r="M5842" s="10"/>
    </row>
    <row r="5843" spans="12:13" x14ac:dyDescent="0.2">
      <c r="L5843" s="6"/>
      <c r="M5843" s="10"/>
    </row>
    <row r="5844" spans="12:13" x14ac:dyDescent="0.2">
      <c r="L5844" s="6"/>
      <c r="M5844" s="10"/>
    </row>
    <row r="5845" spans="12:13" x14ac:dyDescent="0.2">
      <c r="L5845" s="6"/>
      <c r="M5845" s="10"/>
    </row>
    <row r="5846" spans="12:13" x14ac:dyDescent="0.2">
      <c r="L5846" s="6"/>
      <c r="M5846" s="10"/>
    </row>
    <row r="5847" spans="12:13" x14ac:dyDescent="0.2">
      <c r="L5847" s="6"/>
      <c r="M5847" s="10"/>
    </row>
    <row r="5848" spans="12:13" x14ac:dyDescent="0.2">
      <c r="L5848" s="6"/>
      <c r="M5848" s="10"/>
    </row>
    <row r="5849" spans="12:13" x14ac:dyDescent="0.2">
      <c r="L5849" s="6"/>
      <c r="M5849" s="10"/>
    </row>
    <row r="5850" spans="12:13" x14ac:dyDescent="0.2">
      <c r="L5850" s="6"/>
      <c r="M5850" s="10"/>
    </row>
    <row r="5851" spans="12:13" x14ac:dyDescent="0.2">
      <c r="L5851" s="6"/>
      <c r="M5851" s="10"/>
    </row>
    <row r="5852" spans="12:13" x14ac:dyDescent="0.2">
      <c r="L5852" s="6"/>
      <c r="M5852" s="10"/>
    </row>
    <row r="5853" spans="12:13" x14ac:dyDescent="0.2">
      <c r="L5853" s="6"/>
      <c r="M5853" s="10"/>
    </row>
    <row r="5854" spans="12:13" x14ac:dyDescent="0.2">
      <c r="L5854" s="6"/>
      <c r="M5854" s="10"/>
    </row>
    <row r="5855" spans="12:13" x14ac:dyDescent="0.2">
      <c r="L5855" s="6"/>
      <c r="M5855" s="10"/>
    </row>
    <row r="5856" spans="12:13" x14ac:dyDescent="0.2">
      <c r="L5856" s="6"/>
      <c r="M5856" s="10"/>
    </row>
    <row r="5857" spans="12:13" x14ac:dyDescent="0.2">
      <c r="L5857" s="6"/>
      <c r="M5857" s="10"/>
    </row>
    <row r="5858" spans="12:13" x14ac:dyDescent="0.2">
      <c r="L5858" s="6"/>
      <c r="M5858" s="10"/>
    </row>
    <row r="5859" spans="12:13" x14ac:dyDescent="0.2">
      <c r="L5859" s="6"/>
      <c r="M5859" s="10"/>
    </row>
    <row r="5860" spans="12:13" x14ac:dyDescent="0.2">
      <c r="L5860" s="6"/>
      <c r="M5860" s="10"/>
    </row>
    <row r="5861" spans="12:13" x14ac:dyDescent="0.2">
      <c r="L5861" s="6"/>
      <c r="M5861" s="10"/>
    </row>
    <row r="5862" spans="12:13" x14ac:dyDescent="0.2">
      <c r="L5862" s="6"/>
      <c r="M5862" s="10"/>
    </row>
    <row r="5863" spans="12:13" x14ac:dyDescent="0.2">
      <c r="L5863" s="6"/>
      <c r="M5863" s="10"/>
    </row>
    <row r="5864" spans="12:13" x14ac:dyDescent="0.2">
      <c r="L5864" s="6"/>
      <c r="M5864" s="10"/>
    </row>
    <row r="5865" spans="12:13" x14ac:dyDescent="0.2">
      <c r="L5865" s="6"/>
      <c r="M5865" s="10"/>
    </row>
    <row r="5866" spans="12:13" x14ac:dyDescent="0.2">
      <c r="L5866" s="6"/>
      <c r="M5866" s="10"/>
    </row>
    <row r="5867" spans="12:13" x14ac:dyDescent="0.2">
      <c r="L5867" s="6"/>
      <c r="M5867" s="10"/>
    </row>
    <row r="5868" spans="12:13" x14ac:dyDescent="0.2">
      <c r="L5868" s="6"/>
      <c r="M5868" s="10"/>
    </row>
    <row r="5869" spans="12:13" x14ac:dyDescent="0.2">
      <c r="L5869" s="6"/>
      <c r="M5869" s="10"/>
    </row>
    <row r="5870" spans="12:13" x14ac:dyDescent="0.2">
      <c r="L5870" s="6"/>
      <c r="M5870" s="10"/>
    </row>
    <row r="5871" spans="12:13" x14ac:dyDescent="0.2">
      <c r="L5871" s="6"/>
      <c r="M5871" s="10"/>
    </row>
    <row r="5872" spans="12:13" x14ac:dyDescent="0.2">
      <c r="L5872" s="6"/>
      <c r="M5872" s="10"/>
    </row>
    <row r="5873" spans="12:13" x14ac:dyDescent="0.2">
      <c r="L5873" s="6"/>
      <c r="M5873" s="10"/>
    </row>
    <row r="5874" spans="12:13" x14ac:dyDescent="0.2">
      <c r="L5874" s="6"/>
      <c r="M5874" s="10"/>
    </row>
    <row r="5875" spans="12:13" x14ac:dyDescent="0.2">
      <c r="L5875" s="6"/>
      <c r="M5875" s="10"/>
    </row>
    <row r="5876" spans="12:13" x14ac:dyDescent="0.2">
      <c r="L5876" s="6"/>
      <c r="M5876" s="10"/>
    </row>
    <row r="5877" spans="12:13" x14ac:dyDescent="0.2">
      <c r="L5877" s="6"/>
      <c r="M5877" s="10"/>
    </row>
    <row r="5878" spans="12:13" x14ac:dyDescent="0.2">
      <c r="L5878" s="6"/>
      <c r="M5878" s="10"/>
    </row>
    <row r="5879" spans="12:13" x14ac:dyDescent="0.2">
      <c r="L5879" s="6"/>
      <c r="M5879" s="10"/>
    </row>
    <row r="5880" spans="12:13" x14ac:dyDescent="0.2">
      <c r="L5880" s="6"/>
      <c r="M5880" s="10"/>
    </row>
    <row r="5881" spans="12:13" x14ac:dyDescent="0.2">
      <c r="L5881" s="6"/>
      <c r="M5881" s="10"/>
    </row>
    <row r="5882" spans="12:13" x14ac:dyDescent="0.2">
      <c r="L5882" s="6"/>
      <c r="M5882" s="10"/>
    </row>
    <row r="5883" spans="12:13" x14ac:dyDescent="0.2">
      <c r="L5883" s="6"/>
      <c r="M5883" s="10"/>
    </row>
    <row r="5884" spans="12:13" x14ac:dyDescent="0.2">
      <c r="L5884" s="6"/>
      <c r="M5884" s="10"/>
    </row>
    <row r="5885" spans="12:13" x14ac:dyDescent="0.2">
      <c r="L5885" s="6"/>
      <c r="M5885" s="10"/>
    </row>
    <row r="5886" spans="12:13" x14ac:dyDescent="0.2">
      <c r="L5886" s="6"/>
      <c r="M5886" s="10"/>
    </row>
    <row r="5887" spans="12:13" x14ac:dyDescent="0.2">
      <c r="L5887" s="6"/>
      <c r="M5887" s="10"/>
    </row>
    <row r="5888" spans="12:13" x14ac:dyDescent="0.2">
      <c r="L5888" s="6"/>
      <c r="M5888" s="10"/>
    </row>
    <row r="5889" spans="12:13" x14ac:dyDescent="0.2">
      <c r="L5889" s="6"/>
      <c r="M5889" s="10"/>
    </row>
    <row r="5890" spans="12:13" x14ac:dyDescent="0.2">
      <c r="L5890" s="6"/>
      <c r="M5890" s="10"/>
    </row>
    <row r="5891" spans="12:13" x14ac:dyDescent="0.2">
      <c r="L5891" s="6"/>
      <c r="M5891" s="10"/>
    </row>
    <row r="5892" spans="12:13" x14ac:dyDescent="0.2">
      <c r="L5892" s="6"/>
      <c r="M5892" s="10"/>
    </row>
    <row r="5893" spans="12:13" x14ac:dyDescent="0.2">
      <c r="L5893" s="6"/>
      <c r="M5893" s="10"/>
    </row>
    <row r="5894" spans="12:13" x14ac:dyDescent="0.2">
      <c r="L5894" s="6"/>
      <c r="M5894" s="10"/>
    </row>
    <row r="5895" spans="12:13" x14ac:dyDescent="0.2">
      <c r="L5895" s="6"/>
      <c r="M5895" s="10"/>
    </row>
    <row r="5896" spans="12:13" x14ac:dyDescent="0.2">
      <c r="L5896" s="6"/>
      <c r="M5896" s="10"/>
    </row>
    <row r="5897" spans="12:13" x14ac:dyDescent="0.2">
      <c r="L5897" s="6"/>
      <c r="M5897" s="10"/>
    </row>
    <row r="5898" spans="12:13" x14ac:dyDescent="0.2">
      <c r="L5898" s="6"/>
      <c r="M5898" s="10"/>
    </row>
    <row r="5899" spans="12:13" x14ac:dyDescent="0.2">
      <c r="L5899" s="6"/>
      <c r="M5899" s="10"/>
    </row>
    <row r="5900" spans="12:13" x14ac:dyDescent="0.2">
      <c r="L5900" s="6"/>
      <c r="M5900" s="10"/>
    </row>
    <row r="5901" spans="12:13" x14ac:dyDescent="0.2">
      <c r="L5901" s="6"/>
      <c r="M5901" s="10"/>
    </row>
    <row r="5902" spans="12:13" x14ac:dyDescent="0.2">
      <c r="L5902" s="6"/>
      <c r="M5902" s="10"/>
    </row>
    <row r="5903" spans="12:13" x14ac:dyDescent="0.2">
      <c r="L5903" s="6"/>
      <c r="M5903" s="10"/>
    </row>
    <row r="5904" spans="12:13" x14ac:dyDescent="0.2">
      <c r="L5904" s="6"/>
      <c r="M5904" s="10"/>
    </row>
    <row r="5905" spans="12:13" x14ac:dyDescent="0.2">
      <c r="L5905" s="6"/>
      <c r="M5905" s="10"/>
    </row>
    <row r="5906" spans="12:13" x14ac:dyDescent="0.2">
      <c r="L5906" s="6"/>
      <c r="M5906" s="10"/>
    </row>
    <row r="5907" spans="12:13" x14ac:dyDescent="0.2">
      <c r="L5907" s="6"/>
      <c r="M5907" s="10"/>
    </row>
    <row r="5908" spans="12:13" x14ac:dyDescent="0.2">
      <c r="L5908" s="6"/>
      <c r="M5908" s="10"/>
    </row>
    <row r="5909" spans="12:13" x14ac:dyDescent="0.2">
      <c r="L5909" s="6"/>
      <c r="M5909" s="10"/>
    </row>
    <row r="5910" spans="12:13" x14ac:dyDescent="0.2">
      <c r="L5910" s="6"/>
      <c r="M5910" s="10"/>
    </row>
    <row r="5911" spans="12:13" x14ac:dyDescent="0.2">
      <c r="L5911" s="6"/>
      <c r="M5911" s="10"/>
    </row>
    <row r="5912" spans="12:13" x14ac:dyDescent="0.2">
      <c r="L5912" s="6"/>
      <c r="M5912" s="10"/>
    </row>
    <row r="5913" spans="12:13" x14ac:dyDescent="0.2">
      <c r="L5913" s="6"/>
      <c r="M5913" s="10"/>
    </row>
    <row r="5914" spans="12:13" x14ac:dyDescent="0.2">
      <c r="L5914" s="6"/>
      <c r="M5914" s="10"/>
    </row>
    <row r="5915" spans="12:13" x14ac:dyDescent="0.2">
      <c r="L5915" s="6"/>
      <c r="M5915" s="10"/>
    </row>
    <row r="5916" spans="12:13" x14ac:dyDescent="0.2">
      <c r="L5916" s="6"/>
      <c r="M5916" s="10"/>
    </row>
    <row r="5917" spans="12:13" x14ac:dyDescent="0.2">
      <c r="L5917" s="6"/>
      <c r="M5917" s="10"/>
    </row>
    <row r="5918" spans="12:13" x14ac:dyDescent="0.2">
      <c r="L5918" s="6"/>
      <c r="M5918" s="10"/>
    </row>
    <row r="5919" spans="12:13" x14ac:dyDescent="0.2">
      <c r="L5919" s="6"/>
      <c r="M5919" s="10"/>
    </row>
    <row r="5920" spans="12:13" x14ac:dyDescent="0.2">
      <c r="L5920" s="6"/>
      <c r="M5920" s="10"/>
    </row>
    <row r="5921" spans="12:13" x14ac:dyDescent="0.2">
      <c r="L5921" s="6"/>
      <c r="M5921" s="10"/>
    </row>
    <row r="5922" spans="12:13" x14ac:dyDescent="0.2">
      <c r="L5922" s="6"/>
      <c r="M5922" s="10"/>
    </row>
    <row r="5923" spans="12:13" x14ac:dyDescent="0.2">
      <c r="L5923" s="6"/>
      <c r="M5923" s="10"/>
    </row>
    <row r="5924" spans="12:13" x14ac:dyDescent="0.2">
      <c r="L5924" s="6"/>
      <c r="M5924" s="10"/>
    </row>
    <row r="5925" spans="12:13" x14ac:dyDescent="0.2">
      <c r="L5925" s="6"/>
      <c r="M5925" s="10"/>
    </row>
    <row r="5926" spans="12:13" x14ac:dyDescent="0.2">
      <c r="L5926" s="6"/>
      <c r="M5926" s="10"/>
    </row>
    <row r="5927" spans="12:13" x14ac:dyDescent="0.2">
      <c r="L5927" s="6"/>
      <c r="M5927" s="10"/>
    </row>
    <row r="5928" spans="12:13" x14ac:dyDescent="0.2">
      <c r="L5928" s="6"/>
      <c r="M5928" s="10"/>
    </row>
    <row r="5929" spans="12:13" x14ac:dyDescent="0.2">
      <c r="L5929" s="6"/>
      <c r="M5929" s="10"/>
    </row>
    <row r="5930" spans="12:13" x14ac:dyDescent="0.2">
      <c r="L5930" s="6"/>
      <c r="M5930" s="10"/>
    </row>
    <row r="5931" spans="12:13" x14ac:dyDescent="0.2">
      <c r="L5931" s="6"/>
      <c r="M5931" s="10"/>
    </row>
    <row r="5932" spans="12:13" x14ac:dyDescent="0.2">
      <c r="L5932" s="6"/>
      <c r="M5932" s="10"/>
    </row>
    <row r="5933" spans="12:13" x14ac:dyDescent="0.2">
      <c r="L5933" s="6"/>
      <c r="M5933" s="10"/>
    </row>
    <row r="5934" spans="12:13" x14ac:dyDescent="0.2">
      <c r="L5934" s="6"/>
      <c r="M5934" s="10"/>
    </row>
    <row r="5935" spans="12:13" x14ac:dyDescent="0.2">
      <c r="L5935" s="6"/>
      <c r="M5935" s="10"/>
    </row>
    <row r="5936" spans="12:13" x14ac:dyDescent="0.2">
      <c r="L5936" s="6"/>
      <c r="M5936" s="10"/>
    </row>
    <row r="5937" spans="12:13" x14ac:dyDescent="0.2">
      <c r="L5937" s="6"/>
      <c r="M5937" s="10"/>
    </row>
    <row r="5938" spans="12:13" x14ac:dyDescent="0.2">
      <c r="L5938" s="6"/>
      <c r="M5938" s="10"/>
    </row>
    <row r="5939" spans="12:13" x14ac:dyDescent="0.2">
      <c r="L5939" s="6"/>
      <c r="M5939" s="10"/>
    </row>
    <row r="5940" spans="12:13" x14ac:dyDescent="0.2">
      <c r="L5940" s="6"/>
      <c r="M5940" s="10"/>
    </row>
    <row r="5941" spans="12:13" x14ac:dyDescent="0.2">
      <c r="L5941" s="6"/>
      <c r="M5941" s="10"/>
    </row>
    <row r="5942" spans="12:13" x14ac:dyDescent="0.2">
      <c r="L5942" s="6"/>
      <c r="M5942" s="10"/>
    </row>
    <row r="5943" spans="12:13" x14ac:dyDescent="0.2">
      <c r="L5943" s="6"/>
      <c r="M5943" s="10"/>
    </row>
    <row r="5944" spans="12:13" x14ac:dyDescent="0.2">
      <c r="L5944" s="6"/>
      <c r="M5944" s="10"/>
    </row>
    <row r="5945" spans="12:13" x14ac:dyDescent="0.2">
      <c r="L5945" s="6"/>
      <c r="M5945" s="10"/>
    </row>
    <row r="5946" spans="12:13" x14ac:dyDescent="0.2">
      <c r="L5946" s="6"/>
      <c r="M5946" s="10"/>
    </row>
    <row r="5947" spans="12:13" x14ac:dyDescent="0.2">
      <c r="L5947" s="6"/>
      <c r="M5947" s="10"/>
    </row>
    <row r="5948" spans="12:13" x14ac:dyDescent="0.2">
      <c r="L5948" s="6"/>
      <c r="M5948" s="10"/>
    </row>
    <row r="5949" spans="12:13" x14ac:dyDescent="0.2">
      <c r="L5949" s="6"/>
      <c r="M5949" s="10"/>
    </row>
    <row r="5950" spans="12:13" x14ac:dyDescent="0.2">
      <c r="L5950" s="6"/>
      <c r="M5950" s="10"/>
    </row>
    <row r="5951" spans="12:13" x14ac:dyDescent="0.2">
      <c r="L5951" s="6"/>
      <c r="M5951" s="10"/>
    </row>
    <row r="5952" spans="12:13" x14ac:dyDescent="0.2">
      <c r="L5952" s="6"/>
      <c r="M5952" s="10"/>
    </row>
    <row r="5953" spans="12:13" x14ac:dyDescent="0.2">
      <c r="L5953" s="6"/>
      <c r="M5953" s="10"/>
    </row>
    <row r="5954" spans="12:13" x14ac:dyDescent="0.2">
      <c r="L5954" s="6"/>
      <c r="M5954" s="10"/>
    </row>
    <row r="5955" spans="12:13" x14ac:dyDescent="0.2">
      <c r="L5955" s="6"/>
      <c r="M5955" s="10"/>
    </row>
    <row r="5956" spans="12:13" x14ac:dyDescent="0.2">
      <c r="L5956" s="6"/>
      <c r="M5956" s="10"/>
    </row>
    <row r="5957" spans="12:13" x14ac:dyDescent="0.2">
      <c r="L5957" s="6"/>
      <c r="M5957" s="10"/>
    </row>
    <row r="5958" spans="12:13" x14ac:dyDescent="0.2">
      <c r="L5958" s="6"/>
      <c r="M5958" s="10"/>
    </row>
    <row r="5959" spans="12:13" x14ac:dyDescent="0.2">
      <c r="L5959" s="6"/>
      <c r="M5959" s="10"/>
    </row>
    <row r="5960" spans="12:13" x14ac:dyDescent="0.2">
      <c r="L5960" s="6"/>
      <c r="M5960" s="10"/>
    </row>
    <row r="5961" spans="12:13" x14ac:dyDescent="0.2">
      <c r="L5961" s="6"/>
      <c r="M5961" s="10"/>
    </row>
    <row r="5962" spans="12:13" x14ac:dyDescent="0.2">
      <c r="L5962" s="6"/>
      <c r="M5962" s="10"/>
    </row>
    <row r="5963" spans="12:13" x14ac:dyDescent="0.2">
      <c r="L5963" s="6"/>
      <c r="M5963" s="10"/>
    </row>
    <row r="5964" spans="12:13" x14ac:dyDescent="0.2">
      <c r="L5964" s="6"/>
      <c r="M5964" s="10"/>
    </row>
    <row r="5965" spans="12:13" x14ac:dyDescent="0.2">
      <c r="L5965" s="6"/>
      <c r="M5965" s="10"/>
    </row>
    <row r="5966" spans="12:13" x14ac:dyDescent="0.2">
      <c r="L5966" s="6"/>
      <c r="M5966" s="10"/>
    </row>
    <row r="5967" spans="12:13" x14ac:dyDescent="0.2">
      <c r="L5967" s="6"/>
      <c r="M5967" s="10"/>
    </row>
    <row r="5968" spans="12:13" x14ac:dyDescent="0.2">
      <c r="L5968" s="6"/>
      <c r="M5968" s="10"/>
    </row>
    <row r="5969" spans="12:13" x14ac:dyDescent="0.2">
      <c r="L5969" s="6"/>
      <c r="M5969" s="10"/>
    </row>
    <row r="5970" spans="12:13" x14ac:dyDescent="0.2">
      <c r="L5970" s="6"/>
      <c r="M5970" s="10"/>
    </row>
    <row r="5971" spans="12:13" x14ac:dyDescent="0.2">
      <c r="L5971" s="6"/>
      <c r="M5971" s="10"/>
    </row>
    <row r="5972" spans="12:13" x14ac:dyDescent="0.2">
      <c r="L5972" s="6"/>
      <c r="M5972" s="10"/>
    </row>
    <row r="5973" spans="12:13" x14ac:dyDescent="0.2">
      <c r="L5973" s="6"/>
      <c r="M5973" s="10"/>
    </row>
    <row r="5974" spans="12:13" x14ac:dyDescent="0.2">
      <c r="L5974" s="6"/>
      <c r="M5974" s="10"/>
    </row>
    <row r="5975" spans="12:13" x14ac:dyDescent="0.2">
      <c r="L5975" s="6"/>
      <c r="M5975" s="10"/>
    </row>
    <row r="5976" spans="12:13" x14ac:dyDescent="0.2">
      <c r="L5976" s="6"/>
      <c r="M5976" s="10"/>
    </row>
    <row r="5977" spans="12:13" x14ac:dyDescent="0.2">
      <c r="L5977" s="6"/>
      <c r="M5977" s="10"/>
    </row>
    <row r="5978" spans="12:13" x14ac:dyDescent="0.2">
      <c r="L5978" s="6"/>
      <c r="M5978" s="10"/>
    </row>
    <row r="5979" spans="12:13" x14ac:dyDescent="0.2">
      <c r="L5979" s="6"/>
      <c r="M5979" s="10"/>
    </row>
    <row r="5980" spans="12:13" x14ac:dyDescent="0.2">
      <c r="L5980" s="6"/>
      <c r="M5980" s="10"/>
    </row>
    <row r="5981" spans="12:13" x14ac:dyDescent="0.2">
      <c r="L5981" s="6"/>
      <c r="M5981" s="10"/>
    </row>
    <row r="5982" spans="12:13" x14ac:dyDescent="0.2">
      <c r="L5982" s="6"/>
      <c r="M5982" s="10"/>
    </row>
    <row r="5983" spans="12:13" x14ac:dyDescent="0.2">
      <c r="L5983" s="6"/>
      <c r="M5983" s="10"/>
    </row>
    <row r="5984" spans="12:13" x14ac:dyDescent="0.2">
      <c r="L5984" s="6"/>
      <c r="M5984" s="10"/>
    </row>
    <row r="5985" spans="12:13" x14ac:dyDescent="0.2">
      <c r="L5985" s="6"/>
      <c r="M5985" s="10"/>
    </row>
    <row r="5986" spans="12:13" x14ac:dyDescent="0.2">
      <c r="L5986" s="6"/>
      <c r="M5986" s="10"/>
    </row>
    <row r="5987" spans="12:13" x14ac:dyDescent="0.2">
      <c r="L5987" s="6"/>
      <c r="M5987" s="10"/>
    </row>
    <row r="5988" spans="12:13" x14ac:dyDescent="0.2">
      <c r="L5988" s="6"/>
      <c r="M5988" s="10"/>
    </row>
    <row r="5989" spans="12:13" x14ac:dyDescent="0.2">
      <c r="L5989" s="6"/>
      <c r="M5989" s="10"/>
    </row>
    <row r="5990" spans="12:13" x14ac:dyDescent="0.2">
      <c r="L5990" s="6"/>
      <c r="M5990" s="10"/>
    </row>
    <row r="5991" spans="12:13" x14ac:dyDescent="0.2">
      <c r="L5991" s="6"/>
      <c r="M5991" s="10"/>
    </row>
    <row r="5992" spans="12:13" x14ac:dyDescent="0.2">
      <c r="L5992" s="6"/>
      <c r="M5992" s="10"/>
    </row>
    <row r="5993" spans="12:13" x14ac:dyDescent="0.2">
      <c r="L5993" s="6"/>
      <c r="M5993" s="10"/>
    </row>
    <row r="5994" spans="12:13" x14ac:dyDescent="0.2">
      <c r="L5994" s="6"/>
      <c r="M5994" s="10"/>
    </row>
    <row r="5995" spans="12:13" x14ac:dyDescent="0.2">
      <c r="L5995" s="6"/>
      <c r="M5995" s="10"/>
    </row>
    <row r="5996" spans="12:13" x14ac:dyDescent="0.2">
      <c r="L5996" s="6"/>
      <c r="M5996" s="10"/>
    </row>
    <row r="5997" spans="12:13" x14ac:dyDescent="0.2">
      <c r="L5997" s="6"/>
      <c r="M5997" s="10"/>
    </row>
    <row r="5998" spans="12:13" x14ac:dyDescent="0.2">
      <c r="L5998" s="6"/>
      <c r="M5998" s="10"/>
    </row>
    <row r="5999" spans="12:13" x14ac:dyDescent="0.2">
      <c r="L5999" s="6"/>
      <c r="M5999" s="10"/>
    </row>
    <row r="6000" spans="12:13" x14ac:dyDescent="0.2">
      <c r="L6000" s="6"/>
      <c r="M6000" s="10"/>
    </row>
    <row r="6001" spans="12:13" x14ac:dyDescent="0.2">
      <c r="L6001" s="6"/>
      <c r="M6001" s="10"/>
    </row>
    <row r="6002" spans="12:13" x14ac:dyDescent="0.2">
      <c r="L6002" s="6"/>
      <c r="M6002" s="10"/>
    </row>
    <row r="6003" spans="12:13" x14ac:dyDescent="0.2">
      <c r="L6003" s="6"/>
      <c r="M6003" s="10"/>
    </row>
    <row r="6004" spans="12:13" x14ac:dyDescent="0.2">
      <c r="L6004" s="6"/>
      <c r="M6004" s="10"/>
    </row>
    <row r="6005" spans="12:13" x14ac:dyDescent="0.2">
      <c r="L6005" s="6"/>
      <c r="M6005" s="10"/>
    </row>
    <row r="6006" spans="12:13" x14ac:dyDescent="0.2">
      <c r="L6006" s="6"/>
      <c r="M6006" s="10"/>
    </row>
    <row r="6007" spans="12:13" x14ac:dyDescent="0.2">
      <c r="L6007" s="6"/>
      <c r="M6007" s="10"/>
    </row>
    <row r="6008" spans="12:13" x14ac:dyDescent="0.2">
      <c r="L6008" s="6"/>
      <c r="M6008" s="10"/>
    </row>
    <row r="6009" spans="12:13" x14ac:dyDescent="0.2">
      <c r="L6009" s="6"/>
      <c r="M6009" s="10"/>
    </row>
    <row r="6010" spans="12:13" x14ac:dyDescent="0.2">
      <c r="L6010" s="6"/>
      <c r="M6010" s="10"/>
    </row>
    <row r="6011" spans="12:13" x14ac:dyDescent="0.2">
      <c r="L6011" s="6"/>
      <c r="M6011" s="10"/>
    </row>
    <row r="6012" spans="12:13" x14ac:dyDescent="0.2">
      <c r="L6012" s="6"/>
      <c r="M6012" s="10"/>
    </row>
    <row r="6013" spans="12:13" x14ac:dyDescent="0.2">
      <c r="L6013" s="6"/>
      <c r="M6013" s="10"/>
    </row>
    <row r="6014" spans="12:13" x14ac:dyDescent="0.2">
      <c r="L6014" s="6"/>
      <c r="M6014" s="10"/>
    </row>
    <row r="6015" spans="12:13" x14ac:dyDescent="0.2">
      <c r="L6015" s="6"/>
      <c r="M6015" s="10"/>
    </row>
    <row r="6016" spans="12:13" x14ac:dyDescent="0.2">
      <c r="L6016" s="6"/>
      <c r="M6016" s="10"/>
    </row>
    <row r="6017" spans="12:13" x14ac:dyDescent="0.2">
      <c r="L6017" s="6"/>
      <c r="M6017" s="10"/>
    </row>
    <row r="6018" spans="12:13" x14ac:dyDescent="0.2">
      <c r="L6018" s="6"/>
      <c r="M6018" s="10"/>
    </row>
    <row r="6019" spans="12:13" x14ac:dyDescent="0.2">
      <c r="L6019" s="6"/>
      <c r="M6019" s="10"/>
    </row>
    <row r="6020" spans="12:13" x14ac:dyDescent="0.2">
      <c r="L6020" s="6"/>
      <c r="M6020" s="10"/>
    </row>
    <row r="6021" spans="12:13" x14ac:dyDescent="0.2">
      <c r="L6021" s="6"/>
      <c r="M6021" s="10"/>
    </row>
    <row r="6022" spans="12:13" x14ac:dyDescent="0.2">
      <c r="L6022" s="6"/>
      <c r="M6022" s="10"/>
    </row>
    <row r="6023" spans="12:13" x14ac:dyDescent="0.2">
      <c r="L6023" s="6"/>
      <c r="M6023" s="10"/>
    </row>
    <row r="6024" spans="12:13" x14ac:dyDescent="0.2">
      <c r="L6024" s="6"/>
      <c r="M6024" s="10"/>
    </row>
    <row r="6025" spans="12:13" x14ac:dyDescent="0.2">
      <c r="L6025" s="6"/>
      <c r="M6025" s="10"/>
    </row>
    <row r="6026" spans="12:13" x14ac:dyDescent="0.2">
      <c r="L6026" s="6"/>
      <c r="M6026" s="10"/>
    </row>
    <row r="6027" spans="12:13" x14ac:dyDescent="0.2">
      <c r="L6027" s="6"/>
      <c r="M6027" s="10"/>
    </row>
    <row r="6028" spans="12:13" x14ac:dyDescent="0.2">
      <c r="L6028" s="6"/>
      <c r="M6028" s="10"/>
    </row>
    <row r="6029" spans="12:13" x14ac:dyDescent="0.2">
      <c r="L6029" s="6"/>
      <c r="M6029" s="10"/>
    </row>
    <row r="6030" spans="12:13" x14ac:dyDescent="0.2">
      <c r="L6030" s="6"/>
      <c r="M6030" s="10"/>
    </row>
    <row r="6031" spans="12:13" x14ac:dyDescent="0.2">
      <c r="L6031" s="6"/>
      <c r="M6031" s="10"/>
    </row>
    <row r="6032" spans="12:13" x14ac:dyDescent="0.2">
      <c r="L6032" s="6"/>
      <c r="M6032" s="10"/>
    </row>
    <row r="6033" spans="12:13" x14ac:dyDescent="0.2">
      <c r="L6033" s="6"/>
      <c r="M6033" s="10"/>
    </row>
    <row r="6034" spans="12:13" x14ac:dyDescent="0.2">
      <c r="L6034" s="6"/>
      <c r="M6034" s="10"/>
    </row>
    <row r="6035" spans="12:13" x14ac:dyDescent="0.2">
      <c r="L6035" s="6"/>
      <c r="M6035" s="10"/>
    </row>
    <row r="6036" spans="12:13" x14ac:dyDescent="0.2">
      <c r="L6036" s="6"/>
      <c r="M6036" s="10"/>
    </row>
    <row r="6037" spans="12:13" x14ac:dyDescent="0.2">
      <c r="L6037" s="6"/>
      <c r="M6037" s="10"/>
    </row>
    <row r="6038" spans="12:13" x14ac:dyDescent="0.2">
      <c r="L6038" s="6"/>
      <c r="M6038" s="10"/>
    </row>
    <row r="6039" spans="12:13" x14ac:dyDescent="0.2">
      <c r="L6039" s="6"/>
      <c r="M6039" s="10"/>
    </row>
    <row r="6040" spans="12:13" x14ac:dyDescent="0.2">
      <c r="L6040" s="6"/>
      <c r="M6040" s="10"/>
    </row>
    <row r="6041" spans="12:13" x14ac:dyDescent="0.2">
      <c r="L6041" s="6"/>
      <c r="M6041" s="10"/>
    </row>
    <row r="6042" spans="12:13" x14ac:dyDescent="0.2">
      <c r="L6042" s="6"/>
      <c r="M6042" s="10"/>
    </row>
    <row r="6043" spans="12:13" x14ac:dyDescent="0.2">
      <c r="L6043" s="6"/>
      <c r="M6043" s="10"/>
    </row>
    <row r="6044" spans="12:13" x14ac:dyDescent="0.2">
      <c r="L6044" s="6"/>
      <c r="M6044" s="10"/>
    </row>
    <row r="6045" spans="12:13" x14ac:dyDescent="0.2">
      <c r="L6045" s="6"/>
      <c r="M6045" s="10"/>
    </row>
    <row r="6046" spans="12:13" x14ac:dyDescent="0.2">
      <c r="L6046" s="6"/>
      <c r="M6046" s="10"/>
    </row>
    <row r="6047" spans="12:13" x14ac:dyDescent="0.2">
      <c r="L6047" s="6"/>
      <c r="M6047" s="10"/>
    </row>
    <row r="6048" spans="12:13" x14ac:dyDescent="0.2">
      <c r="L6048" s="6"/>
      <c r="M6048" s="10"/>
    </row>
    <row r="6049" spans="12:13" x14ac:dyDescent="0.2">
      <c r="L6049" s="6"/>
      <c r="M6049" s="10"/>
    </row>
    <row r="6050" spans="12:13" x14ac:dyDescent="0.2">
      <c r="L6050" s="6"/>
      <c r="M6050" s="10"/>
    </row>
    <row r="6051" spans="12:13" x14ac:dyDescent="0.2">
      <c r="L6051" s="6"/>
      <c r="M6051" s="10"/>
    </row>
    <row r="6052" spans="12:13" x14ac:dyDescent="0.2">
      <c r="L6052" s="6"/>
      <c r="M6052" s="10"/>
    </row>
    <row r="6053" spans="12:13" x14ac:dyDescent="0.2">
      <c r="L6053" s="6"/>
      <c r="M6053" s="10"/>
    </row>
    <row r="6054" spans="12:13" x14ac:dyDescent="0.2">
      <c r="L6054" s="6"/>
      <c r="M6054" s="10"/>
    </row>
    <row r="6055" spans="12:13" x14ac:dyDescent="0.2">
      <c r="L6055" s="6"/>
      <c r="M6055" s="10"/>
    </row>
    <row r="6056" spans="12:13" x14ac:dyDescent="0.2">
      <c r="L6056" s="6"/>
      <c r="M6056" s="10"/>
    </row>
    <row r="6057" spans="12:13" x14ac:dyDescent="0.2">
      <c r="L6057" s="6"/>
      <c r="M6057" s="10"/>
    </row>
    <row r="6058" spans="12:13" x14ac:dyDescent="0.2">
      <c r="L6058" s="6"/>
      <c r="M6058" s="10"/>
    </row>
    <row r="6059" spans="12:13" x14ac:dyDescent="0.2">
      <c r="L6059" s="6"/>
      <c r="M6059" s="10"/>
    </row>
    <row r="6060" spans="12:13" x14ac:dyDescent="0.2">
      <c r="L6060" s="6"/>
      <c r="M6060" s="10"/>
    </row>
    <row r="6061" spans="12:13" x14ac:dyDescent="0.2">
      <c r="L6061" s="6"/>
      <c r="M6061" s="10"/>
    </row>
    <row r="6062" spans="12:13" x14ac:dyDescent="0.2">
      <c r="L6062" s="6"/>
      <c r="M6062" s="10"/>
    </row>
    <row r="6063" spans="12:13" x14ac:dyDescent="0.2">
      <c r="L6063" s="6"/>
      <c r="M6063" s="10"/>
    </row>
    <row r="6064" spans="12:13" x14ac:dyDescent="0.2">
      <c r="L6064" s="6"/>
      <c r="M6064" s="10"/>
    </row>
    <row r="6065" spans="12:13" x14ac:dyDescent="0.2">
      <c r="L6065" s="6"/>
      <c r="M6065" s="10"/>
    </row>
    <row r="6066" spans="12:13" x14ac:dyDescent="0.2">
      <c r="L6066" s="6"/>
      <c r="M6066" s="10"/>
    </row>
    <row r="6067" spans="12:13" x14ac:dyDescent="0.2">
      <c r="L6067" s="6"/>
      <c r="M6067" s="10"/>
    </row>
    <row r="6068" spans="12:13" x14ac:dyDescent="0.2">
      <c r="L6068" s="6"/>
      <c r="M6068" s="10"/>
    </row>
    <row r="6069" spans="12:13" x14ac:dyDescent="0.2">
      <c r="L6069" s="6"/>
      <c r="M6069" s="10"/>
    </row>
    <row r="6070" spans="12:13" x14ac:dyDescent="0.2">
      <c r="L6070" s="6"/>
      <c r="M6070" s="10"/>
    </row>
    <row r="6071" spans="12:13" x14ac:dyDescent="0.2">
      <c r="L6071" s="6"/>
      <c r="M6071" s="10"/>
    </row>
    <row r="6072" spans="12:13" x14ac:dyDescent="0.2">
      <c r="L6072" s="6"/>
      <c r="M6072" s="10"/>
    </row>
    <row r="6073" spans="12:13" x14ac:dyDescent="0.2">
      <c r="L6073" s="6"/>
      <c r="M6073" s="10"/>
    </row>
    <row r="6074" spans="12:13" x14ac:dyDescent="0.2">
      <c r="L6074" s="6"/>
      <c r="M6074" s="10"/>
    </row>
    <row r="6075" spans="12:13" x14ac:dyDescent="0.2">
      <c r="L6075" s="6"/>
      <c r="M6075" s="10"/>
    </row>
    <row r="6076" spans="12:13" x14ac:dyDescent="0.2">
      <c r="L6076" s="6"/>
      <c r="M6076" s="10"/>
    </row>
    <row r="6077" spans="12:13" x14ac:dyDescent="0.2">
      <c r="L6077" s="6"/>
      <c r="M6077" s="10"/>
    </row>
    <row r="6078" spans="12:13" x14ac:dyDescent="0.2">
      <c r="L6078" s="6"/>
      <c r="M6078" s="10"/>
    </row>
    <row r="6079" spans="12:13" x14ac:dyDescent="0.2">
      <c r="L6079" s="6"/>
      <c r="M6079" s="10"/>
    </row>
    <row r="6080" spans="12:13" x14ac:dyDescent="0.2">
      <c r="L6080" s="6"/>
      <c r="M6080" s="10"/>
    </row>
    <row r="6081" spans="12:13" x14ac:dyDescent="0.2">
      <c r="L6081" s="6"/>
      <c r="M6081" s="10"/>
    </row>
    <row r="6082" spans="12:13" x14ac:dyDescent="0.2">
      <c r="L6082" s="6"/>
      <c r="M6082" s="10"/>
    </row>
    <row r="6083" spans="12:13" x14ac:dyDescent="0.2">
      <c r="L6083" s="6"/>
      <c r="M6083" s="10"/>
    </row>
    <row r="6084" spans="12:13" x14ac:dyDescent="0.2">
      <c r="L6084" s="6"/>
      <c r="M6084" s="10"/>
    </row>
    <row r="6085" spans="12:13" x14ac:dyDescent="0.2">
      <c r="L6085" s="6"/>
      <c r="M6085" s="10"/>
    </row>
    <row r="6086" spans="12:13" x14ac:dyDescent="0.2">
      <c r="L6086" s="6"/>
      <c r="M6086" s="10"/>
    </row>
    <row r="6087" spans="12:13" x14ac:dyDescent="0.2">
      <c r="L6087" s="6"/>
      <c r="M6087" s="10"/>
    </row>
    <row r="6088" spans="12:13" x14ac:dyDescent="0.2">
      <c r="L6088" s="6"/>
      <c r="M6088" s="10"/>
    </row>
    <row r="6089" spans="12:13" x14ac:dyDescent="0.2">
      <c r="L6089" s="6"/>
      <c r="M6089" s="10"/>
    </row>
    <row r="6090" spans="12:13" x14ac:dyDescent="0.2">
      <c r="L6090" s="6"/>
      <c r="M6090" s="10"/>
    </row>
    <row r="6091" spans="12:13" x14ac:dyDescent="0.2">
      <c r="L6091" s="6"/>
      <c r="M6091" s="10"/>
    </row>
    <row r="6092" spans="12:13" x14ac:dyDescent="0.2">
      <c r="L6092" s="6"/>
      <c r="M6092" s="10"/>
    </row>
    <row r="6093" spans="12:13" x14ac:dyDescent="0.2">
      <c r="L6093" s="6"/>
      <c r="M6093" s="10"/>
    </row>
    <row r="6094" spans="12:13" x14ac:dyDescent="0.2">
      <c r="L6094" s="6"/>
      <c r="M6094" s="10"/>
    </row>
    <row r="6095" spans="12:13" x14ac:dyDescent="0.2">
      <c r="L6095" s="6"/>
      <c r="M6095" s="10"/>
    </row>
    <row r="6096" spans="12:13" x14ac:dyDescent="0.2">
      <c r="L6096" s="6"/>
      <c r="M6096" s="10"/>
    </row>
    <row r="6097" spans="12:13" x14ac:dyDescent="0.2">
      <c r="L6097" s="6"/>
      <c r="M6097" s="10"/>
    </row>
    <row r="6098" spans="12:13" x14ac:dyDescent="0.2">
      <c r="L6098" s="6"/>
      <c r="M6098" s="10"/>
    </row>
    <row r="6099" spans="12:13" x14ac:dyDescent="0.2">
      <c r="L6099" s="6"/>
      <c r="M6099" s="10"/>
    </row>
    <row r="6100" spans="12:13" x14ac:dyDescent="0.2">
      <c r="L6100" s="6"/>
      <c r="M6100" s="10"/>
    </row>
    <row r="6101" spans="12:13" x14ac:dyDescent="0.2">
      <c r="L6101" s="6"/>
      <c r="M6101" s="10"/>
    </row>
    <row r="6102" spans="12:13" x14ac:dyDescent="0.2">
      <c r="L6102" s="6"/>
      <c r="M6102" s="10"/>
    </row>
    <row r="6103" spans="12:13" x14ac:dyDescent="0.2">
      <c r="L6103" s="6"/>
      <c r="M6103" s="10"/>
    </row>
    <row r="6104" spans="12:13" x14ac:dyDescent="0.2">
      <c r="L6104" s="6"/>
      <c r="M6104" s="10"/>
    </row>
    <row r="6105" spans="12:13" x14ac:dyDescent="0.2">
      <c r="L6105" s="6"/>
      <c r="M6105" s="10"/>
    </row>
    <row r="6106" spans="12:13" x14ac:dyDescent="0.2">
      <c r="L6106" s="6"/>
      <c r="M6106" s="10"/>
    </row>
    <row r="6107" spans="12:13" x14ac:dyDescent="0.2">
      <c r="L6107" s="6"/>
      <c r="M6107" s="10"/>
    </row>
    <row r="6108" spans="12:13" x14ac:dyDescent="0.2">
      <c r="L6108" s="6"/>
      <c r="M6108" s="10"/>
    </row>
    <row r="6109" spans="12:13" x14ac:dyDescent="0.2">
      <c r="L6109" s="6"/>
      <c r="M6109" s="10"/>
    </row>
    <row r="6110" spans="12:13" x14ac:dyDescent="0.2">
      <c r="L6110" s="6"/>
      <c r="M6110" s="10"/>
    </row>
    <row r="6111" spans="12:13" x14ac:dyDescent="0.2">
      <c r="L6111" s="6"/>
      <c r="M6111" s="10"/>
    </row>
    <row r="6112" spans="12:13" x14ac:dyDescent="0.2">
      <c r="L6112" s="6"/>
      <c r="M6112" s="10"/>
    </row>
    <row r="6113" spans="12:13" x14ac:dyDescent="0.2">
      <c r="L6113" s="6"/>
      <c r="M6113" s="10"/>
    </row>
    <row r="6114" spans="12:13" x14ac:dyDescent="0.2">
      <c r="L6114" s="6"/>
      <c r="M6114" s="10"/>
    </row>
    <row r="6115" spans="12:13" x14ac:dyDescent="0.2">
      <c r="L6115" s="6"/>
      <c r="M6115" s="10"/>
    </row>
    <row r="6116" spans="12:13" x14ac:dyDescent="0.2">
      <c r="L6116" s="6"/>
      <c r="M6116" s="10"/>
    </row>
    <row r="6117" spans="12:13" x14ac:dyDescent="0.2">
      <c r="L6117" s="6"/>
      <c r="M6117" s="10"/>
    </row>
    <row r="6118" spans="12:13" x14ac:dyDescent="0.2">
      <c r="L6118" s="6"/>
      <c r="M6118" s="10"/>
    </row>
    <row r="6119" spans="12:13" x14ac:dyDescent="0.2">
      <c r="L6119" s="6"/>
      <c r="M6119" s="10"/>
    </row>
    <row r="6120" spans="12:13" x14ac:dyDescent="0.2">
      <c r="L6120" s="6"/>
      <c r="M6120" s="10"/>
    </row>
    <row r="6121" spans="12:13" x14ac:dyDescent="0.2">
      <c r="L6121" s="6"/>
      <c r="M6121" s="10"/>
    </row>
    <row r="6122" spans="12:13" x14ac:dyDescent="0.2">
      <c r="L6122" s="6"/>
      <c r="M6122" s="10"/>
    </row>
    <row r="6123" spans="12:13" x14ac:dyDescent="0.2">
      <c r="L6123" s="6"/>
      <c r="M6123" s="10"/>
    </row>
    <row r="6124" spans="12:13" x14ac:dyDescent="0.2">
      <c r="L6124" s="6"/>
      <c r="M6124" s="10"/>
    </row>
    <row r="6125" spans="12:13" x14ac:dyDescent="0.2">
      <c r="L6125" s="6"/>
      <c r="M6125" s="10"/>
    </row>
    <row r="6126" spans="12:13" x14ac:dyDescent="0.2">
      <c r="L6126" s="6"/>
      <c r="M6126" s="10"/>
    </row>
    <row r="6127" spans="12:13" x14ac:dyDescent="0.2">
      <c r="L6127" s="6"/>
      <c r="M6127" s="10"/>
    </row>
    <row r="6128" spans="12:13" x14ac:dyDescent="0.2">
      <c r="L6128" s="6"/>
      <c r="M6128" s="10"/>
    </row>
    <row r="6129" spans="12:13" x14ac:dyDescent="0.2">
      <c r="L6129" s="6"/>
      <c r="M6129" s="10"/>
    </row>
    <row r="6130" spans="12:13" x14ac:dyDescent="0.2">
      <c r="L6130" s="6"/>
      <c r="M6130" s="10"/>
    </row>
    <row r="6131" spans="12:13" x14ac:dyDescent="0.2">
      <c r="L6131" s="6"/>
      <c r="M6131" s="10"/>
    </row>
    <row r="6132" spans="12:13" x14ac:dyDescent="0.2">
      <c r="L6132" s="6"/>
      <c r="M6132" s="10"/>
    </row>
    <row r="6133" spans="12:13" x14ac:dyDescent="0.2">
      <c r="L6133" s="6"/>
      <c r="M6133" s="10"/>
    </row>
    <row r="6134" spans="12:13" x14ac:dyDescent="0.2">
      <c r="L6134" s="6"/>
      <c r="M6134" s="10"/>
    </row>
    <row r="6135" spans="12:13" x14ac:dyDescent="0.2">
      <c r="L6135" s="6"/>
      <c r="M6135" s="10"/>
    </row>
    <row r="6136" spans="12:13" x14ac:dyDescent="0.2">
      <c r="L6136" s="6"/>
      <c r="M6136" s="10"/>
    </row>
    <row r="6137" spans="12:13" x14ac:dyDescent="0.2">
      <c r="L6137" s="6"/>
      <c r="M6137" s="10"/>
    </row>
    <row r="6138" spans="12:13" x14ac:dyDescent="0.2">
      <c r="L6138" s="6"/>
      <c r="M6138" s="10"/>
    </row>
    <row r="6139" spans="12:13" x14ac:dyDescent="0.2">
      <c r="L6139" s="6"/>
      <c r="M6139" s="10"/>
    </row>
    <row r="6140" spans="12:13" x14ac:dyDescent="0.2">
      <c r="L6140" s="6"/>
      <c r="M6140" s="10"/>
    </row>
    <row r="6141" spans="12:13" x14ac:dyDescent="0.2">
      <c r="L6141" s="6"/>
      <c r="M6141" s="10"/>
    </row>
    <row r="6142" spans="12:13" x14ac:dyDescent="0.2">
      <c r="L6142" s="6"/>
      <c r="M6142" s="10"/>
    </row>
    <row r="6143" spans="12:13" x14ac:dyDescent="0.2">
      <c r="L6143" s="6"/>
      <c r="M6143" s="10"/>
    </row>
    <row r="6144" spans="12:13" x14ac:dyDescent="0.2">
      <c r="L6144" s="6"/>
      <c r="M6144" s="10"/>
    </row>
    <row r="6145" spans="12:13" x14ac:dyDescent="0.2">
      <c r="L6145" s="6"/>
      <c r="M6145" s="10"/>
    </row>
    <row r="6146" spans="12:13" x14ac:dyDescent="0.2">
      <c r="L6146" s="6"/>
      <c r="M6146" s="10"/>
    </row>
    <row r="6147" spans="12:13" x14ac:dyDescent="0.2">
      <c r="L6147" s="6"/>
      <c r="M6147" s="10"/>
    </row>
    <row r="6148" spans="12:13" x14ac:dyDescent="0.2">
      <c r="L6148" s="6"/>
      <c r="M6148" s="10"/>
    </row>
    <row r="6149" spans="12:13" x14ac:dyDescent="0.2">
      <c r="L6149" s="6"/>
      <c r="M6149" s="10"/>
    </row>
    <row r="6150" spans="12:13" x14ac:dyDescent="0.2">
      <c r="L6150" s="6"/>
      <c r="M6150" s="10"/>
    </row>
    <row r="6151" spans="12:13" x14ac:dyDescent="0.2">
      <c r="L6151" s="6"/>
      <c r="M6151" s="10"/>
    </row>
    <row r="6152" spans="12:13" x14ac:dyDescent="0.2">
      <c r="L6152" s="6"/>
      <c r="M6152" s="10"/>
    </row>
    <row r="6153" spans="12:13" x14ac:dyDescent="0.2">
      <c r="L6153" s="6"/>
      <c r="M6153" s="10"/>
    </row>
    <row r="6154" spans="12:13" x14ac:dyDescent="0.2">
      <c r="L6154" s="6"/>
      <c r="M6154" s="10"/>
    </row>
    <row r="6155" spans="12:13" x14ac:dyDescent="0.2">
      <c r="L6155" s="6"/>
      <c r="M6155" s="10"/>
    </row>
    <row r="6156" spans="12:13" x14ac:dyDescent="0.2">
      <c r="L6156" s="6"/>
      <c r="M6156" s="10"/>
    </row>
    <row r="6157" spans="12:13" x14ac:dyDescent="0.2">
      <c r="L6157" s="6"/>
      <c r="M6157" s="10"/>
    </row>
    <row r="6158" spans="12:13" x14ac:dyDescent="0.2">
      <c r="L6158" s="6"/>
      <c r="M6158" s="10"/>
    </row>
    <row r="6159" spans="12:13" x14ac:dyDescent="0.2">
      <c r="L6159" s="6"/>
      <c r="M6159" s="10"/>
    </row>
    <row r="6160" spans="12:13" x14ac:dyDescent="0.2">
      <c r="L6160" s="6"/>
      <c r="M6160" s="10"/>
    </row>
    <row r="6161" spans="12:13" x14ac:dyDescent="0.2">
      <c r="L6161" s="6"/>
      <c r="M6161" s="10"/>
    </row>
    <row r="6162" spans="12:13" x14ac:dyDescent="0.2">
      <c r="L6162" s="6"/>
      <c r="M6162" s="10"/>
    </row>
    <row r="6163" spans="12:13" x14ac:dyDescent="0.2">
      <c r="L6163" s="6"/>
      <c r="M6163" s="10"/>
    </row>
    <row r="6164" spans="12:13" x14ac:dyDescent="0.2">
      <c r="L6164" s="6"/>
      <c r="M6164" s="10"/>
    </row>
    <row r="6165" spans="12:13" x14ac:dyDescent="0.2">
      <c r="L6165" s="6"/>
      <c r="M6165" s="10"/>
    </row>
    <row r="6166" spans="12:13" x14ac:dyDescent="0.2">
      <c r="L6166" s="6"/>
      <c r="M6166" s="10"/>
    </row>
    <row r="6167" spans="12:13" x14ac:dyDescent="0.2">
      <c r="L6167" s="6"/>
      <c r="M6167" s="10"/>
    </row>
    <row r="6168" spans="12:13" x14ac:dyDescent="0.2">
      <c r="L6168" s="6"/>
      <c r="M6168" s="10"/>
    </row>
    <row r="6169" spans="12:13" x14ac:dyDescent="0.2">
      <c r="L6169" s="6"/>
      <c r="M6169" s="10"/>
    </row>
    <row r="6170" spans="12:13" x14ac:dyDescent="0.2">
      <c r="L6170" s="6"/>
      <c r="M6170" s="10"/>
    </row>
    <row r="6171" spans="12:13" x14ac:dyDescent="0.2">
      <c r="L6171" s="6"/>
      <c r="M6171" s="10"/>
    </row>
    <row r="6172" spans="12:13" x14ac:dyDescent="0.2">
      <c r="L6172" s="6"/>
      <c r="M6172" s="10"/>
    </row>
    <row r="6173" spans="12:13" x14ac:dyDescent="0.2">
      <c r="L6173" s="6"/>
      <c r="M6173" s="10"/>
    </row>
    <row r="6174" spans="12:13" x14ac:dyDescent="0.2">
      <c r="L6174" s="6"/>
      <c r="M6174" s="10"/>
    </row>
    <row r="6175" spans="12:13" x14ac:dyDescent="0.2">
      <c r="L6175" s="6"/>
      <c r="M6175" s="10"/>
    </row>
    <row r="6176" spans="12:13" x14ac:dyDescent="0.2">
      <c r="L6176" s="6"/>
      <c r="M6176" s="10"/>
    </row>
    <row r="6177" spans="12:13" x14ac:dyDescent="0.2">
      <c r="L6177" s="6"/>
      <c r="M6177" s="10"/>
    </row>
    <row r="6178" spans="12:13" x14ac:dyDescent="0.2">
      <c r="L6178" s="6"/>
      <c r="M6178" s="10"/>
    </row>
    <row r="6179" spans="12:13" x14ac:dyDescent="0.2">
      <c r="L6179" s="6"/>
      <c r="M6179" s="10"/>
    </row>
    <row r="6180" spans="12:13" x14ac:dyDescent="0.2">
      <c r="L6180" s="6"/>
      <c r="M6180" s="10"/>
    </row>
    <row r="6181" spans="12:13" x14ac:dyDescent="0.2">
      <c r="L6181" s="6"/>
      <c r="M6181" s="10"/>
    </row>
    <row r="6182" spans="12:13" x14ac:dyDescent="0.2">
      <c r="L6182" s="6"/>
      <c r="M6182" s="10"/>
    </row>
    <row r="6183" spans="12:13" x14ac:dyDescent="0.2">
      <c r="L6183" s="6"/>
      <c r="M6183" s="10"/>
    </row>
    <row r="6184" spans="12:13" x14ac:dyDescent="0.2">
      <c r="L6184" s="6"/>
      <c r="M6184" s="10"/>
    </row>
    <row r="6185" spans="12:13" x14ac:dyDescent="0.2">
      <c r="L6185" s="6"/>
      <c r="M6185" s="10"/>
    </row>
    <row r="6186" spans="12:13" x14ac:dyDescent="0.2">
      <c r="L6186" s="6"/>
      <c r="M6186" s="10"/>
    </row>
    <row r="6187" spans="12:13" x14ac:dyDescent="0.2">
      <c r="L6187" s="6"/>
      <c r="M6187" s="10"/>
    </row>
    <row r="6188" spans="12:13" x14ac:dyDescent="0.2">
      <c r="L6188" s="6"/>
      <c r="M6188" s="10"/>
    </row>
    <row r="6189" spans="12:13" x14ac:dyDescent="0.2">
      <c r="L6189" s="6"/>
      <c r="M6189" s="10"/>
    </row>
    <row r="6190" spans="12:13" x14ac:dyDescent="0.2">
      <c r="L6190" s="6"/>
      <c r="M6190" s="10"/>
    </row>
    <row r="6191" spans="12:13" x14ac:dyDescent="0.2">
      <c r="L6191" s="6"/>
      <c r="M6191" s="10"/>
    </row>
    <row r="6192" spans="12:13" x14ac:dyDescent="0.2">
      <c r="L6192" s="6"/>
      <c r="M6192" s="10"/>
    </row>
    <row r="6193" spans="12:13" x14ac:dyDescent="0.2">
      <c r="L6193" s="6"/>
      <c r="M6193" s="10"/>
    </row>
    <row r="6194" spans="12:13" x14ac:dyDescent="0.2">
      <c r="L6194" s="6"/>
      <c r="M6194" s="10"/>
    </row>
    <row r="6195" spans="12:13" x14ac:dyDescent="0.2">
      <c r="L6195" s="6"/>
      <c r="M6195" s="10"/>
    </row>
    <row r="6196" spans="12:13" x14ac:dyDescent="0.2">
      <c r="L6196" s="6"/>
      <c r="M6196" s="10"/>
    </row>
    <row r="6197" spans="12:13" x14ac:dyDescent="0.2">
      <c r="L6197" s="6"/>
      <c r="M6197" s="10"/>
    </row>
    <row r="6198" spans="12:13" x14ac:dyDescent="0.2">
      <c r="L6198" s="6"/>
      <c r="M6198" s="10"/>
    </row>
    <row r="6199" spans="12:13" x14ac:dyDescent="0.2">
      <c r="L6199" s="6"/>
      <c r="M6199" s="10"/>
    </row>
    <row r="6200" spans="12:13" x14ac:dyDescent="0.2">
      <c r="L6200" s="6"/>
      <c r="M6200" s="10"/>
    </row>
    <row r="6201" spans="12:13" x14ac:dyDescent="0.2">
      <c r="L6201" s="6"/>
      <c r="M6201" s="10"/>
    </row>
    <row r="6202" spans="12:13" x14ac:dyDescent="0.2">
      <c r="L6202" s="6"/>
      <c r="M6202" s="10"/>
    </row>
    <row r="6203" spans="12:13" x14ac:dyDescent="0.2">
      <c r="L6203" s="6"/>
      <c r="M6203" s="10"/>
    </row>
    <row r="6204" spans="12:13" x14ac:dyDescent="0.2">
      <c r="L6204" s="6"/>
      <c r="M6204" s="10"/>
    </row>
    <row r="6205" spans="12:13" x14ac:dyDescent="0.2">
      <c r="L6205" s="6"/>
      <c r="M6205" s="10"/>
    </row>
    <row r="6206" spans="12:13" x14ac:dyDescent="0.2">
      <c r="L6206" s="6"/>
      <c r="M6206" s="10"/>
    </row>
    <row r="6207" spans="12:13" x14ac:dyDescent="0.2">
      <c r="L6207" s="6"/>
      <c r="M6207" s="10"/>
    </row>
    <row r="6208" spans="12:13" x14ac:dyDescent="0.2">
      <c r="L6208" s="6"/>
      <c r="M6208" s="10"/>
    </row>
    <row r="6209" spans="12:13" x14ac:dyDescent="0.2">
      <c r="L6209" s="6"/>
      <c r="M6209" s="10"/>
    </row>
    <row r="6210" spans="12:13" x14ac:dyDescent="0.2">
      <c r="L6210" s="6"/>
      <c r="M6210" s="10"/>
    </row>
    <row r="6211" spans="12:13" x14ac:dyDescent="0.2">
      <c r="L6211" s="6"/>
      <c r="M6211" s="10"/>
    </row>
    <row r="6212" spans="12:13" x14ac:dyDescent="0.2">
      <c r="L6212" s="6"/>
      <c r="M6212" s="10"/>
    </row>
    <row r="6213" spans="12:13" x14ac:dyDescent="0.2">
      <c r="L6213" s="6"/>
      <c r="M6213" s="10"/>
    </row>
    <row r="6214" spans="12:13" x14ac:dyDescent="0.2">
      <c r="L6214" s="6"/>
      <c r="M6214" s="10"/>
    </row>
    <row r="6215" spans="12:13" x14ac:dyDescent="0.2">
      <c r="L6215" s="6"/>
      <c r="M6215" s="10"/>
    </row>
    <row r="6216" spans="12:13" x14ac:dyDescent="0.2">
      <c r="L6216" s="6"/>
      <c r="M6216" s="10"/>
    </row>
    <row r="6217" spans="12:13" x14ac:dyDescent="0.2">
      <c r="L6217" s="6"/>
      <c r="M6217" s="10"/>
    </row>
    <row r="6218" spans="12:13" x14ac:dyDescent="0.2">
      <c r="L6218" s="6"/>
      <c r="M6218" s="10"/>
    </row>
    <row r="6219" spans="12:13" x14ac:dyDescent="0.2">
      <c r="L6219" s="6"/>
      <c r="M6219" s="10"/>
    </row>
    <row r="6220" spans="12:13" x14ac:dyDescent="0.2">
      <c r="L6220" s="6"/>
      <c r="M6220" s="10"/>
    </row>
    <row r="6221" spans="12:13" x14ac:dyDescent="0.2">
      <c r="L6221" s="6"/>
      <c r="M6221" s="10"/>
    </row>
    <row r="6222" spans="12:13" x14ac:dyDescent="0.2">
      <c r="L6222" s="6"/>
      <c r="M6222" s="10"/>
    </row>
    <row r="6223" spans="12:13" x14ac:dyDescent="0.2">
      <c r="L6223" s="6"/>
      <c r="M6223" s="10"/>
    </row>
    <row r="6224" spans="12:13" x14ac:dyDescent="0.2">
      <c r="L6224" s="6"/>
      <c r="M6224" s="10"/>
    </row>
    <row r="6225" spans="12:13" x14ac:dyDescent="0.2">
      <c r="L6225" s="6"/>
      <c r="M6225" s="10"/>
    </row>
    <row r="6226" spans="12:13" x14ac:dyDescent="0.2">
      <c r="L6226" s="6"/>
      <c r="M6226" s="10"/>
    </row>
    <row r="6227" spans="12:13" x14ac:dyDescent="0.2">
      <c r="L6227" s="6"/>
      <c r="M6227" s="10"/>
    </row>
    <row r="6228" spans="12:13" x14ac:dyDescent="0.2">
      <c r="L6228" s="6"/>
      <c r="M6228" s="10"/>
    </row>
    <row r="6229" spans="12:13" x14ac:dyDescent="0.2">
      <c r="L6229" s="6"/>
      <c r="M6229" s="10"/>
    </row>
    <row r="6230" spans="12:13" x14ac:dyDescent="0.2">
      <c r="L6230" s="6"/>
      <c r="M6230" s="10"/>
    </row>
    <row r="6231" spans="12:13" x14ac:dyDescent="0.2">
      <c r="L6231" s="6"/>
      <c r="M6231" s="10"/>
    </row>
    <row r="6232" spans="12:13" x14ac:dyDescent="0.2">
      <c r="L6232" s="6"/>
      <c r="M6232" s="10"/>
    </row>
    <row r="6233" spans="12:13" x14ac:dyDescent="0.2">
      <c r="L6233" s="6"/>
      <c r="M6233" s="10"/>
    </row>
    <row r="6234" spans="12:13" x14ac:dyDescent="0.2">
      <c r="L6234" s="6"/>
      <c r="M6234" s="10"/>
    </row>
    <row r="6235" spans="12:13" x14ac:dyDescent="0.2">
      <c r="L6235" s="6"/>
      <c r="M6235" s="10"/>
    </row>
    <row r="6236" spans="12:13" x14ac:dyDescent="0.2">
      <c r="L6236" s="6"/>
      <c r="M6236" s="10"/>
    </row>
    <row r="6237" spans="12:13" x14ac:dyDescent="0.2">
      <c r="L6237" s="6"/>
      <c r="M6237" s="10"/>
    </row>
    <row r="6238" spans="12:13" x14ac:dyDescent="0.2">
      <c r="L6238" s="6"/>
      <c r="M6238" s="10"/>
    </row>
    <row r="6239" spans="12:13" x14ac:dyDescent="0.2">
      <c r="L6239" s="6"/>
      <c r="M6239" s="10"/>
    </row>
    <row r="6240" spans="12:13" x14ac:dyDescent="0.2">
      <c r="L6240" s="6"/>
      <c r="M6240" s="10"/>
    </row>
    <row r="6241" spans="12:13" x14ac:dyDescent="0.2">
      <c r="L6241" s="6"/>
      <c r="M6241" s="10"/>
    </row>
    <row r="6242" spans="12:13" x14ac:dyDescent="0.2">
      <c r="L6242" s="6"/>
      <c r="M6242" s="10"/>
    </row>
    <row r="6243" spans="12:13" x14ac:dyDescent="0.2">
      <c r="L6243" s="6"/>
      <c r="M6243" s="10"/>
    </row>
    <row r="6244" spans="12:13" x14ac:dyDescent="0.2">
      <c r="L6244" s="6"/>
      <c r="M6244" s="10"/>
    </row>
    <row r="6245" spans="12:13" x14ac:dyDescent="0.2">
      <c r="L6245" s="6"/>
      <c r="M6245" s="10"/>
    </row>
    <row r="6246" spans="12:13" x14ac:dyDescent="0.2">
      <c r="L6246" s="6"/>
      <c r="M6246" s="10"/>
    </row>
    <row r="6247" spans="12:13" x14ac:dyDescent="0.2">
      <c r="L6247" s="6"/>
      <c r="M6247" s="10"/>
    </row>
    <row r="6248" spans="12:13" x14ac:dyDescent="0.2">
      <c r="L6248" s="6"/>
      <c r="M6248" s="10"/>
    </row>
    <row r="6249" spans="12:13" x14ac:dyDescent="0.2">
      <c r="L6249" s="6"/>
      <c r="M6249" s="10"/>
    </row>
    <row r="6250" spans="12:13" x14ac:dyDescent="0.2">
      <c r="L6250" s="6"/>
      <c r="M6250" s="10"/>
    </row>
    <row r="6251" spans="12:13" x14ac:dyDescent="0.2">
      <c r="L6251" s="6"/>
      <c r="M6251" s="10"/>
    </row>
    <row r="6252" spans="12:13" x14ac:dyDescent="0.2">
      <c r="L6252" s="6"/>
      <c r="M6252" s="10"/>
    </row>
    <row r="6253" spans="12:13" x14ac:dyDescent="0.2">
      <c r="L6253" s="6"/>
      <c r="M6253" s="10"/>
    </row>
    <row r="6254" spans="12:13" x14ac:dyDescent="0.2">
      <c r="L6254" s="6"/>
      <c r="M6254" s="10"/>
    </row>
    <row r="6255" spans="12:13" x14ac:dyDescent="0.2">
      <c r="L6255" s="6"/>
      <c r="M6255" s="10"/>
    </row>
    <row r="6256" spans="12:13" x14ac:dyDescent="0.2">
      <c r="L6256" s="6"/>
      <c r="M6256" s="10"/>
    </row>
    <row r="6257" spans="12:13" x14ac:dyDescent="0.2">
      <c r="L6257" s="6"/>
      <c r="M6257" s="10"/>
    </row>
    <row r="6258" spans="12:13" x14ac:dyDescent="0.2">
      <c r="L6258" s="6"/>
      <c r="M6258" s="10"/>
    </row>
    <row r="6259" spans="12:13" x14ac:dyDescent="0.2">
      <c r="L6259" s="6"/>
      <c r="M6259" s="10"/>
    </row>
    <row r="6260" spans="12:13" x14ac:dyDescent="0.2">
      <c r="L6260" s="6"/>
      <c r="M6260" s="10"/>
    </row>
    <row r="6261" spans="12:13" x14ac:dyDescent="0.2">
      <c r="L6261" s="6"/>
      <c r="M6261" s="10"/>
    </row>
    <row r="6262" spans="12:13" x14ac:dyDescent="0.2">
      <c r="L6262" s="6"/>
      <c r="M6262" s="10"/>
    </row>
    <row r="6263" spans="12:13" x14ac:dyDescent="0.2">
      <c r="L6263" s="6"/>
      <c r="M6263" s="10"/>
    </row>
    <row r="6264" spans="12:13" x14ac:dyDescent="0.2">
      <c r="L6264" s="6"/>
      <c r="M6264" s="10"/>
    </row>
    <row r="6265" spans="12:13" x14ac:dyDescent="0.2">
      <c r="L6265" s="6"/>
      <c r="M6265" s="10"/>
    </row>
    <row r="6266" spans="12:13" x14ac:dyDescent="0.2">
      <c r="L6266" s="6"/>
      <c r="M6266" s="10"/>
    </row>
    <row r="6267" spans="12:13" x14ac:dyDescent="0.2">
      <c r="L6267" s="6"/>
      <c r="M6267" s="10"/>
    </row>
    <row r="6268" spans="12:13" x14ac:dyDescent="0.2">
      <c r="L6268" s="6"/>
      <c r="M6268" s="10"/>
    </row>
    <row r="6269" spans="12:13" x14ac:dyDescent="0.2">
      <c r="L6269" s="6"/>
      <c r="M6269" s="10"/>
    </row>
    <row r="6270" spans="12:13" x14ac:dyDescent="0.2">
      <c r="L6270" s="6"/>
      <c r="M6270" s="10"/>
    </row>
    <row r="6271" spans="12:13" x14ac:dyDescent="0.2">
      <c r="L6271" s="6"/>
      <c r="M6271" s="10"/>
    </row>
    <row r="6272" spans="12:13" x14ac:dyDescent="0.2">
      <c r="L6272" s="6"/>
      <c r="M6272" s="10"/>
    </row>
    <row r="6273" spans="12:13" x14ac:dyDescent="0.2">
      <c r="L6273" s="6"/>
      <c r="M6273" s="10"/>
    </row>
    <row r="6274" spans="12:13" x14ac:dyDescent="0.2">
      <c r="L6274" s="6"/>
      <c r="M6274" s="10"/>
    </row>
    <row r="6275" spans="12:13" x14ac:dyDescent="0.2">
      <c r="L6275" s="6"/>
      <c r="M6275" s="10"/>
    </row>
    <row r="6276" spans="12:13" x14ac:dyDescent="0.2">
      <c r="L6276" s="6"/>
      <c r="M6276" s="10"/>
    </row>
    <row r="6277" spans="12:13" x14ac:dyDescent="0.2">
      <c r="L6277" s="6"/>
      <c r="M6277" s="10"/>
    </row>
    <row r="6278" spans="12:13" x14ac:dyDescent="0.2">
      <c r="L6278" s="6"/>
      <c r="M6278" s="10"/>
    </row>
    <row r="6279" spans="12:13" x14ac:dyDescent="0.2">
      <c r="L6279" s="6"/>
      <c r="M6279" s="10"/>
    </row>
    <row r="6280" spans="12:13" x14ac:dyDescent="0.2">
      <c r="L6280" s="6"/>
      <c r="M6280" s="10"/>
    </row>
    <row r="6281" spans="12:13" x14ac:dyDescent="0.2">
      <c r="L6281" s="6"/>
      <c r="M6281" s="10"/>
    </row>
    <row r="6282" spans="12:13" x14ac:dyDescent="0.2">
      <c r="L6282" s="6"/>
      <c r="M6282" s="10"/>
    </row>
    <row r="6283" spans="12:13" x14ac:dyDescent="0.2">
      <c r="L6283" s="6"/>
      <c r="M6283" s="10"/>
    </row>
    <row r="6284" spans="12:13" x14ac:dyDescent="0.2">
      <c r="L6284" s="6"/>
      <c r="M6284" s="10"/>
    </row>
    <row r="6285" spans="12:13" x14ac:dyDescent="0.2">
      <c r="L6285" s="6"/>
      <c r="M6285" s="10"/>
    </row>
    <row r="6286" spans="12:13" x14ac:dyDescent="0.2">
      <c r="L6286" s="6"/>
      <c r="M6286" s="10"/>
    </row>
    <row r="6287" spans="12:13" x14ac:dyDescent="0.2">
      <c r="L6287" s="6"/>
      <c r="M6287" s="10"/>
    </row>
    <row r="6288" spans="12:13" x14ac:dyDescent="0.2">
      <c r="L6288" s="6"/>
      <c r="M6288" s="10"/>
    </row>
    <row r="6289" spans="12:13" x14ac:dyDescent="0.2">
      <c r="L6289" s="6"/>
      <c r="M6289" s="10"/>
    </row>
    <row r="6290" spans="12:13" x14ac:dyDescent="0.2">
      <c r="L6290" s="6"/>
      <c r="M6290" s="10"/>
    </row>
    <row r="6291" spans="12:13" x14ac:dyDescent="0.2">
      <c r="L6291" s="6"/>
      <c r="M6291" s="10"/>
    </row>
    <row r="6292" spans="12:13" x14ac:dyDescent="0.2">
      <c r="L6292" s="6"/>
      <c r="M6292" s="10"/>
    </row>
    <row r="6293" spans="12:13" x14ac:dyDescent="0.2">
      <c r="L6293" s="6"/>
      <c r="M6293" s="10"/>
    </row>
    <row r="6294" spans="12:13" x14ac:dyDescent="0.2">
      <c r="L6294" s="6"/>
      <c r="M6294" s="10"/>
    </row>
    <row r="6295" spans="12:13" x14ac:dyDescent="0.2">
      <c r="L6295" s="6"/>
      <c r="M6295" s="10"/>
    </row>
    <row r="6296" spans="12:13" x14ac:dyDescent="0.2">
      <c r="L6296" s="6"/>
      <c r="M6296" s="10"/>
    </row>
    <row r="6297" spans="12:13" x14ac:dyDescent="0.2">
      <c r="L6297" s="6"/>
      <c r="M6297" s="10"/>
    </row>
    <row r="6298" spans="12:13" x14ac:dyDescent="0.2">
      <c r="L6298" s="6"/>
      <c r="M6298" s="10"/>
    </row>
    <row r="6299" spans="12:13" x14ac:dyDescent="0.2">
      <c r="L6299" s="6"/>
      <c r="M6299" s="10"/>
    </row>
    <row r="6300" spans="12:13" x14ac:dyDescent="0.2">
      <c r="L6300" s="6"/>
      <c r="M6300" s="10"/>
    </row>
    <row r="6301" spans="12:13" x14ac:dyDescent="0.2">
      <c r="L6301" s="6"/>
      <c r="M6301" s="10"/>
    </row>
    <row r="6302" spans="12:13" x14ac:dyDescent="0.2">
      <c r="L6302" s="6"/>
      <c r="M6302" s="10"/>
    </row>
    <row r="6303" spans="12:13" x14ac:dyDescent="0.2">
      <c r="L6303" s="6"/>
      <c r="M6303" s="10"/>
    </row>
    <row r="6304" spans="12:13" x14ac:dyDescent="0.2">
      <c r="L6304" s="6"/>
      <c r="M6304" s="10"/>
    </row>
    <row r="6305" spans="12:13" x14ac:dyDescent="0.2">
      <c r="L6305" s="6"/>
      <c r="M6305" s="10"/>
    </row>
    <row r="6306" spans="12:13" x14ac:dyDescent="0.2">
      <c r="L6306" s="6"/>
      <c r="M6306" s="10"/>
    </row>
    <row r="6307" spans="12:13" x14ac:dyDescent="0.2">
      <c r="L6307" s="6"/>
      <c r="M6307" s="10"/>
    </row>
    <row r="6308" spans="12:13" x14ac:dyDescent="0.2">
      <c r="L6308" s="6"/>
      <c r="M6308" s="10"/>
    </row>
    <row r="6309" spans="12:13" x14ac:dyDescent="0.2">
      <c r="L6309" s="6"/>
      <c r="M6309" s="10"/>
    </row>
    <row r="6310" spans="12:13" x14ac:dyDescent="0.2">
      <c r="L6310" s="6"/>
      <c r="M6310" s="10"/>
    </row>
    <row r="6311" spans="12:13" x14ac:dyDescent="0.2">
      <c r="L6311" s="6"/>
      <c r="M6311" s="10"/>
    </row>
    <row r="6312" spans="12:13" x14ac:dyDescent="0.2">
      <c r="L6312" s="6"/>
      <c r="M6312" s="10"/>
    </row>
    <row r="6313" spans="12:13" x14ac:dyDescent="0.2">
      <c r="L6313" s="6"/>
      <c r="M6313" s="10"/>
    </row>
    <row r="6314" spans="12:13" x14ac:dyDescent="0.2">
      <c r="L6314" s="6"/>
      <c r="M6314" s="10"/>
    </row>
    <row r="6315" spans="12:13" x14ac:dyDescent="0.2">
      <c r="L6315" s="6"/>
      <c r="M6315" s="10"/>
    </row>
    <row r="6316" spans="12:13" x14ac:dyDescent="0.2">
      <c r="L6316" s="6"/>
      <c r="M6316" s="10"/>
    </row>
    <row r="6317" spans="12:13" x14ac:dyDescent="0.2">
      <c r="L6317" s="6"/>
      <c r="M6317" s="10"/>
    </row>
    <row r="6318" spans="12:13" x14ac:dyDescent="0.2">
      <c r="L6318" s="6"/>
      <c r="M6318" s="10"/>
    </row>
    <row r="6319" spans="12:13" x14ac:dyDescent="0.2">
      <c r="L6319" s="6"/>
      <c r="M6319" s="10"/>
    </row>
    <row r="6320" spans="12:13" x14ac:dyDescent="0.2">
      <c r="L6320" s="6"/>
      <c r="M6320" s="10"/>
    </row>
    <row r="6321" spans="12:13" x14ac:dyDescent="0.2">
      <c r="L6321" s="6"/>
      <c r="M6321" s="10"/>
    </row>
    <row r="6322" spans="12:13" x14ac:dyDescent="0.2">
      <c r="L6322" s="6"/>
      <c r="M6322" s="10"/>
    </row>
    <row r="6323" spans="12:13" x14ac:dyDescent="0.2">
      <c r="L6323" s="6"/>
      <c r="M6323" s="10"/>
    </row>
    <row r="6324" spans="12:13" x14ac:dyDescent="0.2">
      <c r="L6324" s="6"/>
      <c r="M6324" s="10"/>
    </row>
    <row r="6325" spans="12:13" x14ac:dyDescent="0.2">
      <c r="L6325" s="6"/>
      <c r="M6325" s="10"/>
    </row>
    <row r="6326" spans="12:13" x14ac:dyDescent="0.2">
      <c r="L6326" s="6"/>
      <c r="M6326" s="10"/>
    </row>
    <row r="6327" spans="12:13" x14ac:dyDescent="0.2">
      <c r="L6327" s="6"/>
      <c r="M6327" s="10"/>
    </row>
    <row r="6328" spans="12:13" x14ac:dyDescent="0.2">
      <c r="L6328" s="6"/>
      <c r="M6328" s="10"/>
    </row>
    <row r="6329" spans="12:13" x14ac:dyDescent="0.2">
      <c r="L6329" s="6"/>
      <c r="M6329" s="10"/>
    </row>
    <row r="6330" spans="12:13" x14ac:dyDescent="0.2">
      <c r="L6330" s="6"/>
      <c r="M6330" s="10"/>
    </row>
    <row r="6331" spans="12:13" x14ac:dyDescent="0.2">
      <c r="L6331" s="6"/>
      <c r="M6331" s="10"/>
    </row>
    <row r="6332" spans="12:13" x14ac:dyDescent="0.2">
      <c r="L6332" s="6"/>
      <c r="M6332" s="10"/>
    </row>
    <row r="6333" spans="12:13" x14ac:dyDescent="0.2">
      <c r="L6333" s="6"/>
      <c r="M6333" s="10"/>
    </row>
    <row r="6334" spans="12:13" x14ac:dyDescent="0.2">
      <c r="L6334" s="6"/>
      <c r="M6334" s="10"/>
    </row>
    <row r="6335" spans="12:13" x14ac:dyDescent="0.2">
      <c r="L6335" s="6"/>
      <c r="M6335" s="10"/>
    </row>
    <row r="6336" spans="12:13" x14ac:dyDescent="0.2">
      <c r="L6336" s="6"/>
      <c r="M6336" s="10"/>
    </row>
    <row r="6337" spans="12:13" x14ac:dyDescent="0.2">
      <c r="L6337" s="6"/>
      <c r="M6337" s="10"/>
    </row>
    <row r="6338" spans="12:13" x14ac:dyDescent="0.2">
      <c r="L6338" s="6"/>
      <c r="M6338" s="10"/>
    </row>
    <row r="6339" spans="12:13" x14ac:dyDescent="0.2">
      <c r="L6339" s="6"/>
      <c r="M6339" s="10"/>
    </row>
    <row r="6340" spans="12:13" x14ac:dyDescent="0.2">
      <c r="L6340" s="6"/>
      <c r="M6340" s="10"/>
    </row>
    <row r="6341" spans="12:13" x14ac:dyDescent="0.2">
      <c r="L6341" s="6"/>
      <c r="M6341" s="10"/>
    </row>
    <row r="6342" spans="12:13" x14ac:dyDescent="0.2">
      <c r="L6342" s="6"/>
      <c r="M6342" s="10"/>
    </row>
    <row r="6343" spans="12:13" x14ac:dyDescent="0.2">
      <c r="L6343" s="6"/>
      <c r="M6343" s="10"/>
    </row>
    <row r="6344" spans="12:13" x14ac:dyDescent="0.2">
      <c r="L6344" s="6"/>
      <c r="M6344" s="10"/>
    </row>
    <row r="6345" spans="12:13" x14ac:dyDescent="0.2">
      <c r="L6345" s="6"/>
      <c r="M6345" s="10"/>
    </row>
    <row r="6346" spans="12:13" x14ac:dyDescent="0.2">
      <c r="L6346" s="6"/>
      <c r="M6346" s="10"/>
    </row>
    <row r="6347" spans="12:13" x14ac:dyDescent="0.2">
      <c r="L6347" s="6"/>
      <c r="M6347" s="10"/>
    </row>
    <row r="6348" spans="12:13" x14ac:dyDescent="0.2">
      <c r="L6348" s="6"/>
      <c r="M6348" s="10"/>
    </row>
    <row r="6349" spans="12:13" x14ac:dyDescent="0.2">
      <c r="L6349" s="6"/>
      <c r="M6349" s="10"/>
    </row>
    <row r="6350" spans="12:13" x14ac:dyDescent="0.2">
      <c r="L6350" s="6"/>
      <c r="M6350" s="10"/>
    </row>
    <row r="6351" spans="12:13" x14ac:dyDescent="0.2">
      <c r="L6351" s="6"/>
      <c r="M6351" s="10"/>
    </row>
    <row r="6352" spans="12:13" x14ac:dyDescent="0.2">
      <c r="L6352" s="6"/>
      <c r="M6352" s="10"/>
    </row>
    <row r="6353" spans="12:13" x14ac:dyDescent="0.2">
      <c r="L6353" s="6"/>
      <c r="M6353" s="10"/>
    </row>
    <row r="6354" spans="12:13" x14ac:dyDescent="0.2">
      <c r="L6354" s="6"/>
      <c r="M6354" s="10"/>
    </row>
    <row r="6355" spans="12:13" x14ac:dyDescent="0.2">
      <c r="L6355" s="6"/>
      <c r="M6355" s="10"/>
    </row>
    <row r="6356" spans="12:13" x14ac:dyDescent="0.2">
      <c r="L6356" s="6"/>
      <c r="M6356" s="10"/>
    </row>
    <row r="6357" spans="12:13" x14ac:dyDescent="0.2">
      <c r="L6357" s="6"/>
      <c r="M6357" s="10"/>
    </row>
    <row r="6358" spans="12:13" x14ac:dyDescent="0.2">
      <c r="L6358" s="6"/>
      <c r="M6358" s="10"/>
    </row>
    <row r="6359" spans="12:13" x14ac:dyDescent="0.2">
      <c r="L6359" s="6"/>
      <c r="M6359" s="10"/>
    </row>
    <row r="6360" spans="12:13" x14ac:dyDescent="0.2">
      <c r="L6360" s="6"/>
      <c r="M6360" s="10"/>
    </row>
    <row r="6361" spans="12:13" x14ac:dyDescent="0.2">
      <c r="L6361" s="6"/>
      <c r="M6361" s="10"/>
    </row>
    <row r="6362" spans="12:13" x14ac:dyDescent="0.2">
      <c r="L6362" s="6"/>
      <c r="M6362" s="10"/>
    </row>
    <row r="6363" spans="12:13" x14ac:dyDescent="0.2">
      <c r="L6363" s="6"/>
      <c r="M6363" s="10"/>
    </row>
    <row r="6364" spans="12:13" x14ac:dyDescent="0.2">
      <c r="L6364" s="6"/>
      <c r="M6364" s="10"/>
    </row>
    <row r="6365" spans="12:13" x14ac:dyDescent="0.2">
      <c r="L6365" s="6"/>
      <c r="M6365" s="10"/>
    </row>
    <row r="6366" spans="12:13" x14ac:dyDescent="0.2">
      <c r="L6366" s="6"/>
      <c r="M6366" s="10"/>
    </row>
    <row r="6367" spans="12:13" x14ac:dyDescent="0.2">
      <c r="L6367" s="6"/>
      <c r="M6367" s="10"/>
    </row>
    <row r="6368" spans="12:13" x14ac:dyDescent="0.2">
      <c r="L6368" s="6"/>
      <c r="M6368" s="10"/>
    </row>
    <row r="6369" spans="12:13" x14ac:dyDescent="0.2">
      <c r="L6369" s="6"/>
      <c r="M6369" s="10"/>
    </row>
    <row r="6370" spans="12:13" x14ac:dyDescent="0.2">
      <c r="L6370" s="6"/>
      <c r="M6370" s="10"/>
    </row>
    <row r="6371" spans="12:13" x14ac:dyDescent="0.2">
      <c r="L6371" s="6"/>
      <c r="M6371" s="10"/>
    </row>
    <row r="6372" spans="12:13" x14ac:dyDescent="0.2">
      <c r="L6372" s="6"/>
      <c r="M6372" s="10"/>
    </row>
    <row r="6373" spans="12:13" x14ac:dyDescent="0.2">
      <c r="L6373" s="6"/>
      <c r="M6373" s="10"/>
    </row>
    <row r="6374" spans="12:13" x14ac:dyDescent="0.2">
      <c r="L6374" s="6"/>
      <c r="M6374" s="10"/>
    </row>
    <row r="6375" spans="12:13" x14ac:dyDescent="0.2">
      <c r="L6375" s="6"/>
      <c r="M6375" s="10"/>
    </row>
    <row r="6376" spans="12:13" x14ac:dyDescent="0.2">
      <c r="L6376" s="6"/>
      <c r="M6376" s="10"/>
    </row>
    <row r="6377" spans="12:13" x14ac:dyDescent="0.2">
      <c r="L6377" s="6"/>
      <c r="M6377" s="10"/>
    </row>
    <row r="6378" spans="12:13" x14ac:dyDescent="0.2">
      <c r="L6378" s="6"/>
      <c r="M6378" s="10"/>
    </row>
    <row r="6379" spans="12:13" x14ac:dyDescent="0.2">
      <c r="L6379" s="6"/>
      <c r="M6379" s="10"/>
    </row>
    <row r="6380" spans="12:13" x14ac:dyDescent="0.2">
      <c r="L6380" s="6"/>
      <c r="M6380" s="10"/>
    </row>
    <row r="6381" spans="12:13" x14ac:dyDescent="0.2">
      <c r="L6381" s="6"/>
      <c r="M6381" s="10"/>
    </row>
    <row r="6382" spans="12:13" x14ac:dyDescent="0.2">
      <c r="L6382" s="6"/>
      <c r="M6382" s="10"/>
    </row>
    <row r="6383" spans="12:13" x14ac:dyDescent="0.2">
      <c r="L6383" s="6"/>
      <c r="M6383" s="10"/>
    </row>
    <row r="6384" spans="12:13" x14ac:dyDescent="0.2">
      <c r="L6384" s="6"/>
      <c r="M6384" s="10"/>
    </row>
    <row r="6385" spans="12:13" x14ac:dyDescent="0.2">
      <c r="L6385" s="6"/>
      <c r="M6385" s="10"/>
    </row>
    <row r="6386" spans="12:13" x14ac:dyDescent="0.2">
      <c r="L6386" s="6"/>
      <c r="M6386" s="10"/>
    </row>
    <row r="6387" spans="12:13" x14ac:dyDescent="0.2">
      <c r="L6387" s="6"/>
      <c r="M6387" s="10"/>
    </row>
    <row r="6388" spans="12:13" x14ac:dyDescent="0.2">
      <c r="L6388" s="6"/>
      <c r="M6388" s="10"/>
    </row>
    <row r="6389" spans="12:13" x14ac:dyDescent="0.2">
      <c r="L6389" s="6"/>
      <c r="M6389" s="10"/>
    </row>
    <row r="6390" spans="12:13" x14ac:dyDescent="0.2">
      <c r="L6390" s="6"/>
      <c r="M6390" s="10"/>
    </row>
    <row r="6391" spans="12:13" x14ac:dyDescent="0.2">
      <c r="L6391" s="6"/>
      <c r="M6391" s="10"/>
    </row>
    <row r="6392" spans="12:13" x14ac:dyDescent="0.2">
      <c r="L6392" s="6"/>
      <c r="M6392" s="10"/>
    </row>
    <row r="6393" spans="12:13" x14ac:dyDescent="0.2">
      <c r="L6393" s="6"/>
      <c r="M6393" s="10"/>
    </row>
    <row r="6394" spans="12:13" x14ac:dyDescent="0.2">
      <c r="L6394" s="6"/>
      <c r="M6394" s="10"/>
    </row>
    <row r="6395" spans="12:13" x14ac:dyDescent="0.2">
      <c r="L6395" s="6"/>
      <c r="M6395" s="10"/>
    </row>
    <row r="6396" spans="12:13" x14ac:dyDescent="0.2">
      <c r="L6396" s="6"/>
      <c r="M6396" s="10"/>
    </row>
    <row r="6397" spans="12:13" x14ac:dyDescent="0.2">
      <c r="L6397" s="6"/>
      <c r="M6397" s="10"/>
    </row>
    <row r="6398" spans="12:13" x14ac:dyDescent="0.2">
      <c r="L6398" s="6"/>
      <c r="M6398" s="10"/>
    </row>
    <row r="6399" spans="12:13" x14ac:dyDescent="0.2">
      <c r="L6399" s="6"/>
      <c r="M6399" s="10"/>
    </row>
    <row r="6400" spans="12:13" x14ac:dyDescent="0.2">
      <c r="L6400" s="6"/>
      <c r="M6400" s="10"/>
    </row>
    <row r="6401" spans="12:13" x14ac:dyDescent="0.2">
      <c r="L6401" s="6"/>
      <c r="M6401" s="10"/>
    </row>
    <row r="6402" spans="12:13" x14ac:dyDescent="0.2">
      <c r="L6402" s="6"/>
      <c r="M6402" s="10"/>
    </row>
    <row r="6403" spans="12:13" x14ac:dyDescent="0.2">
      <c r="L6403" s="6"/>
      <c r="M6403" s="10"/>
    </row>
    <row r="6404" spans="12:13" x14ac:dyDescent="0.2">
      <c r="L6404" s="6"/>
      <c r="M6404" s="10"/>
    </row>
    <row r="6405" spans="12:13" x14ac:dyDescent="0.2">
      <c r="L6405" s="6"/>
      <c r="M6405" s="10"/>
    </row>
    <row r="6406" spans="12:13" x14ac:dyDescent="0.2">
      <c r="L6406" s="6"/>
      <c r="M6406" s="10"/>
    </row>
    <row r="6407" spans="12:13" x14ac:dyDescent="0.2">
      <c r="L6407" s="6"/>
      <c r="M6407" s="10"/>
    </row>
    <row r="6408" spans="12:13" x14ac:dyDescent="0.2">
      <c r="L6408" s="6"/>
      <c r="M6408" s="10"/>
    </row>
    <row r="6409" spans="12:13" x14ac:dyDescent="0.2">
      <c r="L6409" s="6"/>
      <c r="M6409" s="10"/>
    </row>
    <row r="6410" spans="12:13" x14ac:dyDescent="0.2">
      <c r="L6410" s="6"/>
      <c r="M6410" s="10"/>
    </row>
    <row r="6411" spans="12:13" x14ac:dyDescent="0.2">
      <c r="L6411" s="6"/>
      <c r="M6411" s="10"/>
    </row>
    <row r="6412" spans="12:13" x14ac:dyDescent="0.2">
      <c r="L6412" s="6"/>
      <c r="M6412" s="10"/>
    </row>
    <row r="6413" spans="12:13" x14ac:dyDescent="0.2">
      <c r="L6413" s="6"/>
      <c r="M6413" s="10"/>
    </row>
    <row r="6414" spans="12:13" x14ac:dyDescent="0.2">
      <c r="L6414" s="6"/>
      <c r="M6414" s="10"/>
    </row>
    <row r="6415" spans="12:13" x14ac:dyDescent="0.2">
      <c r="L6415" s="6"/>
      <c r="M6415" s="10"/>
    </row>
    <row r="6416" spans="12:13" x14ac:dyDescent="0.2">
      <c r="L6416" s="6"/>
      <c r="M6416" s="10"/>
    </row>
    <row r="6417" spans="12:13" x14ac:dyDescent="0.2">
      <c r="L6417" s="6"/>
      <c r="M6417" s="10"/>
    </row>
    <row r="6418" spans="12:13" x14ac:dyDescent="0.2">
      <c r="L6418" s="6"/>
      <c r="M6418" s="10"/>
    </row>
    <row r="6419" spans="12:13" x14ac:dyDescent="0.2">
      <c r="L6419" s="6"/>
      <c r="M6419" s="10"/>
    </row>
    <row r="6420" spans="12:13" x14ac:dyDescent="0.2">
      <c r="L6420" s="6"/>
      <c r="M6420" s="10"/>
    </row>
    <row r="6421" spans="12:13" x14ac:dyDescent="0.2">
      <c r="L6421" s="6"/>
      <c r="M6421" s="10"/>
    </row>
    <row r="6422" spans="12:13" x14ac:dyDescent="0.2">
      <c r="L6422" s="6"/>
      <c r="M6422" s="10"/>
    </row>
    <row r="6423" spans="12:13" x14ac:dyDescent="0.2">
      <c r="L6423" s="6"/>
      <c r="M6423" s="10"/>
    </row>
    <row r="6424" spans="12:13" x14ac:dyDescent="0.2">
      <c r="L6424" s="6"/>
      <c r="M6424" s="10"/>
    </row>
    <row r="6425" spans="12:13" x14ac:dyDescent="0.2">
      <c r="L6425" s="6"/>
      <c r="M6425" s="10"/>
    </row>
    <row r="6426" spans="12:13" x14ac:dyDescent="0.2">
      <c r="L6426" s="6"/>
      <c r="M6426" s="10"/>
    </row>
    <row r="6427" spans="12:13" x14ac:dyDescent="0.2">
      <c r="L6427" s="6"/>
      <c r="M6427" s="10"/>
    </row>
    <row r="6428" spans="12:13" x14ac:dyDescent="0.2">
      <c r="L6428" s="6"/>
      <c r="M6428" s="10"/>
    </row>
    <row r="6429" spans="12:13" x14ac:dyDescent="0.2">
      <c r="L6429" s="6"/>
      <c r="M6429" s="10"/>
    </row>
    <row r="6430" spans="12:13" x14ac:dyDescent="0.2">
      <c r="L6430" s="6"/>
      <c r="M6430" s="10"/>
    </row>
    <row r="6431" spans="12:13" x14ac:dyDescent="0.2">
      <c r="L6431" s="6"/>
      <c r="M6431" s="10"/>
    </row>
    <row r="6432" spans="12:13" x14ac:dyDescent="0.2">
      <c r="L6432" s="6"/>
      <c r="M6432" s="10"/>
    </row>
    <row r="6433" spans="12:13" x14ac:dyDescent="0.2">
      <c r="L6433" s="6"/>
      <c r="M6433" s="10"/>
    </row>
    <row r="6434" spans="12:13" x14ac:dyDescent="0.2">
      <c r="L6434" s="6"/>
      <c r="M6434" s="10"/>
    </row>
    <row r="6435" spans="12:13" x14ac:dyDescent="0.2">
      <c r="L6435" s="6"/>
      <c r="M6435" s="10"/>
    </row>
    <row r="6436" spans="12:13" x14ac:dyDescent="0.2">
      <c r="L6436" s="6"/>
      <c r="M6436" s="10"/>
    </row>
    <row r="6437" spans="12:13" x14ac:dyDescent="0.2">
      <c r="L6437" s="6"/>
      <c r="M6437" s="10"/>
    </row>
    <row r="6438" spans="12:13" x14ac:dyDescent="0.2">
      <c r="L6438" s="6"/>
      <c r="M6438" s="10"/>
    </row>
    <row r="6439" spans="12:13" x14ac:dyDescent="0.2">
      <c r="L6439" s="6"/>
      <c r="M6439" s="10"/>
    </row>
    <row r="6440" spans="12:13" x14ac:dyDescent="0.2">
      <c r="L6440" s="6"/>
      <c r="M6440" s="10"/>
    </row>
    <row r="6441" spans="12:13" x14ac:dyDescent="0.2">
      <c r="L6441" s="6"/>
      <c r="M6441" s="10"/>
    </row>
    <row r="6442" spans="12:13" x14ac:dyDescent="0.2">
      <c r="L6442" s="6"/>
      <c r="M6442" s="10"/>
    </row>
    <row r="6443" spans="12:13" x14ac:dyDescent="0.2">
      <c r="L6443" s="6"/>
      <c r="M6443" s="10"/>
    </row>
    <row r="6444" spans="12:13" x14ac:dyDescent="0.2">
      <c r="L6444" s="6"/>
      <c r="M6444" s="10"/>
    </row>
    <row r="6445" spans="12:13" x14ac:dyDescent="0.2">
      <c r="L6445" s="6"/>
      <c r="M6445" s="10"/>
    </row>
    <row r="6446" spans="12:13" x14ac:dyDescent="0.2">
      <c r="L6446" s="6"/>
      <c r="M6446" s="10"/>
    </row>
    <row r="6447" spans="12:13" x14ac:dyDescent="0.2">
      <c r="L6447" s="6"/>
      <c r="M6447" s="10"/>
    </row>
    <row r="6448" spans="12:13" x14ac:dyDescent="0.2">
      <c r="L6448" s="6"/>
      <c r="M6448" s="10"/>
    </row>
    <row r="6449" spans="12:13" x14ac:dyDescent="0.2">
      <c r="L6449" s="6"/>
      <c r="M6449" s="10"/>
    </row>
    <row r="6450" spans="12:13" x14ac:dyDescent="0.2">
      <c r="L6450" s="6"/>
      <c r="M6450" s="10"/>
    </row>
    <row r="6451" spans="12:13" x14ac:dyDescent="0.2">
      <c r="L6451" s="6"/>
      <c r="M6451" s="10"/>
    </row>
    <row r="6452" spans="12:13" x14ac:dyDescent="0.2">
      <c r="L6452" s="6"/>
      <c r="M6452" s="10"/>
    </row>
    <row r="6453" spans="12:13" x14ac:dyDescent="0.2">
      <c r="L6453" s="6"/>
      <c r="M6453" s="10"/>
    </row>
    <row r="6454" spans="12:13" x14ac:dyDescent="0.2">
      <c r="L6454" s="6"/>
      <c r="M6454" s="10"/>
    </row>
    <row r="6455" spans="12:13" x14ac:dyDescent="0.2">
      <c r="L6455" s="6"/>
      <c r="M6455" s="10"/>
    </row>
    <row r="6456" spans="12:13" x14ac:dyDescent="0.2">
      <c r="L6456" s="6"/>
      <c r="M6456" s="10"/>
    </row>
    <row r="6457" spans="12:13" x14ac:dyDescent="0.2">
      <c r="L6457" s="6"/>
      <c r="M6457" s="10"/>
    </row>
    <row r="6458" spans="12:13" x14ac:dyDescent="0.2">
      <c r="L6458" s="6"/>
      <c r="M6458" s="10"/>
    </row>
    <row r="6459" spans="12:13" x14ac:dyDescent="0.2">
      <c r="L6459" s="6"/>
      <c r="M6459" s="10"/>
    </row>
    <row r="6460" spans="12:13" x14ac:dyDescent="0.2">
      <c r="L6460" s="6"/>
      <c r="M6460" s="10"/>
    </row>
    <row r="6461" spans="12:13" x14ac:dyDescent="0.2">
      <c r="L6461" s="6"/>
      <c r="M6461" s="10"/>
    </row>
    <row r="6462" spans="12:13" x14ac:dyDescent="0.2">
      <c r="L6462" s="6"/>
      <c r="M6462" s="10"/>
    </row>
    <row r="6463" spans="12:13" x14ac:dyDescent="0.2">
      <c r="L6463" s="6"/>
      <c r="M6463" s="10"/>
    </row>
    <row r="6464" spans="12:13" x14ac:dyDescent="0.2">
      <c r="L6464" s="6"/>
      <c r="M6464" s="10"/>
    </row>
    <row r="6465" spans="12:13" x14ac:dyDescent="0.2">
      <c r="L6465" s="6"/>
      <c r="M6465" s="10"/>
    </row>
    <row r="6466" spans="12:13" x14ac:dyDescent="0.2">
      <c r="L6466" s="6"/>
      <c r="M6466" s="10"/>
    </row>
    <row r="6467" spans="12:13" x14ac:dyDescent="0.2">
      <c r="L6467" s="6"/>
      <c r="M6467" s="10"/>
    </row>
    <row r="6468" spans="12:13" x14ac:dyDescent="0.2">
      <c r="L6468" s="6"/>
      <c r="M6468" s="10"/>
    </row>
    <row r="6469" spans="12:13" x14ac:dyDescent="0.2">
      <c r="L6469" s="6"/>
      <c r="M6469" s="10"/>
    </row>
    <row r="6470" spans="12:13" x14ac:dyDescent="0.2">
      <c r="L6470" s="6"/>
      <c r="M6470" s="10"/>
    </row>
    <row r="6471" spans="12:13" x14ac:dyDescent="0.2">
      <c r="L6471" s="6"/>
      <c r="M6471" s="10"/>
    </row>
    <row r="6472" spans="12:13" x14ac:dyDescent="0.2">
      <c r="L6472" s="6"/>
      <c r="M6472" s="10"/>
    </row>
    <row r="6473" spans="12:13" x14ac:dyDescent="0.2">
      <c r="L6473" s="6"/>
      <c r="M6473" s="10"/>
    </row>
    <row r="6474" spans="12:13" x14ac:dyDescent="0.2">
      <c r="L6474" s="6"/>
      <c r="M6474" s="10"/>
    </row>
    <row r="6475" spans="12:13" x14ac:dyDescent="0.2">
      <c r="L6475" s="6"/>
      <c r="M6475" s="10"/>
    </row>
    <row r="6476" spans="12:13" x14ac:dyDescent="0.2">
      <c r="L6476" s="6"/>
      <c r="M6476" s="10"/>
    </row>
    <row r="6477" spans="12:13" x14ac:dyDescent="0.2">
      <c r="L6477" s="6"/>
      <c r="M6477" s="10"/>
    </row>
    <row r="6478" spans="12:13" x14ac:dyDescent="0.2">
      <c r="L6478" s="6"/>
      <c r="M6478" s="10"/>
    </row>
    <row r="6479" spans="12:13" x14ac:dyDescent="0.2">
      <c r="L6479" s="6"/>
      <c r="M6479" s="10"/>
    </row>
    <row r="6480" spans="12:13" x14ac:dyDescent="0.2">
      <c r="L6480" s="6"/>
      <c r="M6480" s="10"/>
    </row>
    <row r="6481" spans="12:13" x14ac:dyDescent="0.2">
      <c r="L6481" s="6"/>
      <c r="M6481" s="10"/>
    </row>
    <row r="6482" spans="12:13" x14ac:dyDescent="0.2">
      <c r="L6482" s="6"/>
      <c r="M6482" s="10"/>
    </row>
    <row r="6483" spans="12:13" x14ac:dyDescent="0.2">
      <c r="L6483" s="6"/>
      <c r="M6483" s="10"/>
    </row>
    <row r="6484" spans="12:13" x14ac:dyDescent="0.2">
      <c r="L6484" s="6"/>
      <c r="M6484" s="10"/>
    </row>
    <row r="6485" spans="12:13" x14ac:dyDescent="0.2">
      <c r="L6485" s="6"/>
      <c r="M6485" s="10"/>
    </row>
    <row r="6486" spans="12:13" x14ac:dyDescent="0.2">
      <c r="L6486" s="6"/>
      <c r="M6486" s="10"/>
    </row>
    <row r="6487" spans="12:13" x14ac:dyDescent="0.2">
      <c r="L6487" s="6"/>
      <c r="M6487" s="10"/>
    </row>
    <row r="6488" spans="12:13" x14ac:dyDescent="0.2">
      <c r="L6488" s="6"/>
      <c r="M6488" s="10"/>
    </row>
    <row r="6489" spans="12:13" x14ac:dyDescent="0.2">
      <c r="L6489" s="6"/>
      <c r="M6489" s="10"/>
    </row>
    <row r="6490" spans="12:13" x14ac:dyDescent="0.2">
      <c r="L6490" s="6"/>
      <c r="M6490" s="10"/>
    </row>
    <row r="6491" spans="12:13" x14ac:dyDescent="0.2">
      <c r="L6491" s="6"/>
      <c r="M6491" s="10"/>
    </row>
    <row r="6492" spans="12:13" x14ac:dyDescent="0.2">
      <c r="L6492" s="6"/>
      <c r="M6492" s="10"/>
    </row>
    <row r="6493" spans="12:13" x14ac:dyDescent="0.2">
      <c r="L6493" s="6"/>
      <c r="M6493" s="10"/>
    </row>
    <row r="6494" spans="12:13" x14ac:dyDescent="0.2">
      <c r="L6494" s="6"/>
      <c r="M6494" s="10"/>
    </row>
    <row r="6495" spans="12:13" x14ac:dyDescent="0.2">
      <c r="L6495" s="6"/>
      <c r="M6495" s="10"/>
    </row>
    <row r="6496" spans="12:13" x14ac:dyDescent="0.2">
      <c r="L6496" s="6"/>
      <c r="M6496" s="10"/>
    </row>
    <row r="6497" spans="12:13" x14ac:dyDescent="0.2">
      <c r="L6497" s="6"/>
      <c r="M6497" s="10"/>
    </row>
    <row r="6498" spans="12:13" x14ac:dyDescent="0.2">
      <c r="L6498" s="6"/>
      <c r="M6498" s="10"/>
    </row>
    <row r="6499" spans="12:13" x14ac:dyDescent="0.2">
      <c r="L6499" s="6"/>
      <c r="M6499" s="10"/>
    </row>
    <row r="6500" spans="12:13" x14ac:dyDescent="0.2">
      <c r="L6500" s="6"/>
      <c r="M6500" s="10"/>
    </row>
    <row r="6501" spans="12:13" x14ac:dyDescent="0.2">
      <c r="L6501" s="6"/>
      <c r="M6501" s="10"/>
    </row>
    <row r="6502" spans="12:13" x14ac:dyDescent="0.2">
      <c r="L6502" s="6"/>
      <c r="M6502" s="10"/>
    </row>
    <row r="6503" spans="12:13" x14ac:dyDescent="0.2">
      <c r="L6503" s="6"/>
      <c r="M6503" s="10"/>
    </row>
    <row r="6504" spans="12:13" x14ac:dyDescent="0.2">
      <c r="L6504" s="6"/>
      <c r="M6504" s="10"/>
    </row>
    <row r="6505" spans="12:13" x14ac:dyDescent="0.2">
      <c r="L6505" s="6"/>
      <c r="M6505" s="10"/>
    </row>
    <row r="6506" spans="12:13" x14ac:dyDescent="0.2">
      <c r="L6506" s="6"/>
      <c r="M6506" s="10"/>
    </row>
    <row r="6507" spans="12:13" x14ac:dyDescent="0.2">
      <c r="L6507" s="6"/>
      <c r="M6507" s="10"/>
    </row>
    <row r="6508" spans="12:13" x14ac:dyDescent="0.2">
      <c r="L6508" s="6"/>
      <c r="M6508" s="10"/>
    </row>
    <row r="6509" spans="12:13" x14ac:dyDescent="0.2">
      <c r="L6509" s="6"/>
      <c r="M6509" s="10"/>
    </row>
    <row r="6510" spans="12:13" x14ac:dyDescent="0.2">
      <c r="L6510" s="6"/>
      <c r="M6510" s="10"/>
    </row>
    <row r="6511" spans="12:13" x14ac:dyDescent="0.2">
      <c r="L6511" s="6"/>
      <c r="M6511" s="10"/>
    </row>
    <row r="6512" spans="12:13" x14ac:dyDescent="0.2">
      <c r="L6512" s="6"/>
      <c r="M6512" s="10"/>
    </row>
    <row r="6513" spans="12:13" x14ac:dyDescent="0.2">
      <c r="L6513" s="6"/>
      <c r="M6513" s="10"/>
    </row>
    <row r="6514" spans="12:13" x14ac:dyDescent="0.2">
      <c r="L6514" s="6"/>
      <c r="M6514" s="10"/>
    </row>
    <row r="6515" spans="12:13" x14ac:dyDescent="0.2">
      <c r="L6515" s="6"/>
      <c r="M6515" s="10"/>
    </row>
    <row r="6516" spans="12:13" x14ac:dyDescent="0.2">
      <c r="L6516" s="6"/>
      <c r="M6516" s="10"/>
    </row>
    <row r="6517" spans="12:13" x14ac:dyDescent="0.2">
      <c r="L6517" s="6"/>
      <c r="M6517" s="10"/>
    </row>
    <row r="6518" spans="12:13" x14ac:dyDescent="0.2">
      <c r="L6518" s="6"/>
      <c r="M6518" s="10"/>
    </row>
    <row r="6519" spans="12:13" x14ac:dyDescent="0.2">
      <c r="L6519" s="6"/>
      <c r="M6519" s="10"/>
    </row>
    <row r="6520" spans="12:13" x14ac:dyDescent="0.2">
      <c r="L6520" s="6"/>
      <c r="M6520" s="10"/>
    </row>
    <row r="6521" spans="12:13" x14ac:dyDescent="0.2">
      <c r="L6521" s="6"/>
      <c r="M6521" s="10"/>
    </row>
    <row r="6522" spans="12:13" x14ac:dyDescent="0.2">
      <c r="L6522" s="6"/>
      <c r="M6522" s="10"/>
    </row>
    <row r="6523" spans="12:13" x14ac:dyDescent="0.2">
      <c r="L6523" s="6"/>
      <c r="M6523" s="10"/>
    </row>
    <row r="6524" spans="12:13" x14ac:dyDescent="0.2">
      <c r="L6524" s="6"/>
      <c r="M6524" s="10"/>
    </row>
    <row r="6525" spans="12:13" x14ac:dyDescent="0.2">
      <c r="L6525" s="6"/>
      <c r="M6525" s="10"/>
    </row>
    <row r="6526" spans="12:13" x14ac:dyDescent="0.2">
      <c r="L6526" s="6"/>
      <c r="M6526" s="10"/>
    </row>
    <row r="6527" spans="12:13" x14ac:dyDescent="0.2">
      <c r="L6527" s="6"/>
      <c r="M6527" s="10"/>
    </row>
    <row r="6528" spans="12:13" x14ac:dyDescent="0.2">
      <c r="L6528" s="6"/>
      <c r="M6528" s="10"/>
    </row>
    <row r="6529" spans="12:13" x14ac:dyDescent="0.2">
      <c r="L6529" s="6"/>
      <c r="M6529" s="10"/>
    </row>
    <row r="6530" spans="12:13" x14ac:dyDescent="0.2">
      <c r="L6530" s="6"/>
      <c r="M6530" s="10"/>
    </row>
    <row r="6531" spans="12:13" x14ac:dyDescent="0.2">
      <c r="L6531" s="6"/>
      <c r="M6531" s="10"/>
    </row>
    <row r="6532" spans="12:13" x14ac:dyDescent="0.2">
      <c r="L6532" s="6"/>
      <c r="M6532" s="10"/>
    </row>
    <row r="6533" spans="12:13" x14ac:dyDescent="0.2">
      <c r="L6533" s="6"/>
      <c r="M6533" s="10"/>
    </row>
    <row r="6534" spans="12:13" x14ac:dyDescent="0.2">
      <c r="L6534" s="6"/>
      <c r="M6534" s="10"/>
    </row>
    <row r="6535" spans="12:13" x14ac:dyDescent="0.2">
      <c r="L6535" s="6"/>
      <c r="M6535" s="10"/>
    </row>
    <row r="6536" spans="12:13" x14ac:dyDescent="0.2">
      <c r="L6536" s="6"/>
      <c r="M6536" s="10"/>
    </row>
    <row r="6537" spans="12:13" x14ac:dyDescent="0.2">
      <c r="L6537" s="6"/>
      <c r="M6537" s="10"/>
    </row>
    <row r="6538" spans="12:13" x14ac:dyDescent="0.2">
      <c r="L6538" s="6"/>
      <c r="M6538" s="10"/>
    </row>
    <row r="6539" spans="12:13" x14ac:dyDescent="0.2">
      <c r="L6539" s="6"/>
      <c r="M6539" s="10"/>
    </row>
    <row r="6540" spans="12:13" x14ac:dyDescent="0.2">
      <c r="L6540" s="6"/>
      <c r="M6540" s="10"/>
    </row>
    <row r="6541" spans="12:13" x14ac:dyDescent="0.2">
      <c r="L6541" s="6"/>
      <c r="M6541" s="10"/>
    </row>
    <row r="6542" spans="12:13" x14ac:dyDescent="0.2">
      <c r="L6542" s="6"/>
      <c r="M6542" s="10"/>
    </row>
    <row r="6543" spans="12:13" x14ac:dyDescent="0.2">
      <c r="L6543" s="6"/>
      <c r="M6543" s="10"/>
    </row>
    <row r="6544" spans="12:13" x14ac:dyDescent="0.2">
      <c r="L6544" s="6"/>
      <c r="M6544" s="10"/>
    </row>
    <row r="6545" spans="12:13" x14ac:dyDescent="0.2">
      <c r="L6545" s="6"/>
      <c r="M6545" s="10"/>
    </row>
    <row r="6546" spans="12:13" x14ac:dyDescent="0.2">
      <c r="L6546" s="6"/>
      <c r="M6546" s="10"/>
    </row>
    <row r="6547" spans="12:13" x14ac:dyDescent="0.2">
      <c r="L6547" s="6"/>
      <c r="M6547" s="10"/>
    </row>
    <row r="6548" spans="12:13" x14ac:dyDescent="0.2">
      <c r="L6548" s="6"/>
      <c r="M6548" s="10"/>
    </row>
    <row r="6549" spans="12:13" x14ac:dyDescent="0.2">
      <c r="L6549" s="6"/>
      <c r="M6549" s="10"/>
    </row>
    <row r="6550" spans="12:13" x14ac:dyDescent="0.2">
      <c r="L6550" s="6"/>
      <c r="M6550" s="10"/>
    </row>
    <row r="6551" spans="12:13" x14ac:dyDescent="0.2">
      <c r="L6551" s="6"/>
      <c r="M6551" s="10"/>
    </row>
    <row r="6552" spans="12:13" x14ac:dyDescent="0.2">
      <c r="L6552" s="6"/>
      <c r="M6552" s="10"/>
    </row>
    <row r="6553" spans="12:13" x14ac:dyDescent="0.2">
      <c r="L6553" s="6"/>
      <c r="M6553" s="10"/>
    </row>
    <row r="6554" spans="12:13" x14ac:dyDescent="0.2">
      <c r="L6554" s="6"/>
      <c r="M6554" s="10"/>
    </row>
    <row r="6555" spans="12:13" x14ac:dyDescent="0.2">
      <c r="L6555" s="6"/>
      <c r="M6555" s="10"/>
    </row>
    <row r="6556" spans="12:13" x14ac:dyDescent="0.2">
      <c r="L6556" s="6"/>
      <c r="M6556" s="10"/>
    </row>
    <row r="6557" spans="12:13" x14ac:dyDescent="0.2">
      <c r="L6557" s="6"/>
      <c r="M6557" s="10"/>
    </row>
    <row r="6558" spans="12:13" x14ac:dyDescent="0.2">
      <c r="L6558" s="6"/>
      <c r="M6558" s="10"/>
    </row>
    <row r="6559" spans="12:13" x14ac:dyDescent="0.2">
      <c r="L6559" s="6"/>
      <c r="M6559" s="10"/>
    </row>
    <row r="6560" spans="12:13" x14ac:dyDescent="0.2">
      <c r="L6560" s="6"/>
      <c r="M6560" s="10"/>
    </row>
    <row r="6561" spans="12:13" x14ac:dyDescent="0.2">
      <c r="L6561" s="6"/>
      <c r="M6561" s="10"/>
    </row>
    <row r="6562" spans="12:13" x14ac:dyDescent="0.2">
      <c r="L6562" s="6"/>
      <c r="M6562" s="10"/>
    </row>
    <row r="6563" spans="12:13" x14ac:dyDescent="0.2">
      <c r="L6563" s="6"/>
      <c r="M6563" s="10"/>
    </row>
    <row r="6564" spans="12:13" x14ac:dyDescent="0.2">
      <c r="L6564" s="6"/>
      <c r="M6564" s="10"/>
    </row>
    <row r="6565" spans="12:13" x14ac:dyDescent="0.2">
      <c r="L6565" s="6"/>
      <c r="M6565" s="10"/>
    </row>
    <row r="6566" spans="12:13" x14ac:dyDescent="0.2">
      <c r="L6566" s="6"/>
      <c r="M6566" s="10"/>
    </row>
    <row r="6567" spans="12:13" x14ac:dyDescent="0.2">
      <c r="L6567" s="6"/>
      <c r="M6567" s="10"/>
    </row>
    <row r="6568" spans="12:13" x14ac:dyDescent="0.2">
      <c r="L6568" s="6"/>
      <c r="M6568" s="10"/>
    </row>
    <row r="6569" spans="12:13" x14ac:dyDescent="0.2">
      <c r="L6569" s="6"/>
      <c r="M6569" s="10"/>
    </row>
    <row r="6570" spans="12:13" x14ac:dyDescent="0.2">
      <c r="L6570" s="6"/>
      <c r="M6570" s="10"/>
    </row>
    <row r="6571" spans="12:13" x14ac:dyDescent="0.2">
      <c r="L6571" s="6"/>
      <c r="M6571" s="10"/>
    </row>
    <row r="6572" spans="12:13" x14ac:dyDescent="0.2">
      <c r="L6572" s="6"/>
      <c r="M6572" s="10"/>
    </row>
    <row r="6573" spans="12:13" x14ac:dyDescent="0.2">
      <c r="L6573" s="6"/>
      <c r="M6573" s="10"/>
    </row>
    <row r="6574" spans="12:13" x14ac:dyDescent="0.2">
      <c r="L6574" s="6"/>
      <c r="M6574" s="10"/>
    </row>
    <row r="6575" spans="12:13" x14ac:dyDescent="0.2">
      <c r="L6575" s="6"/>
      <c r="M6575" s="10"/>
    </row>
    <row r="6576" spans="12:13" x14ac:dyDescent="0.2">
      <c r="L6576" s="6"/>
      <c r="M6576" s="10"/>
    </row>
    <row r="6577" spans="12:13" x14ac:dyDescent="0.2">
      <c r="L6577" s="6"/>
      <c r="M6577" s="10"/>
    </row>
    <row r="6578" spans="12:13" x14ac:dyDescent="0.2">
      <c r="L6578" s="6"/>
      <c r="M6578" s="10"/>
    </row>
    <row r="6579" spans="12:13" x14ac:dyDescent="0.2">
      <c r="L6579" s="6"/>
      <c r="M6579" s="10"/>
    </row>
    <row r="6580" spans="12:13" x14ac:dyDescent="0.2">
      <c r="L6580" s="6"/>
      <c r="M6580" s="10"/>
    </row>
    <row r="6581" spans="12:13" x14ac:dyDescent="0.2">
      <c r="L6581" s="6"/>
      <c r="M6581" s="10"/>
    </row>
    <row r="6582" spans="12:13" x14ac:dyDescent="0.2">
      <c r="L6582" s="6"/>
      <c r="M6582" s="10"/>
    </row>
    <row r="6583" spans="12:13" x14ac:dyDescent="0.2">
      <c r="L6583" s="6"/>
      <c r="M6583" s="10"/>
    </row>
    <row r="6584" spans="12:13" x14ac:dyDescent="0.2">
      <c r="L6584" s="6"/>
      <c r="M6584" s="10"/>
    </row>
    <row r="6585" spans="12:13" x14ac:dyDescent="0.2">
      <c r="L6585" s="6"/>
      <c r="M6585" s="10"/>
    </row>
    <row r="6586" spans="12:13" x14ac:dyDescent="0.2">
      <c r="L6586" s="6"/>
      <c r="M6586" s="10"/>
    </row>
    <row r="6587" spans="12:13" x14ac:dyDescent="0.2">
      <c r="L6587" s="6"/>
      <c r="M6587" s="10"/>
    </row>
    <row r="6588" spans="12:13" x14ac:dyDescent="0.2">
      <c r="L6588" s="6"/>
      <c r="M6588" s="10"/>
    </row>
    <row r="6589" spans="12:13" x14ac:dyDescent="0.2">
      <c r="L6589" s="6"/>
      <c r="M6589" s="10"/>
    </row>
    <row r="6590" spans="12:13" x14ac:dyDescent="0.2">
      <c r="L6590" s="6"/>
      <c r="M6590" s="10"/>
    </row>
    <row r="6591" spans="12:13" x14ac:dyDescent="0.2">
      <c r="L6591" s="6"/>
      <c r="M6591" s="10"/>
    </row>
    <row r="6592" spans="12:13" x14ac:dyDescent="0.2">
      <c r="L6592" s="6"/>
      <c r="M6592" s="10"/>
    </row>
    <row r="6593" spans="12:13" x14ac:dyDescent="0.2">
      <c r="L6593" s="6"/>
      <c r="M6593" s="10"/>
    </row>
    <row r="6594" spans="12:13" x14ac:dyDescent="0.2">
      <c r="L6594" s="6"/>
      <c r="M6594" s="10"/>
    </row>
    <row r="6595" spans="12:13" x14ac:dyDescent="0.2">
      <c r="L6595" s="6"/>
      <c r="M6595" s="10"/>
    </row>
    <row r="6596" spans="12:13" x14ac:dyDescent="0.2">
      <c r="L6596" s="6"/>
      <c r="M6596" s="10"/>
    </row>
    <row r="6597" spans="12:13" x14ac:dyDescent="0.2">
      <c r="L6597" s="6"/>
      <c r="M6597" s="10"/>
    </row>
    <row r="6598" spans="12:13" x14ac:dyDescent="0.2">
      <c r="L6598" s="6"/>
      <c r="M6598" s="10"/>
    </row>
    <row r="6599" spans="12:13" x14ac:dyDescent="0.2">
      <c r="L6599" s="6"/>
      <c r="M6599" s="10"/>
    </row>
    <row r="6600" spans="12:13" x14ac:dyDescent="0.2">
      <c r="L6600" s="6"/>
      <c r="M6600" s="10"/>
    </row>
    <row r="6601" spans="12:13" x14ac:dyDescent="0.2">
      <c r="L6601" s="6"/>
      <c r="M6601" s="10"/>
    </row>
    <row r="6602" spans="12:13" x14ac:dyDescent="0.2">
      <c r="L6602" s="6"/>
      <c r="M6602" s="10"/>
    </row>
    <row r="6603" spans="12:13" x14ac:dyDescent="0.2">
      <c r="L6603" s="6"/>
      <c r="M6603" s="10"/>
    </row>
    <row r="6604" spans="12:13" x14ac:dyDescent="0.2">
      <c r="L6604" s="6"/>
      <c r="M6604" s="10"/>
    </row>
    <row r="6605" spans="12:13" x14ac:dyDescent="0.2">
      <c r="L6605" s="6"/>
      <c r="M6605" s="10"/>
    </row>
    <row r="6606" spans="12:13" x14ac:dyDescent="0.2">
      <c r="L6606" s="6"/>
      <c r="M6606" s="10"/>
    </row>
    <row r="6607" spans="12:13" x14ac:dyDescent="0.2">
      <c r="L6607" s="6"/>
      <c r="M6607" s="10"/>
    </row>
    <row r="6608" spans="12:13" x14ac:dyDescent="0.2">
      <c r="L6608" s="6"/>
      <c r="M6608" s="10"/>
    </row>
    <row r="6609" spans="12:13" x14ac:dyDescent="0.2">
      <c r="L6609" s="6"/>
      <c r="M6609" s="10"/>
    </row>
    <row r="6610" spans="12:13" x14ac:dyDescent="0.2">
      <c r="L6610" s="6"/>
      <c r="M6610" s="10"/>
    </row>
    <row r="6611" spans="12:13" x14ac:dyDescent="0.2">
      <c r="L6611" s="6"/>
      <c r="M6611" s="10"/>
    </row>
    <row r="6612" spans="12:13" x14ac:dyDescent="0.2">
      <c r="L6612" s="6"/>
      <c r="M6612" s="10"/>
    </row>
    <row r="6613" spans="12:13" x14ac:dyDescent="0.2">
      <c r="L6613" s="6"/>
      <c r="M6613" s="10"/>
    </row>
    <row r="6614" spans="12:13" x14ac:dyDescent="0.2">
      <c r="L6614" s="6"/>
      <c r="M6614" s="10"/>
    </row>
    <row r="6615" spans="12:13" x14ac:dyDescent="0.2">
      <c r="L6615" s="6"/>
      <c r="M6615" s="10"/>
    </row>
    <row r="6616" spans="12:13" x14ac:dyDescent="0.2">
      <c r="L6616" s="6"/>
      <c r="M6616" s="10"/>
    </row>
    <row r="6617" spans="12:13" x14ac:dyDescent="0.2">
      <c r="L6617" s="6"/>
      <c r="M6617" s="10"/>
    </row>
    <row r="6618" spans="12:13" x14ac:dyDescent="0.2">
      <c r="L6618" s="6"/>
      <c r="M6618" s="10"/>
    </row>
    <row r="6619" spans="12:13" x14ac:dyDescent="0.2">
      <c r="L6619" s="6"/>
      <c r="M6619" s="10"/>
    </row>
    <row r="6620" spans="12:13" x14ac:dyDescent="0.2">
      <c r="L6620" s="6"/>
      <c r="M6620" s="10"/>
    </row>
    <row r="6621" spans="12:13" x14ac:dyDescent="0.2">
      <c r="L6621" s="6"/>
      <c r="M6621" s="10"/>
    </row>
    <row r="6622" spans="12:13" x14ac:dyDescent="0.2">
      <c r="L6622" s="6"/>
      <c r="M6622" s="10"/>
    </row>
    <row r="6623" spans="12:13" x14ac:dyDescent="0.2">
      <c r="L6623" s="6"/>
      <c r="M6623" s="10"/>
    </row>
    <row r="6624" spans="12:13" x14ac:dyDescent="0.2">
      <c r="L6624" s="6"/>
      <c r="M6624" s="10"/>
    </row>
    <row r="6625" spans="12:13" x14ac:dyDescent="0.2">
      <c r="L6625" s="6"/>
      <c r="M6625" s="10"/>
    </row>
    <row r="6626" spans="12:13" x14ac:dyDescent="0.2">
      <c r="L6626" s="6"/>
      <c r="M6626" s="10"/>
    </row>
    <row r="6627" spans="12:13" x14ac:dyDescent="0.2">
      <c r="L6627" s="6"/>
      <c r="M6627" s="10"/>
    </row>
    <row r="6628" spans="12:13" x14ac:dyDescent="0.2">
      <c r="L6628" s="6"/>
      <c r="M6628" s="10"/>
    </row>
    <row r="6629" spans="12:13" x14ac:dyDescent="0.2">
      <c r="L6629" s="6"/>
      <c r="M6629" s="10"/>
    </row>
    <row r="6630" spans="12:13" x14ac:dyDescent="0.2">
      <c r="L6630" s="6"/>
      <c r="M6630" s="10"/>
    </row>
    <row r="6631" spans="12:13" x14ac:dyDescent="0.2">
      <c r="L6631" s="6"/>
      <c r="M6631" s="10"/>
    </row>
    <row r="6632" spans="12:13" x14ac:dyDescent="0.2">
      <c r="L6632" s="6"/>
      <c r="M6632" s="10"/>
    </row>
    <row r="6633" spans="12:13" x14ac:dyDescent="0.2">
      <c r="L6633" s="6"/>
      <c r="M6633" s="10"/>
    </row>
    <row r="6634" spans="12:13" x14ac:dyDescent="0.2">
      <c r="L6634" s="6"/>
      <c r="M6634" s="10"/>
    </row>
    <row r="6635" spans="12:13" x14ac:dyDescent="0.2">
      <c r="L6635" s="6"/>
      <c r="M6635" s="10"/>
    </row>
    <row r="6636" spans="12:13" x14ac:dyDescent="0.2">
      <c r="L6636" s="6"/>
      <c r="M6636" s="10"/>
    </row>
    <row r="6637" spans="12:13" x14ac:dyDescent="0.2">
      <c r="L6637" s="6"/>
      <c r="M6637" s="10"/>
    </row>
    <row r="6638" spans="12:13" x14ac:dyDescent="0.2">
      <c r="L6638" s="6"/>
      <c r="M6638" s="10"/>
    </row>
    <row r="6639" spans="12:13" x14ac:dyDescent="0.2">
      <c r="L6639" s="6"/>
      <c r="M6639" s="10"/>
    </row>
    <row r="6640" spans="12:13" x14ac:dyDescent="0.2">
      <c r="L6640" s="6"/>
      <c r="M6640" s="10"/>
    </row>
    <row r="6641" spans="12:13" x14ac:dyDescent="0.2">
      <c r="L6641" s="6"/>
      <c r="M6641" s="10"/>
    </row>
    <row r="6642" spans="12:13" x14ac:dyDescent="0.2">
      <c r="L6642" s="6"/>
      <c r="M6642" s="10"/>
    </row>
    <row r="6643" spans="12:13" x14ac:dyDescent="0.2">
      <c r="L6643" s="6"/>
      <c r="M6643" s="10"/>
    </row>
    <row r="6644" spans="12:13" x14ac:dyDescent="0.2">
      <c r="L6644" s="6"/>
      <c r="M6644" s="10"/>
    </row>
    <row r="6645" spans="12:13" x14ac:dyDescent="0.2">
      <c r="L6645" s="6"/>
      <c r="M6645" s="10"/>
    </row>
    <row r="6646" spans="12:13" x14ac:dyDescent="0.2">
      <c r="L6646" s="6"/>
      <c r="M6646" s="10"/>
    </row>
    <row r="6647" spans="12:13" x14ac:dyDescent="0.2">
      <c r="L6647" s="6"/>
      <c r="M6647" s="10"/>
    </row>
    <row r="6648" spans="12:13" x14ac:dyDescent="0.2">
      <c r="L6648" s="6"/>
      <c r="M6648" s="10"/>
    </row>
    <row r="6649" spans="12:13" x14ac:dyDescent="0.2">
      <c r="L6649" s="6"/>
      <c r="M6649" s="10"/>
    </row>
    <row r="6650" spans="12:13" x14ac:dyDescent="0.2">
      <c r="L6650" s="6"/>
      <c r="M6650" s="10"/>
    </row>
    <row r="6651" spans="12:13" x14ac:dyDescent="0.2">
      <c r="L6651" s="6"/>
      <c r="M6651" s="10"/>
    </row>
    <row r="6652" spans="12:13" x14ac:dyDescent="0.2">
      <c r="L6652" s="6"/>
      <c r="M6652" s="10"/>
    </row>
    <row r="6653" spans="12:13" x14ac:dyDescent="0.2">
      <c r="L6653" s="6"/>
      <c r="M6653" s="10"/>
    </row>
    <row r="6654" spans="12:13" x14ac:dyDescent="0.2">
      <c r="L6654" s="6"/>
      <c r="M6654" s="10"/>
    </row>
    <row r="6655" spans="12:13" x14ac:dyDescent="0.2">
      <c r="L6655" s="6"/>
      <c r="M6655" s="10"/>
    </row>
    <row r="6656" spans="12:13" x14ac:dyDescent="0.2">
      <c r="L6656" s="6"/>
      <c r="M6656" s="10"/>
    </row>
    <row r="6657" spans="12:13" x14ac:dyDescent="0.2">
      <c r="L6657" s="6"/>
      <c r="M6657" s="10"/>
    </row>
    <row r="6658" spans="12:13" x14ac:dyDescent="0.2">
      <c r="L6658" s="6"/>
      <c r="M6658" s="10"/>
    </row>
    <row r="6659" spans="12:13" x14ac:dyDescent="0.2">
      <c r="L6659" s="6"/>
      <c r="M6659" s="10"/>
    </row>
    <row r="6660" spans="12:13" x14ac:dyDescent="0.2">
      <c r="L6660" s="6"/>
      <c r="M6660" s="10"/>
    </row>
    <row r="6661" spans="12:13" x14ac:dyDescent="0.2">
      <c r="L6661" s="6"/>
      <c r="M6661" s="10"/>
    </row>
    <row r="6662" spans="12:13" x14ac:dyDescent="0.2">
      <c r="L6662" s="6"/>
      <c r="M6662" s="10"/>
    </row>
    <row r="6663" spans="12:13" x14ac:dyDescent="0.2">
      <c r="L6663" s="6"/>
      <c r="M6663" s="10"/>
    </row>
    <row r="6664" spans="12:13" x14ac:dyDescent="0.2">
      <c r="L6664" s="6"/>
      <c r="M6664" s="10"/>
    </row>
    <row r="6665" spans="12:13" x14ac:dyDescent="0.2">
      <c r="L6665" s="6"/>
      <c r="M6665" s="10"/>
    </row>
    <row r="6666" spans="12:13" x14ac:dyDescent="0.2">
      <c r="L6666" s="6"/>
      <c r="M6666" s="10"/>
    </row>
    <row r="6667" spans="12:13" x14ac:dyDescent="0.2">
      <c r="L6667" s="6"/>
      <c r="M6667" s="10"/>
    </row>
    <row r="6668" spans="12:13" x14ac:dyDescent="0.2">
      <c r="L6668" s="6"/>
      <c r="M6668" s="10"/>
    </row>
    <row r="6669" spans="12:13" x14ac:dyDescent="0.2">
      <c r="L6669" s="6"/>
      <c r="M6669" s="10"/>
    </row>
    <row r="6670" spans="12:13" x14ac:dyDescent="0.2">
      <c r="L6670" s="6"/>
      <c r="M6670" s="10"/>
    </row>
    <row r="6671" spans="12:13" x14ac:dyDescent="0.2">
      <c r="L6671" s="6"/>
      <c r="M6671" s="10"/>
    </row>
    <row r="6672" spans="12:13" x14ac:dyDescent="0.2">
      <c r="L6672" s="6"/>
      <c r="M6672" s="10"/>
    </row>
    <row r="6673" spans="12:13" x14ac:dyDescent="0.2">
      <c r="L6673" s="6"/>
      <c r="M6673" s="10"/>
    </row>
    <row r="6674" spans="12:13" x14ac:dyDescent="0.2">
      <c r="L6674" s="6"/>
      <c r="M6674" s="10"/>
    </row>
    <row r="6675" spans="12:13" x14ac:dyDescent="0.2">
      <c r="L6675" s="6"/>
      <c r="M6675" s="10"/>
    </row>
    <row r="6676" spans="12:13" x14ac:dyDescent="0.2">
      <c r="L6676" s="6"/>
      <c r="M6676" s="10"/>
    </row>
    <row r="6677" spans="12:13" x14ac:dyDescent="0.2">
      <c r="L6677" s="6"/>
      <c r="M6677" s="10"/>
    </row>
    <row r="6678" spans="12:13" x14ac:dyDescent="0.2">
      <c r="L6678" s="6"/>
      <c r="M6678" s="10"/>
    </row>
    <row r="6679" spans="12:13" x14ac:dyDescent="0.2">
      <c r="L6679" s="6"/>
      <c r="M6679" s="10"/>
    </row>
    <row r="6680" spans="12:13" x14ac:dyDescent="0.2">
      <c r="L6680" s="6"/>
      <c r="M6680" s="10"/>
    </row>
    <row r="6681" spans="12:13" x14ac:dyDescent="0.2">
      <c r="L6681" s="6"/>
      <c r="M6681" s="10"/>
    </row>
    <row r="6682" spans="12:13" x14ac:dyDescent="0.2">
      <c r="L6682" s="6"/>
      <c r="M6682" s="10"/>
    </row>
    <row r="6683" spans="12:13" x14ac:dyDescent="0.2">
      <c r="L6683" s="6"/>
      <c r="M6683" s="10"/>
    </row>
    <row r="6684" spans="12:13" x14ac:dyDescent="0.2">
      <c r="L6684" s="6"/>
      <c r="M6684" s="10"/>
    </row>
    <row r="6685" spans="12:13" x14ac:dyDescent="0.2">
      <c r="L6685" s="6"/>
      <c r="M6685" s="10"/>
    </row>
    <row r="6686" spans="12:13" x14ac:dyDescent="0.2">
      <c r="L6686" s="6"/>
      <c r="M6686" s="10"/>
    </row>
    <row r="6687" spans="12:13" x14ac:dyDescent="0.2">
      <c r="L6687" s="6"/>
      <c r="M6687" s="10"/>
    </row>
    <row r="6688" spans="12:13" x14ac:dyDescent="0.2">
      <c r="L6688" s="6"/>
      <c r="M6688" s="10"/>
    </row>
    <row r="6689" spans="12:13" x14ac:dyDescent="0.2">
      <c r="L6689" s="6"/>
      <c r="M6689" s="10"/>
    </row>
    <row r="6690" spans="12:13" x14ac:dyDescent="0.2">
      <c r="L6690" s="6"/>
      <c r="M6690" s="10"/>
    </row>
    <row r="6691" spans="12:13" x14ac:dyDescent="0.2">
      <c r="L6691" s="6"/>
      <c r="M6691" s="10"/>
    </row>
    <row r="6692" spans="12:13" x14ac:dyDescent="0.2">
      <c r="L6692" s="6"/>
      <c r="M6692" s="10"/>
    </row>
    <row r="6693" spans="12:13" x14ac:dyDescent="0.2">
      <c r="L6693" s="6"/>
      <c r="M6693" s="10"/>
    </row>
    <row r="6694" spans="12:13" x14ac:dyDescent="0.2">
      <c r="L6694" s="6"/>
      <c r="M6694" s="10"/>
    </row>
    <row r="6695" spans="12:13" x14ac:dyDescent="0.2">
      <c r="L6695" s="6"/>
      <c r="M6695" s="10"/>
    </row>
    <row r="6696" spans="12:13" x14ac:dyDescent="0.2">
      <c r="L6696" s="6"/>
      <c r="M6696" s="10"/>
    </row>
    <row r="6697" spans="12:13" x14ac:dyDescent="0.2">
      <c r="L6697" s="6"/>
      <c r="M6697" s="10"/>
    </row>
    <row r="6698" spans="12:13" x14ac:dyDescent="0.2">
      <c r="L6698" s="6"/>
      <c r="M6698" s="10"/>
    </row>
    <row r="6699" spans="12:13" x14ac:dyDescent="0.2">
      <c r="L6699" s="6"/>
      <c r="M6699" s="10"/>
    </row>
    <row r="6700" spans="12:13" x14ac:dyDescent="0.2">
      <c r="L6700" s="6"/>
      <c r="M6700" s="10"/>
    </row>
    <row r="6701" spans="12:13" x14ac:dyDescent="0.2">
      <c r="L6701" s="6"/>
      <c r="M6701" s="10"/>
    </row>
    <row r="6702" spans="12:13" x14ac:dyDescent="0.2">
      <c r="L6702" s="6"/>
      <c r="M6702" s="10"/>
    </row>
    <row r="6703" spans="12:13" x14ac:dyDescent="0.2">
      <c r="L6703" s="6"/>
      <c r="M6703" s="10"/>
    </row>
    <row r="6704" spans="12:13" x14ac:dyDescent="0.2">
      <c r="L6704" s="6"/>
      <c r="M6704" s="10"/>
    </row>
    <row r="6705" spans="12:13" x14ac:dyDescent="0.2">
      <c r="L6705" s="6"/>
      <c r="M6705" s="10"/>
    </row>
    <row r="6706" spans="12:13" x14ac:dyDescent="0.2">
      <c r="L6706" s="6"/>
      <c r="M6706" s="10"/>
    </row>
    <row r="6707" spans="12:13" x14ac:dyDescent="0.2">
      <c r="L6707" s="6"/>
      <c r="M6707" s="10"/>
    </row>
    <row r="6708" spans="12:13" x14ac:dyDescent="0.2">
      <c r="L6708" s="6"/>
      <c r="M6708" s="10"/>
    </row>
    <row r="6709" spans="12:13" x14ac:dyDescent="0.2">
      <c r="L6709" s="6"/>
      <c r="M6709" s="10"/>
    </row>
    <row r="6710" spans="12:13" x14ac:dyDescent="0.2">
      <c r="L6710" s="6"/>
      <c r="M6710" s="10"/>
    </row>
    <row r="6711" spans="12:13" x14ac:dyDescent="0.2">
      <c r="L6711" s="6"/>
      <c r="M6711" s="10"/>
    </row>
    <row r="6712" spans="12:13" x14ac:dyDescent="0.2">
      <c r="L6712" s="6"/>
      <c r="M6712" s="10"/>
    </row>
    <row r="6713" spans="12:13" x14ac:dyDescent="0.2">
      <c r="L6713" s="6"/>
      <c r="M6713" s="10"/>
    </row>
    <row r="6714" spans="12:13" x14ac:dyDescent="0.2">
      <c r="L6714" s="6"/>
      <c r="M6714" s="10"/>
    </row>
    <row r="6715" spans="12:13" x14ac:dyDescent="0.2">
      <c r="L6715" s="6"/>
      <c r="M6715" s="10"/>
    </row>
    <row r="6716" spans="12:13" x14ac:dyDescent="0.2">
      <c r="L6716" s="6"/>
      <c r="M6716" s="10"/>
    </row>
    <row r="6717" spans="12:13" x14ac:dyDescent="0.2">
      <c r="L6717" s="6"/>
      <c r="M6717" s="10"/>
    </row>
    <row r="6718" spans="12:13" x14ac:dyDescent="0.2">
      <c r="L6718" s="6"/>
      <c r="M6718" s="10"/>
    </row>
    <row r="6719" spans="12:13" x14ac:dyDescent="0.2">
      <c r="L6719" s="6"/>
      <c r="M6719" s="10"/>
    </row>
    <row r="6720" spans="12:13" x14ac:dyDescent="0.2">
      <c r="L6720" s="6"/>
      <c r="M6720" s="10"/>
    </row>
    <row r="6721" spans="12:13" x14ac:dyDescent="0.2">
      <c r="L6721" s="6"/>
      <c r="M6721" s="10"/>
    </row>
    <row r="6722" spans="12:13" x14ac:dyDescent="0.2">
      <c r="L6722" s="6"/>
      <c r="M6722" s="10"/>
    </row>
    <row r="6723" spans="12:13" x14ac:dyDescent="0.2">
      <c r="L6723" s="6"/>
      <c r="M6723" s="10"/>
    </row>
    <row r="6724" spans="12:13" x14ac:dyDescent="0.2">
      <c r="L6724" s="6"/>
      <c r="M6724" s="10"/>
    </row>
    <row r="6725" spans="12:13" x14ac:dyDescent="0.2">
      <c r="L6725" s="6"/>
      <c r="M6725" s="10"/>
    </row>
    <row r="6726" spans="12:13" x14ac:dyDescent="0.2">
      <c r="L6726" s="6"/>
      <c r="M6726" s="10"/>
    </row>
    <row r="6727" spans="12:13" x14ac:dyDescent="0.2">
      <c r="L6727" s="6"/>
      <c r="M6727" s="10"/>
    </row>
    <row r="6728" spans="12:13" x14ac:dyDescent="0.2">
      <c r="L6728" s="6"/>
      <c r="M6728" s="10"/>
    </row>
    <row r="6729" spans="12:13" x14ac:dyDescent="0.2">
      <c r="L6729" s="6"/>
      <c r="M6729" s="10"/>
    </row>
    <row r="6730" spans="12:13" x14ac:dyDescent="0.2">
      <c r="L6730" s="6"/>
      <c r="M6730" s="10"/>
    </row>
    <row r="6731" spans="12:13" x14ac:dyDescent="0.2">
      <c r="L6731" s="6"/>
      <c r="M6731" s="10"/>
    </row>
    <row r="6732" spans="12:13" x14ac:dyDescent="0.2">
      <c r="L6732" s="6"/>
      <c r="M6732" s="10"/>
    </row>
    <row r="6733" spans="12:13" x14ac:dyDescent="0.2">
      <c r="L6733" s="6"/>
      <c r="M6733" s="10"/>
    </row>
    <row r="6734" spans="12:13" x14ac:dyDescent="0.2">
      <c r="L6734" s="6"/>
      <c r="M6734" s="10"/>
    </row>
    <row r="6735" spans="12:13" x14ac:dyDescent="0.2">
      <c r="L6735" s="6"/>
      <c r="M6735" s="10"/>
    </row>
    <row r="6736" spans="12:13" x14ac:dyDescent="0.2">
      <c r="L6736" s="6"/>
      <c r="M6736" s="10"/>
    </row>
    <row r="6737" spans="12:13" x14ac:dyDescent="0.2">
      <c r="L6737" s="6"/>
      <c r="M6737" s="10"/>
    </row>
    <row r="6738" spans="12:13" x14ac:dyDescent="0.2">
      <c r="L6738" s="6"/>
      <c r="M6738" s="10"/>
    </row>
    <row r="6739" spans="12:13" x14ac:dyDescent="0.2">
      <c r="L6739" s="6"/>
      <c r="M6739" s="10"/>
    </row>
    <row r="6740" spans="12:13" x14ac:dyDescent="0.2">
      <c r="L6740" s="6"/>
      <c r="M6740" s="10"/>
    </row>
    <row r="6741" spans="12:13" x14ac:dyDescent="0.2">
      <c r="L6741" s="6"/>
      <c r="M6741" s="10"/>
    </row>
    <row r="6742" spans="12:13" x14ac:dyDescent="0.2">
      <c r="L6742" s="6"/>
      <c r="M6742" s="10"/>
    </row>
    <row r="6743" spans="12:13" x14ac:dyDescent="0.2">
      <c r="L6743" s="6"/>
      <c r="M6743" s="10"/>
    </row>
    <row r="6744" spans="12:13" x14ac:dyDescent="0.2">
      <c r="L6744" s="6"/>
      <c r="M6744" s="10"/>
    </row>
    <row r="6745" spans="12:13" x14ac:dyDescent="0.2">
      <c r="L6745" s="6"/>
      <c r="M6745" s="10"/>
    </row>
    <row r="6746" spans="12:13" x14ac:dyDescent="0.2">
      <c r="L6746" s="6"/>
      <c r="M6746" s="10"/>
    </row>
    <row r="6747" spans="12:13" x14ac:dyDescent="0.2">
      <c r="L6747" s="6"/>
      <c r="M6747" s="10"/>
    </row>
    <row r="6748" spans="12:13" x14ac:dyDescent="0.2">
      <c r="L6748" s="6"/>
      <c r="M6748" s="10"/>
    </row>
    <row r="6749" spans="12:13" x14ac:dyDescent="0.2">
      <c r="L6749" s="6"/>
      <c r="M6749" s="10"/>
    </row>
    <row r="6750" spans="12:13" x14ac:dyDescent="0.2">
      <c r="L6750" s="6"/>
      <c r="M6750" s="10"/>
    </row>
    <row r="6751" spans="12:13" x14ac:dyDescent="0.2">
      <c r="L6751" s="6"/>
      <c r="M6751" s="10"/>
    </row>
    <row r="6752" spans="12:13" x14ac:dyDescent="0.2">
      <c r="L6752" s="6"/>
      <c r="M6752" s="10"/>
    </row>
    <row r="6753" spans="12:13" x14ac:dyDescent="0.2">
      <c r="L6753" s="6"/>
      <c r="M6753" s="10"/>
    </row>
    <row r="6754" spans="12:13" x14ac:dyDescent="0.2">
      <c r="L6754" s="6"/>
      <c r="M6754" s="10"/>
    </row>
    <row r="6755" spans="12:13" x14ac:dyDescent="0.2">
      <c r="L6755" s="6"/>
      <c r="M6755" s="10"/>
    </row>
    <row r="6756" spans="12:13" x14ac:dyDescent="0.2">
      <c r="L6756" s="6"/>
      <c r="M6756" s="10"/>
    </row>
    <row r="6757" spans="12:13" x14ac:dyDescent="0.2">
      <c r="L6757" s="6"/>
      <c r="M6757" s="10"/>
    </row>
    <row r="6758" spans="12:13" x14ac:dyDescent="0.2">
      <c r="L6758" s="6"/>
      <c r="M6758" s="10"/>
    </row>
    <row r="6759" spans="12:13" x14ac:dyDescent="0.2">
      <c r="L6759" s="6"/>
      <c r="M6759" s="10"/>
    </row>
    <row r="6760" spans="12:13" x14ac:dyDescent="0.2">
      <c r="L6760" s="6"/>
      <c r="M6760" s="10"/>
    </row>
    <row r="6761" spans="12:13" x14ac:dyDescent="0.2">
      <c r="L6761" s="6"/>
      <c r="M6761" s="10"/>
    </row>
    <row r="6762" spans="12:13" x14ac:dyDescent="0.2">
      <c r="L6762" s="6"/>
      <c r="M6762" s="10"/>
    </row>
    <row r="6763" spans="12:13" x14ac:dyDescent="0.2">
      <c r="L6763" s="6"/>
      <c r="M6763" s="10"/>
    </row>
    <row r="6764" spans="12:13" x14ac:dyDescent="0.2">
      <c r="L6764" s="6"/>
      <c r="M6764" s="10"/>
    </row>
    <row r="6765" spans="12:13" x14ac:dyDescent="0.2">
      <c r="L6765" s="6"/>
      <c r="M6765" s="10"/>
    </row>
    <row r="6766" spans="12:13" x14ac:dyDescent="0.2">
      <c r="L6766" s="6"/>
      <c r="M6766" s="10"/>
    </row>
    <row r="6767" spans="12:13" x14ac:dyDescent="0.2">
      <c r="L6767" s="6"/>
      <c r="M6767" s="10"/>
    </row>
    <row r="6768" spans="12:13" x14ac:dyDescent="0.2">
      <c r="L6768" s="6"/>
      <c r="M6768" s="10"/>
    </row>
    <row r="6769" spans="12:13" x14ac:dyDescent="0.2">
      <c r="L6769" s="6"/>
      <c r="M6769" s="10"/>
    </row>
    <row r="6770" spans="12:13" x14ac:dyDescent="0.2">
      <c r="L6770" s="6"/>
      <c r="M6770" s="10"/>
    </row>
    <row r="6771" spans="12:13" x14ac:dyDescent="0.2">
      <c r="L6771" s="6"/>
      <c r="M6771" s="10"/>
    </row>
    <row r="6772" spans="12:13" x14ac:dyDescent="0.2">
      <c r="L6772" s="6"/>
      <c r="M6772" s="10"/>
    </row>
    <row r="6773" spans="12:13" x14ac:dyDescent="0.2">
      <c r="L6773" s="6"/>
      <c r="M6773" s="10"/>
    </row>
    <row r="6774" spans="12:13" x14ac:dyDescent="0.2">
      <c r="L6774" s="6"/>
      <c r="M6774" s="10"/>
    </row>
    <row r="6775" spans="12:13" x14ac:dyDescent="0.2">
      <c r="L6775" s="6"/>
      <c r="M6775" s="10"/>
    </row>
    <row r="6776" spans="12:13" x14ac:dyDescent="0.2">
      <c r="L6776" s="6"/>
      <c r="M6776" s="10"/>
    </row>
    <row r="6777" spans="12:13" x14ac:dyDescent="0.2">
      <c r="L6777" s="6"/>
      <c r="M6777" s="10"/>
    </row>
    <row r="6778" spans="12:13" x14ac:dyDescent="0.2">
      <c r="L6778" s="6"/>
      <c r="M6778" s="10"/>
    </row>
    <row r="6779" spans="12:13" x14ac:dyDescent="0.2">
      <c r="L6779" s="6"/>
      <c r="M6779" s="10"/>
    </row>
    <row r="6780" spans="12:13" x14ac:dyDescent="0.2">
      <c r="L6780" s="6"/>
      <c r="M6780" s="10"/>
    </row>
    <row r="6781" spans="12:13" x14ac:dyDescent="0.2">
      <c r="L6781" s="6"/>
      <c r="M6781" s="10"/>
    </row>
    <row r="6782" spans="12:13" x14ac:dyDescent="0.2">
      <c r="L6782" s="6"/>
      <c r="M6782" s="10"/>
    </row>
    <row r="6783" spans="12:13" x14ac:dyDescent="0.2">
      <c r="L6783" s="6"/>
      <c r="M6783" s="10"/>
    </row>
    <row r="6784" spans="12:13" x14ac:dyDescent="0.2">
      <c r="L6784" s="6"/>
      <c r="M6784" s="10"/>
    </row>
    <row r="6785" spans="12:13" x14ac:dyDescent="0.2">
      <c r="L6785" s="6"/>
      <c r="M6785" s="10"/>
    </row>
    <row r="6786" spans="12:13" x14ac:dyDescent="0.2">
      <c r="L6786" s="6"/>
      <c r="M6786" s="10"/>
    </row>
    <row r="6787" spans="12:13" x14ac:dyDescent="0.2">
      <c r="L6787" s="6"/>
      <c r="M6787" s="10"/>
    </row>
    <row r="6788" spans="12:13" x14ac:dyDescent="0.2">
      <c r="L6788" s="6"/>
      <c r="M6788" s="10"/>
    </row>
    <row r="6789" spans="12:13" x14ac:dyDescent="0.2">
      <c r="L6789" s="6"/>
      <c r="M6789" s="10"/>
    </row>
    <row r="6790" spans="12:13" x14ac:dyDescent="0.2">
      <c r="L6790" s="6"/>
      <c r="M6790" s="10"/>
    </row>
    <row r="6791" spans="12:13" x14ac:dyDescent="0.2">
      <c r="L6791" s="6"/>
      <c r="M6791" s="10"/>
    </row>
    <row r="6792" spans="12:13" x14ac:dyDescent="0.2">
      <c r="L6792" s="6"/>
      <c r="M6792" s="10"/>
    </row>
    <row r="6793" spans="12:13" x14ac:dyDescent="0.2">
      <c r="L6793" s="6"/>
      <c r="M6793" s="10"/>
    </row>
    <row r="6794" spans="12:13" x14ac:dyDescent="0.2">
      <c r="L6794" s="6"/>
      <c r="M6794" s="10"/>
    </row>
    <row r="6795" spans="12:13" x14ac:dyDescent="0.2">
      <c r="L6795" s="6"/>
      <c r="M6795" s="10"/>
    </row>
    <row r="6796" spans="12:13" x14ac:dyDescent="0.2">
      <c r="L6796" s="6"/>
      <c r="M6796" s="10"/>
    </row>
    <row r="6797" spans="12:13" x14ac:dyDescent="0.2">
      <c r="L6797" s="6"/>
      <c r="M6797" s="10"/>
    </row>
    <row r="6798" spans="12:13" x14ac:dyDescent="0.2">
      <c r="L6798" s="6"/>
      <c r="M6798" s="10"/>
    </row>
    <row r="6799" spans="12:13" x14ac:dyDescent="0.2">
      <c r="L6799" s="6"/>
      <c r="M6799" s="10"/>
    </row>
    <row r="6800" spans="12:13" x14ac:dyDescent="0.2">
      <c r="L6800" s="6"/>
      <c r="M6800" s="10"/>
    </row>
    <row r="6801" spans="12:13" x14ac:dyDescent="0.2">
      <c r="L6801" s="6"/>
      <c r="M6801" s="10"/>
    </row>
    <row r="6802" spans="12:13" x14ac:dyDescent="0.2">
      <c r="L6802" s="6"/>
      <c r="M6802" s="10"/>
    </row>
    <row r="6803" spans="12:13" x14ac:dyDescent="0.2">
      <c r="L6803" s="6"/>
      <c r="M6803" s="10"/>
    </row>
    <row r="6804" spans="12:13" x14ac:dyDescent="0.2">
      <c r="L6804" s="6"/>
      <c r="M6804" s="10"/>
    </row>
    <row r="6805" spans="12:13" x14ac:dyDescent="0.2">
      <c r="L6805" s="6"/>
      <c r="M6805" s="10"/>
    </row>
    <row r="6806" spans="12:13" x14ac:dyDescent="0.2">
      <c r="L6806" s="6"/>
      <c r="M6806" s="10"/>
    </row>
    <row r="6807" spans="12:13" x14ac:dyDescent="0.2">
      <c r="L6807" s="6"/>
      <c r="M6807" s="10"/>
    </row>
    <row r="6808" spans="12:13" x14ac:dyDescent="0.2">
      <c r="L6808" s="6"/>
      <c r="M6808" s="10"/>
    </row>
    <row r="6809" spans="12:13" x14ac:dyDescent="0.2">
      <c r="L6809" s="6"/>
      <c r="M6809" s="10"/>
    </row>
    <row r="6810" spans="12:13" x14ac:dyDescent="0.2">
      <c r="L6810" s="6"/>
      <c r="M6810" s="10"/>
    </row>
    <row r="6811" spans="12:13" x14ac:dyDescent="0.2">
      <c r="L6811" s="6"/>
      <c r="M6811" s="10"/>
    </row>
    <row r="6812" spans="12:13" x14ac:dyDescent="0.2">
      <c r="L6812" s="6"/>
      <c r="M6812" s="10"/>
    </row>
    <row r="6813" spans="12:13" x14ac:dyDescent="0.2">
      <c r="L6813" s="6"/>
      <c r="M6813" s="10"/>
    </row>
    <row r="6814" spans="12:13" x14ac:dyDescent="0.2">
      <c r="L6814" s="6"/>
      <c r="M6814" s="10"/>
    </row>
    <row r="6815" spans="12:13" x14ac:dyDescent="0.2">
      <c r="L6815" s="6"/>
      <c r="M6815" s="10"/>
    </row>
    <row r="6816" spans="12:13" x14ac:dyDescent="0.2">
      <c r="L6816" s="6"/>
      <c r="M6816" s="10"/>
    </row>
    <row r="6817" spans="12:13" x14ac:dyDescent="0.2">
      <c r="L6817" s="6"/>
      <c r="M6817" s="10"/>
    </row>
    <row r="6818" spans="12:13" x14ac:dyDescent="0.2">
      <c r="L6818" s="6"/>
      <c r="M6818" s="10"/>
    </row>
    <row r="6819" spans="12:13" x14ac:dyDescent="0.2">
      <c r="L6819" s="6"/>
      <c r="M6819" s="10"/>
    </row>
    <row r="6820" spans="12:13" x14ac:dyDescent="0.2">
      <c r="L6820" s="6"/>
      <c r="M6820" s="10"/>
    </row>
    <row r="6821" spans="12:13" x14ac:dyDescent="0.2">
      <c r="L6821" s="6"/>
      <c r="M6821" s="10"/>
    </row>
    <row r="6822" spans="12:13" x14ac:dyDescent="0.2">
      <c r="L6822" s="6"/>
      <c r="M6822" s="10"/>
    </row>
    <row r="6823" spans="12:13" x14ac:dyDescent="0.2">
      <c r="L6823" s="6"/>
      <c r="M6823" s="10"/>
    </row>
    <row r="6824" spans="12:13" x14ac:dyDescent="0.2">
      <c r="L6824" s="6"/>
      <c r="M6824" s="10"/>
    </row>
    <row r="6825" spans="12:13" x14ac:dyDescent="0.2">
      <c r="L6825" s="6"/>
      <c r="M6825" s="10"/>
    </row>
    <row r="6826" spans="12:13" x14ac:dyDescent="0.2">
      <c r="L6826" s="6"/>
      <c r="M6826" s="10"/>
    </row>
    <row r="6827" spans="12:13" x14ac:dyDescent="0.2">
      <c r="L6827" s="6"/>
      <c r="M6827" s="10"/>
    </row>
    <row r="6828" spans="12:13" x14ac:dyDescent="0.2">
      <c r="L6828" s="6"/>
      <c r="M6828" s="10"/>
    </row>
    <row r="6829" spans="12:13" x14ac:dyDescent="0.2">
      <c r="L6829" s="6"/>
      <c r="M6829" s="10"/>
    </row>
    <row r="6830" spans="12:13" x14ac:dyDescent="0.2">
      <c r="L6830" s="6"/>
      <c r="M6830" s="10"/>
    </row>
    <row r="6831" spans="12:13" x14ac:dyDescent="0.2">
      <c r="L6831" s="6"/>
      <c r="M6831" s="10"/>
    </row>
    <row r="6832" spans="12:13" x14ac:dyDescent="0.2">
      <c r="L6832" s="6"/>
      <c r="M6832" s="10"/>
    </row>
    <row r="6833" spans="12:13" x14ac:dyDescent="0.2">
      <c r="L6833" s="6"/>
      <c r="M6833" s="10"/>
    </row>
    <row r="6834" spans="12:13" x14ac:dyDescent="0.2">
      <c r="L6834" s="6"/>
      <c r="M6834" s="10"/>
    </row>
    <row r="6835" spans="12:13" x14ac:dyDescent="0.2">
      <c r="L6835" s="6"/>
      <c r="M6835" s="10"/>
    </row>
    <row r="6836" spans="12:13" x14ac:dyDescent="0.2">
      <c r="L6836" s="6"/>
      <c r="M6836" s="10"/>
    </row>
    <row r="6837" spans="12:13" x14ac:dyDescent="0.2">
      <c r="L6837" s="6"/>
      <c r="M6837" s="10"/>
    </row>
    <row r="6838" spans="12:13" x14ac:dyDescent="0.2">
      <c r="L6838" s="6"/>
      <c r="M6838" s="10"/>
    </row>
    <row r="6839" spans="12:13" x14ac:dyDescent="0.2">
      <c r="L6839" s="6"/>
      <c r="M6839" s="10"/>
    </row>
    <row r="6840" spans="12:13" x14ac:dyDescent="0.2">
      <c r="L6840" s="6"/>
      <c r="M6840" s="10"/>
    </row>
    <row r="6841" spans="12:13" x14ac:dyDescent="0.2">
      <c r="L6841" s="6"/>
      <c r="M6841" s="10"/>
    </row>
    <row r="6842" spans="12:13" x14ac:dyDescent="0.2">
      <c r="L6842" s="6"/>
      <c r="M6842" s="10"/>
    </row>
    <row r="6843" spans="12:13" x14ac:dyDescent="0.2">
      <c r="L6843" s="6"/>
      <c r="M6843" s="10"/>
    </row>
    <row r="6844" spans="12:13" x14ac:dyDescent="0.2">
      <c r="L6844" s="6"/>
      <c r="M6844" s="10"/>
    </row>
    <row r="6845" spans="12:13" x14ac:dyDescent="0.2">
      <c r="L6845" s="6"/>
      <c r="M6845" s="10"/>
    </row>
    <row r="6846" spans="12:13" x14ac:dyDescent="0.2">
      <c r="L6846" s="6"/>
      <c r="M6846" s="10"/>
    </row>
    <row r="6847" spans="12:13" x14ac:dyDescent="0.2">
      <c r="L6847" s="6"/>
      <c r="M6847" s="10"/>
    </row>
    <row r="6848" spans="12:13" x14ac:dyDescent="0.2">
      <c r="L6848" s="6"/>
      <c r="M6848" s="10"/>
    </row>
    <row r="6849" spans="12:13" x14ac:dyDescent="0.2">
      <c r="L6849" s="6"/>
      <c r="M6849" s="10"/>
    </row>
    <row r="6850" spans="12:13" x14ac:dyDescent="0.2">
      <c r="L6850" s="6"/>
      <c r="M6850" s="10"/>
    </row>
    <row r="6851" spans="12:13" x14ac:dyDescent="0.2">
      <c r="L6851" s="6"/>
      <c r="M6851" s="10"/>
    </row>
    <row r="6852" spans="12:13" x14ac:dyDescent="0.2">
      <c r="L6852" s="6"/>
      <c r="M6852" s="10"/>
    </row>
    <row r="6853" spans="12:13" x14ac:dyDescent="0.2">
      <c r="L6853" s="6"/>
      <c r="M6853" s="10"/>
    </row>
    <row r="6854" spans="12:13" x14ac:dyDescent="0.2">
      <c r="L6854" s="6"/>
      <c r="M6854" s="10"/>
    </row>
    <row r="6855" spans="12:13" x14ac:dyDescent="0.2">
      <c r="L6855" s="6"/>
      <c r="M6855" s="10"/>
    </row>
    <row r="6856" spans="12:13" x14ac:dyDescent="0.2">
      <c r="L6856" s="6"/>
      <c r="M6856" s="10"/>
    </row>
    <row r="6857" spans="12:13" x14ac:dyDescent="0.2">
      <c r="L6857" s="6"/>
      <c r="M6857" s="10"/>
    </row>
    <row r="6858" spans="12:13" x14ac:dyDescent="0.2">
      <c r="L6858" s="6"/>
      <c r="M6858" s="10"/>
    </row>
    <row r="6859" spans="12:13" x14ac:dyDescent="0.2">
      <c r="L6859" s="6"/>
      <c r="M6859" s="10"/>
    </row>
    <row r="6860" spans="12:13" x14ac:dyDescent="0.2">
      <c r="L6860" s="6"/>
      <c r="M6860" s="10"/>
    </row>
    <row r="6861" spans="12:13" x14ac:dyDescent="0.2">
      <c r="L6861" s="6"/>
      <c r="M6861" s="10"/>
    </row>
    <row r="6862" spans="12:13" x14ac:dyDescent="0.2">
      <c r="L6862" s="6"/>
      <c r="M6862" s="10"/>
    </row>
    <row r="6863" spans="12:13" x14ac:dyDescent="0.2">
      <c r="L6863" s="6"/>
      <c r="M6863" s="10"/>
    </row>
    <row r="6864" spans="12:13" x14ac:dyDescent="0.2">
      <c r="L6864" s="6"/>
      <c r="M6864" s="10"/>
    </row>
    <row r="6865" spans="12:13" x14ac:dyDescent="0.2">
      <c r="L6865" s="6"/>
      <c r="M6865" s="10"/>
    </row>
    <row r="6866" spans="12:13" x14ac:dyDescent="0.2">
      <c r="L6866" s="6"/>
      <c r="M6866" s="10"/>
    </row>
    <row r="6867" spans="12:13" x14ac:dyDescent="0.2">
      <c r="L6867" s="6"/>
      <c r="M6867" s="10"/>
    </row>
    <row r="6868" spans="12:13" x14ac:dyDescent="0.2">
      <c r="L6868" s="6"/>
      <c r="M6868" s="10"/>
    </row>
    <row r="6869" spans="12:13" x14ac:dyDescent="0.2">
      <c r="L6869" s="6"/>
      <c r="M6869" s="10"/>
    </row>
    <row r="6870" spans="12:13" x14ac:dyDescent="0.2">
      <c r="L6870" s="6"/>
      <c r="M6870" s="10"/>
    </row>
    <row r="6871" spans="12:13" x14ac:dyDescent="0.2">
      <c r="L6871" s="6"/>
      <c r="M6871" s="10"/>
    </row>
    <row r="6872" spans="12:13" x14ac:dyDescent="0.2">
      <c r="L6872" s="6"/>
      <c r="M6872" s="10"/>
    </row>
    <row r="6873" spans="12:13" x14ac:dyDescent="0.2">
      <c r="L6873" s="6"/>
      <c r="M6873" s="10"/>
    </row>
    <row r="6874" spans="12:13" x14ac:dyDescent="0.2">
      <c r="L6874" s="6"/>
      <c r="M6874" s="10"/>
    </row>
    <row r="6875" spans="12:13" x14ac:dyDescent="0.2">
      <c r="L6875" s="6"/>
      <c r="M6875" s="10"/>
    </row>
    <row r="6876" spans="12:13" x14ac:dyDescent="0.2">
      <c r="L6876" s="6"/>
      <c r="M6876" s="10"/>
    </row>
    <row r="6877" spans="12:13" x14ac:dyDescent="0.2">
      <c r="L6877" s="6"/>
      <c r="M6877" s="10"/>
    </row>
    <row r="6878" spans="12:13" x14ac:dyDescent="0.2">
      <c r="L6878" s="6"/>
      <c r="M6878" s="10"/>
    </row>
    <row r="6879" spans="12:13" x14ac:dyDescent="0.2">
      <c r="L6879" s="6"/>
      <c r="M6879" s="10"/>
    </row>
    <row r="6880" spans="12:13" x14ac:dyDescent="0.2">
      <c r="L6880" s="6"/>
      <c r="M6880" s="10"/>
    </row>
    <row r="6881" spans="12:13" x14ac:dyDescent="0.2">
      <c r="L6881" s="6"/>
      <c r="M6881" s="10"/>
    </row>
    <row r="6882" spans="12:13" x14ac:dyDescent="0.2">
      <c r="L6882" s="6"/>
      <c r="M6882" s="10"/>
    </row>
    <row r="6883" spans="12:13" x14ac:dyDescent="0.2">
      <c r="L6883" s="6"/>
      <c r="M6883" s="10"/>
    </row>
    <row r="6884" spans="12:13" x14ac:dyDescent="0.2">
      <c r="L6884" s="6"/>
      <c r="M6884" s="10"/>
    </row>
    <row r="6885" spans="12:13" x14ac:dyDescent="0.2">
      <c r="L6885" s="6"/>
      <c r="M6885" s="10"/>
    </row>
    <row r="6886" spans="12:13" x14ac:dyDescent="0.2">
      <c r="L6886" s="6"/>
      <c r="M6886" s="10"/>
    </row>
    <row r="6887" spans="12:13" x14ac:dyDescent="0.2">
      <c r="L6887" s="6"/>
      <c r="M6887" s="10"/>
    </row>
    <row r="6888" spans="12:13" x14ac:dyDescent="0.2">
      <c r="L6888" s="6"/>
      <c r="M6888" s="10"/>
    </row>
    <row r="6889" spans="12:13" x14ac:dyDescent="0.2">
      <c r="L6889" s="6"/>
      <c r="M6889" s="10"/>
    </row>
    <row r="6890" spans="12:13" x14ac:dyDescent="0.2">
      <c r="L6890" s="6"/>
      <c r="M6890" s="10"/>
    </row>
    <row r="6891" spans="12:13" x14ac:dyDescent="0.2">
      <c r="L6891" s="6"/>
      <c r="M6891" s="10"/>
    </row>
    <row r="6892" spans="12:13" x14ac:dyDescent="0.2">
      <c r="L6892" s="6"/>
      <c r="M6892" s="10"/>
    </row>
    <row r="6893" spans="12:13" x14ac:dyDescent="0.2">
      <c r="L6893" s="6"/>
      <c r="M6893" s="10"/>
    </row>
    <row r="6894" spans="12:13" x14ac:dyDescent="0.2">
      <c r="L6894" s="6"/>
      <c r="M6894" s="10"/>
    </row>
    <row r="6895" spans="12:13" x14ac:dyDescent="0.2">
      <c r="L6895" s="6"/>
      <c r="M6895" s="10"/>
    </row>
    <row r="6896" spans="12:13" x14ac:dyDescent="0.2">
      <c r="L6896" s="6"/>
      <c r="M6896" s="10"/>
    </row>
    <row r="6897" spans="12:13" x14ac:dyDescent="0.2">
      <c r="L6897" s="6"/>
      <c r="M6897" s="10"/>
    </row>
    <row r="6898" spans="12:13" x14ac:dyDescent="0.2">
      <c r="L6898" s="6"/>
      <c r="M6898" s="10"/>
    </row>
    <row r="6899" spans="12:13" x14ac:dyDescent="0.2">
      <c r="L6899" s="6"/>
      <c r="M6899" s="10"/>
    </row>
    <row r="6900" spans="12:13" x14ac:dyDescent="0.2">
      <c r="L6900" s="6"/>
      <c r="M6900" s="10"/>
    </row>
    <row r="6901" spans="12:13" x14ac:dyDescent="0.2">
      <c r="L6901" s="6"/>
      <c r="M6901" s="10"/>
    </row>
    <row r="6902" spans="12:13" x14ac:dyDescent="0.2">
      <c r="L6902" s="6"/>
      <c r="M6902" s="10"/>
    </row>
    <row r="6903" spans="12:13" x14ac:dyDescent="0.2">
      <c r="L6903" s="6"/>
      <c r="M6903" s="10"/>
    </row>
    <row r="6904" spans="12:13" x14ac:dyDescent="0.2">
      <c r="L6904" s="6"/>
      <c r="M6904" s="10"/>
    </row>
    <row r="6905" spans="12:13" x14ac:dyDescent="0.2">
      <c r="L6905" s="6"/>
      <c r="M6905" s="10"/>
    </row>
    <row r="6906" spans="12:13" x14ac:dyDescent="0.2">
      <c r="L6906" s="6"/>
      <c r="M6906" s="10"/>
    </row>
    <row r="6907" spans="12:13" x14ac:dyDescent="0.2">
      <c r="L6907" s="6"/>
      <c r="M6907" s="10"/>
    </row>
    <row r="6908" spans="12:13" x14ac:dyDescent="0.2">
      <c r="L6908" s="6"/>
      <c r="M6908" s="10"/>
    </row>
    <row r="6909" spans="12:13" x14ac:dyDescent="0.2">
      <c r="L6909" s="6"/>
      <c r="M6909" s="10"/>
    </row>
    <row r="6910" spans="12:13" x14ac:dyDescent="0.2">
      <c r="L6910" s="6"/>
      <c r="M6910" s="10"/>
    </row>
    <row r="6911" spans="12:13" x14ac:dyDescent="0.2">
      <c r="L6911" s="6"/>
      <c r="M6911" s="10"/>
    </row>
    <row r="6912" spans="12:13" x14ac:dyDescent="0.2">
      <c r="L6912" s="6"/>
      <c r="M6912" s="10"/>
    </row>
    <row r="6913" spans="12:13" x14ac:dyDescent="0.2">
      <c r="L6913" s="6"/>
      <c r="M6913" s="10"/>
    </row>
    <row r="6914" spans="12:13" x14ac:dyDescent="0.2">
      <c r="L6914" s="6"/>
      <c r="M6914" s="10"/>
    </row>
    <row r="6915" spans="12:13" x14ac:dyDescent="0.2">
      <c r="L6915" s="6"/>
      <c r="M6915" s="10"/>
    </row>
    <row r="6916" spans="12:13" x14ac:dyDescent="0.2">
      <c r="L6916" s="6"/>
      <c r="M6916" s="10"/>
    </row>
    <row r="6917" spans="12:13" x14ac:dyDescent="0.2">
      <c r="L6917" s="6"/>
      <c r="M6917" s="10"/>
    </row>
    <row r="6918" spans="12:13" x14ac:dyDescent="0.2">
      <c r="L6918" s="6"/>
      <c r="M6918" s="10"/>
    </row>
    <row r="6919" spans="12:13" x14ac:dyDescent="0.2">
      <c r="L6919" s="6"/>
      <c r="M6919" s="10"/>
    </row>
    <row r="6920" spans="12:13" x14ac:dyDescent="0.2">
      <c r="L6920" s="6"/>
      <c r="M6920" s="10"/>
    </row>
    <row r="6921" spans="12:13" x14ac:dyDescent="0.2">
      <c r="L6921" s="6"/>
      <c r="M6921" s="10"/>
    </row>
    <row r="6922" spans="12:13" x14ac:dyDescent="0.2">
      <c r="L6922" s="6"/>
      <c r="M6922" s="10"/>
    </row>
    <row r="6923" spans="12:13" x14ac:dyDescent="0.2">
      <c r="L6923" s="6"/>
      <c r="M6923" s="10"/>
    </row>
    <row r="6924" spans="12:13" x14ac:dyDescent="0.2">
      <c r="L6924" s="6"/>
      <c r="M6924" s="10"/>
    </row>
    <row r="6925" spans="12:13" x14ac:dyDescent="0.2">
      <c r="L6925" s="6"/>
      <c r="M6925" s="10"/>
    </row>
    <row r="6926" spans="12:13" x14ac:dyDescent="0.2">
      <c r="L6926" s="6"/>
      <c r="M6926" s="10"/>
    </row>
    <row r="6927" spans="12:13" x14ac:dyDescent="0.2">
      <c r="L6927" s="6"/>
      <c r="M6927" s="10"/>
    </row>
    <row r="6928" spans="12:13" x14ac:dyDescent="0.2">
      <c r="L6928" s="6"/>
      <c r="M6928" s="10"/>
    </row>
    <row r="6929" spans="12:13" x14ac:dyDescent="0.2">
      <c r="L6929" s="6"/>
      <c r="M6929" s="10"/>
    </row>
    <row r="6930" spans="12:13" x14ac:dyDescent="0.2">
      <c r="L6930" s="6"/>
      <c r="M6930" s="10"/>
    </row>
    <row r="6931" spans="12:13" x14ac:dyDescent="0.2">
      <c r="L6931" s="6"/>
      <c r="M6931" s="10"/>
    </row>
    <row r="6932" spans="12:13" x14ac:dyDescent="0.2">
      <c r="L6932" s="6"/>
      <c r="M6932" s="10"/>
    </row>
    <row r="6933" spans="12:13" x14ac:dyDescent="0.2">
      <c r="L6933" s="6"/>
      <c r="M6933" s="10"/>
    </row>
    <row r="6934" spans="12:13" x14ac:dyDescent="0.2">
      <c r="L6934" s="6"/>
      <c r="M6934" s="10"/>
    </row>
    <row r="6935" spans="12:13" x14ac:dyDescent="0.2">
      <c r="L6935" s="6"/>
      <c r="M6935" s="10"/>
    </row>
    <row r="6936" spans="12:13" x14ac:dyDescent="0.2">
      <c r="L6936" s="6"/>
      <c r="M6936" s="10"/>
    </row>
    <row r="6937" spans="12:13" x14ac:dyDescent="0.2">
      <c r="L6937" s="6"/>
      <c r="M6937" s="10"/>
    </row>
    <row r="6938" spans="12:13" x14ac:dyDescent="0.2">
      <c r="L6938" s="6"/>
      <c r="M6938" s="10"/>
    </row>
    <row r="6939" spans="12:13" x14ac:dyDescent="0.2">
      <c r="L6939" s="6"/>
      <c r="M6939" s="10"/>
    </row>
    <row r="6940" spans="12:13" x14ac:dyDescent="0.2">
      <c r="L6940" s="6"/>
      <c r="M6940" s="10"/>
    </row>
    <row r="6941" spans="12:13" x14ac:dyDescent="0.2">
      <c r="L6941" s="6"/>
      <c r="M6941" s="10"/>
    </row>
    <row r="6942" spans="12:13" x14ac:dyDescent="0.2">
      <c r="L6942" s="6"/>
      <c r="M6942" s="10"/>
    </row>
    <row r="6943" spans="12:13" x14ac:dyDescent="0.2">
      <c r="L6943" s="6"/>
      <c r="M6943" s="10"/>
    </row>
    <row r="6944" spans="12:13" x14ac:dyDescent="0.2">
      <c r="L6944" s="6"/>
      <c r="M6944" s="10"/>
    </row>
    <row r="6945" spans="12:13" x14ac:dyDescent="0.2">
      <c r="L6945" s="6"/>
      <c r="M6945" s="10"/>
    </row>
    <row r="6946" spans="12:13" x14ac:dyDescent="0.2">
      <c r="L6946" s="6"/>
      <c r="M6946" s="10"/>
    </row>
    <row r="6947" spans="12:13" x14ac:dyDescent="0.2">
      <c r="L6947" s="6"/>
      <c r="M6947" s="10"/>
    </row>
    <row r="6948" spans="12:13" x14ac:dyDescent="0.2">
      <c r="L6948" s="6"/>
      <c r="M6948" s="10"/>
    </row>
    <row r="6949" spans="12:13" x14ac:dyDescent="0.2">
      <c r="L6949" s="6"/>
      <c r="M6949" s="10"/>
    </row>
    <row r="6950" spans="12:13" x14ac:dyDescent="0.2">
      <c r="L6950" s="6"/>
      <c r="M6950" s="10"/>
    </row>
    <row r="6951" spans="12:13" x14ac:dyDescent="0.2">
      <c r="L6951" s="6"/>
      <c r="M6951" s="10"/>
    </row>
    <row r="6952" spans="12:13" x14ac:dyDescent="0.2">
      <c r="L6952" s="6"/>
      <c r="M6952" s="10"/>
    </row>
    <row r="6953" spans="12:13" x14ac:dyDescent="0.2">
      <c r="L6953" s="6"/>
      <c r="M6953" s="10"/>
    </row>
    <row r="6954" spans="12:13" x14ac:dyDescent="0.2">
      <c r="L6954" s="6"/>
      <c r="M6954" s="10"/>
    </row>
    <row r="6955" spans="12:13" x14ac:dyDescent="0.2">
      <c r="L6955" s="6"/>
      <c r="M6955" s="10"/>
    </row>
    <row r="6956" spans="12:13" x14ac:dyDescent="0.2">
      <c r="L6956" s="6"/>
      <c r="M6956" s="10"/>
    </row>
    <row r="6957" spans="12:13" x14ac:dyDescent="0.2">
      <c r="L6957" s="6"/>
      <c r="M6957" s="10"/>
    </row>
    <row r="6958" spans="12:13" x14ac:dyDescent="0.2">
      <c r="L6958" s="6"/>
      <c r="M6958" s="10"/>
    </row>
    <row r="6959" spans="12:13" x14ac:dyDescent="0.2">
      <c r="L6959" s="6"/>
      <c r="M6959" s="10"/>
    </row>
    <row r="6960" spans="12:13" x14ac:dyDescent="0.2">
      <c r="L6960" s="6"/>
      <c r="M6960" s="10"/>
    </row>
    <row r="6961" spans="12:13" x14ac:dyDescent="0.2">
      <c r="L6961" s="6"/>
      <c r="M6961" s="10"/>
    </row>
    <row r="6962" spans="12:13" x14ac:dyDescent="0.2">
      <c r="L6962" s="6"/>
      <c r="M6962" s="10"/>
    </row>
    <row r="6963" spans="12:13" x14ac:dyDescent="0.2">
      <c r="L6963" s="6"/>
      <c r="M6963" s="10"/>
    </row>
    <row r="6964" spans="12:13" x14ac:dyDescent="0.2">
      <c r="L6964" s="6"/>
      <c r="M6964" s="10"/>
    </row>
    <row r="6965" spans="12:13" x14ac:dyDescent="0.2">
      <c r="L6965" s="6"/>
      <c r="M6965" s="10"/>
    </row>
    <row r="6966" spans="12:13" x14ac:dyDescent="0.2">
      <c r="L6966" s="6"/>
      <c r="M6966" s="10"/>
    </row>
    <row r="6967" spans="12:13" x14ac:dyDescent="0.2">
      <c r="L6967" s="6"/>
      <c r="M6967" s="10"/>
    </row>
    <row r="6968" spans="12:13" x14ac:dyDescent="0.2">
      <c r="L6968" s="6"/>
      <c r="M6968" s="10"/>
    </row>
    <row r="6969" spans="12:13" x14ac:dyDescent="0.2">
      <c r="L6969" s="6"/>
      <c r="M6969" s="10"/>
    </row>
    <row r="6970" spans="12:13" x14ac:dyDescent="0.2">
      <c r="L6970" s="6"/>
      <c r="M6970" s="10"/>
    </row>
    <row r="6971" spans="12:13" x14ac:dyDescent="0.2">
      <c r="L6971" s="6"/>
      <c r="M6971" s="10"/>
    </row>
    <row r="6972" spans="12:13" x14ac:dyDescent="0.2">
      <c r="L6972" s="6"/>
      <c r="M6972" s="10"/>
    </row>
    <row r="6973" spans="12:13" x14ac:dyDescent="0.2">
      <c r="L6973" s="6"/>
      <c r="M6973" s="10"/>
    </row>
    <row r="6974" spans="12:13" x14ac:dyDescent="0.2">
      <c r="L6974" s="6"/>
      <c r="M6974" s="10"/>
    </row>
    <row r="6975" spans="12:13" x14ac:dyDescent="0.2">
      <c r="L6975" s="6"/>
      <c r="M6975" s="10"/>
    </row>
    <row r="6976" spans="12:13" x14ac:dyDescent="0.2">
      <c r="L6976" s="6"/>
      <c r="M6976" s="10"/>
    </row>
    <row r="6977" spans="12:13" x14ac:dyDescent="0.2">
      <c r="L6977" s="6"/>
      <c r="M6977" s="10"/>
    </row>
    <row r="6978" spans="12:13" x14ac:dyDescent="0.2">
      <c r="L6978" s="6"/>
      <c r="M6978" s="10"/>
    </row>
    <row r="6979" spans="12:13" x14ac:dyDescent="0.2">
      <c r="L6979" s="6"/>
      <c r="M6979" s="10"/>
    </row>
    <row r="6980" spans="12:13" x14ac:dyDescent="0.2">
      <c r="L6980" s="6"/>
      <c r="M6980" s="10"/>
    </row>
    <row r="6981" spans="12:13" x14ac:dyDescent="0.2">
      <c r="L6981" s="6"/>
      <c r="M6981" s="10"/>
    </row>
    <row r="6982" spans="12:13" x14ac:dyDescent="0.2">
      <c r="L6982" s="6"/>
      <c r="M6982" s="10"/>
    </row>
    <row r="6983" spans="12:13" x14ac:dyDescent="0.2">
      <c r="L6983" s="6"/>
      <c r="M6983" s="10"/>
    </row>
    <row r="6984" spans="12:13" x14ac:dyDescent="0.2">
      <c r="L6984" s="6"/>
      <c r="M6984" s="10"/>
    </row>
    <row r="6985" spans="12:13" x14ac:dyDescent="0.2">
      <c r="L6985" s="6"/>
      <c r="M6985" s="10"/>
    </row>
    <row r="6986" spans="12:13" x14ac:dyDescent="0.2">
      <c r="L6986" s="6"/>
      <c r="M6986" s="10"/>
    </row>
    <row r="6987" spans="12:13" x14ac:dyDescent="0.2">
      <c r="L6987" s="6"/>
      <c r="M6987" s="10"/>
    </row>
    <row r="6988" spans="12:13" x14ac:dyDescent="0.2">
      <c r="L6988" s="6"/>
      <c r="M6988" s="10"/>
    </row>
    <row r="6989" spans="12:13" x14ac:dyDescent="0.2">
      <c r="L6989" s="6"/>
      <c r="M6989" s="10"/>
    </row>
    <row r="6990" spans="12:13" x14ac:dyDescent="0.2">
      <c r="L6990" s="6"/>
      <c r="M6990" s="10"/>
    </row>
    <row r="6991" spans="12:13" x14ac:dyDescent="0.2">
      <c r="L6991" s="6"/>
      <c r="M6991" s="10"/>
    </row>
    <row r="6992" spans="12:13" x14ac:dyDescent="0.2">
      <c r="L6992" s="6"/>
      <c r="M6992" s="10"/>
    </row>
    <row r="6993" spans="12:13" x14ac:dyDescent="0.2">
      <c r="L6993" s="6"/>
      <c r="M6993" s="10"/>
    </row>
    <row r="6994" spans="12:13" x14ac:dyDescent="0.2">
      <c r="L6994" s="6"/>
      <c r="M6994" s="10"/>
    </row>
    <row r="6995" spans="12:13" x14ac:dyDescent="0.2">
      <c r="L6995" s="6"/>
      <c r="M6995" s="10"/>
    </row>
    <row r="6996" spans="12:13" x14ac:dyDescent="0.2">
      <c r="L6996" s="6"/>
      <c r="M6996" s="10"/>
    </row>
    <row r="6997" spans="12:13" x14ac:dyDescent="0.2">
      <c r="L6997" s="6"/>
      <c r="M6997" s="10"/>
    </row>
    <row r="6998" spans="12:13" x14ac:dyDescent="0.2">
      <c r="L6998" s="6"/>
      <c r="M6998" s="10"/>
    </row>
    <row r="6999" spans="12:13" x14ac:dyDescent="0.2">
      <c r="L6999" s="6"/>
      <c r="M6999" s="10"/>
    </row>
    <row r="7000" spans="12:13" x14ac:dyDescent="0.2">
      <c r="L7000" s="6"/>
      <c r="M7000" s="10"/>
    </row>
    <row r="7001" spans="12:13" x14ac:dyDescent="0.2">
      <c r="L7001" s="6"/>
      <c r="M7001" s="10"/>
    </row>
    <row r="7002" spans="12:13" x14ac:dyDescent="0.2">
      <c r="L7002" s="6"/>
      <c r="M7002" s="10"/>
    </row>
    <row r="7003" spans="12:13" x14ac:dyDescent="0.2">
      <c r="L7003" s="6"/>
      <c r="M7003" s="10"/>
    </row>
    <row r="7004" spans="12:13" x14ac:dyDescent="0.2">
      <c r="L7004" s="6"/>
      <c r="M7004" s="10"/>
    </row>
    <row r="7005" spans="12:13" x14ac:dyDescent="0.2">
      <c r="L7005" s="6"/>
      <c r="M7005" s="10"/>
    </row>
    <row r="7006" spans="12:13" x14ac:dyDescent="0.2">
      <c r="L7006" s="6"/>
      <c r="M7006" s="10"/>
    </row>
    <row r="7007" spans="12:13" x14ac:dyDescent="0.2">
      <c r="L7007" s="6"/>
      <c r="M7007" s="10"/>
    </row>
    <row r="7008" spans="12:13" x14ac:dyDescent="0.2">
      <c r="L7008" s="6"/>
      <c r="M7008" s="10"/>
    </row>
    <row r="7009" spans="12:13" x14ac:dyDescent="0.2">
      <c r="L7009" s="6"/>
      <c r="M7009" s="10"/>
    </row>
    <row r="7010" spans="12:13" x14ac:dyDescent="0.2">
      <c r="L7010" s="6"/>
      <c r="M7010" s="10"/>
    </row>
    <row r="7011" spans="12:13" x14ac:dyDescent="0.2">
      <c r="L7011" s="6"/>
      <c r="M7011" s="10"/>
    </row>
    <row r="7012" spans="12:13" x14ac:dyDescent="0.2">
      <c r="L7012" s="6"/>
      <c r="M7012" s="10"/>
    </row>
    <row r="7013" spans="12:13" x14ac:dyDescent="0.2">
      <c r="L7013" s="6"/>
      <c r="M7013" s="10"/>
    </row>
    <row r="7014" spans="12:13" x14ac:dyDescent="0.2">
      <c r="L7014" s="6"/>
      <c r="M7014" s="10"/>
    </row>
    <row r="7015" spans="12:13" x14ac:dyDescent="0.2">
      <c r="L7015" s="6"/>
      <c r="M7015" s="10"/>
    </row>
    <row r="7016" spans="12:13" x14ac:dyDescent="0.2">
      <c r="L7016" s="6"/>
      <c r="M7016" s="10"/>
    </row>
    <row r="7017" spans="12:13" x14ac:dyDescent="0.2">
      <c r="L7017" s="6"/>
      <c r="M7017" s="10"/>
    </row>
    <row r="7018" spans="12:13" x14ac:dyDescent="0.2">
      <c r="L7018" s="6"/>
      <c r="M7018" s="10"/>
    </row>
    <row r="7019" spans="12:13" x14ac:dyDescent="0.2">
      <c r="L7019" s="6"/>
      <c r="M7019" s="10"/>
    </row>
    <row r="7020" spans="12:13" x14ac:dyDescent="0.2">
      <c r="L7020" s="6"/>
      <c r="M7020" s="10"/>
    </row>
    <row r="7021" spans="12:13" x14ac:dyDescent="0.2">
      <c r="L7021" s="6"/>
      <c r="M7021" s="10"/>
    </row>
    <row r="7022" spans="12:13" x14ac:dyDescent="0.2">
      <c r="L7022" s="6"/>
      <c r="M7022" s="10"/>
    </row>
    <row r="7023" spans="12:13" x14ac:dyDescent="0.2">
      <c r="L7023" s="6"/>
      <c r="M7023" s="10"/>
    </row>
    <row r="7024" spans="12:13" x14ac:dyDescent="0.2">
      <c r="L7024" s="6"/>
      <c r="M7024" s="10"/>
    </row>
    <row r="7025" spans="12:13" x14ac:dyDescent="0.2">
      <c r="L7025" s="6"/>
      <c r="M7025" s="10"/>
    </row>
    <row r="7026" spans="12:13" x14ac:dyDescent="0.2">
      <c r="L7026" s="6"/>
      <c r="M7026" s="10"/>
    </row>
    <row r="7027" spans="12:13" x14ac:dyDescent="0.2">
      <c r="L7027" s="6"/>
      <c r="M7027" s="10"/>
    </row>
    <row r="7028" spans="12:13" x14ac:dyDescent="0.2">
      <c r="L7028" s="6"/>
      <c r="M7028" s="10"/>
    </row>
    <row r="7029" spans="12:13" x14ac:dyDescent="0.2">
      <c r="L7029" s="6"/>
      <c r="M7029" s="10"/>
    </row>
    <row r="7030" spans="12:13" x14ac:dyDescent="0.2">
      <c r="L7030" s="6"/>
      <c r="M7030" s="10"/>
    </row>
    <row r="7031" spans="12:13" x14ac:dyDescent="0.2">
      <c r="L7031" s="6"/>
      <c r="M7031" s="10"/>
    </row>
    <row r="7032" spans="12:13" x14ac:dyDescent="0.2">
      <c r="L7032" s="6"/>
      <c r="M7032" s="10"/>
    </row>
    <row r="7033" spans="12:13" x14ac:dyDescent="0.2">
      <c r="L7033" s="6"/>
      <c r="M7033" s="10"/>
    </row>
    <row r="7034" spans="12:13" x14ac:dyDescent="0.2">
      <c r="L7034" s="6"/>
      <c r="M7034" s="10"/>
    </row>
    <row r="7035" spans="12:13" x14ac:dyDescent="0.2">
      <c r="L7035" s="6"/>
      <c r="M7035" s="10"/>
    </row>
    <row r="7036" spans="12:13" x14ac:dyDescent="0.2">
      <c r="L7036" s="6"/>
      <c r="M7036" s="10"/>
    </row>
    <row r="7037" spans="12:13" x14ac:dyDescent="0.2">
      <c r="L7037" s="6"/>
      <c r="M7037" s="10"/>
    </row>
    <row r="7038" spans="12:13" x14ac:dyDescent="0.2">
      <c r="L7038" s="6"/>
      <c r="M7038" s="10"/>
    </row>
    <row r="7039" spans="12:13" x14ac:dyDescent="0.2">
      <c r="L7039" s="6"/>
      <c r="M7039" s="10"/>
    </row>
    <row r="7040" spans="12:13" x14ac:dyDescent="0.2">
      <c r="L7040" s="6"/>
      <c r="M7040" s="10"/>
    </row>
    <row r="7041" spans="12:13" x14ac:dyDescent="0.2">
      <c r="L7041" s="6"/>
      <c r="M7041" s="10"/>
    </row>
    <row r="7042" spans="12:13" x14ac:dyDescent="0.2">
      <c r="L7042" s="6"/>
      <c r="M7042" s="10"/>
    </row>
    <row r="7043" spans="12:13" x14ac:dyDescent="0.2">
      <c r="L7043" s="6"/>
      <c r="M7043" s="10"/>
    </row>
    <row r="7044" spans="12:13" x14ac:dyDescent="0.2">
      <c r="L7044" s="6"/>
      <c r="M7044" s="10"/>
    </row>
    <row r="7045" spans="12:13" x14ac:dyDescent="0.2">
      <c r="L7045" s="6"/>
      <c r="M7045" s="10"/>
    </row>
    <row r="7046" spans="12:13" x14ac:dyDescent="0.2">
      <c r="L7046" s="6"/>
      <c r="M7046" s="10"/>
    </row>
    <row r="7047" spans="12:13" x14ac:dyDescent="0.2">
      <c r="L7047" s="6"/>
      <c r="M7047" s="10"/>
    </row>
    <row r="7048" spans="12:13" x14ac:dyDescent="0.2">
      <c r="L7048" s="6"/>
      <c r="M7048" s="10"/>
    </row>
    <row r="7049" spans="12:13" x14ac:dyDescent="0.2">
      <c r="L7049" s="6"/>
      <c r="M7049" s="10"/>
    </row>
    <row r="7050" spans="12:13" x14ac:dyDescent="0.2">
      <c r="L7050" s="6"/>
      <c r="M7050" s="10"/>
    </row>
    <row r="7051" spans="12:13" x14ac:dyDescent="0.2">
      <c r="L7051" s="6"/>
      <c r="M7051" s="10"/>
    </row>
    <row r="7052" spans="12:13" x14ac:dyDescent="0.2">
      <c r="L7052" s="6"/>
      <c r="M7052" s="10"/>
    </row>
    <row r="7053" spans="12:13" x14ac:dyDescent="0.2">
      <c r="L7053" s="6"/>
      <c r="M7053" s="10"/>
    </row>
    <row r="7054" spans="12:13" x14ac:dyDescent="0.2">
      <c r="L7054" s="6"/>
      <c r="M7054" s="10"/>
    </row>
    <row r="7055" spans="12:13" x14ac:dyDescent="0.2">
      <c r="L7055" s="6"/>
      <c r="M7055" s="10"/>
    </row>
    <row r="7056" spans="12:13" x14ac:dyDescent="0.2">
      <c r="L7056" s="6"/>
      <c r="M7056" s="10"/>
    </row>
    <row r="7057" spans="12:13" x14ac:dyDescent="0.2">
      <c r="L7057" s="6"/>
      <c r="M7057" s="10"/>
    </row>
    <row r="7058" spans="12:13" x14ac:dyDescent="0.2">
      <c r="L7058" s="6"/>
      <c r="M7058" s="10"/>
    </row>
    <row r="7059" spans="12:13" x14ac:dyDescent="0.2">
      <c r="L7059" s="6"/>
      <c r="M7059" s="10"/>
    </row>
    <row r="7060" spans="12:13" x14ac:dyDescent="0.2">
      <c r="L7060" s="6"/>
      <c r="M7060" s="10"/>
    </row>
    <row r="7061" spans="12:13" x14ac:dyDescent="0.2">
      <c r="L7061" s="6"/>
      <c r="M7061" s="10"/>
    </row>
    <row r="7062" spans="12:13" x14ac:dyDescent="0.2">
      <c r="L7062" s="6"/>
      <c r="M7062" s="10"/>
    </row>
    <row r="7063" spans="12:13" x14ac:dyDescent="0.2">
      <c r="L7063" s="6"/>
      <c r="M7063" s="10"/>
    </row>
    <row r="7064" spans="12:13" x14ac:dyDescent="0.2">
      <c r="L7064" s="6"/>
      <c r="M7064" s="10"/>
    </row>
    <row r="7065" spans="12:13" x14ac:dyDescent="0.2">
      <c r="L7065" s="6"/>
      <c r="M7065" s="10"/>
    </row>
    <row r="7066" spans="12:13" x14ac:dyDescent="0.2">
      <c r="L7066" s="6"/>
      <c r="M7066" s="10"/>
    </row>
    <row r="7067" spans="12:13" x14ac:dyDescent="0.2">
      <c r="L7067" s="6"/>
      <c r="M7067" s="10"/>
    </row>
    <row r="7068" spans="12:13" x14ac:dyDescent="0.2">
      <c r="L7068" s="6"/>
      <c r="M7068" s="10"/>
    </row>
    <row r="7069" spans="12:13" x14ac:dyDescent="0.2">
      <c r="L7069" s="6"/>
      <c r="M7069" s="10"/>
    </row>
    <row r="7070" spans="12:13" x14ac:dyDescent="0.2">
      <c r="L7070" s="6"/>
      <c r="M7070" s="10"/>
    </row>
    <row r="7071" spans="12:13" x14ac:dyDescent="0.2">
      <c r="L7071" s="6"/>
      <c r="M7071" s="10"/>
    </row>
    <row r="7072" spans="12:13" x14ac:dyDescent="0.2">
      <c r="L7072" s="6"/>
      <c r="M7072" s="10"/>
    </row>
    <row r="7073" spans="12:13" x14ac:dyDescent="0.2">
      <c r="L7073" s="6"/>
      <c r="M7073" s="10"/>
    </row>
    <row r="7074" spans="12:13" x14ac:dyDescent="0.2">
      <c r="L7074" s="6"/>
      <c r="M7074" s="10"/>
    </row>
    <row r="7075" spans="12:13" x14ac:dyDescent="0.2">
      <c r="L7075" s="6"/>
      <c r="M7075" s="10"/>
    </row>
    <row r="7076" spans="12:13" x14ac:dyDescent="0.2">
      <c r="L7076" s="6"/>
      <c r="M7076" s="10"/>
    </row>
    <row r="7077" spans="12:13" x14ac:dyDescent="0.2">
      <c r="L7077" s="6"/>
      <c r="M7077" s="10"/>
    </row>
    <row r="7078" spans="12:13" x14ac:dyDescent="0.2">
      <c r="L7078" s="6"/>
      <c r="M7078" s="10"/>
    </row>
    <row r="7079" spans="12:13" x14ac:dyDescent="0.2">
      <c r="L7079" s="6"/>
      <c r="M7079" s="10"/>
    </row>
    <row r="7080" spans="12:13" x14ac:dyDescent="0.2">
      <c r="L7080" s="6"/>
      <c r="M7080" s="10"/>
    </row>
    <row r="7081" spans="12:13" x14ac:dyDescent="0.2">
      <c r="L7081" s="6"/>
      <c r="M7081" s="10"/>
    </row>
    <row r="7082" spans="12:13" x14ac:dyDescent="0.2">
      <c r="L7082" s="6"/>
      <c r="M7082" s="10"/>
    </row>
    <row r="7083" spans="12:13" x14ac:dyDescent="0.2">
      <c r="L7083" s="6"/>
      <c r="M7083" s="10"/>
    </row>
    <row r="7084" spans="12:13" x14ac:dyDescent="0.2">
      <c r="L7084" s="6"/>
      <c r="M7084" s="10"/>
    </row>
    <row r="7085" spans="12:13" x14ac:dyDescent="0.2">
      <c r="L7085" s="6"/>
      <c r="M7085" s="10"/>
    </row>
    <row r="7086" spans="12:13" x14ac:dyDescent="0.2">
      <c r="L7086" s="6"/>
      <c r="M7086" s="10"/>
    </row>
    <row r="7087" spans="12:13" x14ac:dyDescent="0.2">
      <c r="L7087" s="6"/>
      <c r="M7087" s="10"/>
    </row>
    <row r="7088" spans="12:13" x14ac:dyDescent="0.2">
      <c r="L7088" s="6"/>
      <c r="M7088" s="10"/>
    </row>
    <row r="7089" spans="12:13" x14ac:dyDescent="0.2">
      <c r="L7089" s="6"/>
      <c r="M7089" s="10"/>
    </row>
    <row r="7090" spans="12:13" x14ac:dyDescent="0.2">
      <c r="L7090" s="6"/>
      <c r="M7090" s="10"/>
    </row>
    <row r="7091" spans="12:13" x14ac:dyDescent="0.2">
      <c r="L7091" s="6"/>
      <c r="M7091" s="10"/>
    </row>
    <row r="7092" spans="12:13" x14ac:dyDescent="0.2">
      <c r="L7092" s="6"/>
      <c r="M7092" s="10"/>
    </row>
    <row r="7093" spans="12:13" x14ac:dyDescent="0.2">
      <c r="L7093" s="6"/>
      <c r="M7093" s="10"/>
    </row>
    <row r="7094" spans="12:13" x14ac:dyDescent="0.2">
      <c r="L7094" s="6"/>
      <c r="M7094" s="10"/>
    </row>
    <row r="7095" spans="12:13" x14ac:dyDescent="0.2">
      <c r="L7095" s="6"/>
      <c r="M7095" s="10"/>
    </row>
    <row r="7096" spans="12:13" x14ac:dyDescent="0.2">
      <c r="L7096" s="6"/>
      <c r="M7096" s="10"/>
    </row>
    <row r="7097" spans="12:13" x14ac:dyDescent="0.2">
      <c r="L7097" s="6"/>
      <c r="M7097" s="10"/>
    </row>
    <row r="7098" spans="12:13" x14ac:dyDescent="0.2">
      <c r="L7098" s="6"/>
      <c r="M7098" s="10"/>
    </row>
    <row r="7099" spans="12:13" x14ac:dyDescent="0.2">
      <c r="L7099" s="6"/>
      <c r="M7099" s="10"/>
    </row>
    <row r="7100" spans="12:13" x14ac:dyDescent="0.2">
      <c r="L7100" s="6"/>
      <c r="M7100" s="10"/>
    </row>
    <row r="7101" spans="12:13" x14ac:dyDescent="0.2">
      <c r="L7101" s="6"/>
      <c r="M7101" s="10"/>
    </row>
    <row r="7102" spans="12:13" x14ac:dyDescent="0.2">
      <c r="L7102" s="6"/>
      <c r="M7102" s="10"/>
    </row>
    <row r="7103" spans="12:13" x14ac:dyDescent="0.2">
      <c r="L7103" s="6"/>
      <c r="M7103" s="10"/>
    </row>
    <row r="7104" spans="12:13" x14ac:dyDescent="0.2">
      <c r="L7104" s="6"/>
      <c r="M7104" s="10"/>
    </row>
    <row r="7105" spans="12:13" x14ac:dyDescent="0.2">
      <c r="L7105" s="6"/>
      <c r="M7105" s="10"/>
    </row>
    <row r="7106" spans="12:13" x14ac:dyDescent="0.2">
      <c r="L7106" s="6"/>
      <c r="M7106" s="10"/>
    </row>
    <row r="7107" spans="12:13" x14ac:dyDescent="0.2">
      <c r="L7107" s="6"/>
      <c r="M7107" s="10"/>
    </row>
    <row r="7108" spans="12:13" x14ac:dyDescent="0.2">
      <c r="L7108" s="6"/>
      <c r="M7108" s="10"/>
    </row>
    <row r="7109" spans="12:13" x14ac:dyDescent="0.2">
      <c r="L7109" s="6"/>
      <c r="M7109" s="10"/>
    </row>
    <row r="7110" spans="12:13" x14ac:dyDescent="0.2">
      <c r="L7110" s="6"/>
      <c r="M7110" s="10"/>
    </row>
    <row r="7111" spans="12:13" x14ac:dyDescent="0.2">
      <c r="L7111" s="6"/>
      <c r="M7111" s="10"/>
    </row>
    <row r="7112" spans="12:13" x14ac:dyDescent="0.2">
      <c r="L7112" s="6"/>
      <c r="M7112" s="10"/>
    </row>
    <row r="7113" spans="12:13" x14ac:dyDescent="0.2">
      <c r="L7113" s="6"/>
      <c r="M7113" s="10"/>
    </row>
    <row r="7114" spans="12:13" x14ac:dyDescent="0.2">
      <c r="L7114" s="6"/>
      <c r="M7114" s="10"/>
    </row>
    <row r="7115" spans="12:13" x14ac:dyDescent="0.2">
      <c r="L7115" s="6"/>
      <c r="M7115" s="10"/>
    </row>
    <row r="7116" spans="12:13" x14ac:dyDescent="0.2">
      <c r="L7116" s="6"/>
      <c r="M7116" s="10"/>
    </row>
    <row r="7117" spans="12:13" x14ac:dyDescent="0.2">
      <c r="L7117" s="6"/>
      <c r="M7117" s="10"/>
    </row>
    <row r="7118" spans="12:13" x14ac:dyDescent="0.2">
      <c r="L7118" s="6"/>
      <c r="M7118" s="10"/>
    </row>
    <row r="7119" spans="12:13" x14ac:dyDescent="0.2">
      <c r="L7119" s="6"/>
      <c r="M7119" s="10"/>
    </row>
    <row r="7120" spans="12:13" x14ac:dyDescent="0.2">
      <c r="L7120" s="6"/>
      <c r="M7120" s="10"/>
    </row>
    <row r="7121" spans="12:13" x14ac:dyDescent="0.2">
      <c r="L7121" s="6"/>
      <c r="M7121" s="10"/>
    </row>
    <row r="7122" spans="12:13" x14ac:dyDescent="0.2">
      <c r="L7122" s="6"/>
      <c r="M7122" s="10"/>
    </row>
    <row r="7123" spans="12:13" x14ac:dyDescent="0.2">
      <c r="L7123" s="6"/>
      <c r="M7123" s="10"/>
    </row>
    <row r="7124" spans="12:13" x14ac:dyDescent="0.2">
      <c r="L7124" s="6"/>
      <c r="M7124" s="10"/>
    </row>
    <row r="7125" spans="12:13" x14ac:dyDescent="0.2">
      <c r="L7125" s="6"/>
      <c r="M7125" s="10"/>
    </row>
    <row r="7126" spans="12:13" x14ac:dyDescent="0.2">
      <c r="L7126" s="6"/>
      <c r="M7126" s="10"/>
    </row>
    <row r="7127" spans="12:13" x14ac:dyDescent="0.2">
      <c r="L7127" s="6"/>
      <c r="M7127" s="10"/>
    </row>
    <row r="7128" spans="12:13" x14ac:dyDescent="0.2">
      <c r="L7128" s="6"/>
      <c r="M7128" s="10"/>
    </row>
    <row r="7129" spans="12:13" x14ac:dyDescent="0.2">
      <c r="L7129" s="6"/>
      <c r="M7129" s="10"/>
    </row>
    <row r="7130" spans="12:13" x14ac:dyDescent="0.2">
      <c r="L7130" s="6"/>
      <c r="M7130" s="10"/>
    </row>
    <row r="7131" spans="12:13" x14ac:dyDescent="0.2">
      <c r="L7131" s="6"/>
      <c r="M7131" s="10"/>
    </row>
    <row r="7132" spans="12:13" x14ac:dyDescent="0.2">
      <c r="L7132" s="6"/>
      <c r="M7132" s="10"/>
    </row>
    <row r="7133" spans="12:13" x14ac:dyDescent="0.2">
      <c r="L7133" s="6"/>
      <c r="M7133" s="10"/>
    </row>
    <row r="7134" spans="12:13" x14ac:dyDescent="0.2">
      <c r="L7134" s="6"/>
      <c r="M7134" s="10"/>
    </row>
    <row r="7135" spans="12:13" x14ac:dyDescent="0.2">
      <c r="L7135" s="6"/>
      <c r="M7135" s="10"/>
    </row>
    <row r="7136" spans="12:13" x14ac:dyDescent="0.2">
      <c r="L7136" s="6"/>
      <c r="M7136" s="10"/>
    </row>
    <row r="7137" spans="12:13" x14ac:dyDescent="0.2">
      <c r="L7137" s="6"/>
      <c r="M7137" s="10"/>
    </row>
    <row r="7138" spans="12:13" x14ac:dyDescent="0.2">
      <c r="L7138" s="6"/>
      <c r="M7138" s="10"/>
    </row>
    <row r="7139" spans="12:13" x14ac:dyDescent="0.2">
      <c r="L7139" s="6"/>
      <c r="M7139" s="10"/>
    </row>
    <row r="7140" spans="12:13" x14ac:dyDescent="0.2">
      <c r="L7140" s="6"/>
      <c r="M7140" s="10"/>
    </row>
    <row r="7141" spans="12:13" x14ac:dyDescent="0.2">
      <c r="L7141" s="6"/>
      <c r="M7141" s="10"/>
    </row>
    <row r="7142" spans="12:13" x14ac:dyDescent="0.2">
      <c r="L7142" s="6"/>
      <c r="M7142" s="10"/>
    </row>
    <row r="7143" spans="12:13" x14ac:dyDescent="0.2">
      <c r="L7143" s="6"/>
      <c r="M7143" s="10"/>
    </row>
    <row r="7144" spans="12:13" x14ac:dyDescent="0.2">
      <c r="L7144" s="6"/>
      <c r="M7144" s="10"/>
    </row>
    <row r="7145" spans="12:13" x14ac:dyDescent="0.2">
      <c r="L7145" s="6"/>
      <c r="M7145" s="10"/>
    </row>
    <row r="7146" spans="12:13" x14ac:dyDescent="0.2">
      <c r="L7146" s="6"/>
      <c r="M7146" s="10"/>
    </row>
    <row r="7147" spans="12:13" x14ac:dyDescent="0.2">
      <c r="L7147" s="6"/>
      <c r="M7147" s="10"/>
    </row>
    <row r="7148" spans="12:13" x14ac:dyDescent="0.2">
      <c r="L7148" s="6"/>
      <c r="M7148" s="10"/>
    </row>
    <row r="7149" spans="12:13" x14ac:dyDescent="0.2">
      <c r="L7149" s="6"/>
      <c r="M7149" s="10"/>
    </row>
    <row r="7150" spans="12:13" x14ac:dyDescent="0.2">
      <c r="L7150" s="6"/>
      <c r="M7150" s="10"/>
    </row>
    <row r="7151" spans="12:13" x14ac:dyDescent="0.2">
      <c r="L7151" s="6"/>
      <c r="M7151" s="10"/>
    </row>
    <row r="7152" spans="12:13" x14ac:dyDescent="0.2">
      <c r="L7152" s="6"/>
      <c r="M7152" s="10"/>
    </row>
    <row r="7153" spans="12:13" x14ac:dyDescent="0.2">
      <c r="L7153" s="6"/>
      <c r="M7153" s="10"/>
    </row>
    <row r="7154" spans="12:13" x14ac:dyDescent="0.2">
      <c r="L7154" s="6"/>
      <c r="M7154" s="10"/>
    </row>
    <row r="7155" spans="12:13" x14ac:dyDescent="0.2">
      <c r="L7155" s="6"/>
      <c r="M7155" s="10"/>
    </row>
    <row r="7156" spans="12:13" x14ac:dyDescent="0.2">
      <c r="L7156" s="6"/>
      <c r="M7156" s="10"/>
    </row>
    <row r="7157" spans="12:13" x14ac:dyDescent="0.2">
      <c r="L7157" s="6"/>
      <c r="M7157" s="10"/>
    </row>
    <row r="7158" spans="12:13" x14ac:dyDescent="0.2">
      <c r="L7158" s="6"/>
      <c r="M7158" s="10"/>
    </row>
    <row r="7159" spans="12:13" x14ac:dyDescent="0.2">
      <c r="L7159" s="6"/>
      <c r="M7159" s="10"/>
    </row>
    <row r="7160" spans="12:13" x14ac:dyDescent="0.2">
      <c r="L7160" s="6"/>
      <c r="M7160" s="10"/>
    </row>
    <row r="7161" spans="12:13" x14ac:dyDescent="0.2">
      <c r="L7161" s="6"/>
      <c r="M7161" s="10"/>
    </row>
    <row r="7162" spans="12:13" x14ac:dyDescent="0.2">
      <c r="L7162" s="6"/>
      <c r="M7162" s="10"/>
    </row>
    <row r="7163" spans="12:13" x14ac:dyDescent="0.2">
      <c r="L7163" s="6"/>
      <c r="M7163" s="10"/>
    </row>
    <row r="7164" spans="12:13" x14ac:dyDescent="0.2">
      <c r="L7164" s="6"/>
      <c r="M7164" s="10"/>
    </row>
    <row r="7165" spans="12:13" x14ac:dyDescent="0.2">
      <c r="L7165" s="6"/>
      <c r="M7165" s="10"/>
    </row>
    <row r="7166" spans="12:13" x14ac:dyDescent="0.2">
      <c r="L7166" s="6"/>
      <c r="M7166" s="10"/>
    </row>
    <row r="7167" spans="12:13" x14ac:dyDescent="0.2">
      <c r="L7167" s="6"/>
      <c r="M7167" s="10"/>
    </row>
    <row r="7168" spans="12:13" x14ac:dyDescent="0.2">
      <c r="L7168" s="6"/>
      <c r="M7168" s="10"/>
    </row>
    <row r="7169" spans="12:13" x14ac:dyDescent="0.2">
      <c r="L7169" s="6"/>
      <c r="M7169" s="10"/>
    </row>
    <row r="7170" spans="12:13" x14ac:dyDescent="0.2">
      <c r="L7170" s="6"/>
      <c r="M7170" s="10"/>
    </row>
    <row r="7171" spans="12:13" x14ac:dyDescent="0.2">
      <c r="L7171" s="6"/>
      <c r="M7171" s="10"/>
    </row>
    <row r="7172" spans="12:13" x14ac:dyDescent="0.2">
      <c r="L7172" s="6"/>
      <c r="M7172" s="10"/>
    </row>
    <row r="7173" spans="12:13" x14ac:dyDescent="0.2">
      <c r="L7173" s="6"/>
      <c r="M7173" s="10"/>
    </row>
    <row r="7174" spans="12:13" x14ac:dyDescent="0.2">
      <c r="L7174" s="6"/>
      <c r="M7174" s="10"/>
    </row>
    <row r="7175" spans="12:13" x14ac:dyDescent="0.2">
      <c r="L7175" s="6"/>
      <c r="M7175" s="10"/>
    </row>
    <row r="7176" spans="12:13" x14ac:dyDescent="0.2">
      <c r="L7176" s="6"/>
      <c r="M7176" s="10"/>
    </row>
    <row r="7177" spans="12:13" x14ac:dyDescent="0.2">
      <c r="L7177" s="6"/>
      <c r="M7177" s="10"/>
    </row>
    <row r="7178" spans="12:13" x14ac:dyDescent="0.2">
      <c r="L7178" s="6"/>
      <c r="M7178" s="10"/>
    </row>
    <row r="7179" spans="12:13" x14ac:dyDescent="0.2">
      <c r="L7179" s="6"/>
      <c r="M7179" s="10"/>
    </row>
    <row r="7180" spans="12:13" x14ac:dyDescent="0.2">
      <c r="L7180" s="6"/>
      <c r="M7180" s="10"/>
    </row>
    <row r="7181" spans="12:13" x14ac:dyDescent="0.2">
      <c r="L7181" s="6"/>
      <c r="M7181" s="10"/>
    </row>
    <row r="7182" spans="12:13" x14ac:dyDescent="0.2">
      <c r="L7182" s="6"/>
      <c r="M7182" s="10"/>
    </row>
    <row r="7183" spans="12:13" x14ac:dyDescent="0.2">
      <c r="L7183" s="6"/>
      <c r="M7183" s="10"/>
    </row>
    <row r="7184" spans="12:13" x14ac:dyDescent="0.2">
      <c r="L7184" s="6"/>
      <c r="M7184" s="10"/>
    </row>
    <row r="7185" spans="12:13" x14ac:dyDescent="0.2">
      <c r="L7185" s="6"/>
      <c r="M7185" s="10"/>
    </row>
    <row r="7186" spans="12:13" x14ac:dyDescent="0.2">
      <c r="L7186" s="6"/>
      <c r="M7186" s="10"/>
    </row>
    <row r="7187" spans="12:13" x14ac:dyDescent="0.2">
      <c r="L7187" s="6"/>
      <c r="M7187" s="10"/>
    </row>
    <row r="7188" spans="12:13" x14ac:dyDescent="0.2">
      <c r="L7188" s="6"/>
      <c r="M7188" s="10"/>
    </row>
    <row r="7189" spans="12:13" x14ac:dyDescent="0.2">
      <c r="L7189" s="6"/>
      <c r="M7189" s="10"/>
    </row>
    <row r="7190" spans="12:13" x14ac:dyDescent="0.2">
      <c r="L7190" s="6"/>
      <c r="M7190" s="10"/>
    </row>
    <row r="7191" spans="12:13" x14ac:dyDescent="0.2">
      <c r="L7191" s="6"/>
      <c r="M7191" s="10"/>
    </row>
    <row r="7192" spans="12:13" x14ac:dyDescent="0.2">
      <c r="L7192" s="6"/>
      <c r="M7192" s="10"/>
    </row>
    <row r="7193" spans="12:13" x14ac:dyDescent="0.2">
      <c r="L7193" s="6"/>
      <c r="M7193" s="10"/>
    </row>
    <row r="7194" spans="12:13" x14ac:dyDescent="0.2">
      <c r="L7194" s="6"/>
      <c r="M7194" s="10"/>
    </row>
    <row r="7195" spans="12:13" x14ac:dyDescent="0.2">
      <c r="L7195" s="6"/>
      <c r="M7195" s="10"/>
    </row>
    <row r="7196" spans="12:13" x14ac:dyDescent="0.2">
      <c r="L7196" s="6"/>
      <c r="M7196" s="10"/>
    </row>
    <row r="7197" spans="12:13" x14ac:dyDescent="0.2">
      <c r="L7197" s="6"/>
      <c r="M7197" s="10"/>
    </row>
    <row r="7198" spans="12:13" x14ac:dyDescent="0.2">
      <c r="L7198" s="6"/>
      <c r="M7198" s="10"/>
    </row>
    <row r="7199" spans="12:13" x14ac:dyDescent="0.2">
      <c r="L7199" s="6"/>
      <c r="M7199" s="10"/>
    </row>
    <row r="7200" spans="12:13" x14ac:dyDescent="0.2">
      <c r="L7200" s="6"/>
      <c r="M7200" s="10"/>
    </row>
    <row r="7201" spans="12:13" x14ac:dyDescent="0.2">
      <c r="L7201" s="6"/>
      <c r="M7201" s="10"/>
    </row>
    <row r="7202" spans="12:13" x14ac:dyDescent="0.2">
      <c r="L7202" s="6"/>
      <c r="M7202" s="10"/>
    </row>
    <row r="7203" spans="12:13" x14ac:dyDescent="0.2">
      <c r="L7203" s="6"/>
      <c r="M7203" s="10"/>
    </row>
    <row r="7204" spans="12:13" x14ac:dyDescent="0.2">
      <c r="L7204" s="6"/>
      <c r="M7204" s="10"/>
    </row>
    <row r="7205" spans="12:13" x14ac:dyDescent="0.2">
      <c r="L7205" s="6"/>
      <c r="M7205" s="10"/>
    </row>
    <row r="7206" spans="12:13" x14ac:dyDescent="0.2">
      <c r="L7206" s="6"/>
      <c r="M7206" s="10"/>
    </row>
    <row r="7207" spans="12:13" x14ac:dyDescent="0.2">
      <c r="L7207" s="6"/>
      <c r="M7207" s="10"/>
    </row>
    <row r="7208" spans="12:13" x14ac:dyDescent="0.2">
      <c r="L7208" s="6"/>
      <c r="M7208" s="10"/>
    </row>
    <row r="7209" spans="12:13" x14ac:dyDescent="0.2">
      <c r="L7209" s="6"/>
      <c r="M7209" s="10"/>
    </row>
    <row r="7210" spans="12:13" x14ac:dyDescent="0.2">
      <c r="L7210" s="6"/>
      <c r="M7210" s="10"/>
    </row>
    <row r="7211" spans="12:13" x14ac:dyDescent="0.2">
      <c r="L7211" s="6"/>
      <c r="M7211" s="10"/>
    </row>
    <row r="7212" spans="12:13" x14ac:dyDescent="0.2">
      <c r="L7212" s="6"/>
      <c r="M7212" s="10"/>
    </row>
    <row r="7213" spans="12:13" x14ac:dyDescent="0.2">
      <c r="L7213" s="6"/>
      <c r="M7213" s="10"/>
    </row>
    <row r="7214" spans="12:13" x14ac:dyDescent="0.2">
      <c r="L7214" s="6"/>
      <c r="M7214" s="10"/>
    </row>
    <row r="7215" spans="12:13" x14ac:dyDescent="0.2">
      <c r="L7215" s="6"/>
      <c r="M7215" s="10"/>
    </row>
    <row r="7216" spans="12:13" x14ac:dyDescent="0.2">
      <c r="L7216" s="6"/>
      <c r="M7216" s="10"/>
    </row>
    <row r="7217" spans="12:13" x14ac:dyDescent="0.2">
      <c r="L7217" s="6"/>
      <c r="M7217" s="10"/>
    </row>
    <row r="7218" spans="12:13" x14ac:dyDescent="0.2">
      <c r="L7218" s="6"/>
      <c r="M7218" s="10"/>
    </row>
    <row r="7219" spans="12:13" x14ac:dyDescent="0.2">
      <c r="L7219" s="6"/>
      <c r="M7219" s="10"/>
    </row>
    <row r="7220" spans="12:13" x14ac:dyDescent="0.2">
      <c r="L7220" s="6"/>
      <c r="M7220" s="10"/>
    </row>
    <row r="7221" spans="12:13" x14ac:dyDescent="0.2">
      <c r="L7221" s="6"/>
      <c r="M7221" s="10"/>
    </row>
    <row r="7222" spans="12:13" x14ac:dyDescent="0.2">
      <c r="L7222" s="6"/>
      <c r="M7222" s="10"/>
    </row>
    <row r="7223" spans="12:13" x14ac:dyDescent="0.2">
      <c r="L7223" s="6"/>
      <c r="M7223" s="10"/>
    </row>
    <row r="7224" spans="12:13" x14ac:dyDescent="0.2">
      <c r="L7224" s="6"/>
      <c r="M7224" s="10"/>
    </row>
    <row r="7225" spans="12:13" x14ac:dyDescent="0.2">
      <c r="L7225" s="6"/>
      <c r="M7225" s="10"/>
    </row>
    <row r="7226" spans="12:13" x14ac:dyDescent="0.2">
      <c r="L7226" s="6"/>
      <c r="M7226" s="10"/>
    </row>
    <row r="7227" spans="12:13" x14ac:dyDescent="0.2">
      <c r="L7227" s="6"/>
      <c r="M7227" s="10"/>
    </row>
    <row r="7228" spans="12:13" x14ac:dyDescent="0.2">
      <c r="L7228" s="6"/>
      <c r="M7228" s="10"/>
    </row>
    <row r="7229" spans="12:13" x14ac:dyDescent="0.2">
      <c r="L7229" s="6"/>
      <c r="M7229" s="10"/>
    </row>
    <row r="7230" spans="12:13" x14ac:dyDescent="0.2">
      <c r="L7230" s="6"/>
      <c r="M7230" s="10"/>
    </row>
    <row r="7231" spans="12:13" x14ac:dyDescent="0.2">
      <c r="L7231" s="6"/>
      <c r="M7231" s="10"/>
    </row>
    <row r="7232" spans="12:13" x14ac:dyDescent="0.2">
      <c r="L7232" s="6"/>
      <c r="M7232" s="10"/>
    </row>
    <row r="7233" spans="12:13" x14ac:dyDescent="0.2">
      <c r="L7233" s="6"/>
      <c r="M7233" s="10"/>
    </row>
    <row r="7234" spans="12:13" x14ac:dyDescent="0.2">
      <c r="L7234" s="6"/>
      <c r="M7234" s="10"/>
    </row>
    <row r="7235" spans="12:13" x14ac:dyDescent="0.2">
      <c r="L7235" s="6"/>
      <c r="M7235" s="10"/>
    </row>
    <row r="7236" spans="12:13" x14ac:dyDescent="0.2">
      <c r="L7236" s="6"/>
      <c r="M7236" s="10"/>
    </row>
    <row r="7237" spans="12:13" x14ac:dyDescent="0.2">
      <c r="L7237" s="6"/>
      <c r="M7237" s="10"/>
    </row>
    <row r="7238" spans="12:13" x14ac:dyDescent="0.2">
      <c r="L7238" s="6"/>
      <c r="M7238" s="10"/>
    </row>
    <row r="7239" spans="12:13" x14ac:dyDescent="0.2">
      <c r="L7239" s="6"/>
      <c r="M7239" s="10"/>
    </row>
    <row r="7240" spans="12:13" x14ac:dyDescent="0.2">
      <c r="L7240" s="6"/>
      <c r="M7240" s="10"/>
    </row>
    <row r="7241" spans="12:13" x14ac:dyDescent="0.2">
      <c r="L7241" s="6"/>
      <c r="M7241" s="10"/>
    </row>
    <row r="7242" spans="12:13" x14ac:dyDescent="0.2">
      <c r="L7242" s="6"/>
      <c r="M7242" s="10"/>
    </row>
    <row r="7243" spans="12:13" x14ac:dyDescent="0.2">
      <c r="L7243" s="6"/>
      <c r="M7243" s="10"/>
    </row>
    <row r="7244" spans="12:13" x14ac:dyDescent="0.2">
      <c r="L7244" s="6"/>
      <c r="M7244" s="10"/>
    </row>
    <row r="7245" spans="12:13" x14ac:dyDescent="0.2">
      <c r="L7245" s="6"/>
      <c r="M7245" s="10"/>
    </row>
    <row r="7246" spans="12:13" x14ac:dyDescent="0.2">
      <c r="L7246" s="6"/>
      <c r="M7246" s="10"/>
    </row>
    <row r="7247" spans="12:13" x14ac:dyDescent="0.2">
      <c r="L7247" s="6"/>
      <c r="M7247" s="10"/>
    </row>
    <row r="7248" spans="12:13" x14ac:dyDescent="0.2">
      <c r="L7248" s="6"/>
      <c r="M7248" s="10"/>
    </row>
    <row r="7249" spans="12:13" x14ac:dyDescent="0.2">
      <c r="L7249" s="6"/>
      <c r="M7249" s="10"/>
    </row>
    <row r="7250" spans="12:13" x14ac:dyDescent="0.2">
      <c r="L7250" s="6"/>
      <c r="M7250" s="10"/>
    </row>
    <row r="7251" spans="12:13" x14ac:dyDescent="0.2">
      <c r="L7251" s="6"/>
      <c r="M7251" s="10"/>
    </row>
    <row r="7252" spans="12:13" x14ac:dyDescent="0.2">
      <c r="L7252" s="6"/>
      <c r="M7252" s="10"/>
    </row>
    <row r="7253" spans="12:13" x14ac:dyDescent="0.2">
      <c r="L7253" s="6"/>
      <c r="M7253" s="10"/>
    </row>
    <row r="7254" spans="12:13" x14ac:dyDescent="0.2">
      <c r="L7254" s="6"/>
      <c r="M7254" s="10"/>
    </row>
    <row r="7255" spans="12:13" x14ac:dyDescent="0.2">
      <c r="L7255" s="6"/>
      <c r="M7255" s="10"/>
    </row>
    <row r="7256" spans="12:13" x14ac:dyDescent="0.2">
      <c r="L7256" s="6"/>
      <c r="M7256" s="10"/>
    </row>
    <row r="7257" spans="12:13" x14ac:dyDescent="0.2">
      <c r="L7257" s="6"/>
      <c r="M7257" s="10"/>
    </row>
    <row r="7258" spans="12:13" x14ac:dyDescent="0.2">
      <c r="L7258" s="6"/>
      <c r="M7258" s="10"/>
    </row>
    <row r="7259" spans="12:13" x14ac:dyDescent="0.2">
      <c r="L7259" s="6"/>
      <c r="M7259" s="10"/>
    </row>
    <row r="7260" spans="12:13" x14ac:dyDescent="0.2">
      <c r="L7260" s="6"/>
      <c r="M7260" s="10"/>
    </row>
    <row r="7261" spans="12:13" x14ac:dyDescent="0.2">
      <c r="L7261" s="6"/>
      <c r="M7261" s="10"/>
    </row>
    <row r="7262" spans="12:13" x14ac:dyDescent="0.2">
      <c r="L7262" s="6"/>
      <c r="M7262" s="10"/>
    </row>
    <row r="7263" spans="12:13" x14ac:dyDescent="0.2">
      <c r="L7263" s="6"/>
      <c r="M7263" s="10"/>
    </row>
    <row r="7264" spans="12:13" x14ac:dyDescent="0.2">
      <c r="L7264" s="6"/>
      <c r="M7264" s="10"/>
    </row>
    <row r="7265" spans="12:13" x14ac:dyDescent="0.2">
      <c r="L7265" s="6"/>
      <c r="M7265" s="10"/>
    </row>
    <row r="7266" spans="12:13" x14ac:dyDescent="0.2">
      <c r="L7266" s="6"/>
      <c r="M7266" s="10"/>
    </row>
    <row r="7267" spans="12:13" x14ac:dyDescent="0.2">
      <c r="L7267" s="6"/>
      <c r="M7267" s="10"/>
    </row>
    <row r="7268" spans="12:13" x14ac:dyDescent="0.2">
      <c r="L7268" s="6"/>
      <c r="M7268" s="10"/>
    </row>
    <row r="7269" spans="12:13" x14ac:dyDescent="0.2">
      <c r="L7269" s="6"/>
      <c r="M7269" s="10"/>
    </row>
    <row r="7270" spans="12:13" x14ac:dyDescent="0.2">
      <c r="L7270" s="6"/>
      <c r="M7270" s="10"/>
    </row>
    <row r="7271" spans="12:13" x14ac:dyDescent="0.2">
      <c r="L7271" s="6"/>
      <c r="M7271" s="10"/>
    </row>
    <row r="7272" spans="12:13" x14ac:dyDescent="0.2">
      <c r="L7272" s="6"/>
      <c r="M7272" s="10"/>
    </row>
    <row r="7273" spans="12:13" x14ac:dyDescent="0.2">
      <c r="L7273" s="6"/>
      <c r="M7273" s="10"/>
    </row>
    <row r="7274" spans="12:13" x14ac:dyDescent="0.2">
      <c r="L7274" s="6"/>
      <c r="M7274" s="10"/>
    </row>
    <row r="7275" spans="12:13" x14ac:dyDescent="0.2">
      <c r="L7275" s="6"/>
      <c r="M7275" s="10"/>
    </row>
    <row r="7276" spans="12:13" x14ac:dyDescent="0.2">
      <c r="L7276" s="6"/>
      <c r="M7276" s="10"/>
    </row>
    <row r="7277" spans="12:13" x14ac:dyDescent="0.2">
      <c r="L7277" s="6"/>
      <c r="M7277" s="10"/>
    </row>
    <row r="7278" spans="12:13" x14ac:dyDescent="0.2">
      <c r="L7278" s="6"/>
      <c r="M7278" s="10"/>
    </row>
    <row r="7279" spans="12:13" x14ac:dyDescent="0.2">
      <c r="L7279" s="6"/>
      <c r="M7279" s="10"/>
    </row>
    <row r="7280" spans="12:13" x14ac:dyDescent="0.2">
      <c r="L7280" s="6"/>
      <c r="M7280" s="10"/>
    </row>
    <row r="7281" spans="12:13" x14ac:dyDescent="0.2">
      <c r="L7281" s="6"/>
      <c r="M7281" s="10"/>
    </row>
    <row r="7282" spans="12:13" x14ac:dyDescent="0.2">
      <c r="L7282" s="6"/>
      <c r="M7282" s="10"/>
    </row>
    <row r="7283" spans="12:13" x14ac:dyDescent="0.2">
      <c r="L7283" s="6"/>
      <c r="M7283" s="10"/>
    </row>
    <row r="7284" spans="12:13" x14ac:dyDescent="0.2">
      <c r="L7284" s="6"/>
      <c r="M7284" s="10"/>
    </row>
    <row r="7285" spans="12:13" x14ac:dyDescent="0.2">
      <c r="L7285" s="6"/>
      <c r="M7285" s="10"/>
    </row>
    <row r="7286" spans="12:13" x14ac:dyDescent="0.2">
      <c r="L7286" s="6"/>
      <c r="M7286" s="10"/>
    </row>
    <row r="7287" spans="12:13" x14ac:dyDescent="0.2">
      <c r="L7287" s="6"/>
      <c r="M7287" s="10"/>
    </row>
    <row r="7288" spans="12:13" x14ac:dyDescent="0.2">
      <c r="L7288" s="6"/>
      <c r="M7288" s="10"/>
    </row>
    <row r="7289" spans="12:13" x14ac:dyDescent="0.2">
      <c r="L7289" s="6"/>
      <c r="M7289" s="10"/>
    </row>
    <row r="7290" spans="12:13" x14ac:dyDescent="0.2">
      <c r="L7290" s="6"/>
      <c r="M7290" s="10"/>
    </row>
    <row r="7291" spans="12:13" x14ac:dyDescent="0.2">
      <c r="L7291" s="6"/>
      <c r="M7291" s="10"/>
    </row>
    <row r="7292" spans="12:13" x14ac:dyDescent="0.2">
      <c r="L7292" s="6"/>
      <c r="M7292" s="10"/>
    </row>
    <row r="7293" spans="12:13" x14ac:dyDescent="0.2">
      <c r="L7293" s="6"/>
      <c r="M7293" s="10"/>
    </row>
    <row r="7294" spans="12:13" x14ac:dyDescent="0.2">
      <c r="L7294" s="6"/>
      <c r="M7294" s="10"/>
    </row>
    <row r="7295" spans="12:13" x14ac:dyDescent="0.2">
      <c r="L7295" s="6"/>
      <c r="M7295" s="10"/>
    </row>
    <row r="7296" spans="12:13" x14ac:dyDescent="0.2">
      <c r="L7296" s="6"/>
      <c r="M7296" s="10"/>
    </row>
    <row r="7297" spans="12:13" x14ac:dyDescent="0.2">
      <c r="L7297" s="6"/>
      <c r="M7297" s="10"/>
    </row>
    <row r="7298" spans="12:13" x14ac:dyDescent="0.2">
      <c r="L7298" s="6"/>
      <c r="M7298" s="10"/>
    </row>
    <row r="7299" spans="12:13" x14ac:dyDescent="0.2">
      <c r="L7299" s="6"/>
      <c r="M7299" s="10"/>
    </row>
    <row r="7300" spans="12:13" x14ac:dyDescent="0.2">
      <c r="L7300" s="6"/>
      <c r="M7300" s="10"/>
    </row>
    <row r="7301" spans="12:13" x14ac:dyDescent="0.2">
      <c r="L7301" s="6"/>
      <c r="M7301" s="10"/>
    </row>
    <row r="7302" spans="12:13" x14ac:dyDescent="0.2">
      <c r="L7302" s="6"/>
      <c r="M7302" s="10"/>
    </row>
    <row r="7303" spans="12:13" x14ac:dyDescent="0.2">
      <c r="L7303" s="6"/>
      <c r="M7303" s="10"/>
    </row>
    <row r="7304" spans="12:13" x14ac:dyDescent="0.2">
      <c r="L7304" s="6"/>
      <c r="M7304" s="10"/>
    </row>
    <row r="7305" spans="12:13" x14ac:dyDescent="0.2">
      <c r="L7305" s="6"/>
      <c r="M7305" s="10"/>
    </row>
    <row r="7306" spans="12:13" x14ac:dyDescent="0.2">
      <c r="L7306" s="6"/>
      <c r="M7306" s="10"/>
    </row>
    <row r="7307" spans="12:13" x14ac:dyDescent="0.2">
      <c r="L7307" s="6"/>
      <c r="M7307" s="10"/>
    </row>
    <row r="7308" spans="12:13" x14ac:dyDescent="0.2">
      <c r="L7308" s="6"/>
      <c r="M7308" s="10"/>
    </row>
    <row r="7309" spans="12:13" x14ac:dyDescent="0.2">
      <c r="L7309" s="6"/>
      <c r="M7309" s="10"/>
    </row>
    <row r="7310" spans="12:13" x14ac:dyDescent="0.2">
      <c r="L7310" s="6"/>
      <c r="M7310" s="10"/>
    </row>
    <row r="7311" spans="12:13" x14ac:dyDescent="0.2">
      <c r="L7311" s="6"/>
      <c r="M7311" s="10"/>
    </row>
    <row r="7312" spans="12:13" x14ac:dyDescent="0.2">
      <c r="L7312" s="6"/>
      <c r="M7312" s="10"/>
    </row>
    <row r="7313" spans="12:13" x14ac:dyDescent="0.2">
      <c r="L7313" s="6"/>
      <c r="M7313" s="10"/>
    </row>
    <row r="7314" spans="12:13" x14ac:dyDescent="0.2">
      <c r="L7314" s="6"/>
      <c r="M7314" s="10"/>
    </row>
    <row r="7315" spans="12:13" x14ac:dyDescent="0.2">
      <c r="L7315" s="6"/>
      <c r="M7315" s="10"/>
    </row>
    <row r="7316" spans="12:13" x14ac:dyDescent="0.2">
      <c r="L7316" s="6"/>
      <c r="M7316" s="10"/>
    </row>
    <row r="7317" spans="12:13" x14ac:dyDescent="0.2">
      <c r="L7317" s="6"/>
      <c r="M7317" s="10"/>
    </row>
    <row r="7318" spans="12:13" x14ac:dyDescent="0.2">
      <c r="L7318" s="6"/>
      <c r="M7318" s="10"/>
    </row>
    <row r="7319" spans="12:13" x14ac:dyDescent="0.2">
      <c r="L7319" s="6"/>
      <c r="M7319" s="10"/>
    </row>
    <row r="7320" spans="12:13" x14ac:dyDescent="0.2">
      <c r="L7320" s="6"/>
      <c r="M7320" s="10"/>
    </row>
    <row r="7321" spans="12:13" x14ac:dyDescent="0.2">
      <c r="L7321" s="6"/>
      <c r="M7321" s="10"/>
    </row>
    <row r="7322" spans="12:13" x14ac:dyDescent="0.2">
      <c r="L7322" s="6"/>
      <c r="M7322" s="10"/>
    </row>
    <row r="7323" spans="12:13" x14ac:dyDescent="0.2">
      <c r="L7323" s="6"/>
      <c r="M7323" s="10"/>
    </row>
    <row r="7324" spans="12:13" x14ac:dyDescent="0.2">
      <c r="L7324" s="6"/>
      <c r="M7324" s="10"/>
    </row>
    <row r="7325" spans="12:13" x14ac:dyDescent="0.2">
      <c r="L7325" s="6"/>
      <c r="M7325" s="10"/>
    </row>
    <row r="7326" spans="12:13" x14ac:dyDescent="0.2">
      <c r="L7326" s="6"/>
      <c r="M7326" s="10"/>
    </row>
    <row r="7327" spans="12:13" x14ac:dyDescent="0.2">
      <c r="L7327" s="6"/>
      <c r="M7327" s="10"/>
    </row>
    <row r="7328" spans="12:13" x14ac:dyDescent="0.2">
      <c r="L7328" s="6"/>
      <c r="M7328" s="10"/>
    </row>
    <row r="7329" spans="12:13" x14ac:dyDescent="0.2">
      <c r="L7329" s="6"/>
      <c r="M7329" s="10"/>
    </row>
    <row r="7330" spans="12:13" x14ac:dyDescent="0.2">
      <c r="L7330" s="6"/>
      <c r="M7330" s="10"/>
    </row>
    <row r="7331" spans="12:13" x14ac:dyDescent="0.2">
      <c r="L7331" s="6"/>
      <c r="M7331" s="10"/>
    </row>
    <row r="7332" spans="12:13" x14ac:dyDescent="0.2">
      <c r="L7332" s="6"/>
      <c r="M7332" s="10"/>
    </row>
    <row r="7333" spans="12:13" x14ac:dyDescent="0.2">
      <c r="L7333" s="6"/>
      <c r="M7333" s="10"/>
    </row>
    <row r="7334" spans="12:13" x14ac:dyDescent="0.2">
      <c r="L7334" s="6"/>
      <c r="M7334" s="10"/>
    </row>
    <row r="7335" spans="12:13" x14ac:dyDescent="0.2">
      <c r="L7335" s="6"/>
      <c r="M7335" s="10"/>
    </row>
    <row r="7336" spans="12:13" x14ac:dyDescent="0.2">
      <c r="L7336" s="6"/>
      <c r="M7336" s="10"/>
    </row>
    <row r="7337" spans="12:13" x14ac:dyDescent="0.2">
      <c r="L7337" s="6"/>
      <c r="M7337" s="10"/>
    </row>
    <row r="7338" spans="12:13" x14ac:dyDescent="0.2">
      <c r="L7338" s="6"/>
      <c r="M7338" s="10"/>
    </row>
    <row r="7339" spans="12:13" x14ac:dyDescent="0.2">
      <c r="L7339" s="6"/>
      <c r="M7339" s="10"/>
    </row>
    <row r="7340" spans="12:13" x14ac:dyDescent="0.2">
      <c r="L7340" s="6"/>
      <c r="M7340" s="10"/>
    </row>
    <row r="7341" spans="12:13" x14ac:dyDescent="0.2">
      <c r="L7341" s="6"/>
      <c r="M7341" s="10"/>
    </row>
    <row r="7342" spans="12:13" x14ac:dyDescent="0.2">
      <c r="L7342" s="6"/>
      <c r="M7342" s="10"/>
    </row>
    <row r="7343" spans="12:13" x14ac:dyDescent="0.2">
      <c r="L7343" s="6"/>
      <c r="M7343" s="10"/>
    </row>
    <row r="7344" spans="12:13" x14ac:dyDescent="0.2">
      <c r="L7344" s="6"/>
      <c r="M7344" s="10"/>
    </row>
    <row r="7345" spans="12:13" x14ac:dyDescent="0.2">
      <c r="L7345" s="6"/>
      <c r="M7345" s="10"/>
    </row>
    <row r="7346" spans="12:13" x14ac:dyDescent="0.2">
      <c r="L7346" s="6"/>
      <c r="M7346" s="10"/>
    </row>
    <row r="7347" spans="12:13" x14ac:dyDescent="0.2">
      <c r="L7347" s="6"/>
      <c r="M7347" s="10"/>
    </row>
    <row r="7348" spans="12:13" x14ac:dyDescent="0.2">
      <c r="L7348" s="6"/>
      <c r="M7348" s="10"/>
    </row>
    <row r="7349" spans="12:13" x14ac:dyDescent="0.2">
      <c r="L7349" s="6"/>
      <c r="M7349" s="10"/>
    </row>
    <row r="7350" spans="12:13" x14ac:dyDescent="0.2">
      <c r="L7350" s="6"/>
      <c r="M7350" s="10"/>
    </row>
    <row r="7351" spans="12:13" x14ac:dyDescent="0.2">
      <c r="L7351" s="6"/>
      <c r="M7351" s="10"/>
    </row>
    <row r="7352" spans="12:13" x14ac:dyDescent="0.2">
      <c r="L7352" s="6"/>
      <c r="M7352" s="10"/>
    </row>
    <row r="7353" spans="12:13" x14ac:dyDescent="0.2">
      <c r="L7353" s="6"/>
      <c r="M7353" s="10"/>
    </row>
    <row r="7354" spans="12:13" x14ac:dyDescent="0.2">
      <c r="L7354" s="6"/>
      <c r="M7354" s="10"/>
    </row>
    <row r="7355" spans="12:13" x14ac:dyDescent="0.2">
      <c r="L7355" s="6"/>
      <c r="M7355" s="10"/>
    </row>
    <row r="7356" spans="12:13" x14ac:dyDescent="0.2">
      <c r="L7356" s="6"/>
      <c r="M7356" s="10"/>
    </row>
    <row r="7357" spans="12:13" x14ac:dyDescent="0.2">
      <c r="L7357" s="6"/>
      <c r="M7357" s="10"/>
    </row>
    <row r="7358" spans="12:13" x14ac:dyDescent="0.2">
      <c r="L7358" s="6"/>
      <c r="M7358" s="10"/>
    </row>
    <row r="7359" spans="12:13" x14ac:dyDescent="0.2">
      <c r="L7359" s="6"/>
      <c r="M7359" s="10"/>
    </row>
    <row r="7360" spans="12:13" x14ac:dyDescent="0.2">
      <c r="L7360" s="6"/>
      <c r="M7360" s="10"/>
    </row>
    <row r="7361" spans="12:13" x14ac:dyDescent="0.2">
      <c r="L7361" s="6"/>
      <c r="M7361" s="10"/>
    </row>
    <row r="7362" spans="12:13" x14ac:dyDescent="0.2">
      <c r="L7362" s="6"/>
      <c r="M7362" s="10"/>
    </row>
    <row r="7363" spans="12:13" x14ac:dyDescent="0.2">
      <c r="L7363" s="6"/>
      <c r="M7363" s="10"/>
    </row>
    <row r="7364" spans="12:13" x14ac:dyDescent="0.2">
      <c r="L7364" s="6"/>
      <c r="M7364" s="10"/>
    </row>
    <row r="7365" spans="12:13" x14ac:dyDescent="0.2">
      <c r="L7365" s="6"/>
      <c r="M7365" s="10"/>
    </row>
    <row r="7366" spans="12:13" x14ac:dyDescent="0.2">
      <c r="L7366" s="6"/>
      <c r="M7366" s="10"/>
    </row>
    <row r="7367" spans="12:13" x14ac:dyDescent="0.2">
      <c r="L7367" s="6"/>
      <c r="M7367" s="10"/>
    </row>
    <row r="7368" spans="12:13" x14ac:dyDescent="0.2">
      <c r="L7368" s="6"/>
      <c r="M7368" s="10"/>
    </row>
    <row r="7369" spans="12:13" x14ac:dyDescent="0.2">
      <c r="L7369" s="6"/>
      <c r="M7369" s="10"/>
    </row>
    <row r="7370" spans="12:13" x14ac:dyDescent="0.2">
      <c r="L7370" s="6"/>
      <c r="M7370" s="10"/>
    </row>
    <row r="7371" spans="12:13" x14ac:dyDescent="0.2">
      <c r="L7371" s="6"/>
      <c r="M7371" s="10"/>
    </row>
    <row r="7372" spans="12:13" x14ac:dyDescent="0.2">
      <c r="L7372" s="6"/>
      <c r="M7372" s="10"/>
    </row>
    <row r="7373" spans="12:13" x14ac:dyDescent="0.2">
      <c r="L7373" s="6"/>
      <c r="M7373" s="10"/>
    </row>
    <row r="7374" spans="12:13" x14ac:dyDescent="0.2">
      <c r="L7374" s="6"/>
      <c r="M7374" s="10"/>
    </row>
    <row r="7375" spans="12:13" x14ac:dyDescent="0.2">
      <c r="L7375" s="6"/>
      <c r="M7375" s="10"/>
    </row>
    <row r="7376" spans="12:13" x14ac:dyDescent="0.2">
      <c r="L7376" s="6"/>
      <c r="M7376" s="10"/>
    </row>
    <row r="7377" spans="12:13" x14ac:dyDescent="0.2">
      <c r="L7377" s="6"/>
      <c r="M7377" s="10"/>
    </row>
    <row r="7378" spans="12:13" x14ac:dyDescent="0.2">
      <c r="L7378" s="6"/>
      <c r="M7378" s="10"/>
    </row>
    <row r="7379" spans="12:13" x14ac:dyDescent="0.2">
      <c r="L7379" s="6"/>
      <c r="M7379" s="10"/>
    </row>
    <row r="7380" spans="12:13" x14ac:dyDescent="0.2">
      <c r="L7380" s="6"/>
      <c r="M7380" s="10"/>
    </row>
    <row r="7381" spans="12:13" x14ac:dyDescent="0.2">
      <c r="L7381" s="6"/>
      <c r="M7381" s="10"/>
    </row>
    <row r="7382" spans="12:13" x14ac:dyDescent="0.2">
      <c r="L7382" s="6"/>
      <c r="M7382" s="10"/>
    </row>
    <row r="7383" spans="12:13" x14ac:dyDescent="0.2">
      <c r="L7383" s="6"/>
      <c r="M7383" s="10"/>
    </row>
    <row r="7384" spans="12:13" x14ac:dyDescent="0.2">
      <c r="L7384" s="6"/>
      <c r="M7384" s="10"/>
    </row>
    <row r="7385" spans="12:13" x14ac:dyDescent="0.2">
      <c r="L7385" s="6"/>
      <c r="M7385" s="10"/>
    </row>
    <row r="7386" spans="12:13" x14ac:dyDescent="0.2">
      <c r="L7386" s="6"/>
      <c r="M7386" s="10"/>
    </row>
    <row r="7387" spans="12:13" x14ac:dyDescent="0.2">
      <c r="L7387" s="6"/>
      <c r="M7387" s="10"/>
    </row>
    <row r="7388" spans="12:13" x14ac:dyDescent="0.2">
      <c r="L7388" s="6"/>
      <c r="M7388" s="10"/>
    </row>
    <row r="7389" spans="12:13" x14ac:dyDescent="0.2">
      <c r="L7389" s="6"/>
      <c r="M7389" s="10"/>
    </row>
    <row r="7390" spans="12:13" x14ac:dyDescent="0.2">
      <c r="L7390" s="6"/>
      <c r="M7390" s="10"/>
    </row>
    <row r="7391" spans="12:13" x14ac:dyDescent="0.2">
      <c r="L7391" s="6"/>
      <c r="M7391" s="10"/>
    </row>
    <row r="7392" spans="12:13" x14ac:dyDescent="0.2">
      <c r="L7392" s="6"/>
      <c r="M7392" s="10"/>
    </row>
    <row r="7393" spans="12:13" x14ac:dyDescent="0.2">
      <c r="L7393" s="6"/>
      <c r="M7393" s="10"/>
    </row>
    <row r="7394" spans="12:13" x14ac:dyDescent="0.2">
      <c r="L7394" s="6"/>
      <c r="M7394" s="10"/>
    </row>
    <row r="7395" spans="12:13" x14ac:dyDescent="0.2">
      <c r="L7395" s="6"/>
      <c r="M7395" s="10"/>
    </row>
    <row r="7396" spans="12:13" x14ac:dyDescent="0.2">
      <c r="L7396" s="6"/>
      <c r="M7396" s="10"/>
    </row>
    <row r="7397" spans="12:13" x14ac:dyDescent="0.2">
      <c r="L7397" s="6"/>
      <c r="M7397" s="10"/>
    </row>
    <row r="7398" spans="12:13" x14ac:dyDescent="0.2">
      <c r="L7398" s="6"/>
      <c r="M7398" s="10"/>
    </row>
    <row r="7399" spans="12:13" x14ac:dyDescent="0.2">
      <c r="L7399" s="6"/>
      <c r="M7399" s="10"/>
    </row>
    <row r="7400" spans="12:13" x14ac:dyDescent="0.2">
      <c r="L7400" s="6"/>
      <c r="M7400" s="10"/>
    </row>
    <row r="7401" spans="12:13" x14ac:dyDescent="0.2">
      <c r="L7401" s="6"/>
      <c r="M7401" s="10"/>
    </row>
    <row r="7402" spans="12:13" x14ac:dyDescent="0.2">
      <c r="L7402" s="6"/>
      <c r="M7402" s="10"/>
    </row>
    <row r="7403" spans="12:13" x14ac:dyDescent="0.2">
      <c r="L7403" s="6"/>
      <c r="M7403" s="10"/>
    </row>
    <row r="7404" spans="12:13" x14ac:dyDescent="0.2">
      <c r="L7404" s="6"/>
      <c r="M7404" s="10"/>
    </row>
    <row r="7405" spans="12:13" x14ac:dyDescent="0.2">
      <c r="L7405" s="6"/>
      <c r="M7405" s="10"/>
    </row>
    <row r="7406" spans="12:13" x14ac:dyDescent="0.2">
      <c r="L7406" s="6"/>
      <c r="M7406" s="10"/>
    </row>
    <row r="7407" spans="12:13" x14ac:dyDescent="0.2">
      <c r="L7407" s="6"/>
      <c r="M7407" s="10"/>
    </row>
    <row r="7408" spans="12:13" x14ac:dyDescent="0.2">
      <c r="L7408" s="6"/>
      <c r="M7408" s="10"/>
    </row>
    <row r="7409" spans="12:13" x14ac:dyDescent="0.2">
      <c r="L7409" s="6"/>
      <c r="M7409" s="10"/>
    </row>
    <row r="7410" spans="12:13" x14ac:dyDescent="0.2">
      <c r="L7410" s="6"/>
      <c r="M7410" s="10"/>
    </row>
    <row r="7411" spans="12:13" x14ac:dyDescent="0.2">
      <c r="L7411" s="6"/>
      <c r="M7411" s="10"/>
    </row>
    <row r="7412" spans="12:13" x14ac:dyDescent="0.2">
      <c r="L7412" s="6"/>
      <c r="M7412" s="10"/>
    </row>
    <row r="7413" spans="12:13" x14ac:dyDescent="0.2">
      <c r="L7413" s="6"/>
      <c r="M7413" s="10"/>
    </row>
    <row r="7414" spans="12:13" x14ac:dyDescent="0.2">
      <c r="L7414" s="6"/>
      <c r="M7414" s="10"/>
    </row>
    <row r="7415" spans="12:13" x14ac:dyDescent="0.2">
      <c r="L7415" s="6"/>
      <c r="M7415" s="10"/>
    </row>
    <row r="7416" spans="12:13" x14ac:dyDescent="0.2">
      <c r="L7416" s="6"/>
      <c r="M7416" s="10"/>
    </row>
    <row r="7417" spans="12:13" x14ac:dyDescent="0.2">
      <c r="L7417" s="6"/>
      <c r="M7417" s="10"/>
    </row>
    <row r="7418" spans="12:13" x14ac:dyDescent="0.2">
      <c r="L7418" s="6"/>
      <c r="M7418" s="10"/>
    </row>
    <row r="7419" spans="12:13" x14ac:dyDescent="0.2">
      <c r="L7419" s="6"/>
      <c r="M7419" s="10"/>
    </row>
    <row r="7420" spans="12:13" x14ac:dyDescent="0.2">
      <c r="L7420" s="6"/>
      <c r="M7420" s="10"/>
    </row>
    <row r="7421" spans="12:13" x14ac:dyDescent="0.2">
      <c r="L7421" s="6"/>
      <c r="M7421" s="10"/>
    </row>
    <row r="7422" spans="12:13" x14ac:dyDescent="0.2">
      <c r="L7422" s="6"/>
      <c r="M7422" s="10"/>
    </row>
    <row r="7423" spans="12:13" x14ac:dyDescent="0.2">
      <c r="L7423" s="6"/>
      <c r="M7423" s="10"/>
    </row>
    <row r="7424" spans="12:13" x14ac:dyDescent="0.2">
      <c r="L7424" s="6"/>
      <c r="M7424" s="10"/>
    </row>
    <row r="7425" spans="12:13" x14ac:dyDescent="0.2">
      <c r="L7425" s="6"/>
      <c r="M7425" s="10"/>
    </row>
    <row r="7426" spans="12:13" x14ac:dyDescent="0.2">
      <c r="L7426" s="6"/>
      <c r="M7426" s="10"/>
    </row>
    <row r="7427" spans="12:13" x14ac:dyDescent="0.2">
      <c r="L7427" s="6"/>
      <c r="M7427" s="10"/>
    </row>
    <row r="7428" spans="12:13" x14ac:dyDescent="0.2">
      <c r="L7428" s="6"/>
      <c r="M7428" s="10"/>
    </row>
    <row r="7429" spans="12:13" x14ac:dyDescent="0.2">
      <c r="L7429" s="6"/>
      <c r="M7429" s="10"/>
    </row>
    <row r="7430" spans="12:13" x14ac:dyDescent="0.2">
      <c r="L7430" s="6"/>
      <c r="M7430" s="10"/>
    </row>
    <row r="7431" spans="12:13" x14ac:dyDescent="0.2">
      <c r="L7431" s="6"/>
      <c r="M7431" s="10"/>
    </row>
    <row r="7432" spans="12:13" x14ac:dyDescent="0.2">
      <c r="L7432" s="6"/>
      <c r="M7432" s="10"/>
    </row>
    <row r="7433" spans="12:13" x14ac:dyDescent="0.2">
      <c r="L7433" s="6"/>
      <c r="M7433" s="10"/>
    </row>
    <row r="7434" spans="12:13" x14ac:dyDescent="0.2">
      <c r="L7434" s="6"/>
      <c r="M7434" s="10"/>
    </row>
    <row r="7435" spans="12:13" x14ac:dyDescent="0.2">
      <c r="L7435" s="6"/>
      <c r="M7435" s="10"/>
    </row>
    <row r="7436" spans="12:13" x14ac:dyDescent="0.2">
      <c r="L7436" s="6"/>
      <c r="M7436" s="10"/>
    </row>
    <row r="7437" spans="12:13" x14ac:dyDescent="0.2">
      <c r="L7437" s="6"/>
      <c r="M7437" s="10"/>
    </row>
    <row r="7438" spans="12:13" x14ac:dyDescent="0.2">
      <c r="L7438" s="6"/>
      <c r="M7438" s="10"/>
    </row>
    <row r="7439" spans="12:13" x14ac:dyDescent="0.2">
      <c r="L7439" s="6"/>
      <c r="M7439" s="10"/>
    </row>
    <row r="7440" spans="12:13" x14ac:dyDescent="0.2">
      <c r="L7440" s="6"/>
      <c r="M7440" s="10"/>
    </row>
    <row r="7441" spans="12:13" x14ac:dyDescent="0.2">
      <c r="L7441" s="6"/>
      <c r="M7441" s="10"/>
    </row>
    <row r="7442" spans="12:13" x14ac:dyDescent="0.2">
      <c r="L7442" s="6"/>
      <c r="M7442" s="10"/>
    </row>
    <row r="7443" spans="12:13" x14ac:dyDescent="0.2">
      <c r="L7443" s="6"/>
      <c r="M7443" s="10"/>
    </row>
    <row r="7444" spans="12:13" x14ac:dyDescent="0.2">
      <c r="L7444" s="6"/>
      <c r="M7444" s="10"/>
    </row>
    <row r="7445" spans="12:13" x14ac:dyDescent="0.2">
      <c r="L7445" s="6"/>
      <c r="M7445" s="10"/>
    </row>
    <row r="7446" spans="12:13" x14ac:dyDescent="0.2">
      <c r="L7446" s="6"/>
      <c r="M7446" s="10"/>
    </row>
    <row r="7447" spans="12:13" x14ac:dyDescent="0.2">
      <c r="L7447" s="6"/>
      <c r="M7447" s="10"/>
    </row>
    <row r="7448" spans="12:13" x14ac:dyDescent="0.2">
      <c r="L7448" s="6"/>
      <c r="M7448" s="10"/>
    </row>
    <row r="7449" spans="12:13" x14ac:dyDescent="0.2">
      <c r="L7449" s="6"/>
      <c r="M7449" s="10"/>
    </row>
    <row r="7450" spans="12:13" x14ac:dyDescent="0.2">
      <c r="L7450" s="6"/>
      <c r="M7450" s="10"/>
    </row>
    <row r="7451" spans="12:13" x14ac:dyDescent="0.2">
      <c r="L7451" s="6"/>
      <c r="M7451" s="10"/>
    </row>
    <row r="7452" spans="12:13" x14ac:dyDescent="0.2">
      <c r="L7452" s="6"/>
      <c r="M7452" s="10"/>
    </row>
    <row r="7453" spans="12:13" x14ac:dyDescent="0.2">
      <c r="L7453" s="6"/>
      <c r="M7453" s="10"/>
    </row>
    <row r="7454" spans="12:13" x14ac:dyDescent="0.2">
      <c r="L7454" s="6"/>
      <c r="M7454" s="10"/>
    </row>
    <row r="7455" spans="12:13" x14ac:dyDescent="0.2">
      <c r="L7455" s="6"/>
      <c r="M7455" s="10"/>
    </row>
    <row r="7456" spans="12:13" x14ac:dyDescent="0.2">
      <c r="L7456" s="6"/>
      <c r="M7456" s="10"/>
    </row>
    <row r="7457" spans="12:13" x14ac:dyDescent="0.2">
      <c r="L7457" s="6"/>
      <c r="M7457" s="10"/>
    </row>
    <row r="7458" spans="12:13" x14ac:dyDescent="0.2">
      <c r="L7458" s="6"/>
      <c r="M7458" s="10"/>
    </row>
    <row r="7459" spans="12:13" x14ac:dyDescent="0.2">
      <c r="L7459" s="6"/>
      <c r="M7459" s="10"/>
    </row>
    <row r="7460" spans="12:13" x14ac:dyDescent="0.2">
      <c r="L7460" s="6"/>
      <c r="M7460" s="10"/>
    </row>
    <row r="7461" spans="12:13" x14ac:dyDescent="0.2">
      <c r="L7461" s="6"/>
      <c r="M7461" s="10"/>
    </row>
    <row r="7462" spans="12:13" x14ac:dyDescent="0.2">
      <c r="L7462" s="6"/>
      <c r="M7462" s="10"/>
    </row>
    <row r="7463" spans="12:13" x14ac:dyDescent="0.2">
      <c r="L7463" s="6"/>
      <c r="M7463" s="10"/>
    </row>
    <row r="7464" spans="12:13" x14ac:dyDescent="0.2">
      <c r="L7464" s="6"/>
      <c r="M7464" s="10"/>
    </row>
    <row r="7465" spans="12:13" x14ac:dyDescent="0.2">
      <c r="L7465" s="6"/>
      <c r="M7465" s="10"/>
    </row>
    <row r="7466" spans="12:13" x14ac:dyDescent="0.2">
      <c r="L7466" s="6"/>
      <c r="M7466" s="10"/>
    </row>
    <row r="7467" spans="12:13" x14ac:dyDescent="0.2">
      <c r="L7467" s="6"/>
      <c r="M7467" s="10"/>
    </row>
    <row r="7468" spans="12:13" x14ac:dyDescent="0.2">
      <c r="L7468" s="6"/>
      <c r="M7468" s="10"/>
    </row>
    <row r="7469" spans="12:13" x14ac:dyDescent="0.2">
      <c r="L7469" s="6"/>
      <c r="M7469" s="10"/>
    </row>
    <row r="7470" spans="12:13" x14ac:dyDescent="0.2">
      <c r="L7470" s="6"/>
      <c r="M7470" s="10"/>
    </row>
    <row r="7471" spans="12:13" x14ac:dyDescent="0.2">
      <c r="L7471" s="6"/>
      <c r="M7471" s="10"/>
    </row>
    <row r="7472" spans="12:13" x14ac:dyDescent="0.2">
      <c r="L7472" s="6"/>
      <c r="M7472" s="10"/>
    </row>
    <row r="7473" spans="12:13" x14ac:dyDescent="0.2">
      <c r="L7473" s="6"/>
      <c r="M7473" s="10"/>
    </row>
    <row r="7474" spans="12:13" x14ac:dyDescent="0.2">
      <c r="L7474" s="6"/>
      <c r="M7474" s="10"/>
    </row>
    <row r="7475" spans="12:13" x14ac:dyDescent="0.2">
      <c r="L7475" s="6"/>
      <c r="M7475" s="10"/>
    </row>
    <row r="7476" spans="12:13" x14ac:dyDescent="0.2">
      <c r="L7476" s="6"/>
      <c r="M7476" s="10"/>
    </row>
    <row r="7477" spans="12:13" x14ac:dyDescent="0.2">
      <c r="L7477" s="6"/>
      <c r="M7477" s="10"/>
    </row>
    <row r="7478" spans="12:13" x14ac:dyDescent="0.2">
      <c r="L7478" s="6"/>
      <c r="M7478" s="10"/>
    </row>
    <row r="7479" spans="12:13" x14ac:dyDescent="0.2">
      <c r="L7479" s="6"/>
      <c r="M7479" s="10"/>
    </row>
    <row r="7480" spans="12:13" x14ac:dyDescent="0.2">
      <c r="L7480" s="6"/>
      <c r="M7480" s="10"/>
    </row>
    <row r="7481" spans="12:13" x14ac:dyDescent="0.2">
      <c r="L7481" s="6"/>
      <c r="M7481" s="10"/>
    </row>
    <row r="7482" spans="12:13" x14ac:dyDescent="0.2">
      <c r="L7482" s="6"/>
      <c r="M7482" s="10"/>
    </row>
    <row r="7483" spans="12:13" x14ac:dyDescent="0.2">
      <c r="L7483" s="6"/>
      <c r="M7483" s="10"/>
    </row>
    <row r="7484" spans="12:13" x14ac:dyDescent="0.2">
      <c r="L7484" s="6"/>
      <c r="M7484" s="10"/>
    </row>
    <row r="7485" spans="12:13" x14ac:dyDescent="0.2">
      <c r="L7485" s="6"/>
      <c r="M7485" s="10"/>
    </row>
    <row r="7486" spans="12:13" x14ac:dyDescent="0.2">
      <c r="L7486" s="6"/>
      <c r="M7486" s="10"/>
    </row>
    <row r="7487" spans="12:13" x14ac:dyDescent="0.2">
      <c r="L7487" s="6"/>
      <c r="M7487" s="10"/>
    </row>
    <row r="7488" spans="12:13" x14ac:dyDescent="0.2">
      <c r="L7488" s="6"/>
      <c r="M7488" s="10"/>
    </row>
    <row r="7489" spans="12:13" x14ac:dyDescent="0.2">
      <c r="L7489" s="6"/>
      <c r="M7489" s="10"/>
    </row>
    <row r="7490" spans="12:13" x14ac:dyDescent="0.2">
      <c r="L7490" s="6"/>
      <c r="M7490" s="10"/>
    </row>
    <row r="7491" spans="12:13" x14ac:dyDescent="0.2">
      <c r="L7491" s="6"/>
      <c r="M7491" s="10"/>
    </row>
    <row r="7492" spans="12:13" x14ac:dyDescent="0.2">
      <c r="L7492" s="6"/>
      <c r="M7492" s="10"/>
    </row>
    <row r="7493" spans="12:13" x14ac:dyDescent="0.2">
      <c r="L7493" s="6"/>
      <c r="M7493" s="10"/>
    </row>
    <row r="7494" spans="12:13" x14ac:dyDescent="0.2">
      <c r="L7494" s="6"/>
      <c r="M7494" s="10"/>
    </row>
    <row r="7495" spans="12:13" x14ac:dyDescent="0.2">
      <c r="L7495" s="6"/>
      <c r="M7495" s="10"/>
    </row>
    <row r="7496" spans="12:13" x14ac:dyDescent="0.2">
      <c r="L7496" s="6"/>
      <c r="M7496" s="10"/>
    </row>
    <row r="7497" spans="12:13" x14ac:dyDescent="0.2">
      <c r="L7497" s="6"/>
      <c r="M7497" s="10"/>
    </row>
    <row r="7498" spans="12:13" x14ac:dyDescent="0.2">
      <c r="L7498" s="6"/>
      <c r="M7498" s="10"/>
    </row>
    <row r="7499" spans="12:13" x14ac:dyDescent="0.2">
      <c r="L7499" s="6"/>
      <c r="M7499" s="10"/>
    </row>
    <row r="7500" spans="12:13" x14ac:dyDescent="0.2">
      <c r="L7500" s="6"/>
      <c r="M7500" s="10"/>
    </row>
    <row r="7501" spans="12:13" x14ac:dyDescent="0.2">
      <c r="L7501" s="6"/>
      <c r="M7501" s="10"/>
    </row>
    <row r="7502" spans="12:13" x14ac:dyDescent="0.2">
      <c r="L7502" s="6"/>
      <c r="M7502" s="10"/>
    </row>
    <row r="7503" spans="12:13" x14ac:dyDescent="0.2">
      <c r="L7503" s="6"/>
      <c r="M7503" s="10"/>
    </row>
    <row r="7504" spans="12:13" x14ac:dyDescent="0.2">
      <c r="L7504" s="6"/>
      <c r="M7504" s="10"/>
    </row>
    <row r="7505" spans="12:13" x14ac:dyDescent="0.2">
      <c r="L7505" s="6"/>
      <c r="M7505" s="10"/>
    </row>
    <row r="7506" spans="12:13" x14ac:dyDescent="0.2">
      <c r="L7506" s="6"/>
      <c r="M7506" s="10"/>
    </row>
    <row r="7507" spans="12:13" x14ac:dyDescent="0.2">
      <c r="L7507" s="6"/>
      <c r="M7507" s="10"/>
    </row>
    <row r="7508" spans="12:13" x14ac:dyDescent="0.2">
      <c r="L7508" s="6"/>
      <c r="M7508" s="10"/>
    </row>
    <row r="7509" spans="12:13" x14ac:dyDescent="0.2">
      <c r="L7509" s="6"/>
      <c r="M7509" s="10"/>
    </row>
    <row r="7510" spans="12:13" x14ac:dyDescent="0.2">
      <c r="L7510" s="6"/>
      <c r="M7510" s="10"/>
    </row>
    <row r="7511" spans="12:13" x14ac:dyDescent="0.2">
      <c r="L7511" s="6"/>
      <c r="M7511" s="10"/>
    </row>
    <row r="7512" spans="12:13" x14ac:dyDescent="0.2">
      <c r="L7512" s="6"/>
      <c r="M7512" s="10"/>
    </row>
    <row r="7513" spans="12:13" x14ac:dyDescent="0.2">
      <c r="L7513" s="6"/>
      <c r="M7513" s="10"/>
    </row>
    <row r="7514" spans="12:13" x14ac:dyDescent="0.2">
      <c r="L7514" s="6"/>
      <c r="M7514" s="10"/>
    </row>
    <row r="7515" spans="12:13" x14ac:dyDescent="0.2">
      <c r="L7515" s="6"/>
      <c r="M7515" s="10"/>
    </row>
    <row r="7516" spans="12:13" x14ac:dyDescent="0.2">
      <c r="L7516" s="6"/>
      <c r="M7516" s="10"/>
    </row>
    <row r="7517" spans="12:13" x14ac:dyDescent="0.2">
      <c r="L7517" s="6"/>
      <c r="M7517" s="10"/>
    </row>
    <row r="7518" spans="12:13" x14ac:dyDescent="0.2">
      <c r="L7518" s="6"/>
      <c r="M7518" s="10"/>
    </row>
    <row r="7519" spans="12:13" x14ac:dyDescent="0.2">
      <c r="L7519" s="6"/>
      <c r="M7519" s="10"/>
    </row>
    <row r="7520" spans="12:13" x14ac:dyDescent="0.2">
      <c r="L7520" s="6"/>
      <c r="M7520" s="10"/>
    </row>
    <row r="7521" spans="12:13" x14ac:dyDescent="0.2">
      <c r="L7521" s="6"/>
      <c r="M7521" s="10"/>
    </row>
    <row r="7522" spans="12:13" x14ac:dyDescent="0.2">
      <c r="L7522" s="6"/>
      <c r="M7522" s="10"/>
    </row>
    <row r="7523" spans="12:13" x14ac:dyDescent="0.2">
      <c r="L7523" s="6"/>
      <c r="M7523" s="10"/>
    </row>
    <row r="7524" spans="12:13" x14ac:dyDescent="0.2">
      <c r="L7524" s="6"/>
      <c r="M7524" s="10"/>
    </row>
    <row r="7525" spans="12:13" x14ac:dyDescent="0.2">
      <c r="L7525" s="6"/>
      <c r="M7525" s="10"/>
    </row>
    <row r="7526" spans="12:13" x14ac:dyDescent="0.2">
      <c r="L7526" s="6"/>
      <c r="M7526" s="10"/>
    </row>
    <row r="7527" spans="12:13" x14ac:dyDescent="0.2">
      <c r="L7527" s="6"/>
      <c r="M7527" s="10"/>
    </row>
    <row r="7528" spans="12:13" x14ac:dyDescent="0.2">
      <c r="L7528" s="6"/>
      <c r="M7528" s="10"/>
    </row>
    <row r="7529" spans="12:13" x14ac:dyDescent="0.2">
      <c r="L7529" s="6"/>
      <c r="M7529" s="10"/>
    </row>
    <row r="7530" spans="12:13" x14ac:dyDescent="0.2">
      <c r="L7530" s="6"/>
      <c r="M7530" s="10"/>
    </row>
    <row r="7531" spans="12:13" x14ac:dyDescent="0.2">
      <c r="L7531" s="6"/>
      <c r="M7531" s="10"/>
    </row>
    <row r="7532" spans="12:13" x14ac:dyDescent="0.2">
      <c r="L7532" s="6"/>
      <c r="M7532" s="10"/>
    </row>
    <row r="7533" spans="12:13" x14ac:dyDescent="0.2">
      <c r="L7533" s="6"/>
      <c r="M7533" s="10"/>
    </row>
    <row r="7534" spans="12:13" x14ac:dyDescent="0.2">
      <c r="L7534" s="6"/>
      <c r="M7534" s="10"/>
    </row>
    <row r="7535" spans="12:13" x14ac:dyDescent="0.2">
      <c r="L7535" s="6"/>
      <c r="M7535" s="10"/>
    </row>
    <row r="7536" spans="12:13" x14ac:dyDescent="0.2">
      <c r="L7536" s="6"/>
      <c r="M7536" s="10"/>
    </row>
    <row r="7537" spans="12:13" x14ac:dyDescent="0.2">
      <c r="L7537" s="6"/>
      <c r="M7537" s="10"/>
    </row>
    <row r="7538" spans="12:13" x14ac:dyDescent="0.2">
      <c r="L7538" s="6"/>
      <c r="M7538" s="10"/>
    </row>
    <row r="7539" spans="12:13" x14ac:dyDescent="0.2">
      <c r="L7539" s="6"/>
      <c r="M7539" s="10"/>
    </row>
    <row r="7540" spans="12:13" x14ac:dyDescent="0.2">
      <c r="L7540" s="6"/>
      <c r="M7540" s="10"/>
    </row>
    <row r="7541" spans="12:13" x14ac:dyDescent="0.2">
      <c r="L7541" s="6"/>
      <c r="M7541" s="10"/>
    </row>
    <row r="7542" spans="12:13" x14ac:dyDescent="0.2">
      <c r="L7542" s="6"/>
      <c r="M7542" s="10"/>
    </row>
    <row r="7543" spans="12:13" x14ac:dyDescent="0.2">
      <c r="L7543" s="6"/>
      <c r="M7543" s="10"/>
    </row>
    <row r="7544" spans="12:13" x14ac:dyDescent="0.2">
      <c r="L7544" s="6"/>
      <c r="M7544" s="10"/>
    </row>
    <row r="7545" spans="12:13" x14ac:dyDescent="0.2">
      <c r="L7545" s="6"/>
      <c r="M7545" s="10"/>
    </row>
    <row r="7546" spans="12:13" x14ac:dyDescent="0.2">
      <c r="L7546" s="6"/>
      <c r="M7546" s="10"/>
    </row>
    <row r="7547" spans="12:13" x14ac:dyDescent="0.2">
      <c r="L7547" s="6"/>
      <c r="M7547" s="10"/>
    </row>
    <row r="7548" spans="12:13" x14ac:dyDescent="0.2">
      <c r="L7548" s="6"/>
      <c r="M7548" s="10"/>
    </row>
    <row r="7549" spans="12:13" x14ac:dyDescent="0.2">
      <c r="L7549" s="6"/>
      <c r="M7549" s="10"/>
    </row>
    <row r="7550" spans="12:13" x14ac:dyDescent="0.2">
      <c r="L7550" s="6"/>
      <c r="M7550" s="10"/>
    </row>
    <row r="7551" spans="12:13" x14ac:dyDescent="0.2">
      <c r="L7551" s="6"/>
      <c r="M7551" s="10"/>
    </row>
    <row r="7552" spans="12:13" x14ac:dyDescent="0.2">
      <c r="L7552" s="6"/>
      <c r="M7552" s="10"/>
    </row>
    <row r="7553" spans="12:13" x14ac:dyDescent="0.2">
      <c r="L7553" s="6"/>
      <c r="M7553" s="10"/>
    </row>
    <row r="7554" spans="12:13" x14ac:dyDescent="0.2">
      <c r="L7554" s="6"/>
      <c r="M7554" s="10"/>
    </row>
    <row r="7555" spans="12:13" x14ac:dyDescent="0.2">
      <c r="L7555" s="6"/>
      <c r="M7555" s="10"/>
    </row>
    <row r="7556" spans="12:13" x14ac:dyDescent="0.2">
      <c r="L7556" s="6"/>
      <c r="M7556" s="10"/>
    </row>
    <row r="7557" spans="12:13" x14ac:dyDescent="0.2">
      <c r="L7557" s="6"/>
      <c r="M7557" s="10"/>
    </row>
    <row r="7558" spans="12:13" x14ac:dyDescent="0.2">
      <c r="L7558" s="6"/>
      <c r="M7558" s="10"/>
    </row>
    <row r="7559" spans="12:13" x14ac:dyDescent="0.2">
      <c r="L7559" s="6"/>
      <c r="M7559" s="10"/>
    </row>
    <row r="7560" spans="12:13" x14ac:dyDescent="0.2">
      <c r="L7560" s="6"/>
      <c r="M7560" s="10"/>
    </row>
    <row r="7561" spans="12:13" x14ac:dyDescent="0.2">
      <c r="L7561" s="6"/>
      <c r="M7561" s="10"/>
    </row>
    <row r="7562" spans="12:13" x14ac:dyDescent="0.2">
      <c r="L7562" s="6"/>
      <c r="M7562" s="10"/>
    </row>
    <row r="7563" spans="12:13" x14ac:dyDescent="0.2">
      <c r="L7563" s="6"/>
      <c r="M7563" s="10"/>
    </row>
    <row r="7564" spans="12:13" x14ac:dyDescent="0.2">
      <c r="L7564" s="6"/>
      <c r="M7564" s="10"/>
    </row>
    <row r="7565" spans="12:13" x14ac:dyDescent="0.2">
      <c r="L7565" s="6"/>
      <c r="M7565" s="10"/>
    </row>
    <row r="7566" spans="12:13" x14ac:dyDescent="0.2">
      <c r="L7566" s="6"/>
      <c r="M7566" s="10"/>
    </row>
    <row r="7567" spans="12:13" x14ac:dyDescent="0.2">
      <c r="L7567" s="6"/>
      <c r="M7567" s="10"/>
    </row>
    <row r="7568" spans="12:13" x14ac:dyDescent="0.2">
      <c r="L7568" s="6"/>
      <c r="M7568" s="10"/>
    </row>
    <row r="7569" spans="12:13" x14ac:dyDescent="0.2">
      <c r="L7569" s="6"/>
      <c r="M7569" s="10"/>
    </row>
    <row r="7570" spans="12:13" x14ac:dyDescent="0.2">
      <c r="L7570" s="6"/>
      <c r="M7570" s="10"/>
    </row>
    <row r="7571" spans="12:13" x14ac:dyDescent="0.2">
      <c r="L7571" s="6"/>
      <c r="M7571" s="10"/>
    </row>
    <row r="7572" spans="12:13" x14ac:dyDescent="0.2">
      <c r="L7572" s="6"/>
      <c r="M7572" s="10"/>
    </row>
    <row r="7573" spans="12:13" x14ac:dyDescent="0.2">
      <c r="L7573" s="6"/>
      <c r="M7573" s="10"/>
    </row>
    <row r="7574" spans="12:13" x14ac:dyDescent="0.2">
      <c r="L7574" s="6"/>
      <c r="M7574" s="10"/>
    </row>
    <row r="7575" spans="12:13" x14ac:dyDescent="0.2">
      <c r="L7575" s="6"/>
      <c r="M7575" s="10"/>
    </row>
    <row r="7576" spans="12:13" x14ac:dyDescent="0.2">
      <c r="L7576" s="6"/>
      <c r="M7576" s="10"/>
    </row>
    <row r="7577" spans="12:13" x14ac:dyDescent="0.2">
      <c r="L7577" s="6"/>
      <c r="M7577" s="10"/>
    </row>
    <row r="7578" spans="12:13" x14ac:dyDescent="0.2">
      <c r="L7578" s="6"/>
      <c r="M7578" s="10"/>
    </row>
    <row r="7579" spans="12:13" x14ac:dyDescent="0.2">
      <c r="L7579" s="6"/>
      <c r="M7579" s="10"/>
    </row>
    <row r="7580" spans="12:13" x14ac:dyDescent="0.2">
      <c r="L7580" s="6"/>
      <c r="M7580" s="10"/>
    </row>
    <row r="7581" spans="12:13" x14ac:dyDescent="0.2">
      <c r="L7581" s="6"/>
      <c r="M7581" s="10"/>
    </row>
    <row r="7582" spans="12:13" x14ac:dyDescent="0.2">
      <c r="L7582" s="6"/>
      <c r="M7582" s="10"/>
    </row>
    <row r="7583" spans="12:13" x14ac:dyDescent="0.2">
      <c r="L7583" s="6"/>
      <c r="M7583" s="10"/>
    </row>
    <row r="7584" spans="12:13" x14ac:dyDescent="0.2">
      <c r="L7584" s="6"/>
      <c r="M7584" s="10"/>
    </row>
    <row r="7585" spans="12:13" x14ac:dyDescent="0.2">
      <c r="L7585" s="6"/>
      <c r="M7585" s="10"/>
    </row>
    <row r="7586" spans="12:13" x14ac:dyDescent="0.2">
      <c r="L7586" s="6"/>
      <c r="M7586" s="10"/>
    </row>
    <row r="7587" spans="12:13" x14ac:dyDescent="0.2">
      <c r="L7587" s="6"/>
      <c r="M7587" s="10"/>
    </row>
    <row r="7588" spans="12:13" x14ac:dyDescent="0.2">
      <c r="L7588" s="6"/>
      <c r="M7588" s="10"/>
    </row>
    <row r="7589" spans="12:13" x14ac:dyDescent="0.2">
      <c r="L7589" s="6"/>
      <c r="M7589" s="10"/>
    </row>
    <row r="7590" spans="12:13" x14ac:dyDescent="0.2">
      <c r="L7590" s="6"/>
      <c r="M7590" s="10"/>
    </row>
    <row r="7591" spans="12:13" x14ac:dyDescent="0.2">
      <c r="L7591" s="6"/>
      <c r="M7591" s="10"/>
    </row>
    <row r="7592" spans="12:13" x14ac:dyDescent="0.2">
      <c r="L7592" s="6"/>
      <c r="M7592" s="10"/>
    </row>
    <row r="7593" spans="12:13" x14ac:dyDescent="0.2">
      <c r="L7593" s="6"/>
      <c r="M7593" s="10"/>
    </row>
    <row r="7594" spans="12:13" x14ac:dyDescent="0.2">
      <c r="L7594" s="6"/>
      <c r="M7594" s="10"/>
    </row>
    <row r="7595" spans="12:13" x14ac:dyDescent="0.2">
      <c r="L7595" s="6"/>
      <c r="M7595" s="10"/>
    </row>
    <row r="7596" spans="12:13" x14ac:dyDescent="0.2">
      <c r="L7596" s="6"/>
      <c r="M7596" s="10"/>
    </row>
    <row r="7597" spans="12:13" x14ac:dyDescent="0.2">
      <c r="L7597" s="6"/>
      <c r="M7597" s="10"/>
    </row>
    <row r="7598" spans="12:13" x14ac:dyDescent="0.2">
      <c r="L7598" s="6"/>
      <c r="M7598" s="10"/>
    </row>
    <row r="7599" spans="12:13" x14ac:dyDescent="0.2">
      <c r="L7599" s="6"/>
      <c r="M7599" s="10"/>
    </row>
    <row r="7600" spans="12:13" x14ac:dyDescent="0.2">
      <c r="L7600" s="6"/>
      <c r="M7600" s="10"/>
    </row>
    <row r="7601" spans="12:13" x14ac:dyDescent="0.2">
      <c r="L7601" s="6"/>
      <c r="M7601" s="10"/>
    </row>
    <row r="7602" spans="12:13" x14ac:dyDescent="0.2">
      <c r="L7602" s="6"/>
      <c r="M7602" s="10"/>
    </row>
    <row r="7603" spans="12:13" x14ac:dyDescent="0.2">
      <c r="L7603" s="6"/>
      <c r="M7603" s="10"/>
    </row>
    <row r="7604" spans="12:13" x14ac:dyDescent="0.2">
      <c r="L7604" s="6"/>
      <c r="M7604" s="10"/>
    </row>
    <row r="7605" spans="12:13" x14ac:dyDescent="0.2">
      <c r="L7605" s="6"/>
      <c r="M7605" s="10"/>
    </row>
    <row r="7606" spans="12:13" x14ac:dyDescent="0.2">
      <c r="L7606" s="6"/>
      <c r="M7606" s="10"/>
    </row>
    <row r="7607" spans="12:13" x14ac:dyDescent="0.2">
      <c r="L7607" s="6"/>
      <c r="M7607" s="10"/>
    </row>
    <row r="7608" spans="12:13" x14ac:dyDescent="0.2">
      <c r="L7608" s="6"/>
      <c r="M7608" s="10"/>
    </row>
    <row r="7609" spans="12:13" x14ac:dyDescent="0.2">
      <c r="L7609" s="6"/>
      <c r="M7609" s="10"/>
    </row>
    <row r="7610" spans="12:13" x14ac:dyDescent="0.2">
      <c r="L7610" s="6"/>
      <c r="M7610" s="10"/>
    </row>
    <row r="7611" spans="12:13" x14ac:dyDescent="0.2">
      <c r="L7611" s="6"/>
      <c r="M7611" s="10"/>
    </row>
    <row r="7612" spans="12:13" x14ac:dyDescent="0.2">
      <c r="L7612" s="6"/>
      <c r="M7612" s="10"/>
    </row>
    <row r="7613" spans="12:13" x14ac:dyDescent="0.2">
      <c r="L7613" s="6"/>
      <c r="M7613" s="10"/>
    </row>
    <row r="7614" spans="12:13" x14ac:dyDescent="0.2">
      <c r="L7614" s="6"/>
      <c r="M7614" s="10"/>
    </row>
    <row r="7615" spans="12:13" x14ac:dyDescent="0.2">
      <c r="L7615" s="6"/>
      <c r="M7615" s="10"/>
    </row>
    <row r="7616" spans="12:13" x14ac:dyDescent="0.2">
      <c r="L7616" s="6"/>
      <c r="M7616" s="10"/>
    </row>
    <row r="7617" spans="12:13" x14ac:dyDescent="0.2">
      <c r="L7617" s="6"/>
      <c r="M7617" s="10"/>
    </row>
    <row r="7618" spans="12:13" x14ac:dyDescent="0.2">
      <c r="L7618" s="6"/>
      <c r="M7618" s="10"/>
    </row>
    <row r="7619" spans="12:13" x14ac:dyDescent="0.2">
      <c r="L7619" s="6"/>
      <c r="M7619" s="10"/>
    </row>
    <row r="7620" spans="12:13" x14ac:dyDescent="0.2">
      <c r="L7620" s="6"/>
      <c r="M7620" s="10"/>
    </row>
    <row r="7621" spans="12:13" x14ac:dyDescent="0.2">
      <c r="L7621" s="6"/>
      <c r="M7621" s="10"/>
    </row>
    <row r="7622" spans="12:13" x14ac:dyDescent="0.2">
      <c r="L7622" s="6"/>
      <c r="M7622" s="10"/>
    </row>
    <row r="7623" spans="12:13" x14ac:dyDescent="0.2">
      <c r="L7623" s="6"/>
      <c r="M7623" s="10"/>
    </row>
    <row r="7624" spans="12:13" x14ac:dyDescent="0.2">
      <c r="L7624" s="6"/>
      <c r="M7624" s="10"/>
    </row>
    <row r="7625" spans="12:13" x14ac:dyDescent="0.2">
      <c r="L7625" s="6"/>
      <c r="M7625" s="10"/>
    </row>
    <row r="7626" spans="12:13" x14ac:dyDescent="0.2">
      <c r="L7626" s="6"/>
      <c r="M7626" s="10"/>
    </row>
    <row r="7627" spans="12:13" x14ac:dyDescent="0.2">
      <c r="L7627" s="6"/>
      <c r="M7627" s="10"/>
    </row>
    <row r="7628" spans="12:13" x14ac:dyDescent="0.2">
      <c r="L7628" s="6"/>
      <c r="M7628" s="10"/>
    </row>
    <row r="7629" spans="12:13" x14ac:dyDescent="0.2">
      <c r="L7629" s="6"/>
      <c r="M7629" s="10"/>
    </row>
    <row r="7630" spans="12:13" x14ac:dyDescent="0.2">
      <c r="L7630" s="6"/>
      <c r="M7630" s="10"/>
    </row>
    <row r="7631" spans="12:13" x14ac:dyDescent="0.2">
      <c r="L7631" s="6"/>
      <c r="M7631" s="10"/>
    </row>
    <row r="7632" spans="12:13" x14ac:dyDescent="0.2">
      <c r="L7632" s="6"/>
      <c r="M7632" s="10"/>
    </row>
    <row r="7633" spans="12:13" x14ac:dyDescent="0.2">
      <c r="L7633" s="6"/>
      <c r="M7633" s="10"/>
    </row>
    <row r="7634" spans="12:13" x14ac:dyDescent="0.2">
      <c r="L7634" s="6"/>
      <c r="M7634" s="10"/>
    </row>
    <row r="7635" spans="12:13" x14ac:dyDescent="0.2">
      <c r="L7635" s="6"/>
      <c r="M7635" s="10"/>
    </row>
    <row r="7636" spans="12:13" x14ac:dyDescent="0.2">
      <c r="L7636" s="6"/>
      <c r="M7636" s="10"/>
    </row>
    <row r="7637" spans="12:13" x14ac:dyDescent="0.2">
      <c r="L7637" s="6"/>
      <c r="M7637" s="10"/>
    </row>
    <row r="7638" spans="12:13" x14ac:dyDescent="0.2">
      <c r="L7638" s="6"/>
      <c r="M7638" s="10"/>
    </row>
    <row r="7639" spans="12:13" x14ac:dyDescent="0.2">
      <c r="L7639" s="6"/>
      <c r="M7639" s="10"/>
    </row>
    <row r="7640" spans="12:13" x14ac:dyDescent="0.2">
      <c r="L7640" s="6"/>
      <c r="M7640" s="10"/>
    </row>
    <row r="7641" spans="12:13" x14ac:dyDescent="0.2">
      <c r="L7641" s="6"/>
      <c r="M7641" s="10"/>
    </row>
    <row r="7642" spans="12:13" x14ac:dyDescent="0.2">
      <c r="L7642" s="6"/>
      <c r="M7642" s="10"/>
    </row>
    <row r="7643" spans="12:13" x14ac:dyDescent="0.2">
      <c r="L7643" s="6"/>
      <c r="M7643" s="10"/>
    </row>
    <row r="7644" spans="12:13" x14ac:dyDescent="0.2">
      <c r="L7644" s="6"/>
      <c r="M7644" s="10"/>
    </row>
    <row r="7645" spans="12:13" x14ac:dyDescent="0.2">
      <c r="L7645" s="6"/>
      <c r="M7645" s="10"/>
    </row>
    <row r="7646" spans="12:13" x14ac:dyDescent="0.2">
      <c r="L7646" s="6"/>
      <c r="M7646" s="10"/>
    </row>
    <row r="7647" spans="12:13" x14ac:dyDescent="0.2">
      <c r="L7647" s="6"/>
      <c r="M7647" s="10"/>
    </row>
    <row r="7648" spans="12:13" x14ac:dyDescent="0.2">
      <c r="L7648" s="6"/>
      <c r="M7648" s="10"/>
    </row>
    <row r="7649" spans="12:13" x14ac:dyDescent="0.2">
      <c r="L7649" s="6"/>
      <c r="M7649" s="10"/>
    </row>
    <row r="7650" spans="12:13" x14ac:dyDescent="0.2">
      <c r="L7650" s="6"/>
      <c r="M7650" s="10"/>
    </row>
    <row r="7651" spans="12:13" x14ac:dyDescent="0.2">
      <c r="L7651" s="6"/>
      <c r="M7651" s="10"/>
    </row>
    <row r="7652" spans="12:13" x14ac:dyDescent="0.2">
      <c r="L7652" s="6"/>
      <c r="M7652" s="10"/>
    </row>
    <row r="7653" spans="12:13" x14ac:dyDescent="0.2">
      <c r="L7653" s="6"/>
      <c r="M7653" s="10"/>
    </row>
    <row r="7654" spans="12:13" x14ac:dyDescent="0.2">
      <c r="L7654" s="6"/>
      <c r="M7654" s="10"/>
    </row>
    <row r="7655" spans="12:13" x14ac:dyDescent="0.2">
      <c r="L7655" s="6"/>
      <c r="M7655" s="10"/>
    </row>
    <row r="7656" spans="12:13" x14ac:dyDescent="0.2">
      <c r="L7656" s="6"/>
      <c r="M7656" s="10"/>
    </row>
    <row r="7657" spans="12:13" x14ac:dyDescent="0.2">
      <c r="L7657" s="6"/>
      <c r="M7657" s="10"/>
    </row>
    <row r="7658" spans="12:13" x14ac:dyDescent="0.2">
      <c r="L7658" s="6"/>
      <c r="M7658" s="10"/>
    </row>
    <row r="7659" spans="12:13" x14ac:dyDescent="0.2">
      <c r="L7659" s="6"/>
      <c r="M7659" s="10"/>
    </row>
    <row r="7660" spans="12:13" x14ac:dyDescent="0.2">
      <c r="L7660" s="6"/>
      <c r="M7660" s="10"/>
    </row>
    <row r="7661" spans="12:13" x14ac:dyDescent="0.2">
      <c r="L7661" s="6"/>
      <c r="M7661" s="10"/>
    </row>
    <row r="7662" spans="12:13" x14ac:dyDescent="0.2">
      <c r="L7662" s="6"/>
      <c r="M7662" s="10"/>
    </row>
    <row r="7663" spans="12:13" x14ac:dyDescent="0.2">
      <c r="L7663" s="6"/>
      <c r="M7663" s="10"/>
    </row>
    <row r="7664" spans="12:13" x14ac:dyDescent="0.2">
      <c r="L7664" s="6"/>
      <c r="M7664" s="10"/>
    </row>
    <row r="7665" spans="12:13" x14ac:dyDescent="0.2">
      <c r="L7665" s="6"/>
      <c r="M7665" s="10"/>
    </row>
    <row r="7666" spans="12:13" x14ac:dyDescent="0.2">
      <c r="L7666" s="6"/>
      <c r="M7666" s="10"/>
    </row>
    <row r="7667" spans="12:13" x14ac:dyDescent="0.2">
      <c r="L7667" s="6"/>
      <c r="M7667" s="10"/>
    </row>
    <row r="7668" spans="12:13" x14ac:dyDescent="0.2">
      <c r="L7668" s="6"/>
      <c r="M7668" s="10"/>
    </row>
    <row r="7669" spans="12:13" x14ac:dyDescent="0.2">
      <c r="L7669" s="6"/>
      <c r="M7669" s="10"/>
    </row>
    <row r="7670" spans="12:13" x14ac:dyDescent="0.2">
      <c r="L7670" s="6"/>
      <c r="M7670" s="10"/>
    </row>
    <row r="7671" spans="12:13" x14ac:dyDescent="0.2">
      <c r="L7671" s="6"/>
      <c r="M7671" s="10"/>
    </row>
    <row r="7672" spans="12:13" x14ac:dyDescent="0.2">
      <c r="L7672" s="6"/>
      <c r="M7672" s="10"/>
    </row>
    <row r="7673" spans="12:13" x14ac:dyDescent="0.2">
      <c r="L7673" s="6"/>
      <c r="M7673" s="10"/>
    </row>
    <row r="7674" spans="12:13" x14ac:dyDescent="0.2">
      <c r="L7674" s="6"/>
      <c r="M7674" s="10"/>
    </row>
    <row r="7675" spans="12:13" x14ac:dyDescent="0.2">
      <c r="L7675" s="6"/>
      <c r="M7675" s="10"/>
    </row>
    <row r="7676" spans="12:13" x14ac:dyDescent="0.2">
      <c r="L7676" s="6"/>
      <c r="M7676" s="10"/>
    </row>
    <row r="7677" spans="12:13" x14ac:dyDescent="0.2">
      <c r="L7677" s="6"/>
      <c r="M7677" s="10"/>
    </row>
    <row r="7678" spans="12:13" x14ac:dyDescent="0.2">
      <c r="L7678" s="6"/>
      <c r="M7678" s="10"/>
    </row>
    <row r="7679" spans="12:13" x14ac:dyDescent="0.2">
      <c r="L7679" s="6"/>
      <c r="M7679" s="10"/>
    </row>
    <row r="7680" spans="12:13" x14ac:dyDescent="0.2">
      <c r="L7680" s="6"/>
      <c r="M7680" s="10"/>
    </row>
    <row r="7681" spans="12:13" x14ac:dyDescent="0.2">
      <c r="L7681" s="6"/>
      <c r="M7681" s="10"/>
    </row>
    <row r="7682" spans="12:13" x14ac:dyDescent="0.2">
      <c r="L7682" s="6"/>
      <c r="M7682" s="10"/>
    </row>
    <row r="7683" spans="12:13" x14ac:dyDescent="0.2">
      <c r="L7683" s="6"/>
      <c r="M7683" s="10"/>
    </row>
    <row r="7684" spans="12:13" x14ac:dyDescent="0.2">
      <c r="L7684" s="6"/>
      <c r="M7684" s="10"/>
    </row>
    <row r="7685" spans="12:13" x14ac:dyDescent="0.2">
      <c r="L7685" s="6"/>
      <c r="M7685" s="10"/>
    </row>
    <row r="7686" spans="12:13" x14ac:dyDescent="0.2">
      <c r="L7686" s="6"/>
      <c r="M7686" s="10"/>
    </row>
    <row r="7687" spans="12:13" x14ac:dyDescent="0.2">
      <c r="L7687" s="6"/>
      <c r="M7687" s="10"/>
    </row>
    <row r="7688" spans="12:13" x14ac:dyDescent="0.2">
      <c r="L7688" s="6"/>
      <c r="M7688" s="10"/>
    </row>
    <row r="7689" spans="12:13" x14ac:dyDescent="0.2">
      <c r="L7689" s="6"/>
      <c r="M7689" s="10"/>
    </row>
    <row r="7690" spans="12:13" x14ac:dyDescent="0.2">
      <c r="L7690" s="6"/>
      <c r="M7690" s="10"/>
    </row>
    <row r="7691" spans="12:13" x14ac:dyDescent="0.2">
      <c r="L7691" s="6"/>
      <c r="M7691" s="10"/>
    </row>
    <row r="7692" spans="12:13" x14ac:dyDescent="0.2">
      <c r="L7692" s="6"/>
      <c r="M7692" s="10"/>
    </row>
    <row r="7693" spans="12:13" x14ac:dyDescent="0.2">
      <c r="L7693" s="6"/>
      <c r="M7693" s="10"/>
    </row>
    <row r="7694" spans="12:13" x14ac:dyDescent="0.2">
      <c r="L7694" s="6"/>
      <c r="M7694" s="10"/>
    </row>
    <row r="7695" spans="12:13" x14ac:dyDescent="0.2">
      <c r="L7695" s="6"/>
      <c r="M7695" s="10"/>
    </row>
    <row r="7696" spans="12:13" x14ac:dyDescent="0.2">
      <c r="L7696" s="6"/>
      <c r="M7696" s="10"/>
    </row>
    <row r="7697" spans="12:13" x14ac:dyDescent="0.2">
      <c r="L7697" s="6"/>
      <c r="M7697" s="10"/>
    </row>
    <row r="7698" spans="12:13" x14ac:dyDescent="0.2">
      <c r="L7698" s="6"/>
      <c r="M7698" s="10"/>
    </row>
    <row r="7699" spans="12:13" x14ac:dyDescent="0.2">
      <c r="L7699" s="6"/>
      <c r="M7699" s="10"/>
    </row>
    <row r="7700" spans="12:13" x14ac:dyDescent="0.2">
      <c r="L7700" s="6"/>
      <c r="M7700" s="10"/>
    </row>
    <row r="7701" spans="12:13" x14ac:dyDescent="0.2">
      <c r="L7701" s="6"/>
      <c r="M7701" s="10"/>
    </row>
    <row r="7702" spans="12:13" x14ac:dyDescent="0.2">
      <c r="L7702" s="6"/>
      <c r="M7702" s="10"/>
    </row>
    <row r="7703" spans="12:13" x14ac:dyDescent="0.2">
      <c r="L7703" s="6"/>
      <c r="M7703" s="10"/>
    </row>
    <row r="7704" spans="12:13" x14ac:dyDescent="0.2">
      <c r="L7704" s="6"/>
      <c r="M7704" s="10"/>
    </row>
    <row r="7705" spans="12:13" x14ac:dyDescent="0.2">
      <c r="L7705" s="6"/>
      <c r="M7705" s="10"/>
    </row>
    <row r="7706" spans="12:13" x14ac:dyDescent="0.2">
      <c r="L7706" s="6"/>
      <c r="M7706" s="10"/>
    </row>
    <row r="7707" spans="12:13" x14ac:dyDescent="0.2">
      <c r="L7707" s="6"/>
      <c r="M7707" s="10"/>
    </row>
    <row r="7708" spans="12:13" x14ac:dyDescent="0.2">
      <c r="L7708" s="6"/>
      <c r="M7708" s="10"/>
    </row>
    <row r="7709" spans="12:13" x14ac:dyDescent="0.2">
      <c r="L7709" s="6"/>
      <c r="M7709" s="10"/>
    </row>
    <row r="7710" spans="12:13" x14ac:dyDescent="0.2">
      <c r="L7710" s="6"/>
      <c r="M7710" s="10"/>
    </row>
    <row r="7711" spans="12:13" x14ac:dyDescent="0.2">
      <c r="L7711" s="6"/>
      <c r="M7711" s="10"/>
    </row>
    <row r="7712" spans="12:13" x14ac:dyDescent="0.2">
      <c r="L7712" s="6"/>
      <c r="M7712" s="10"/>
    </row>
    <row r="7713" spans="12:13" x14ac:dyDescent="0.2">
      <c r="L7713" s="6"/>
      <c r="M7713" s="10"/>
    </row>
    <row r="7714" spans="12:13" x14ac:dyDescent="0.2">
      <c r="L7714" s="6"/>
      <c r="M7714" s="10"/>
    </row>
    <row r="7715" spans="12:13" x14ac:dyDescent="0.2">
      <c r="L7715" s="6"/>
      <c r="M7715" s="10"/>
    </row>
    <row r="7716" spans="12:13" x14ac:dyDescent="0.2">
      <c r="L7716" s="6"/>
      <c r="M7716" s="10"/>
    </row>
    <row r="7717" spans="12:13" x14ac:dyDescent="0.2">
      <c r="L7717" s="6"/>
      <c r="M7717" s="10"/>
    </row>
    <row r="7718" spans="12:13" x14ac:dyDescent="0.2">
      <c r="L7718" s="6"/>
      <c r="M7718" s="10"/>
    </row>
    <row r="7719" spans="12:13" x14ac:dyDescent="0.2">
      <c r="L7719" s="6"/>
      <c r="M7719" s="10"/>
    </row>
    <row r="7720" spans="12:13" x14ac:dyDescent="0.2">
      <c r="L7720" s="6"/>
      <c r="M7720" s="10"/>
    </row>
    <row r="7721" spans="12:13" x14ac:dyDescent="0.2">
      <c r="L7721" s="6"/>
      <c r="M7721" s="10"/>
    </row>
    <row r="7722" spans="12:13" x14ac:dyDescent="0.2">
      <c r="L7722" s="6"/>
      <c r="M7722" s="10"/>
    </row>
    <row r="7723" spans="12:13" x14ac:dyDescent="0.2">
      <c r="L7723" s="6"/>
      <c r="M7723" s="10"/>
    </row>
    <row r="7724" spans="12:13" x14ac:dyDescent="0.2">
      <c r="L7724" s="6"/>
      <c r="M7724" s="10"/>
    </row>
    <row r="7725" spans="12:13" x14ac:dyDescent="0.2">
      <c r="L7725" s="6"/>
      <c r="M7725" s="10"/>
    </row>
    <row r="7726" spans="12:13" x14ac:dyDescent="0.2">
      <c r="L7726" s="6"/>
      <c r="M7726" s="10"/>
    </row>
    <row r="7727" spans="12:13" x14ac:dyDescent="0.2">
      <c r="L7727" s="6"/>
      <c r="M7727" s="10"/>
    </row>
    <row r="7728" spans="12:13" x14ac:dyDescent="0.2">
      <c r="L7728" s="6"/>
      <c r="M7728" s="10"/>
    </row>
    <row r="7729" spans="12:13" x14ac:dyDescent="0.2">
      <c r="L7729" s="6"/>
      <c r="M7729" s="10"/>
    </row>
    <row r="7730" spans="12:13" x14ac:dyDescent="0.2">
      <c r="L7730" s="6"/>
      <c r="M7730" s="10"/>
    </row>
    <row r="7731" spans="12:13" x14ac:dyDescent="0.2">
      <c r="L7731" s="6"/>
      <c r="M7731" s="10"/>
    </row>
    <row r="7732" spans="12:13" x14ac:dyDescent="0.2">
      <c r="L7732" s="6"/>
      <c r="M7732" s="10"/>
    </row>
    <row r="7733" spans="12:13" x14ac:dyDescent="0.2">
      <c r="L7733" s="6"/>
      <c r="M7733" s="10"/>
    </row>
    <row r="7734" spans="12:13" x14ac:dyDescent="0.2">
      <c r="L7734" s="6"/>
      <c r="M7734" s="10"/>
    </row>
    <row r="7735" spans="12:13" x14ac:dyDescent="0.2">
      <c r="L7735" s="6"/>
      <c r="M7735" s="10"/>
    </row>
    <row r="7736" spans="12:13" x14ac:dyDescent="0.2">
      <c r="L7736" s="6"/>
      <c r="M7736" s="10"/>
    </row>
    <row r="7737" spans="12:13" x14ac:dyDescent="0.2">
      <c r="L7737" s="6"/>
      <c r="M7737" s="10"/>
    </row>
    <row r="7738" spans="12:13" x14ac:dyDescent="0.2">
      <c r="L7738" s="6"/>
      <c r="M7738" s="10"/>
    </row>
    <row r="7739" spans="12:13" x14ac:dyDescent="0.2">
      <c r="L7739" s="6"/>
      <c r="M7739" s="10"/>
    </row>
    <row r="7740" spans="12:13" x14ac:dyDescent="0.2">
      <c r="L7740" s="6"/>
      <c r="M7740" s="10"/>
    </row>
    <row r="7741" spans="12:13" x14ac:dyDescent="0.2">
      <c r="L7741" s="6"/>
      <c r="M7741" s="10"/>
    </row>
    <row r="7742" spans="12:13" x14ac:dyDescent="0.2">
      <c r="L7742" s="6"/>
      <c r="M7742" s="10"/>
    </row>
    <row r="7743" spans="12:13" x14ac:dyDescent="0.2">
      <c r="L7743" s="6"/>
      <c r="M7743" s="10"/>
    </row>
    <row r="7744" spans="12:13" x14ac:dyDescent="0.2">
      <c r="L7744" s="6"/>
      <c r="M7744" s="10"/>
    </row>
    <row r="7745" spans="12:13" x14ac:dyDescent="0.2">
      <c r="L7745" s="6"/>
      <c r="M7745" s="10"/>
    </row>
    <row r="7746" spans="12:13" x14ac:dyDescent="0.2">
      <c r="L7746" s="6"/>
      <c r="M7746" s="10"/>
    </row>
    <row r="7747" spans="12:13" x14ac:dyDescent="0.2">
      <c r="L7747" s="6"/>
      <c r="M7747" s="10"/>
    </row>
    <row r="7748" spans="12:13" x14ac:dyDescent="0.2">
      <c r="L7748" s="6"/>
      <c r="M7748" s="10"/>
    </row>
    <row r="7749" spans="12:13" x14ac:dyDescent="0.2">
      <c r="L7749" s="6"/>
      <c r="M7749" s="10"/>
    </row>
    <row r="7750" spans="12:13" x14ac:dyDescent="0.2">
      <c r="L7750" s="6"/>
      <c r="M7750" s="10"/>
    </row>
    <row r="7751" spans="12:13" x14ac:dyDescent="0.2">
      <c r="L7751" s="6"/>
      <c r="M7751" s="10"/>
    </row>
    <row r="7752" spans="12:13" x14ac:dyDescent="0.2">
      <c r="L7752" s="6"/>
      <c r="M7752" s="10"/>
    </row>
    <row r="7753" spans="12:13" x14ac:dyDescent="0.2">
      <c r="L7753" s="6"/>
      <c r="M7753" s="10"/>
    </row>
    <row r="7754" spans="12:13" x14ac:dyDescent="0.2">
      <c r="L7754" s="6"/>
      <c r="M7754" s="10"/>
    </row>
    <row r="7755" spans="12:13" x14ac:dyDescent="0.2">
      <c r="L7755" s="6"/>
      <c r="M7755" s="10"/>
    </row>
    <row r="7756" spans="12:13" x14ac:dyDescent="0.2">
      <c r="L7756" s="6"/>
      <c r="M7756" s="10"/>
    </row>
    <row r="7757" spans="12:13" x14ac:dyDescent="0.2">
      <c r="L7757" s="6"/>
      <c r="M7757" s="10"/>
    </row>
    <row r="7758" spans="12:13" x14ac:dyDescent="0.2">
      <c r="L7758" s="6"/>
      <c r="M7758" s="10"/>
    </row>
    <row r="7759" spans="12:13" x14ac:dyDescent="0.2">
      <c r="L7759" s="6"/>
      <c r="M7759" s="10"/>
    </row>
    <row r="7760" spans="12:13" x14ac:dyDescent="0.2">
      <c r="L7760" s="6"/>
      <c r="M7760" s="10"/>
    </row>
    <row r="7761" spans="12:13" x14ac:dyDescent="0.2">
      <c r="L7761" s="6"/>
      <c r="M7761" s="10"/>
    </row>
    <row r="7762" spans="12:13" x14ac:dyDescent="0.2">
      <c r="L7762" s="6"/>
      <c r="M7762" s="10"/>
    </row>
    <row r="7763" spans="12:13" x14ac:dyDescent="0.2">
      <c r="L7763" s="6"/>
      <c r="M7763" s="10"/>
    </row>
    <row r="7764" spans="12:13" x14ac:dyDescent="0.2">
      <c r="L7764" s="6"/>
      <c r="M7764" s="10"/>
    </row>
    <row r="7765" spans="12:13" x14ac:dyDescent="0.2">
      <c r="L7765" s="6"/>
      <c r="M7765" s="10"/>
    </row>
    <row r="7766" spans="12:13" x14ac:dyDescent="0.2">
      <c r="L7766" s="6"/>
      <c r="M7766" s="10"/>
    </row>
    <row r="7767" spans="12:13" x14ac:dyDescent="0.2">
      <c r="L7767" s="6"/>
      <c r="M7767" s="10"/>
    </row>
    <row r="7768" spans="12:13" x14ac:dyDescent="0.2">
      <c r="L7768" s="6"/>
      <c r="M7768" s="10"/>
    </row>
    <row r="7769" spans="12:13" x14ac:dyDescent="0.2">
      <c r="L7769" s="6"/>
      <c r="M7769" s="10"/>
    </row>
    <row r="7770" spans="12:13" x14ac:dyDescent="0.2">
      <c r="L7770" s="6"/>
      <c r="M7770" s="10"/>
    </row>
    <row r="7771" spans="12:13" x14ac:dyDescent="0.2">
      <c r="L7771" s="6"/>
      <c r="M7771" s="10"/>
    </row>
    <row r="7772" spans="12:13" x14ac:dyDescent="0.2">
      <c r="L7772" s="6"/>
      <c r="M7772" s="10"/>
    </row>
    <row r="7773" spans="12:13" x14ac:dyDescent="0.2">
      <c r="L7773" s="6"/>
      <c r="M7773" s="10"/>
    </row>
    <row r="7774" spans="12:13" x14ac:dyDescent="0.2">
      <c r="L7774" s="6"/>
      <c r="M7774" s="10"/>
    </row>
    <row r="7775" spans="12:13" x14ac:dyDescent="0.2">
      <c r="L7775" s="6"/>
      <c r="M7775" s="10"/>
    </row>
    <row r="7776" spans="12:13" x14ac:dyDescent="0.2">
      <c r="L7776" s="6"/>
      <c r="M7776" s="10"/>
    </row>
    <row r="7777" spans="12:13" x14ac:dyDescent="0.2">
      <c r="L7777" s="6"/>
      <c r="M7777" s="10"/>
    </row>
    <row r="7778" spans="12:13" x14ac:dyDescent="0.2">
      <c r="L7778" s="6"/>
      <c r="M7778" s="10"/>
    </row>
    <row r="7779" spans="12:13" x14ac:dyDescent="0.2">
      <c r="L7779" s="6"/>
      <c r="M7779" s="10"/>
    </row>
    <row r="7780" spans="12:13" x14ac:dyDescent="0.2">
      <c r="L7780" s="6"/>
      <c r="M7780" s="10"/>
    </row>
    <row r="7781" spans="12:13" x14ac:dyDescent="0.2">
      <c r="L7781" s="6"/>
      <c r="M7781" s="10"/>
    </row>
    <row r="7782" spans="12:13" x14ac:dyDescent="0.2">
      <c r="L7782" s="6"/>
      <c r="M7782" s="10"/>
    </row>
    <row r="7783" spans="12:13" x14ac:dyDescent="0.2">
      <c r="L7783" s="6"/>
      <c r="M7783" s="10"/>
    </row>
    <row r="7784" spans="12:13" x14ac:dyDescent="0.2">
      <c r="L7784" s="6"/>
      <c r="M7784" s="10"/>
    </row>
    <row r="7785" spans="12:13" x14ac:dyDescent="0.2">
      <c r="L7785" s="6"/>
      <c r="M7785" s="10"/>
    </row>
    <row r="7786" spans="12:13" x14ac:dyDescent="0.2">
      <c r="L7786" s="6"/>
      <c r="M7786" s="10"/>
    </row>
    <row r="7787" spans="12:13" x14ac:dyDescent="0.2">
      <c r="L7787" s="6"/>
      <c r="M7787" s="10"/>
    </row>
    <row r="7788" spans="12:13" x14ac:dyDescent="0.2">
      <c r="L7788" s="6"/>
      <c r="M7788" s="10"/>
    </row>
    <row r="7789" spans="12:13" x14ac:dyDescent="0.2">
      <c r="L7789" s="6"/>
      <c r="M7789" s="10"/>
    </row>
    <row r="7790" spans="12:13" x14ac:dyDescent="0.2">
      <c r="L7790" s="6"/>
      <c r="M7790" s="10"/>
    </row>
    <row r="7791" spans="12:13" x14ac:dyDescent="0.2">
      <c r="L7791" s="6"/>
      <c r="M7791" s="10"/>
    </row>
    <row r="7792" spans="12:13" x14ac:dyDescent="0.2">
      <c r="L7792" s="6"/>
      <c r="M7792" s="10"/>
    </row>
    <row r="7793" spans="12:13" x14ac:dyDescent="0.2">
      <c r="L7793" s="6"/>
      <c r="M7793" s="10"/>
    </row>
    <row r="7794" spans="12:13" x14ac:dyDescent="0.2">
      <c r="L7794" s="6"/>
      <c r="M7794" s="10"/>
    </row>
    <row r="7795" spans="12:13" x14ac:dyDescent="0.2">
      <c r="L7795" s="6"/>
      <c r="M7795" s="10"/>
    </row>
    <row r="7796" spans="12:13" x14ac:dyDescent="0.2">
      <c r="L7796" s="6"/>
      <c r="M7796" s="10"/>
    </row>
    <row r="7797" spans="12:13" x14ac:dyDescent="0.2">
      <c r="L7797" s="6"/>
      <c r="M7797" s="10"/>
    </row>
    <row r="7798" spans="12:13" x14ac:dyDescent="0.2">
      <c r="L7798" s="6"/>
      <c r="M7798" s="10"/>
    </row>
    <row r="7799" spans="12:13" x14ac:dyDescent="0.2">
      <c r="L7799" s="6"/>
      <c r="M7799" s="10"/>
    </row>
    <row r="7800" spans="12:13" x14ac:dyDescent="0.2">
      <c r="L7800" s="6"/>
      <c r="M7800" s="10"/>
    </row>
    <row r="7801" spans="12:13" x14ac:dyDescent="0.2">
      <c r="L7801" s="6"/>
      <c r="M7801" s="10"/>
    </row>
    <row r="7802" spans="12:13" x14ac:dyDescent="0.2">
      <c r="L7802" s="6"/>
      <c r="M7802" s="10"/>
    </row>
    <row r="7803" spans="12:13" x14ac:dyDescent="0.2">
      <c r="L7803" s="6"/>
      <c r="M7803" s="10"/>
    </row>
    <row r="7804" spans="12:13" x14ac:dyDescent="0.2">
      <c r="L7804" s="6"/>
      <c r="M7804" s="10"/>
    </row>
    <row r="7805" spans="12:13" x14ac:dyDescent="0.2">
      <c r="L7805" s="6"/>
      <c r="M7805" s="10"/>
    </row>
    <row r="7806" spans="12:13" x14ac:dyDescent="0.2">
      <c r="L7806" s="6"/>
      <c r="M7806" s="10"/>
    </row>
    <row r="7807" spans="12:13" x14ac:dyDescent="0.2">
      <c r="L7807" s="6"/>
      <c r="M7807" s="10"/>
    </row>
    <row r="7808" spans="12:13" x14ac:dyDescent="0.2">
      <c r="L7808" s="6"/>
      <c r="M7808" s="10"/>
    </row>
    <row r="7809" spans="12:13" x14ac:dyDescent="0.2">
      <c r="L7809" s="6"/>
      <c r="M7809" s="10"/>
    </row>
    <row r="7810" spans="12:13" x14ac:dyDescent="0.2">
      <c r="L7810" s="6"/>
      <c r="M7810" s="10"/>
    </row>
    <row r="7811" spans="12:13" x14ac:dyDescent="0.2">
      <c r="L7811" s="6"/>
      <c r="M7811" s="10"/>
    </row>
    <row r="7812" spans="12:13" x14ac:dyDescent="0.2">
      <c r="L7812" s="6"/>
      <c r="M7812" s="10"/>
    </row>
    <row r="7813" spans="12:13" x14ac:dyDescent="0.2">
      <c r="L7813" s="6"/>
      <c r="M7813" s="10"/>
    </row>
    <row r="7814" spans="12:13" x14ac:dyDescent="0.2">
      <c r="L7814" s="6"/>
      <c r="M7814" s="10"/>
    </row>
    <row r="7815" spans="12:13" x14ac:dyDescent="0.2">
      <c r="L7815" s="6"/>
      <c r="M7815" s="10"/>
    </row>
    <row r="7816" spans="12:13" x14ac:dyDescent="0.2">
      <c r="L7816" s="6"/>
      <c r="M7816" s="10"/>
    </row>
    <row r="7817" spans="12:13" x14ac:dyDescent="0.2">
      <c r="L7817" s="6"/>
      <c r="M7817" s="10"/>
    </row>
    <row r="7818" spans="12:13" x14ac:dyDescent="0.2">
      <c r="L7818" s="6"/>
      <c r="M7818" s="10"/>
    </row>
    <row r="7819" spans="12:13" x14ac:dyDescent="0.2">
      <c r="L7819" s="6"/>
      <c r="M7819" s="10"/>
    </row>
    <row r="7820" spans="12:13" x14ac:dyDescent="0.2">
      <c r="L7820" s="6"/>
      <c r="M7820" s="10"/>
    </row>
    <row r="7821" spans="12:13" x14ac:dyDescent="0.2">
      <c r="L7821" s="6"/>
      <c r="M7821" s="10"/>
    </row>
    <row r="7822" spans="12:13" x14ac:dyDescent="0.2">
      <c r="L7822" s="6"/>
      <c r="M7822" s="10"/>
    </row>
    <row r="7823" spans="12:13" x14ac:dyDescent="0.2">
      <c r="L7823" s="6"/>
      <c r="M7823" s="10"/>
    </row>
    <row r="7824" spans="12:13" x14ac:dyDescent="0.2">
      <c r="L7824" s="6"/>
      <c r="M7824" s="10"/>
    </row>
    <row r="7825" spans="12:13" x14ac:dyDescent="0.2">
      <c r="L7825" s="6"/>
      <c r="M7825" s="10"/>
    </row>
    <row r="7826" spans="12:13" x14ac:dyDescent="0.2">
      <c r="L7826" s="6"/>
      <c r="M7826" s="10"/>
    </row>
    <row r="7827" spans="12:13" x14ac:dyDescent="0.2">
      <c r="L7827" s="6"/>
      <c r="M7827" s="10"/>
    </row>
    <row r="7828" spans="12:13" x14ac:dyDescent="0.2">
      <c r="L7828" s="6"/>
      <c r="M7828" s="10"/>
    </row>
    <row r="7829" spans="12:13" x14ac:dyDescent="0.2">
      <c r="L7829" s="6"/>
      <c r="M7829" s="10"/>
    </row>
    <row r="7830" spans="12:13" x14ac:dyDescent="0.2">
      <c r="L7830" s="6"/>
      <c r="M7830" s="10"/>
    </row>
    <row r="7831" spans="12:13" x14ac:dyDescent="0.2">
      <c r="L7831" s="6"/>
      <c r="M7831" s="10"/>
    </row>
    <row r="7832" spans="12:13" x14ac:dyDescent="0.2">
      <c r="L7832" s="6"/>
      <c r="M7832" s="10"/>
    </row>
    <row r="7833" spans="12:13" x14ac:dyDescent="0.2">
      <c r="L7833" s="6"/>
      <c r="M7833" s="10"/>
    </row>
    <row r="7834" spans="12:13" x14ac:dyDescent="0.2">
      <c r="L7834" s="6"/>
      <c r="M7834" s="10"/>
    </row>
    <row r="7835" spans="12:13" x14ac:dyDescent="0.2">
      <c r="L7835" s="6"/>
      <c r="M7835" s="10"/>
    </row>
    <row r="7836" spans="12:13" x14ac:dyDescent="0.2">
      <c r="L7836" s="6"/>
      <c r="M7836" s="10"/>
    </row>
    <row r="7837" spans="12:13" x14ac:dyDescent="0.2">
      <c r="L7837" s="6"/>
      <c r="M7837" s="10"/>
    </row>
    <row r="7838" spans="12:13" x14ac:dyDescent="0.2">
      <c r="L7838" s="6"/>
      <c r="M7838" s="10"/>
    </row>
    <row r="7839" spans="12:13" x14ac:dyDescent="0.2">
      <c r="L7839" s="6"/>
      <c r="M7839" s="10"/>
    </row>
    <row r="7840" spans="12:13" x14ac:dyDescent="0.2">
      <c r="L7840" s="6"/>
      <c r="M7840" s="10"/>
    </row>
    <row r="7841" spans="12:13" x14ac:dyDescent="0.2">
      <c r="L7841" s="6"/>
      <c r="M7841" s="10"/>
    </row>
    <row r="7842" spans="12:13" x14ac:dyDescent="0.2">
      <c r="L7842" s="6"/>
      <c r="M7842" s="10"/>
    </row>
    <row r="7843" spans="12:13" x14ac:dyDescent="0.2">
      <c r="L7843" s="6"/>
      <c r="M7843" s="10"/>
    </row>
    <row r="7844" spans="12:13" x14ac:dyDescent="0.2">
      <c r="L7844" s="6"/>
      <c r="M7844" s="10"/>
    </row>
    <row r="7845" spans="12:13" x14ac:dyDescent="0.2">
      <c r="L7845" s="6"/>
      <c r="M7845" s="10"/>
    </row>
    <row r="7846" spans="12:13" x14ac:dyDescent="0.2">
      <c r="L7846" s="6"/>
      <c r="M7846" s="10"/>
    </row>
    <row r="7847" spans="12:13" x14ac:dyDescent="0.2">
      <c r="L7847" s="6"/>
      <c r="M7847" s="10"/>
    </row>
    <row r="7848" spans="12:13" x14ac:dyDescent="0.2">
      <c r="L7848" s="6"/>
      <c r="M7848" s="10"/>
    </row>
    <row r="7849" spans="12:13" x14ac:dyDescent="0.2">
      <c r="L7849" s="6"/>
      <c r="M7849" s="10"/>
    </row>
    <row r="7850" spans="12:13" x14ac:dyDescent="0.2">
      <c r="L7850" s="6"/>
      <c r="M7850" s="10"/>
    </row>
    <row r="7851" spans="12:13" x14ac:dyDescent="0.2">
      <c r="L7851" s="6"/>
      <c r="M7851" s="10"/>
    </row>
    <row r="7852" spans="12:13" x14ac:dyDescent="0.2">
      <c r="L7852" s="6"/>
      <c r="M7852" s="10"/>
    </row>
    <row r="7853" spans="12:13" x14ac:dyDescent="0.2">
      <c r="L7853" s="6"/>
      <c r="M7853" s="10"/>
    </row>
    <row r="7854" spans="12:13" x14ac:dyDescent="0.2">
      <c r="L7854" s="6"/>
      <c r="M7854" s="10"/>
    </row>
    <row r="7855" spans="12:13" x14ac:dyDescent="0.2">
      <c r="L7855" s="6"/>
      <c r="M7855" s="10"/>
    </row>
    <row r="7856" spans="12:13" x14ac:dyDescent="0.2">
      <c r="L7856" s="6"/>
      <c r="M7856" s="10"/>
    </row>
    <row r="7857" spans="12:13" x14ac:dyDescent="0.2">
      <c r="L7857" s="6"/>
      <c r="M7857" s="10"/>
    </row>
    <row r="7858" spans="12:13" x14ac:dyDescent="0.2">
      <c r="L7858" s="6"/>
      <c r="M7858" s="10"/>
    </row>
    <row r="7859" spans="12:13" x14ac:dyDescent="0.2">
      <c r="L7859" s="6"/>
      <c r="M7859" s="10"/>
    </row>
    <row r="7860" spans="12:13" x14ac:dyDescent="0.2">
      <c r="L7860" s="6"/>
      <c r="M7860" s="10"/>
    </row>
    <row r="7861" spans="12:13" x14ac:dyDescent="0.2">
      <c r="L7861" s="6"/>
      <c r="M7861" s="10"/>
    </row>
    <row r="7862" spans="12:13" x14ac:dyDescent="0.2">
      <c r="L7862" s="6"/>
      <c r="M7862" s="10"/>
    </row>
    <row r="7863" spans="12:13" x14ac:dyDescent="0.2">
      <c r="L7863" s="6"/>
      <c r="M7863" s="10"/>
    </row>
    <row r="7864" spans="12:13" x14ac:dyDescent="0.2">
      <c r="L7864" s="6"/>
      <c r="M7864" s="10"/>
    </row>
    <row r="7865" spans="12:13" x14ac:dyDescent="0.2">
      <c r="L7865" s="6"/>
      <c r="M7865" s="10"/>
    </row>
    <row r="7866" spans="12:13" x14ac:dyDescent="0.2">
      <c r="L7866" s="6"/>
      <c r="M7866" s="10"/>
    </row>
    <row r="7867" spans="12:13" x14ac:dyDescent="0.2">
      <c r="L7867" s="6"/>
      <c r="M7867" s="10"/>
    </row>
    <row r="7868" spans="12:13" x14ac:dyDescent="0.2">
      <c r="L7868" s="6"/>
      <c r="M7868" s="10"/>
    </row>
    <row r="7869" spans="12:13" x14ac:dyDescent="0.2">
      <c r="L7869" s="6"/>
      <c r="M7869" s="10"/>
    </row>
    <row r="7870" spans="12:13" x14ac:dyDescent="0.2">
      <c r="L7870" s="6"/>
      <c r="M7870" s="10"/>
    </row>
    <row r="7871" spans="12:13" x14ac:dyDescent="0.2">
      <c r="L7871" s="6"/>
      <c r="M7871" s="10"/>
    </row>
    <row r="7872" spans="12:13" x14ac:dyDescent="0.2">
      <c r="L7872" s="6"/>
      <c r="M7872" s="10"/>
    </row>
    <row r="7873" spans="12:13" x14ac:dyDescent="0.2">
      <c r="L7873" s="6"/>
      <c r="M7873" s="10"/>
    </row>
    <row r="7874" spans="12:13" x14ac:dyDescent="0.2">
      <c r="L7874" s="6"/>
      <c r="M7874" s="10"/>
    </row>
    <row r="7875" spans="12:13" x14ac:dyDescent="0.2">
      <c r="L7875" s="6"/>
      <c r="M7875" s="10"/>
    </row>
    <row r="7876" spans="12:13" x14ac:dyDescent="0.2">
      <c r="L7876" s="6"/>
      <c r="M7876" s="10"/>
    </row>
    <row r="7877" spans="12:13" x14ac:dyDescent="0.2">
      <c r="L7877" s="6"/>
      <c r="M7877" s="10"/>
    </row>
    <row r="7878" spans="12:13" x14ac:dyDescent="0.2">
      <c r="L7878" s="6"/>
      <c r="M7878" s="10"/>
    </row>
    <row r="7879" spans="12:13" x14ac:dyDescent="0.2">
      <c r="L7879" s="6"/>
      <c r="M7879" s="10"/>
    </row>
    <row r="7880" spans="12:13" x14ac:dyDescent="0.2">
      <c r="L7880" s="6"/>
      <c r="M7880" s="10"/>
    </row>
    <row r="7881" spans="12:13" x14ac:dyDescent="0.2">
      <c r="L7881" s="6"/>
      <c r="M7881" s="10"/>
    </row>
    <row r="7882" spans="12:13" x14ac:dyDescent="0.2">
      <c r="L7882" s="6"/>
      <c r="M7882" s="10"/>
    </row>
    <row r="7883" spans="12:13" x14ac:dyDescent="0.2">
      <c r="L7883" s="6"/>
      <c r="M7883" s="10"/>
    </row>
    <row r="7884" spans="12:13" x14ac:dyDescent="0.2">
      <c r="L7884" s="6"/>
      <c r="M7884" s="10"/>
    </row>
    <row r="7885" spans="12:13" x14ac:dyDescent="0.2">
      <c r="L7885" s="6"/>
      <c r="M7885" s="10"/>
    </row>
    <row r="7886" spans="12:13" x14ac:dyDescent="0.2">
      <c r="L7886" s="6"/>
      <c r="M7886" s="10"/>
    </row>
    <row r="7887" spans="12:13" x14ac:dyDescent="0.2">
      <c r="L7887" s="6"/>
      <c r="M7887" s="10"/>
    </row>
    <row r="7888" spans="12:13" x14ac:dyDescent="0.2">
      <c r="L7888" s="6"/>
      <c r="M7888" s="10"/>
    </row>
    <row r="7889" spans="12:13" x14ac:dyDescent="0.2">
      <c r="L7889" s="6"/>
      <c r="M7889" s="10"/>
    </row>
    <row r="7890" spans="12:13" x14ac:dyDescent="0.2">
      <c r="L7890" s="6"/>
      <c r="M7890" s="10"/>
    </row>
    <row r="7891" spans="12:13" x14ac:dyDescent="0.2">
      <c r="L7891" s="6"/>
      <c r="M7891" s="10"/>
    </row>
    <row r="7892" spans="12:13" x14ac:dyDescent="0.2">
      <c r="L7892" s="6"/>
      <c r="M7892" s="10"/>
    </row>
    <row r="7893" spans="12:13" x14ac:dyDescent="0.2">
      <c r="L7893" s="6"/>
      <c r="M7893" s="10"/>
    </row>
    <row r="7894" spans="12:13" x14ac:dyDescent="0.2">
      <c r="L7894" s="6"/>
      <c r="M7894" s="10"/>
    </row>
    <row r="7895" spans="12:13" x14ac:dyDescent="0.2">
      <c r="L7895" s="6"/>
      <c r="M7895" s="10"/>
    </row>
    <row r="7896" spans="12:13" x14ac:dyDescent="0.2">
      <c r="L7896" s="6"/>
      <c r="M7896" s="10"/>
    </row>
    <row r="7897" spans="12:13" x14ac:dyDescent="0.2">
      <c r="L7897" s="6"/>
      <c r="M7897" s="10"/>
    </row>
    <row r="7898" spans="12:13" x14ac:dyDescent="0.2">
      <c r="L7898" s="6"/>
      <c r="M7898" s="10"/>
    </row>
    <row r="7899" spans="12:13" x14ac:dyDescent="0.2">
      <c r="L7899" s="6"/>
      <c r="M7899" s="10"/>
    </row>
    <row r="7900" spans="12:13" x14ac:dyDescent="0.2">
      <c r="L7900" s="6"/>
      <c r="M7900" s="10"/>
    </row>
    <row r="7901" spans="12:13" x14ac:dyDescent="0.2">
      <c r="L7901" s="6"/>
      <c r="M7901" s="10"/>
    </row>
    <row r="7902" spans="12:13" x14ac:dyDescent="0.2">
      <c r="L7902" s="6"/>
      <c r="M7902" s="10"/>
    </row>
    <row r="7903" spans="12:13" x14ac:dyDescent="0.2">
      <c r="L7903" s="6"/>
      <c r="M7903" s="10"/>
    </row>
    <row r="7904" spans="12:13" x14ac:dyDescent="0.2">
      <c r="L7904" s="6"/>
      <c r="M7904" s="10"/>
    </row>
    <row r="7905" spans="12:13" x14ac:dyDescent="0.2">
      <c r="L7905" s="6"/>
      <c r="M7905" s="10"/>
    </row>
    <row r="7906" spans="12:13" x14ac:dyDescent="0.2">
      <c r="L7906" s="6"/>
      <c r="M7906" s="10"/>
    </row>
    <row r="7907" spans="12:13" x14ac:dyDescent="0.2">
      <c r="L7907" s="6"/>
      <c r="M7907" s="10"/>
    </row>
    <row r="7908" spans="12:13" x14ac:dyDescent="0.2">
      <c r="L7908" s="6"/>
      <c r="M7908" s="10"/>
    </row>
    <row r="7909" spans="12:13" x14ac:dyDescent="0.2">
      <c r="L7909" s="6"/>
      <c r="M7909" s="10"/>
    </row>
    <row r="7910" spans="12:13" x14ac:dyDescent="0.2">
      <c r="L7910" s="6"/>
      <c r="M7910" s="10"/>
    </row>
    <row r="7911" spans="12:13" x14ac:dyDescent="0.2">
      <c r="L7911" s="6"/>
      <c r="M7911" s="10"/>
    </row>
    <row r="7912" spans="12:13" x14ac:dyDescent="0.2">
      <c r="L7912" s="6"/>
      <c r="M7912" s="10"/>
    </row>
    <row r="7913" spans="12:13" x14ac:dyDescent="0.2">
      <c r="L7913" s="6"/>
      <c r="M7913" s="10"/>
    </row>
    <row r="7914" spans="12:13" x14ac:dyDescent="0.2">
      <c r="L7914" s="6"/>
      <c r="M7914" s="10"/>
    </row>
    <row r="7915" spans="12:13" x14ac:dyDescent="0.2">
      <c r="L7915" s="6"/>
      <c r="M7915" s="10"/>
    </row>
    <row r="7916" spans="12:13" x14ac:dyDescent="0.2">
      <c r="L7916" s="6"/>
      <c r="M7916" s="10"/>
    </row>
    <row r="7917" spans="12:13" x14ac:dyDescent="0.2">
      <c r="L7917" s="6"/>
      <c r="M7917" s="10"/>
    </row>
    <row r="7918" spans="12:13" x14ac:dyDescent="0.2">
      <c r="L7918" s="6"/>
      <c r="M7918" s="10"/>
    </row>
    <row r="7919" spans="12:13" x14ac:dyDescent="0.2">
      <c r="L7919" s="6"/>
      <c r="M7919" s="10"/>
    </row>
    <row r="7920" spans="12:13" x14ac:dyDescent="0.2">
      <c r="L7920" s="6"/>
      <c r="M7920" s="10"/>
    </row>
    <row r="7921" spans="12:13" x14ac:dyDescent="0.2">
      <c r="L7921" s="6"/>
      <c r="M7921" s="10"/>
    </row>
    <row r="7922" spans="12:13" x14ac:dyDescent="0.2">
      <c r="L7922" s="6"/>
      <c r="M7922" s="10"/>
    </row>
    <row r="7923" spans="12:13" x14ac:dyDescent="0.2">
      <c r="L7923" s="6"/>
      <c r="M7923" s="10"/>
    </row>
    <row r="7924" spans="12:13" x14ac:dyDescent="0.2">
      <c r="L7924" s="6"/>
      <c r="M7924" s="10"/>
    </row>
    <row r="7925" spans="12:13" x14ac:dyDescent="0.2">
      <c r="L7925" s="6"/>
      <c r="M7925" s="10"/>
    </row>
    <row r="7926" spans="12:13" x14ac:dyDescent="0.2">
      <c r="L7926" s="6"/>
      <c r="M7926" s="10"/>
    </row>
    <row r="7927" spans="12:13" x14ac:dyDescent="0.2">
      <c r="L7927" s="6"/>
      <c r="M7927" s="10"/>
    </row>
    <row r="7928" spans="12:13" x14ac:dyDescent="0.2">
      <c r="L7928" s="6"/>
      <c r="M7928" s="10"/>
    </row>
    <row r="7929" spans="12:13" x14ac:dyDescent="0.2">
      <c r="L7929" s="6"/>
      <c r="M7929" s="10"/>
    </row>
    <row r="7930" spans="12:13" x14ac:dyDescent="0.2">
      <c r="L7930" s="6"/>
      <c r="M7930" s="10"/>
    </row>
    <row r="7931" spans="12:13" x14ac:dyDescent="0.2">
      <c r="L7931" s="6"/>
      <c r="M7931" s="10"/>
    </row>
    <row r="7932" spans="12:13" x14ac:dyDescent="0.2">
      <c r="L7932" s="6"/>
      <c r="M7932" s="10"/>
    </row>
    <row r="7933" spans="12:13" x14ac:dyDescent="0.2">
      <c r="L7933" s="6"/>
      <c r="M7933" s="10"/>
    </row>
    <row r="7934" spans="12:13" x14ac:dyDescent="0.2">
      <c r="L7934" s="6"/>
      <c r="M7934" s="10"/>
    </row>
    <row r="7935" spans="12:13" x14ac:dyDescent="0.2">
      <c r="L7935" s="6"/>
      <c r="M7935" s="10"/>
    </row>
    <row r="7936" spans="12:13" x14ac:dyDescent="0.2">
      <c r="L7936" s="6"/>
      <c r="M7936" s="10"/>
    </row>
    <row r="7937" spans="12:13" x14ac:dyDescent="0.2">
      <c r="L7937" s="6"/>
      <c r="M7937" s="10"/>
    </row>
    <row r="7938" spans="12:13" x14ac:dyDescent="0.2">
      <c r="L7938" s="6"/>
      <c r="M7938" s="10"/>
    </row>
    <row r="7939" spans="12:13" x14ac:dyDescent="0.2">
      <c r="L7939" s="6"/>
      <c r="M7939" s="10"/>
    </row>
    <row r="7940" spans="12:13" x14ac:dyDescent="0.2">
      <c r="L7940" s="6"/>
      <c r="M7940" s="10"/>
    </row>
    <row r="7941" spans="12:13" x14ac:dyDescent="0.2">
      <c r="L7941" s="6"/>
      <c r="M7941" s="10"/>
    </row>
    <row r="7942" spans="12:13" x14ac:dyDescent="0.2">
      <c r="L7942" s="6"/>
      <c r="M7942" s="10"/>
    </row>
    <row r="7943" spans="12:13" x14ac:dyDescent="0.2">
      <c r="L7943" s="6"/>
      <c r="M7943" s="10"/>
    </row>
    <row r="7944" spans="12:13" x14ac:dyDescent="0.2">
      <c r="L7944" s="6"/>
      <c r="M7944" s="10"/>
    </row>
    <row r="7945" spans="12:13" x14ac:dyDescent="0.2">
      <c r="L7945" s="6"/>
      <c r="M7945" s="10"/>
    </row>
    <row r="7946" spans="12:13" x14ac:dyDescent="0.2">
      <c r="L7946" s="6"/>
      <c r="M7946" s="10"/>
    </row>
    <row r="7947" spans="12:13" x14ac:dyDescent="0.2">
      <c r="L7947" s="6"/>
      <c r="M7947" s="10"/>
    </row>
    <row r="7948" spans="12:13" x14ac:dyDescent="0.2">
      <c r="L7948" s="6"/>
      <c r="M7948" s="10"/>
    </row>
    <row r="7949" spans="12:13" x14ac:dyDescent="0.2">
      <c r="L7949" s="6"/>
      <c r="M7949" s="10"/>
    </row>
    <row r="7950" spans="12:13" x14ac:dyDescent="0.2">
      <c r="L7950" s="6"/>
      <c r="M7950" s="10"/>
    </row>
    <row r="7951" spans="12:13" x14ac:dyDescent="0.2">
      <c r="L7951" s="6"/>
      <c r="M7951" s="10"/>
    </row>
    <row r="7952" spans="12:13" x14ac:dyDescent="0.2">
      <c r="L7952" s="6"/>
      <c r="M7952" s="10"/>
    </row>
    <row r="7953" spans="12:13" x14ac:dyDescent="0.2">
      <c r="L7953" s="6"/>
      <c r="M7953" s="10"/>
    </row>
    <row r="7954" spans="12:13" x14ac:dyDescent="0.2">
      <c r="L7954" s="6"/>
      <c r="M7954" s="10"/>
    </row>
    <row r="7955" spans="12:13" x14ac:dyDescent="0.2">
      <c r="L7955" s="6"/>
      <c r="M7955" s="10"/>
    </row>
    <row r="7956" spans="12:13" x14ac:dyDescent="0.2">
      <c r="L7956" s="6"/>
      <c r="M7956" s="10"/>
    </row>
    <row r="7957" spans="12:13" x14ac:dyDescent="0.2">
      <c r="L7957" s="6"/>
      <c r="M7957" s="10"/>
    </row>
    <row r="7958" spans="12:13" x14ac:dyDescent="0.2">
      <c r="L7958" s="6"/>
      <c r="M7958" s="10"/>
    </row>
    <row r="7959" spans="12:13" x14ac:dyDescent="0.2">
      <c r="L7959" s="6"/>
      <c r="M7959" s="10"/>
    </row>
    <row r="7960" spans="12:13" x14ac:dyDescent="0.2">
      <c r="L7960" s="6"/>
      <c r="M7960" s="10"/>
    </row>
    <row r="7961" spans="12:13" x14ac:dyDescent="0.2">
      <c r="L7961" s="6"/>
      <c r="M7961" s="10"/>
    </row>
    <row r="7962" spans="12:13" x14ac:dyDescent="0.2">
      <c r="L7962" s="6"/>
      <c r="M7962" s="10"/>
    </row>
    <row r="7963" spans="12:13" x14ac:dyDescent="0.2">
      <c r="L7963" s="6"/>
      <c r="M7963" s="10"/>
    </row>
    <row r="7964" spans="12:13" x14ac:dyDescent="0.2">
      <c r="L7964" s="6"/>
      <c r="M7964" s="10"/>
    </row>
    <row r="7965" spans="12:13" x14ac:dyDescent="0.2">
      <c r="L7965" s="6"/>
      <c r="M7965" s="10"/>
    </row>
    <row r="7966" spans="12:13" x14ac:dyDescent="0.2">
      <c r="L7966" s="6"/>
      <c r="M7966" s="10"/>
    </row>
    <row r="7967" spans="12:13" x14ac:dyDescent="0.2">
      <c r="L7967" s="6"/>
      <c r="M7967" s="10"/>
    </row>
    <row r="7968" spans="12:13" x14ac:dyDescent="0.2">
      <c r="L7968" s="6"/>
      <c r="M7968" s="10"/>
    </row>
    <row r="7969" spans="12:13" x14ac:dyDescent="0.2">
      <c r="L7969" s="6"/>
      <c r="M7969" s="10"/>
    </row>
    <row r="7970" spans="12:13" x14ac:dyDescent="0.2">
      <c r="L7970" s="6"/>
      <c r="M7970" s="10"/>
    </row>
    <row r="7971" spans="12:13" x14ac:dyDescent="0.2">
      <c r="L7971" s="6"/>
      <c r="M7971" s="10"/>
    </row>
    <row r="7972" spans="12:13" x14ac:dyDescent="0.2">
      <c r="L7972" s="6"/>
      <c r="M7972" s="10"/>
    </row>
    <row r="7973" spans="12:13" x14ac:dyDescent="0.2">
      <c r="L7973" s="6"/>
      <c r="M7973" s="10"/>
    </row>
    <row r="7974" spans="12:13" x14ac:dyDescent="0.2">
      <c r="L7974" s="6"/>
      <c r="M7974" s="10"/>
    </row>
    <row r="7975" spans="12:13" x14ac:dyDescent="0.2">
      <c r="L7975" s="6"/>
      <c r="M7975" s="10"/>
    </row>
    <row r="7976" spans="12:13" x14ac:dyDescent="0.2">
      <c r="L7976" s="6"/>
      <c r="M7976" s="10"/>
    </row>
    <row r="7977" spans="12:13" x14ac:dyDescent="0.2">
      <c r="L7977" s="6"/>
      <c r="M7977" s="10"/>
    </row>
    <row r="7978" spans="12:13" x14ac:dyDescent="0.2">
      <c r="L7978" s="6"/>
      <c r="M7978" s="10"/>
    </row>
    <row r="7979" spans="12:13" x14ac:dyDescent="0.2">
      <c r="L7979" s="6"/>
      <c r="M7979" s="10"/>
    </row>
    <row r="7980" spans="12:13" x14ac:dyDescent="0.2">
      <c r="L7980" s="6"/>
      <c r="M7980" s="10"/>
    </row>
    <row r="7981" spans="12:13" x14ac:dyDescent="0.2">
      <c r="L7981" s="6"/>
      <c r="M7981" s="10"/>
    </row>
    <row r="7982" spans="12:13" x14ac:dyDescent="0.2">
      <c r="L7982" s="6"/>
      <c r="M7982" s="10"/>
    </row>
    <row r="7983" spans="12:13" x14ac:dyDescent="0.2">
      <c r="L7983" s="6"/>
      <c r="M7983" s="10"/>
    </row>
    <row r="7984" spans="12:13" x14ac:dyDescent="0.2">
      <c r="L7984" s="6"/>
      <c r="M7984" s="10"/>
    </row>
    <row r="7985" spans="12:13" x14ac:dyDescent="0.2">
      <c r="L7985" s="6"/>
      <c r="M7985" s="10"/>
    </row>
    <row r="7986" spans="12:13" x14ac:dyDescent="0.2">
      <c r="L7986" s="6"/>
      <c r="M7986" s="10"/>
    </row>
    <row r="7987" spans="12:13" x14ac:dyDescent="0.2">
      <c r="L7987" s="6"/>
      <c r="M7987" s="10"/>
    </row>
    <row r="7988" spans="12:13" x14ac:dyDescent="0.2">
      <c r="L7988" s="6"/>
      <c r="M7988" s="10"/>
    </row>
    <row r="7989" spans="12:13" x14ac:dyDescent="0.2">
      <c r="L7989" s="6"/>
      <c r="M7989" s="10"/>
    </row>
    <row r="7990" spans="12:13" x14ac:dyDescent="0.2">
      <c r="L7990" s="6"/>
      <c r="M7990" s="10"/>
    </row>
    <row r="7991" spans="12:13" x14ac:dyDescent="0.2">
      <c r="L7991" s="6"/>
      <c r="M7991" s="10"/>
    </row>
    <row r="7992" spans="12:13" x14ac:dyDescent="0.2">
      <c r="L7992" s="6"/>
      <c r="M7992" s="10"/>
    </row>
    <row r="7993" spans="12:13" x14ac:dyDescent="0.2">
      <c r="L7993" s="6"/>
      <c r="M7993" s="10"/>
    </row>
    <row r="7994" spans="12:13" x14ac:dyDescent="0.2">
      <c r="L7994" s="6"/>
      <c r="M7994" s="10"/>
    </row>
    <row r="7995" spans="12:13" x14ac:dyDescent="0.2">
      <c r="L7995" s="6"/>
      <c r="M7995" s="10"/>
    </row>
    <row r="7996" spans="12:13" x14ac:dyDescent="0.2">
      <c r="L7996" s="6"/>
      <c r="M7996" s="10"/>
    </row>
    <row r="7997" spans="12:13" x14ac:dyDescent="0.2">
      <c r="L7997" s="6"/>
      <c r="M7997" s="10"/>
    </row>
    <row r="7998" spans="12:13" x14ac:dyDescent="0.2">
      <c r="L7998" s="6"/>
      <c r="M7998" s="10"/>
    </row>
    <row r="7999" spans="12:13" x14ac:dyDescent="0.2">
      <c r="L7999" s="6"/>
      <c r="M7999" s="10"/>
    </row>
    <row r="8000" spans="12:13" x14ac:dyDescent="0.2">
      <c r="L8000" s="6"/>
      <c r="M8000" s="10"/>
    </row>
    <row r="8001" spans="12:13" x14ac:dyDescent="0.2">
      <c r="L8001" s="6"/>
      <c r="M8001" s="10"/>
    </row>
    <row r="8002" spans="12:13" x14ac:dyDescent="0.2">
      <c r="L8002" s="6"/>
      <c r="M8002" s="10"/>
    </row>
    <row r="8003" spans="12:13" x14ac:dyDescent="0.2">
      <c r="L8003" s="6"/>
      <c r="M8003" s="10"/>
    </row>
    <row r="8004" spans="12:13" x14ac:dyDescent="0.2">
      <c r="L8004" s="6"/>
      <c r="M8004" s="10"/>
    </row>
    <row r="8005" spans="12:13" x14ac:dyDescent="0.2">
      <c r="L8005" s="6"/>
      <c r="M8005" s="10"/>
    </row>
    <row r="8006" spans="12:13" x14ac:dyDescent="0.2">
      <c r="L8006" s="6"/>
      <c r="M8006" s="10"/>
    </row>
    <row r="8007" spans="12:13" x14ac:dyDescent="0.2">
      <c r="L8007" s="6"/>
      <c r="M8007" s="10"/>
    </row>
    <row r="8008" spans="12:13" x14ac:dyDescent="0.2">
      <c r="L8008" s="6"/>
      <c r="M8008" s="10"/>
    </row>
    <row r="8009" spans="12:13" x14ac:dyDescent="0.2">
      <c r="L8009" s="6"/>
      <c r="M8009" s="10"/>
    </row>
    <row r="8010" spans="12:13" x14ac:dyDescent="0.2">
      <c r="L8010" s="6"/>
      <c r="M8010" s="10"/>
    </row>
    <row r="8011" spans="12:13" x14ac:dyDescent="0.2">
      <c r="L8011" s="6"/>
      <c r="M8011" s="10"/>
    </row>
    <row r="8012" spans="12:13" x14ac:dyDescent="0.2">
      <c r="L8012" s="6"/>
      <c r="M8012" s="10"/>
    </row>
    <row r="8013" spans="12:13" x14ac:dyDescent="0.2">
      <c r="L8013" s="6"/>
      <c r="M8013" s="10"/>
    </row>
    <row r="8014" spans="12:13" x14ac:dyDescent="0.2">
      <c r="L8014" s="6"/>
      <c r="M8014" s="10"/>
    </row>
    <row r="8015" spans="12:13" x14ac:dyDescent="0.2">
      <c r="L8015" s="6"/>
      <c r="M8015" s="10"/>
    </row>
    <row r="8016" spans="12:13" x14ac:dyDescent="0.2">
      <c r="L8016" s="6"/>
      <c r="M8016" s="10"/>
    </row>
    <row r="8017" spans="12:13" x14ac:dyDescent="0.2">
      <c r="L8017" s="6"/>
      <c r="M8017" s="10"/>
    </row>
    <row r="8018" spans="12:13" x14ac:dyDescent="0.2">
      <c r="L8018" s="6"/>
      <c r="M8018" s="10"/>
    </row>
    <row r="8019" spans="12:13" x14ac:dyDescent="0.2">
      <c r="L8019" s="6"/>
      <c r="M8019" s="10"/>
    </row>
    <row r="8020" spans="12:13" x14ac:dyDescent="0.2">
      <c r="L8020" s="6"/>
      <c r="M8020" s="10"/>
    </row>
    <row r="8021" spans="12:13" x14ac:dyDescent="0.2">
      <c r="L8021" s="6"/>
      <c r="M8021" s="10"/>
    </row>
    <row r="8022" spans="12:13" x14ac:dyDescent="0.2">
      <c r="L8022" s="6"/>
      <c r="M8022" s="10"/>
    </row>
    <row r="8023" spans="12:13" x14ac:dyDescent="0.2">
      <c r="L8023" s="6"/>
      <c r="M8023" s="10"/>
    </row>
    <row r="8024" spans="12:13" x14ac:dyDescent="0.2">
      <c r="L8024" s="6"/>
      <c r="M8024" s="10"/>
    </row>
    <row r="8025" spans="12:13" x14ac:dyDescent="0.2">
      <c r="L8025" s="6"/>
      <c r="M8025" s="10"/>
    </row>
    <row r="8026" spans="12:13" x14ac:dyDescent="0.2">
      <c r="L8026" s="6"/>
      <c r="M8026" s="10"/>
    </row>
    <row r="8027" spans="12:13" x14ac:dyDescent="0.2">
      <c r="L8027" s="6"/>
      <c r="M8027" s="10"/>
    </row>
    <row r="8028" spans="12:13" x14ac:dyDescent="0.2">
      <c r="L8028" s="6"/>
      <c r="M8028" s="10"/>
    </row>
    <row r="8029" spans="12:13" x14ac:dyDescent="0.2">
      <c r="L8029" s="6"/>
      <c r="M8029" s="10"/>
    </row>
    <row r="8030" spans="12:13" x14ac:dyDescent="0.2">
      <c r="L8030" s="6"/>
      <c r="M8030" s="10"/>
    </row>
    <row r="8031" spans="12:13" x14ac:dyDescent="0.2">
      <c r="L8031" s="6"/>
      <c r="M8031" s="10"/>
    </row>
    <row r="8032" spans="12:13" x14ac:dyDescent="0.2">
      <c r="L8032" s="6"/>
      <c r="M8032" s="10"/>
    </row>
    <row r="8033" spans="12:13" x14ac:dyDescent="0.2">
      <c r="L8033" s="6"/>
      <c r="M8033" s="10"/>
    </row>
    <row r="8034" spans="12:13" x14ac:dyDescent="0.2">
      <c r="L8034" s="6"/>
      <c r="M8034" s="10"/>
    </row>
    <row r="8035" spans="12:13" x14ac:dyDescent="0.2">
      <c r="L8035" s="6"/>
      <c r="M8035" s="10"/>
    </row>
    <row r="8036" spans="12:13" x14ac:dyDescent="0.2">
      <c r="L8036" s="6"/>
      <c r="M8036" s="10"/>
    </row>
    <row r="8037" spans="12:13" x14ac:dyDescent="0.2">
      <c r="L8037" s="6"/>
      <c r="M8037" s="10"/>
    </row>
    <row r="8038" spans="12:13" x14ac:dyDescent="0.2">
      <c r="L8038" s="6"/>
      <c r="M8038" s="10"/>
    </row>
    <row r="8039" spans="12:13" x14ac:dyDescent="0.2">
      <c r="L8039" s="6"/>
      <c r="M8039" s="10"/>
    </row>
    <row r="8040" spans="12:13" x14ac:dyDescent="0.2">
      <c r="L8040" s="6"/>
      <c r="M8040" s="10"/>
    </row>
    <row r="8041" spans="12:13" x14ac:dyDescent="0.2">
      <c r="L8041" s="6"/>
      <c r="M8041" s="10"/>
    </row>
    <row r="8042" spans="12:13" x14ac:dyDescent="0.2">
      <c r="L8042" s="6"/>
      <c r="M8042" s="10"/>
    </row>
    <row r="8043" spans="12:13" x14ac:dyDescent="0.2">
      <c r="L8043" s="6"/>
      <c r="M8043" s="10"/>
    </row>
    <row r="8044" spans="12:13" x14ac:dyDescent="0.2">
      <c r="L8044" s="6"/>
      <c r="M8044" s="10"/>
    </row>
    <row r="8045" spans="12:13" x14ac:dyDescent="0.2">
      <c r="L8045" s="6"/>
      <c r="M8045" s="10"/>
    </row>
    <row r="8046" spans="12:13" x14ac:dyDescent="0.2">
      <c r="L8046" s="6"/>
      <c r="M8046" s="10"/>
    </row>
    <row r="8047" spans="12:13" x14ac:dyDescent="0.2">
      <c r="L8047" s="6"/>
      <c r="M8047" s="10"/>
    </row>
    <row r="8048" spans="12:13" x14ac:dyDescent="0.2">
      <c r="L8048" s="6"/>
      <c r="M8048" s="10"/>
    </row>
    <row r="8049" spans="12:13" x14ac:dyDescent="0.2">
      <c r="L8049" s="6"/>
      <c r="M8049" s="10"/>
    </row>
    <row r="8050" spans="12:13" x14ac:dyDescent="0.2">
      <c r="L8050" s="6"/>
      <c r="M8050" s="10"/>
    </row>
    <row r="8051" spans="12:13" x14ac:dyDescent="0.2">
      <c r="L8051" s="6"/>
      <c r="M8051" s="10"/>
    </row>
    <row r="8052" spans="12:13" x14ac:dyDescent="0.2">
      <c r="L8052" s="6"/>
      <c r="M8052" s="10"/>
    </row>
    <row r="8053" spans="12:13" x14ac:dyDescent="0.2">
      <c r="L8053" s="6"/>
      <c r="M8053" s="10"/>
    </row>
    <row r="8054" spans="12:13" x14ac:dyDescent="0.2">
      <c r="L8054" s="6"/>
      <c r="M8054" s="10"/>
    </row>
    <row r="8055" spans="12:13" x14ac:dyDescent="0.2">
      <c r="L8055" s="6"/>
      <c r="M8055" s="10"/>
    </row>
    <row r="8056" spans="12:13" x14ac:dyDescent="0.2">
      <c r="L8056" s="6"/>
      <c r="M8056" s="10"/>
    </row>
    <row r="8057" spans="12:13" x14ac:dyDescent="0.2">
      <c r="L8057" s="6"/>
      <c r="M8057" s="10"/>
    </row>
    <row r="8058" spans="12:13" x14ac:dyDescent="0.2">
      <c r="L8058" s="6"/>
      <c r="M8058" s="10"/>
    </row>
    <row r="8059" spans="12:13" x14ac:dyDescent="0.2">
      <c r="L8059" s="6"/>
      <c r="M8059" s="10"/>
    </row>
    <row r="8060" spans="12:13" x14ac:dyDescent="0.2">
      <c r="L8060" s="6"/>
      <c r="M8060" s="10"/>
    </row>
    <row r="8061" spans="12:13" x14ac:dyDescent="0.2">
      <c r="L8061" s="6"/>
      <c r="M8061" s="10"/>
    </row>
    <row r="8062" spans="12:13" x14ac:dyDescent="0.2">
      <c r="L8062" s="6"/>
      <c r="M8062" s="10"/>
    </row>
    <row r="8063" spans="12:13" x14ac:dyDescent="0.2">
      <c r="L8063" s="6"/>
      <c r="M8063" s="10"/>
    </row>
    <row r="8064" spans="12:13" x14ac:dyDescent="0.2">
      <c r="L8064" s="6"/>
      <c r="M8064" s="10"/>
    </row>
    <row r="8065" spans="12:13" x14ac:dyDescent="0.2">
      <c r="L8065" s="6"/>
      <c r="M8065" s="10"/>
    </row>
    <row r="8066" spans="12:13" x14ac:dyDescent="0.2">
      <c r="L8066" s="6"/>
      <c r="M8066" s="10"/>
    </row>
    <row r="8067" spans="12:13" x14ac:dyDescent="0.2">
      <c r="L8067" s="6"/>
      <c r="M8067" s="10"/>
    </row>
    <row r="8068" spans="12:13" x14ac:dyDescent="0.2">
      <c r="L8068" s="6"/>
      <c r="M8068" s="10"/>
    </row>
    <row r="8069" spans="12:13" x14ac:dyDescent="0.2">
      <c r="L8069" s="6"/>
      <c r="M8069" s="10"/>
    </row>
    <row r="8070" spans="12:13" x14ac:dyDescent="0.2">
      <c r="L8070" s="6"/>
      <c r="M8070" s="10"/>
    </row>
    <row r="8071" spans="12:13" x14ac:dyDescent="0.2">
      <c r="L8071" s="6"/>
      <c r="M8071" s="10"/>
    </row>
    <row r="8072" spans="12:13" x14ac:dyDescent="0.2">
      <c r="L8072" s="6"/>
      <c r="M8072" s="10"/>
    </row>
    <row r="8073" spans="12:13" x14ac:dyDescent="0.2">
      <c r="L8073" s="6"/>
      <c r="M8073" s="10"/>
    </row>
    <row r="8074" spans="12:13" x14ac:dyDescent="0.2">
      <c r="L8074" s="6"/>
      <c r="M8074" s="10"/>
    </row>
    <row r="8075" spans="12:13" x14ac:dyDescent="0.2">
      <c r="L8075" s="6"/>
      <c r="M8075" s="10"/>
    </row>
    <row r="8076" spans="12:13" x14ac:dyDescent="0.2">
      <c r="L8076" s="6"/>
      <c r="M8076" s="10"/>
    </row>
    <row r="8077" spans="12:13" x14ac:dyDescent="0.2">
      <c r="L8077" s="6"/>
      <c r="M8077" s="10"/>
    </row>
    <row r="8078" spans="12:13" x14ac:dyDescent="0.2">
      <c r="L8078" s="6"/>
      <c r="M8078" s="10"/>
    </row>
    <row r="8079" spans="12:13" x14ac:dyDescent="0.2">
      <c r="L8079" s="6"/>
      <c r="M8079" s="10"/>
    </row>
    <row r="8080" spans="12:13" x14ac:dyDescent="0.2">
      <c r="L8080" s="6"/>
      <c r="M8080" s="10"/>
    </row>
    <row r="8081" spans="12:13" x14ac:dyDescent="0.2">
      <c r="L8081" s="6"/>
      <c r="M8081" s="10"/>
    </row>
    <row r="8082" spans="12:13" x14ac:dyDescent="0.2">
      <c r="L8082" s="6"/>
      <c r="M8082" s="10"/>
    </row>
    <row r="8083" spans="12:13" x14ac:dyDescent="0.2">
      <c r="L8083" s="6"/>
      <c r="M8083" s="10"/>
    </row>
    <row r="8084" spans="12:13" x14ac:dyDescent="0.2">
      <c r="L8084" s="6"/>
      <c r="M8084" s="10"/>
    </row>
    <row r="8085" spans="12:13" x14ac:dyDescent="0.2">
      <c r="L8085" s="6"/>
      <c r="M8085" s="10"/>
    </row>
    <row r="8086" spans="12:13" x14ac:dyDescent="0.2">
      <c r="L8086" s="6"/>
      <c r="M8086" s="10"/>
    </row>
    <row r="8087" spans="12:13" x14ac:dyDescent="0.2">
      <c r="L8087" s="6"/>
      <c r="M8087" s="10"/>
    </row>
    <row r="8088" spans="12:13" x14ac:dyDescent="0.2">
      <c r="L8088" s="6"/>
      <c r="M8088" s="10"/>
    </row>
    <row r="8089" spans="12:13" x14ac:dyDescent="0.2">
      <c r="L8089" s="6"/>
      <c r="M8089" s="10"/>
    </row>
    <row r="8090" spans="12:13" x14ac:dyDescent="0.2">
      <c r="L8090" s="6"/>
      <c r="M8090" s="10"/>
    </row>
    <row r="8091" spans="12:13" x14ac:dyDescent="0.2">
      <c r="L8091" s="6"/>
      <c r="M8091" s="10"/>
    </row>
    <row r="8092" spans="12:13" x14ac:dyDescent="0.2">
      <c r="L8092" s="6"/>
      <c r="M8092" s="10"/>
    </row>
    <row r="8093" spans="12:13" x14ac:dyDescent="0.2">
      <c r="L8093" s="6"/>
      <c r="M8093" s="10"/>
    </row>
    <row r="8094" spans="12:13" x14ac:dyDescent="0.2">
      <c r="L8094" s="6"/>
      <c r="M8094" s="10"/>
    </row>
    <row r="8095" spans="12:13" x14ac:dyDescent="0.2">
      <c r="L8095" s="6"/>
      <c r="M8095" s="10"/>
    </row>
    <row r="8096" spans="12:13" x14ac:dyDescent="0.2">
      <c r="L8096" s="6"/>
      <c r="M8096" s="10"/>
    </row>
    <row r="8097" spans="12:13" x14ac:dyDescent="0.2">
      <c r="L8097" s="6"/>
      <c r="M8097" s="10"/>
    </row>
    <row r="8098" spans="12:13" x14ac:dyDescent="0.2">
      <c r="L8098" s="6"/>
      <c r="M8098" s="10"/>
    </row>
    <row r="8099" spans="12:13" x14ac:dyDescent="0.2">
      <c r="L8099" s="6"/>
      <c r="M8099" s="10"/>
    </row>
    <row r="8100" spans="12:13" x14ac:dyDescent="0.2">
      <c r="L8100" s="6"/>
      <c r="M8100" s="10"/>
    </row>
    <row r="8101" spans="12:13" x14ac:dyDescent="0.2">
      <c r="L8101" s="6"/>
      <c r="M8101" s="10"/>
    </row>
    <row r="8102" spans="12:13" x14ac:dyDescent="0.2">
      <c r="L8102" s="6"/>
      <c r="M8102" s="10"/>
    </row>
    <row r="8103" spans="12:13" x14ac:dyDescent="0.2">
      <c r="L8103" s="6"/>
      <c r="M8103" s="10"/>
    </row>
    <row r="8104" spans="12:13" x14ac:dyDescent="0.2">
      <c r="L8104" s="6"/>
      <c r="M8104" s="10"/>
    </row>
    <row r="8105" spans="12:13" x14ac:dyDescent="0.2">
      <c r="L8105" s="6"/>
      <c r="M8105" s="10"/>
    </row>
    <row r="8106" spans="12:13" x14ac:dyDescent="0.2">
      <c r="L8106" s="6"/>
      <c r="M8106" s="10"/>
    </row>
    <row r="8107" spans="12:13" x14ac:dyDescent="0.2">
      <c r="L8107" s="6"/>
      <c r="M8107" s="10"/>
    </row>
    <row r="8108" spans="12:13" x14ac:dyDescent="0.2">
      <c r="L8108" s="6"/>
      <c r="M8108" s="10"/>
    </row>
    <row r="8109" spans="12:13" x14ac:dyDescent="0.2">
      <c r="L8109" s="6"/>
      <c r="M8109" s="10"/>
    </row>
    <row r="8110" spans="12:13" x14ac:dyDescent="0.2">
      <c r="L8110" s="6"/>
      <c r="M8110" s="10"/>
    </row>
    <row r="8111" spans="12:13" x14ac:dyDescent="0.2">
      <c r="L8111" s="6"/>
      <c r="M8111" s="10"/>
    </row>
    <row r="8112" spans="12:13" x14ac:dyDescent="0.2">
      <c r="L8112" s="6"/>
      <c r="M8112" s="10"/>
    </row>
    <row r="8113" spans="12:13" x14ac:dyDescent="0.2">
      <c r="L8113" s="6"/>
      <c r="M8113" s="10"/>
    </row>
    <row r="8114" spans="12:13" x14ac:dyDescent="0.2">
      <c r="L8114" s="6"/>
      <c r="M8114" s="10"/>
    </row>
    <row r="8115" spans="12:13" x14ac:dyDescent="0.2">
      <c r="L8115" s="6"/>
      <c r="M8115" s="10"/>
    </row>
    <row r="8116" spans="12:13" x14ac:dyDescent="0.2">
      <c r="L8116" s="6"/>
      <c r="M8116" s="10"/>
    </row>
    <row r="8117" spans="12:13" x14ac:dyDescent="0.2">
      <c r="L8117" s="6"/>
      <c r="M8117" s="10"/>
    </row>
    <row r="8118" spans="12:13" x14ac:dyDescent="0.2">
      <c r="L8118" s="6"/>
      <c r="M8118" s="10"/>
    </row>
    <row r="8119" spans="12:13" x14ac:dyDescent="0.2">
      <c r="L8119" s="6"/>
      <c r="M8119" s="10"/>
    </row>
    <row r="8120" spans="12:13" x14ac:dyDescent="0.2">
      <c r="L8120" s="6"/>
      <c r="M8120" s="10"/>
    </row>
    <row r="8121" spans="12:13" x14ac:dyDescent="0.2">
      <c r="L8121" s="6"/>
      <c r="M8121" s="10"/>
    </row>
    <row r="8122" spans="12:13" x14ac:dyDescent="0.2">
      <c r="L8122" s="6"/>
      <c r="M8122" s="10"/>
    </row>
    <row r="8123" spans="12:13" x14ac:dyDescent="0.2">
      <c r="L8123" s="6"/>
      <c r="M8123" s="10"/>
    </row>
    <row r="8124" spans="12:13" x14ac:dyDescent="0.2">
      <c r="L8124" s="6"/>
      <c r="M8124" s="10"/>
    </row>
    <row r="8125" spans="12:13" x14ac:dyDescent="0.2">
      <c r="L8125" s="6"/>
      <c r="M8125" s="10"/>
    </row>
    <row r="8126" spans="12:13" x14ac:dyDescent="0.2">
      <c r="L8126" s="6"/>
      <c r="M8126" s="10"/>
    </row>
    <row r="8127" spans="12:13" x14ac:dyDescent="0.2">
      <c r="L8127" s="6"/>
      <c r="M8127" s="10"/>
    </row>
    <row r="8128" spans="12:13" x14ac:dyDescent="0.2">
      <c r="L8128" s="6"/>
      <c r="M8128" s="10"/>
    </row>
    <row r="8129" spans="12:13" x14ac:dyDescent="0.2">
      <c r="L8129" s="6"/>
      <c r="M8129" s="10"/>
    </row>
    <row r="8130" spans="12:13" x14ac:dyDescent="0.2">
      <c r="L8130" s="6"/>
      <c r="M8130" s="10"/>
    </row>
    <row r="8131" spans="12:13" x14ac:dyDescent="0.2">
      <c r="L8131" s="6"/>
      <c r="M8131" s="10"/>
    </row>
    <row r="8132" spans="12:13" x14ac:dyDescent="0.2">
      <c r="L8132" s="6"/>
      <c r="M8132" s="10"/>
    </row>
    <row r="8133" spans="12:13" x14ac:dyDescent="0.2">
      <c r="L8133" s="6"/>
      <c r="M8133" s="10"/>
    </row>
    <row r="8134" spans="12:13" x14ac:dyDescent="0.2">
      <c r="L8134" s="6"/>
      <c r="M8134" s="10"/>
    </row>
    <row r="8135" spans="12:13" x14ac:dyDescent="0.2">
      <c r="L8135" s="6"/>
      <c r="M8135" s="10"/>
    </row>
    <row r="8136" spans="12:13" x14ac:dyDescent="0.2">
      <c r="L8136" s="6"/>
      <c r="M8136" s="10"/>
    </row>
    <row r="8137" spans="12:13" x14ac:dyDescent="0.2">
      <c r="L8137" s="6"/>
      <c r="M8137" s="10"/>
    </row>
    <row r="8138" spans="12:13" x14ac:dyDescent="0.2">
      <c r="L8138" s="6"/>
      <c r="M8138" s="10"/>
    </row>
    <row r="8139" spans="12:13" x14ac:dyDescent="0.2">
      <c r="L8139" s="6"/>
      <c r="M8139" s="10"/>
    </row>
    <row r="8140" spans="12:13" x14ac:dyDescent="0.2">
      <c r="L8140" s="6"/>
      <c r="M8140" s="10"/>
    </row>
    <row r="8141" spans="12:13" x14ac:dyDescent="0.2">
      <c r="L8141" s="6"/>
      <c r="M8141" s="10"/>
    </row>
    <row r="8142" spans="12:13" x14ac:dyDescent="0.2">
      <c r="L8142" s="6"/>
      <c r="M8142" s="10"/>
    </row>
    <row r="8143" spans="12:13" x14ac:dyDescent="0.2">
      <c r="L8143" s="6"/>
      <c r="M8143" s="10"/>
    </row>
    <row r="8144" spans="12:13" x14ac:dyDescent="0.2">
      <c r="L8144" s="6"/>
      <c r="M8144" s="10"/>
    </row>
    <row r="8145" spans="12:13" x14ac:dyDescent="0.2">
      <c r="L8145" s="6"/>
      <c r="M8145" s="10"/>
    </row>
    <row r="8146" spans="12:13" x14ac:dyDescent="0.2">
      <c r="L8146" s="6"/>
      <c r="M8146" s="10"/>
    </row>
    <row r="8147" spans="12:13" x14ac:dyDescent="0.2">
      <c r="L8147" s="6"/>
      <c r="M8147" s="10"/>
    </row>
    <row r="8148" spans="12:13" x14ac:dyDescent="0.2">
      <c r="L8148" s="6"/>
      <c r="M8148" s="10"/>
    </row>
    <row r="8149" spans="12:13" x14ac:dyDescent="0.2">
      <c r="L8149" s="6"/>
      <c r="M8149" s="10"/>
    </row>
    <row r="8150" spans="12:13" x14ac:dyDescent="0.2">
      <c r="L8150" s="6"/>
      <c r="M8150" s="10"/>
    </row>
    <row r="8151" spans="12:13" x14ac:dyDescent="0.2">
      <c r="L8151" s="6"/>
      <c r="M8151" s="10"/>
    </row>
    <row r="8152" spans="12:13" x14ac:dyDescent="0.2">
      <c r="L8152" s="6"/>
      <c r="M8152" s="10"/>
    </row>
    <row r="8153" spans="12:13" x14ac:dyDescent="0.2">
      <c r="L8153" s="6"/>
      <c r="M8153" s="10"/>
    </row>
    <row r="8154" spans="12:13" x14ac:dyDescent="0.2">
      <c r="L8154" s="6"/>
      <c r="M8154" s="10"/>
    </row>
    <row r="8155" spans="12:13" x14ac:dyDescent="0.2">
      <c r="L8155" s="6"/>
      <c r="M8155" s="10"/>
    </row>
    <row r="8156" spans="12:13" x14ac:dyDescent="0.2">
      <c r="L8156" s="6"/>
      <c r="M8156" s="10"/>
    </row>
    <row r="8157" spans="12:13" x14ac:dyDescent="0.2">
      <c r="L8157" s="6"/>
      <c r="M8157" s="10"/>
    </row>
    <row r="8158" spans="12:13" x14ac:dyDescent="0.2">
      <c r="L8158" s="6"/>
      <c r="M8158" s="10"/>
    </row>
    <row r="8159" spans="12:13" x14ac:dyDescent="0.2">
      <c r="L8159" s="6"/>
      <c r="M8159" s="10"/>
    </row>
    <row r="8160" spans="12:13" x14ac:dyDescent="0.2">
      <c r="L8160" s="6"/>
      <c r="M8160" s="10"/>
    </row>
    <row r="8161" spans="12:13" x14ac:dyDescent="0.2">
      <c r="L8161" s="6"/>
      <c r="M8161" s="10"/>
    </row>
    <row r="8162" spans="12:13" x14ac:dyDescent="0.2">
      <c r="L8162" s="6"/>
      <c r="M8162" s="10"/>
    </row>
    <row r="8163" spans="12:13" x14ac:dyDescent="0.2">
      <c r="L8163" s="6"/>
      <c r="M8163" s="10"/>
    </row>
    <row r="8164" spans="12:13" x14ac:dyDescent="0.2">
      <c r="L8164" s="6"/>
      <c r="M8164" s="10"/>
    </row>
    <row r="8165" spans="12:13" x14ac:dyDescent="0.2">
      <c r="L8165" s="6"/>
      <c r="M8165" s="10"/>
    </row>
    <row r="8166" spans="12:13" x14ac:dyDescent="0.2">
      <c r="L8166" s="6"/>
      <c r="M8166" s="10"/>
    </row>
    <row r="8167" spans="12:13" x14ac:dyDescent="0.2">
      <c r="L8167" s="6"/>
      <c r="M8167" s="10"/>
    </row>
    <row r="8168" spans="12:13" x14ac:dyDescent="0.2">
      <c r="L8168" s="6"/>
      <c r="M8168" s="10"/>
    </row>
    <row r="8169" spans="12:13" x14ac:dyDescent="0.2">
      <c r="L8169" s="6"/>
      <c r="M8169" s="10"/>
    </row>
    <row r="8170" spans="12:13" x14ac:dyDescent="0.2">
      <c r="L8170" s="6"/>
      <c r="M8170" s="10"/>
    </row>
    <row r="8171" spans="12:13" x14ac:dyDescent="0.2">
      <c r="L8171" s="6"/>
      <c r="M8171" s="10"/>
    </row>
    <row r="8172" spans="12:13" x14ac:dyDescent="0.2">
      <c r="L8172" s="6"/>
      <c r="M8172" s="10"/>
    </row>
    <row r="8173" spans="12:13" x14ac:dyDescent="0.2">
      <c r="L8173" s="6"/>
      <c r="M8173" s="10"/>
    </row>
    <row r="8174" spans="12:13" x14ac:dyDescent="0.2">
      <c r="L8174" s="6"/>
      <c r="M8174" s="10"/>
    </row>
    <row r="8175" spans="12:13" x14ac:dyDescent="0.2">
      <c r="L8175" s="6"/>
      <c r="M8175" s="10"/>
    </row>
    <row r="8176" spans="12:13" x14ac:dyDescent="0.2">
      <c r="L8176" s="6"/>
      <c r="M8176" s="10"/>
    </row>
    <row r="8177" spans="12:13" x14ac:dyDescent="0.2">
      <c r="L8177" s="6"/>
      <c r="M8177" s="10"/>
    </row>
    <row r="8178" spans="12:13" x14ac:dyDescent="0.2">
      <c r="L8178" s="6"/>
      <c r="M8178" s="10"/>
    </row>
    <row r="8179" spans="12:13" x14ac:dyDescent="0.2">
      <c r="L8179" s="6"/>
      <c r="M8179" s="10"/>
    </row>
    <row r="8180" spans="12:13" x14ac:dyDescent="0.2">
      <c r="L8180" s="6"/>
      <c r="M8180" s="10"/>
    </row>
    <row r="8181" spans="12:13" x14ac:dyDescent="0.2">
      <c r="L8181" s="6"/>
      <c r="M8181" s="10"/>
    </row>
    <row r="8182" spans="12:13" x14ac:dyDescent="0.2">
      <c r="L8182" s="6"/>
      <c r="M8182" s="10"/>
    </row>
    <row r="8183" spans="12:13" x14ac:dyDescent="0.2">
      <c r="L8183" s="6"/>
      <c r="M8183" s="10"/>
    </row>
    <row r="8184" spans="12:13" x14ac:dyDescent="0.2">
      <c r="L8184" s="6"/>
      <c r="M8184" s="10"/>
    </row>
    <row r="8185" spans="12:13" x14ac:dyDescent="0.2">
      <c r="L8185" s="6"/>
      <c r="M8185" s="10"/>
    </row>
    <row r="8186" spans="12:13" x14ac:dyDescent="0.2">
      <c r="L8186" s="6"/>
      <c r="M8186" s="10"/>
    </row>
    <row r="8187" spans="12:13" x14ac:dyDescent="0.2">
      <c r="L8187" s="6"/>
      <c r="M8187" s="10"/>
    </row>
    <row r="8188" spans="12:13" x14ac:dyDescent="0.2">
      <c r="L8188" s="6"/>
      <c r="M8188" s="10"/>
    </row>
    <row r="8189" spans="12:13" x14ac:dyDescent="0.2">
      <c r="L8189" s="6"/>
      <c r="M8189" s="10"/>
    </row>
    <row r="8190" spans="12:13" x14ac:dyDescent="0.2">
      <c r="L8190" s="6"/>
      <c r="M8190" s="10"/>
    </row>
    <row r="8191" spans="12:13" x14ac:dyDescent="0.2">
      <c r="L8191" s="6"/>
      <c r="M8191" s="10"/>
    </row>
    <row r="8192" spans="12:13" x14ac:dyDescent="0.2">
      <c r="L8192" s="6"/>
      <c r="M8192" s="10"/>
    </row>
    <row r="8193" spans="12:13" x14ac:dyDescent="0.2">
      <c r="L8193" s="6"/>
      <c r="M8193" s="10"/>
    </row>
    <row r="8194" spans="12:13" x14ac:dyDescent="0.2">
      <c r="L8194" s="6"/>
      <c r="M8194" s="10"/>
    </row>
    <row r="8195" spans="12:13" x14ac:dyDescent="0.2">
      <c r="L8195" s="6"/>
      <c r="M8195" s="10"/>
    </row>
    <row r="8196" spans="12:13" x14ac:dyDescent="0.2">
      <c r="L8196" s="6"/>
      <c r="M8196" s="10"/>
    </row>
    <row r="8197" spans="12:13" x14ac:dyDescent="0.2">
      <c r="L8197" s="6"/>
      <c r="M8197" s="10"/>
    </row>
    <row r="8198" spans="12:13" x14ac:dyDescent="0.2">
      <c r="L8198" s="6"/>
      <c r="M8198" s="10"/>
    </row>
    <row r="8199" spans="12:13" x14ac:dyDescent="0.2">
      <c r="L8199" s="6"/>
      <c r="M8199" s="10"/>
    </row>
    <row r="8200" spans="12:13" x14ac:dyDescent="0.2">
      <c r="L8200" s="6"/>
      <c r="M8200" s="10"/>
    </row>
    <row r="8201" spans="12:13" x14ac:dyDescent="0.2">
      <c r="L8201" s="6"/>
      <c r="M8201" s="10"/>
    </row>
    <row r="8202" spans="12:13" x14ac:dyDescent="0.2">
      <c r="L8202" s="6"/>
      <c r="M8202" s="10"/>
    </row>
    <row r="8203" spans="12:13" x14ac:dyDescent="0.2">
      <c r="L8203" s="6"/>
      <c r="M8203" s="10"/>
    </row>
    <row r="8204" spans="12:13" x14ac:dyDescent="0.2">
      <c r="L8204" s="6"/>
      <c r="M8204" s="10"/>
    </row>
    <row r="8205" spans="12:13" x14ac:dyDescent="0.2">
      <c r="L8205" s="6"/>
      <c r="M8205" s="10"/>
    </row>
    <row r="8206" spans="12:13" x14ac:dyDescent="0.2">
      <c r="L8206" s="6"/>
      <c r="M8206" s="10"/>
    </row>
    <row r="8207" spans="12:13" x14ac:dyDescent="0.2">
      <c r="L8207" s="6"/>
      <c r="M8207" s="10"/>
    </row>
    <row r="8208" spans="12:13" x14ac:dyDescent="0.2">
      <c r="L8208" s="6"/>
      <c r="M8208" s="10"/>
    </row>
    <row r="8209" spans="12:13" x14ac:dyDescent="0.2">
      <c r="L8209" s="6"/>
      <c r="M8209" s="10"/>
    </row>
    <row r="8210" spans="12:13" x14ac:dyDescent="0.2">
      <c r="L8210" s="6"/>
      <c r="M8210" s="10"/>
    </row>
    <row r="8211" spans="12:13" x14ac:dyDescent="0.2">
      <c r="L8211" s="6"/>
      <c r="M8211" s="10"/>
    </row>
    <row r="8212" spans="12:13" x14ac:dyDescent="0.2">
      <c r="L8212" s="6"/>
      <c r="M8212" s="10"/>
    </row>
    <row r="8213" spans="12:13" x14ac:dyDescent="0.2">
      <c r="L8213" s="6"/>
      <c r="M8213" s="10"/>
    </row>
    <row r="8214" spans="12:13" x14ac:dyDescent="0.2">
      <c r="L8214" s="6"/>
      <c r="M8214" s="10"/>
    </row>
    <row r="8215" spans="12:13" x14ac:dyDescent="0.2">
      <c r="L8215" s="6"/>
      <c r="M8215" s="10"/>
    </row>
    <row r="8216" spans="12:13" x14ac:dyDescent="0.2">
      <c r="L8216" s="6"/>
      <c r="M8216" s="10"/>
    </row>
    <row r="8217" spans="12:13" x14ac:dyDescent="0.2">
      <c r="L8217" s="6"/>
      <c r="M8217" s="10"/>
    </row>
    <row r="8218" spans="12:13" x14ac:dyDescent="0.2">
      <c r="L8218" s="6"/>
      <c r="M8218" s="10"/>
    </row>
    <row r="8219" spans="12:13" x14ac:dyDescent="0.2">
      <c r="L8219" s="6"/>
      <c r="M8219" s="10"/>
    </row>
    <row r="8220" spans="12:13" x14ac:dyDescent="0.2">
      <c r="L8220" s="6"/>
      <c r="M8220" s="10"/>
    </row>
    <row r="8221" spans="12:13" x14ac:dyDescent="0.2">
      <c r="L8221" s="6"/>
      <c r="M8221" s="10"/>
    </row>
    <row r="8222" spans="12:13" x14ac:dyDescent="0.2">
      <c r="L8222" s="6"/>
      <c r="M8222" s="10"/>
    </row>
    <row r="8223" spans="12:13" x14ac:dyDescent="0.2">
      <c r="L8223" s="6"/>
      <c r="M8223" s="10"/>
    </row>
    <row r="8224" spans="12:13" x14ac:dyDescent="0.2">
      <c r="L8224" s="6"/>
      <c r="M8224" s="10"/>
    </row>
    <row r="8225" spans="12:13" x14ac:dyDescent="0.2">
      <c r="L8225" s="6"/>
      <c r="M8225" s="10"/>
    </row>
    <row r="8226" spans="12:13" x14ac:dyDescent="0.2">
      <c r="L8226" s="6"/>
      <c r="M8226" s="10"/>
    </row>
    <row r="8227" spans="12:13" x14ac:dyDescent="0.2">
      <c r="L8227" s="6"/>
      <c r="M8227" s="10"/>
    </row>
    <row r="8228" spans="12:13" x14ac:dyDescent="0.2">
      <c r="L8228" s="6"/>
      <c r="M8228" s="10"/>
    </row>
    <row r="8229" spans="12:13" x14ac:dyDescent="0.2">
      <c r="L8229" s="6"/>
      <c r="M8229" s="10"/>
    </row>
    <row r="8230" spans="12:13" x14ac:dyDescent="0.2">
      <c r="L8230" s="6"/>
      <c r="M8230" s="10"/>
    </row>
    <row r="8231" spans="12:13" x14ac:dyDescent="0.2">
      <c r="L8231" s="6"/>
      <c r="M8231" s="10"/>
    </row>
    <row r="8232" spans="12:13" x14ac:dyDescent="0.2">
      <c r="L8232" s="6"/>
      <c r="M8232" s="10"/>
    </row>
    <row r="8233" spans="12:13" x14ac:dyDescent="0.2">
      <c r="L8233" s="6"/>
      <c r="M8233" s="10"/>
    </row>
    <row r="8234" spans="12:13" x14ac:dyDescent="0.2">
      <c r="L8234" s="6"/>
      <c r="M8234" s="10"/>
    </row>
    <row r="8235" spans="12:13" x14ac:dyDescent="0.2">
      <c r="L8235" s="6"/>
      <c r="M8235" s="10"/>
    </row>
    <row r="8236" spans="12:13" x14ac:dyDescent="0.2">
      <c r="L8236" s="6"/>
      <c r="M8236" s="10"/>
    </row>
    <row r="8237" spans="12:13" x14ac:dyDescent="0.2">
      <c r="L8237" s="6"/>
      <c r="M8237" s="10"/>
    </row>
    <row r="8238" spans="12:13" x14ac:dyDescent="0.2">
      <c r="L8238" s="6"/>
      <c r="M8238" s="10"/>
    </row>
    <row r="8239" spans="12:13" x14ac:dyDescent="0.2">
      <c r="L8239" s="6"/>
      <c r="M8239" s="10"/>
    </row>
    <row r="8240" spans="12:13" x14ac:dyDescent="0.2">
      <c r="L8240" s="6"/>
      <c r="M8240" s="10"/>
    </row>
    <row r="8241" spans="12:13" x14ac:dyDescent="0.2">
      <c r="L8241" s="6"/>
      <c r="M8241" s="10"/>
    </row>
    <row r="8242" spans="12:13" x14ac:dyDescent="0.2">
      <c r="L8242" s="6"/>
      <c r="M8242" s="10"/>
    </row>
    <row r="8243" spans="12:13" x14ac:dyDescent="0.2">
      <c r="L8243" s="6"/>
      <c r="M8243" s="10"/>
    </row>
    <row r="8244" spans="12:13" x14ac:dyDescent="0.2">
      <c r="L8244" s="6"/>
      <c r="M8244" s="10"/>
    </row>
    <row r="8245" spans="12:13" x14ac:dyDescent="0.2">
      <c r="L8245" s="6"/>
      <c r="M8245" s="10"/>
    </row>
    <row r="8246" spans="12:13" x14ac:dyDescent="0.2">
      <c r="L8246" s="6"/>
      <c r="M8246" s="10"/>
    </row>
    <row r="8247" spans="12:13" x14ac:dyDescent="0.2">
      <c r="L8247" s="6"/>
      <c r="M8247" s="10"/>
    </row>
    <row r="8248" spans="12:13" x14ac:dyDescent="0.2">
      <c r="L8248" s="6"/>
      <c r="M8248" s="10"/>
    </row>
    <row r="8249" spans="12:13" x14ac:dyDescent="0.2">
      <c r="L8249" s="6"/>
      <c r="M8249" s="10"/>
    </row>
    <row r="8250" spans="12:13" x14ac:dyDescent="0.2">
      <c r="L8250" s="6"/>
      <c r="M8250" s="10"/>
    </row>
    <row r="8251" spans="12:13" x14ac:dyDescent="0.2">
      <c r="L8251" s="6"/>
      <c r="M8251" s="10"/>
    </row>
    <row r="8252" spans="12:13" x14ac:dyDescent="0.2">
      <c r="L8252" s="6"/>
      <c r="M8252" s="10"/>
    </row>
    <row r="8253" spans="12:13" x14ac:dyDescent="0.2">
      <c r="L8253" s="6"/>
      <c r="M8253" s="10"/>
    </row>
    <row r="8254" spans="12:13" x14ac:dyDescent="0.2">
      <c r="L8254" s="6"/>
      <c r="M8254" s="10"/>
    </row>
    <row r="8255" spans="12:13" x14ac:dyDescent="0.2">
      <c r="L8255" s="6"/>
      <c r="M8255" s="10"/>
    </row>
    <row r="8256" spans="12:13" x14ac:dyDescent="0.2">
      <c r="L8256" s="6"/>
      <c r="M8256" s="10"/>
    </row>
    <row r="8257" spans="12:13" x14ac:dyDescent="0.2">
      <c r="L8257" s="6"/>
      <c r="M8257" s="10"/>
    </row>
    <row r="8258" spans="12:13" x14ac:dyDescent="0.2">
      <c r="L8258" s="6"/>
      <c r="M8258" s="10"/>
    </row>
    <row r="8259" spans="12:13" x14ac:dyDescent="0.2">
      <c r="L8259" s="6"/>
      <c r="M8259" s="10"/>
    </row>
    <row r="8260" spans="12:13" x14ac:dyDescent="0.2">
      <c r="L8260" s="6"/>
      <c r="M8260" s="10"/>
    </row>
    <row r="8261" spans="12:13" x14ac:dyDescent="0.2">
      <c r="L8261" s="6"/>
      <c r="M8261" s="10"/>
    </row>
    <row r="8262" spans="12:13" x14ac:dyDescent="0.2">
      <c r="L8262" s="6"/>
      <c r="M8262" s="10"/>
    </row>
    <row r="8263" spans="12:13" x14ac:dyDescent="0.2">
      <c r="L8263" s="6"/>
      <c r="M8263" s="10"/>
    </row>
    <row r="8264" spans="12:13" x14ac:dyDescent="0.2">
      <c r="L8264" s="6"/>
      <c r="M8264" s="10"/>
    </row>
    <row r="8265" spans="12:13" x14ac:dyDescent="0.2">
      <c r="L8265" s="6"/>
      <c r="M8265" s="10"/>
    </row>
    <row r="8266" spans="12:13" x14ac:dyDescent="0.2">
      <c r="L8266" s="6"/>
      <c r="M8266" s="10"/>
    </row>
    <row r="8267" spans="12:13" x14ac:dyDescent="0.2">
      <c r="L8267" s="6"/>
      <c r="M8267" s="10"/>
    </row>
    <row r="8268" spans="12:13" x14ac:dyDescent="0.2">
      <c r="L8268" s="6"/>
      <c r="M8268" s="10"/>
    </row>
    <row r="8269" spans="12:13" x14ac:dyDescent="0.2">
      <c r="L8269" s="6"/>
      <c r="M8269" s="10"/>
    </row>
    <row r="8270" spans="12:13" x14ac:dyDescent="0.2">
      <c r="L8270" s="6"/>
      <c r="M8270" s="10"/>
    </row>
    <row r="8271" spans="12:13" x14ac:dyDescent="0.2">
      <c r="L8271" s="6"/>
      <c r="M8271" s="10"/>
    </row>
    <row r="8272" spans="12:13" x14ac:dyDescent="0.2">
      <c r="L8272" s="6"/>
      <c r="M8272" s="10"/>
    </row>
    <row r="8273" spans="12:13" x14ac:dyDescent="0.2">
      <c r="L8273" s="6"/>
      <c r="M8273" s="10"/>
    </row>
    <row r="8274" spans="12:13" x14ac:dyDescent="0.2">
      <c r="L8274" s="6"/>
      <c r="M8274" s="10"/>
    </row>
    <row r="8275" spans="12:13" x14ac:dyDescent="0.2">
      <c r="L8275" s="6"/>
      <c r="M8275" s="10"/>
    </row>
    <row r="8276" spans="12:13" x14ac:dyDescent="0.2">
      <c r="L8276" s="6"/>
      <c r="M8276" s="10"/>
    </row>
    <row r="8277" spans="12:13" x14ac:dyDescent="0.2">
      <c r="L8277" s="6"/>
      <c r="M8277" s="10"/>
    </row>
    <row r="8278" spans="12:13" x14ac:dyDescent="0.2">
      <c r="L8278" s="6"/>
      <c r="M8278" s="10"/>
    </row>
    <row r="8279" spans="12:13" x14ac:dyDescent="0.2">
      <c r="L8279" s="6"/>
      <c r="M8279" s="10"/>
    </row>
    <row r="8280" spans="12:13" x14ac:dyDescent="0.2">
      <c r="L8280" s="6"/>
      <c r="M8280" s="10"/>
    </row>
    <row r="8281" spans="12:13" x14ac:dyDescent="0.2">
      <c r="L8281" s="6"/>
      <c r="M8281" s="10"/>
    </row>
    <row r="8282" spans="12:13" x14ac:dyDescent="0.2">
      <c r="L8282" s="6"/>
      <c r="M8282" s="10"/>
    </row>
    <row r="8283" spans="12:13" x14ac:dyDescent="0.2">
      <c r="L8283" s="6"/>
      <c r="M8283" s="10"/>
    </row>
    <row r="8284" spans="12:13" x14ac:dyDescent="0.2">
      <c r="L8284" s="6"/>
      <c r="M8284" s="10"/>
    </row>
    <row r="8285" spans="12:13" x14ac:dyDescent="0.2">
      <c r="L8285" s="6"/>
      <c r="M8285" s="10"/>
    </row>
    <row r="8286" spans="12:13" x14ac:dyDescent="0.2">
      <c r="L8286" s="6"/>
      <c r="M8286" s="10"/>
    </row>
    <row r="8287" spans="12:13" x14ac:dyDescent="0.2">
      <c r="L8287" s="6"/>
      <c r="M8287" s="10"/>
    </row>
    <row r="8288" spans="12:13" x14ac:dyDescent="0.2">
      <c r="L8288" s="6"/>
      <c r="M8288" s="10"/>
    </row>
    <row r="8289" spans="12:13" x14ac:dyDescent="0.2">
      <c r="L8289" s="6"/>
      <c r="M8289" s="10"/>
    </row>
    <row r="8290" spans="12:13" x14ac:dyDescent="0.2">
      <c r="L8290" s="6"/>
      <c r="M8290" s="10"/>
    </row>
    <row r="8291" spans="12:13" x14ac:dyDescent="0.2">
      <c r="L8291" s="6"/>
      <c r="M8291" s="10"/>
    </row>
    <row r="8292" spans="12:13" x14ac:dyDescent="0.2">
      <c r="L8292" s="6"/>
      <c r="M8292" s="10"/>
    </row>
    <row r="8293" spans="12:13" x14ac:dyDescent="0.2">
      <c r="L8293" s="6"/>
      <c r="M8293" s="10"/>
    </row>
    <row r="8294" spans="12:13" x14ac:dyDescent="0.2">
      <c r="L8294" s="6"/>
      <c r="M8294" s="10"/>
    </row>
    <row r="8295" spans="12:13" x14ac:dyDescent="0.2">
      <c r="L8295" s="6"/>
      <c r="M8295" s="10"/>
    </row>
    <row r="8296" spans="12:13" x14ac:dyDescent="0.2">
      <c r="L8296" s="6"/>
      <c r="M8296" s="10"/>
    </row>
    <row r="8297" spans="12:13" x14ac:dyDescent="0.2">
      <c r="L8297" s="6"/>
      <c r="M8297" s="10"/>
    </row>
    <row r="8298" spans="12:13" x14ac:dyDescent="0.2">
      <c r="L8298" s="6"/>
      <c r="M8298" s="10"/>
    </row>
    <row r="8299" spans="12:13" x14ac:dyDescent="0.2">
      <c r="L8299" s="6"/>
      <c r="M8299" s="10"/>
    </row>
    <row r="8300" spans="12:13" x14ac:dyDescent="0.2">
      <c r="L8300" s="6"/>
      <c r="M8300" s="10"/>
    </row>
    <row r="8301" spans="12:13" x14ac:dyDescent="0.2">
      <c r="L8301" s="6"/>
      <c r="M8301" s="10"/>
    </row>
    <row r="8302" spans="12:13" x14ac:dyDescent="0.2">
      <c r="L8302" s="6"/>
      <c r="M8302" s="10"/>
    </row>
    <row r="8303" spans="12:13" x14ac:dyDescent="0.2">
      <c r="L8303" s="6"/>
      <c r="M8303" s="10"/>
    </row>
    <row r="8304" spans="12:13" x14ac:dyDescent="0.2">
      <c r="L8304" s="6"/>
      <c r="M8304" s="10"/>
    </row>
    <row r="8305" spans="12:13" x14ac:dyDescent="0.2">
      <c r="L8305" s="6"/>
      <c r="M8305" s="10"/>
    </row>
    <row r="8306" spans="12:13" x14ac:dyDescent="0.2">
      <c r="L8306" s="6"/>
      <c r="M8306" s="10"/>
    </row>
    <row r="8307" spans="12:13" x14ac:dyDescent="0.2">
      <c r="L8307" s="6"/>
      <c r="M8307" s="10"/>
    </row>
    <row r="8308" spans="12:13" x14ac:dyDescent="0.2">
      <c r="L8308" s="6"/>
      <c r="M8308" s="10"/>
    </row>
    <row r="8309" spans="12:13" x14ac:dyDescent="0.2">
      <c r="L8309" s="6"/>
      <c r="M8309" s="10"/>
    </row>
    <row r="8310" spans="12:13" x14ac:dyDescent="0.2">
      <c r="L8310" s="6"/>
      <c r="M8310" s="10"/>
    </row>
    <row r="8311" spans="12:13" x14ac:dyDescent="0.2">
      <c r="L8311" s="6"/>
      <c r="M8311" s="10"/>
    </row>
    <row r="8312" spans="12:13" x14ac:dyDescent="0.2">
      <c r="L8312" s="6"/>
      <c r="M8312" s="10"/>
    </row>
    <row r="8313" spans="12:13" x14ac:dyDescent="0.2">
      <c r="L8313" s="6"/>
      <c r="M8313" s="10"/>
    </row>
    <row r="8314" spans="12:13" x14ac:dyDescent="0.2">
      <c r="L8314" s="6"/>
      <c r="M8314" s="10"/>
    </row>
    <row r="8315" spans="12:13" x14ac:dyDescent="0.2">
      <c r="L8315" s="6"/>
      <c r="M8315" s="10"/>
    </row>
    <row r="8316" spans="12:13" x14ac:dyDescent="0.2">
      <c r="L8316" s="6"/>
      <c r="M8316" s="10"/>
    </row>
    <row r="8317" spans="12:13" x14ac:dyDescent="0.2">
      <c r="L8317" s="6"/>
      <c r="M8317" s="10"/>
    </row>
    <row r="8318" spans="12:13" x14ac:dyDescent="0.2">
      <c r="L8318" s="6"/>
      <c r="M8318" s="10"/>
    </row>
    <row r="8319" spans="12:13" x14ac:dyDescent="0.2">
      <c r="L8319" s="6"/>
      <c r="M8319" s="10"/>
    </row>
    <row r="8320" spans="12:13" x14ac:dyDescent="0.2">
      <c r="L8320" s="6"/>
      <c r="M8320" s="10"/>
    </row>
    <row r="8321" spans="12:13" x14ac:dyDescent="0.2">
      <c r="L8321" s="6"/>
      <c r="M8321" s="10"/>
    </row>
    <row r="8322" spans="12:13" x14ac:dyDescent="0.2">
      <c r="L8322" s="6"/>
      <c r="M8322" s="10"/>
    </row>
    <row r="8323" spans="12:13" x14ac:dyDescent="0.2">
      <c r="L8323" s="6"/>
      <c r="M8323" s="10"/>
    </row>
    <row r="8324" spans="12:13" x14ac:dyDescent="0.2">
      <c r="L8324" s="6"/>
      <c r="M8324" s="10"/>
    </row>
    <row r="8325" spans="12:13" x14ac:dyDescent="0.2">
      <c r="L8325" s="6"/>
      <c r="M8325" s="10"/>
    </row>
    <row r="8326" spans="12:13" x14ac:dyDescent="0.2">
      <c r="L8326" s="6"/>
      <c r="M8326" s="10"/>
    </row>
    <row r="8327" spans="12:13" x14ac:dyDescent="0.2">
      <c r="L8327" s="6"/>
      <c r="M8327" s="10"/>
    </row>
    <row r="8328" spans="12:13" x14ac:dyDescent="0.2">
      <c r="L8328" s="6"/>
      <c r="M8328" s="10"/>
    </row>
    <row r="8329" spans="12:13" x14ac:dyDescent="0.2">
      <c r="L8329" s="6"/>
      <c r="M8329" s="10"/>
    </row>
    <row r="8330" spans="12:13" x14ac:dyDescent="0.2">
      <c r="L8330" s="6"/>
      <c r="M8330" s="10"/>
    </row>
    <row r="8331" spans="12:13" x14ac:dyDescent="0.2">
      <c r="L8331" s="6"/>
      <c r="M8331" s="10"/>
    </row>
    <row r="8332" spans="12:13" x14ac:dyDescent="0.2">
      <c r="L8332" s="6"/>
      <c r="M8332" s="10"/>
    </row>
    <row r="8333" spans="12:13" x14ac:dyDescent="0.2">
      <c r="L8333" s="6"/>
      <c r="M8333" s="10"/>
    </row>
    <row r="8334" spans="12:13" x14ac:dyDescent="0.2">
      <c r="L8334" s="6"/>
      <c r="M8334" s="10"/>
    </row>
    <row r="8335" spans="12:13" x14ac:dyDescent="0.2">
      <c r="L8335" s="6"/>
      <c r="M8335" s="10"/>
    </row>
    <row r="8336" spans="12:13" x14ac:dyDescent="0.2">
      <c r="L8336" s="6"/>
      <c r="M8336" s="10"/>
    </row>
    <row r="8337" spans="12:13" x14ac:dyDescent="0.2">
      <c r="L8337" s="6"/>
      <c r="M8337" s="10"/>
    </row>
    <row r="8338" spans="12:13" x14ac:dyDescent="0.2">
      <c r="L8338" s="6"/>
      <c r="M8338" s="10"/>
    </row>
    <row r="8339" spans="12:13" x14ac:dyDescent="0.2">
      <c r="L8339" s="6"/>
      <c r="M8339" s="10"/>
    </row>
    <row r="8340" spans="12:13" x14ac:dyDescent="0.2">
      <c r="L8340" s="6"/>
      <c r="M8340" s="10"/>
    </row>
    <row r="8341" spans="12:13" x14ac:dyDescent="0.2">
      <c r="L8341" s="6"/>
      <c r="M8341" s="10"/>
    </row>
    <row r="8342" spans="12:13" x14ac:dyDescent="0.2">
      <c r="L8342" s="6"/>
      <c r="M8342" s="10"/>
    </row>
    <row r="8343" spans="12:13" x14ac:dyDescent="0.2">
      <c r="L8343" s="6"/>
      <c r="M8343" s="10"/>
    </row>
    <row r="8344" spans="12:13" x14ac:dyDescent="0.2">
      <c r="L8344" s="6"/>
      <c r="M8344" s="10"/>
    </row>
    <row r="8345" spans="12:13" x14ac:dyDescent="0.2">
      <c r="L8345" s="6"/>
      <c r="M8345" s="10"/>
    </row>
    <row r="8346" spans="12:13" x14ac:dyDescent="0.2">
      <c r="L8346" s="6"/>
      <c r="M8346" s="10"/>
    </row>
    <row r="8347" spans="12:13" x14ac:dyDescent="0.2">
      <c r="L8347" s="6"/>
      <c r="M8347" s="10"/>
    </row>
    <row r="8348" spans="12:13" x14ac:dyDescent="0.2">
      <c r="L8348" s="6"/>
      <c r="M8348" s="10"/>
    </row>
    <row r="8349" spans="12:13" x14ac:dyDescent="0.2">
      <c r="L8349" s="6"/>
      <c r="M8349" s="10"/>
    </row>
    <row r="8350" spans="12:13" x14ac:dyDescent="0.2">
      <c r="L8350" s="6"/>
      <c r="M8350" s="10"/>
    </row>
    <row r="8351" spans="12:13" x14ac:dyDescent="0.2">
      <c r="L8351" s="6"/>
      <c r="M8351" s="10"/>
    </row>
    <row r="8352" spans="12:13" x14ac:dyDescent="0.2">
      <c r="L8352" s="6"/>
      <c r="M8352" s="10"/>
    </row>
    <row r="8353" spans="12:13" x14ac:dyDescent="0.2">
      <c r="L8353" s="6"/>
      <c r="M8353" s="10"/>
    </row>
    <row r="8354" spans="12:13" x14ac:dyDescent="0.2">
      <c r="L8354" s="6"/>
      <c r="M8354" s="10"/>
    </row>
    <row r="8355" spans="12:13" x14ac:dyDescent="0.2">
      <c r="L8355" s="6"/>
      <c r="M8355" s="10"/>
    </row>
    <row r="8356" spans="12:13" x14ac:dyDescent="0.2">
      <c r="L8356" s="6"/>
      <c r="M8356" s="10"/>
    </row>
    <row r="8357" spans="12:13" x14ac:dyDescent="0.2">
      <c r="L8357" s="6"/>
      <c r="M8357" s="10"/>
    </row>
    <row r="8358" spans="12:13" x14ac:dyDescent="0.2">
      <c r="L8358" s="6"/>
      <c r="M8358" s="10"/>
    </row>
    <row r="8359" spans="12:13" x14ac:dyDescent="0.2">
      <c r="L8359" s="6"/>
      <c r="M8359" s="10"/>
    </row>
    <row r="8360" spans="12:13" x14ac:dyDescent="0.2">
      <c r="L8360" s="6"/>
      <c r="M8360" s="10"/>
    </row>
    <row r="8361" spans="12:13" x14ac:dyDescent="0.2">
      <c r="L8361" s="6"/>
      <c r="M8361" s="10"/>
    </row>
    <row r="8362" spans="12:13" x14ac:dyDescent="0.2">
      <c r="L8362" s="6"/>
      <c r="M8362" s="10"/>
    </row>
    <row r="8363" spans="12:13" x14ac:dyDescent="0.2">
      <c r="L8363" s="6"/>
      <c r="M8363" s="10"/>
    </row>
    <row r="8364" spans="12:13" x14ac:dyDescent="0.2">
      <c r="L8364" s="6"/>
      <c r="M8364" s="10"/>
    </row>
    <row r="8365" spans="12:13" x14ac:dyDescent="0.2">
      <c r="L8365" s="6"/>
      <c r="M8365" s="10"/>
    </row>
    <row r="8366" spans="12:13" x14ac:dyDescent="0.2">
      <c r="L8366" s="6"/>
      <c r="M8366" s="10"/>
    </row>
    <row r="8367" spans="12:13" x14ac:dyDescent="0.2">
      <c r="L8367" s="6"/>
      <c r="M8367" s="10"/>
    </row>
    <row r="8368" spans="12:13" x14ac:dyDescent="0.2">
      <c r="L8368" s="6"/>
      <c r="M8368" s="10"/>
    </row>
    <row r="8369" spans="12:13" x14ac:dyDescent="0.2">
      <c r="L8369" s="6"/>
      <c r="M8369" s="10"/>
    </row>
    <row r="8370" spans="12:13" x14ac:dyDescent="0.2">
      <c r="L8370" s="6"/>
      <c r="M8370" s="10"/>
    </row>
    <row r="8371" spans="12:13" x14ac:dyDescent="0.2">
      <c r="L8371" s="6"/>
      <c r="M8371" s="10"/>
    </row>
    <row r="8372" spans="12:13" x14ac:dyDescent="0.2">
      <c r="L8372" s="6"/>
      <c r="M8372" s="10"/>
    </row>
    <row r="8373" spans="12:13" x14ac:dyDescent="0.2">
      <c r="L8373" s="6"/>
      <c r="M8373" s="10"/>
    </row>
    <row r="8374" spans="12:13" x14ac:dyDescent="0.2">
      <c r="L8374" s="6"/>
      <c r="M8374" s="10"/>
    </row>
    <row r="8375" spans="12:13" x14ac:dyDescent="0.2">
      <c r="L8375" s="6"/>
      <c r="M8375" s="10"/>
    </row>
    <row r="8376" spans="12:13" x14ac:dyDescent="0.2">
      <c r="L8376" s="6"/>
      <c r="M8376" s="10"/>
    </row>
    <row r="8377" spans="12:13" x14ac:dyDescent="0.2">
      <c r="L8377" s="6"/>
      <c r="M8377" s="10"/>
    </row>
    <row r="8378" spans="12:13" x14ac:dyDescent="0.2">
      <c r="L8378" s="6"/>
      <c r="M8378" s="10"/>
    </row>
    <row r="8379" spans="12:13" x14ac:dyDescent="0.2">
      <c r="L8379" s="6"/>
      <c r="M8379" s="10"/>
    </row>
    <row r="8380" spans="12:13" x14ac:dyDescent="0.2">
      <c r="L8380" s="6"/>
      <c r="M8380" s="10"/>
    </row>
    <row r="8381" spans="12:13" x14ac:dyDescent="0.2">
      <c r="L8381" s="6"/>
      <c r="M8381" s="10"/>
    </row>
    <row r="8382" spans="12:13" x14ac:dyDescent="0.2">
      <c r="L8382" s="6"/>
      <c r="M8382" s="10"/>
    </row>
    <row r="8383" spans="12:13" x14ac:dyDescent="0.2">
      <c r="L8383" s="6"/>
      <c r="M8383" s="10"/>
    </row>
    <row r="8384" spans="12:13" x14ac:dyDescent="0.2">
      <c r="L8384" s="6"/>
      <c r="M8384" s="10"/>
    </row>
    <row r="8385" spans="12:13" x14ac:dyDescent="0.2">
      <c r="L8385" s="6"/>
      <c r="M8385" s="10"/>
    </row>
    <row r="8386" spans="12:13" x14ac:dyDescent="0.2">
      <c r="L8386" s="6"/>
      <c r="M8386" s="10"/>
    </row>
    <row r="8387" spans="12:13" x14ac:dyDescent="0.2">
      <c r="L8387" s="6"/>
      <c r="M8387" s="10"/>
    </row>
    <row r="8388" spans="12:13" x14ac:dyDescent="0.2">
      <c r="L8388" s="6"/>
      <c r="M8388" s="10"/>
    </row>
    <row r="8389" spans="12:13" x14ac:dyDescent="0.2">
      <c r="L8389" s="6"/>
      <c r="M8389" s="10"/>
    </row>
    <row r="8390" spans="12:13" x14ac:dyDescent="0.2">
      <c r="L8390" s="6"/>
      <c r="M8390" s="10"/>
    </row>
    <row r="8391" spans="12:13" x14ac:dyDescent="0.2">
      <c r="L8391" s="6"/>
      <c r="M8391" s="10"/>
    </row>
    <row r="8392" spans="12:13" x14ac:dyDescent="0.2">
      <c r="L8392" s="6"/>
      <c r="M8392" s="10"/>
    </row>
    <row r="8393" spans="12:13" x14ac:dyDescent="0.2">
      <c r="L8393" s="6"/>
      <c r="M8393" s="10"/>
    </row>
    <row r="8394" spans="12:13" x14ac:dyDescent="0.2">
      <c r="L8394" s="6"/>
      <c r="M8394" s="10"/>
    </row>
    <row r="8395" spans="12:13" x14ac:dyDescent="0.2">
      <c r="L8395" s="6"/>
      <c r="M8395" s="10"/>
    </row>
    <row r="8396" spans="12:13" x14ac:dyDescent="0.2">
      <c r="L8396" s="6"/>
      <c r="M8396" s="10"/>
    </row>
    <row r="8397" spans="12:13" x14ac:dyDescent="0.2">
      <c r="L8397" s="6"/>
      <c r="M8397" s="10"/>
    </row>
    <row r="8398" spans="12:13" x14ac:dyDescent="0.2">
      <c r="L8398" s="6"/>
      <c r="M8398" s="10"/>
    </row>
    <row r="8399" spans="12:13" x14ac:dyDescent="0.2">
      <c r="L8399" s="6"/>
      <c r="M8399" s="10"/>
    </row>
    <row r="8400" spans="12:13" x14ac:dyDescent="0.2">
      <c r="L8400" s="6"/>
      <c r="M8400" s="10"/>
    </row>
    <row r="8401" spans="12:13" x14ac:dyDescent="0.2">
      <c r="L8401" s="6"/>
      <c r="M8401" s="10"/>
    </row>
    <row r="8402" spans="12:13" x14ac:dyDescent="0.2">
      <c r="L8402" s="6"/>
      <c r="M8402" s="10"/>
    </row>
    <row r="8403" spans="12:13" x14ac:dyDescent="0.2">
      <c r="L8403" s="6"/>
      <c r="M8403" s="10"/>
    </row>
    <row r="8404" spans="12:13" x14ac:dyDescent="0.2">
      <c r="L8404" s="6"/>
      <c r="M8404" s="10"/>
    </row>
    <row r="8405" spans="12:13" x14ac:dyDescent="0.2">
      <c r="L8405" s="6"/>
      <c r="M8405" s="10"/>
    </row>
    <row r="8406" spans="12:13" x14ac:dyDescent="0.2">
      <c r="L8406" s="6"/>
      <c r="M8406" s="10"/>
    </row>
    <row r="8407" spans="12:13" x14ac:dyDescent="0.2">
      <c r="L8407" s="6"/>
      <c r="M8407" s="10"/>
    </row>
    <row r="8408" spans="12:13" x14ac:dyDescent="0.2">
      <c r="L8408" s="6"/>
      <c r="M8408" s="10"/>
    </row>
    <row r="8409" spans="12:13" x14ac:dyDescent="0.2">
      <c r="L8409" s="6"/>
      <c r="M8409" s="10"/>
    </row>
    <row r="8410" spans="12:13" x14ac:dyDescent="0.2">
      <c r="L8410" s="6"/>
      <c r="M8410" s="10"/>
    </row>
    <row r="8411" spans="12:13" x14ac:dyDescent="0.2">
      <c r="L8411" s="6"/>
      <c r="M8411" s="10"/>
    </row>
    <row r="8412" spans="12:13" x14ac:dyDescent="0.2">
      <c r="L8412" s="6"/>
      <c r="M8412" s="10"/>
    </row>
    <row r="8413" spans="12:13" x14ac:dyDescent="0.2">
      <c r="L8413" s="6"/>
      <c r="M8413" s="10"/>
    </row>
    <row r="8414" spans="12:13" x14ac:dyDescent="0.2">
      <c r="L8414" s="6"/>
      <c r="M8414" s="10"/>
    </row>
    <row r="8415" spans="12:13" x14ac:dyDescent="0.2">
      <c r="L8415" s="6"/>
      <c r="M8415" s="10"/>
    </row>
    <row r="8416" spans="12:13" x14ac:dyDescent="0.2">
      <c r="L8416" s="6"/>
      <c r="M8416" s="10"/>
    </row>
    <row r="8417" spans="12:13" x14ac:dyDescent="0.2">
      <c r="L8417" s="6"/>
      <c r="M8417" s="10"/>
    </row>
    <row r="8418" spans="12:13" x14ac:dyDescent="0.2">
      <c r="L8418" s="6"/>
      <c r="M8418" s="10"/>
    </row>
    <row r="8419" spans="12:13" x14ac:dyDescent="0.2">
      <c r="L8419" s="6"/>
      <c r="M8419" s="10"/>
    </row>
    <row r="8420" spans="12:13" x14ac:dyDescent="0.2">
      <c r="L8420" s="6"/>
      <c r="M8420" s="10"/>
    </row>
    <row r="8421" spans="12:13" x14ac:dyDescent="0.2">
      <c r="L8421" s="6"/>
      <c r="M8421" s="10"/>
    </row>
    <row r="8422" spans="12:13" x14ac:dyDescent="0.2">
      <c r="L8422" s="6"/>
      <c r="M8422" s="10"/>
    </row>
    <row r="8423" spans="12:13" x14ac:dyDescent="0.2">
      <c r="L8423" s="6"/>
      <c r="M8423" s="10"/>
    </row>
    <row r="8424" spans="12:13" x14ac:dyDescent="0.2">
      <c r="L8424" s="6"/>
      <c r="M8424" s="10"/>
    </row>
    <row r="8425" spans="12:13" x14ac:dyDescent="0.2">
      <c r="L8425" s="6"/>
      <c r="M8425" s="10"/>
    </row>
    <row r="8426" spans="12:13" x14ac:dyDescent="0.2">
      <c r="L8426" s="6"/>
      <c r="M8426" s="10"/>
    </row>
    <row r="8427" spans="12:13" x14ac:dyDescent="0.2">
      <c r="L8427" s="6"/>
      <c r="M8427" s="10"/>
    </row>
    <row r="8428" spans="12:13" x14ac:dyDescent="0.2">
      <c r="L8428" s="6"/>
      <c r="M8428" s="10"/>
    </row>
    <row r="8429" spans="12:13" x14ac:dyDescent="0.2">
      <c r="L8429" s="6"/>
      <c r="M8429" s="10"/>
    </row>
    <row r="8430" spans="12:13" x14ac:dyDescent="0.2">
      <c r="L8430" s="6"/>
      <c r="M8430" s="10"/>
    </row>
    <row r="8431" spans="12:13" x14ac:dyDescent="0.2">
      <c r="L8431" s="6"/>
      <c r="M8431" s="10"/>
    </row>
    <row r="8432" spans="12:13" x14ac:dyDescent="0.2">
      <c r="L8432" s="6"/>
      <c r="M8432" s="10"/>
    </row>
    <row r="8433" spans="12:13" x14ac:dyDescent="0.2">
      <c r="L8433" s="6"/>
      <c r="M8433" s="10"/>
    </row>
    <row r="8434" spans="12:13" x14ac:dyDescent="0.2">
      <c r="L8434" s="6"/>
      <c r="M8434" s="10"/>
    </row>
    <row r="8435" spans="12:13" x14ac:dyDescent="0.2">
      <c r="L8435" s="6"/>
      <c r="M8435" s="10"/>
    </row>
    <row r="8436" spans="12:13" x14ac:dyDescent="0.2">
      <c r="L8436" s="6"/>
      <c r="M8436" s="10"/>
    </row>
    <row r="8437" spans="12:13" x14ac:dyDescent="0.2">
      <c r="L8437" s="6"/>
      <c r="M8437" s="10"/>
    </row>
    <row r="8438" spans="12:13" x14ac:dyDescent="0.2">
      <c r="L8438" s="6"/>
      <c r="M8438" s="10"/>
    </row>
    <row r="8439" spans="12:13" x14ac:dyDescent="0.2">
      <c r="L8439" s="6"/>
      <c r="M8439" s="10"/>
    </row>
    <row r="8440" spans="12:13" x14ac:dyDescent="0.2">
      <c r="L8440" s="6"/>
      <c r="M8440" s="10"/>
    </row>
    <row r="8441" spans="12:13" x14ac:dyDescent="0.2">
      <c r="L8441" s="6"/>
      <c r="M8441" s="10"/>
    </row>
    <row r="8442" spans="12:13" x14ac:dyDescent="0.2">
      <c r="L8442" s="6"/>
      <c r="M8442" s="10"/>
    </row>
    <row r="8443" spans="12:13" x14ac:dyDescent="0.2">
      <c r="L8443" s="6"/>
      <c r="M8443" s="10"/>
    </row>
    <row r="8444" spans="12:13" x14ac:dyDescent="0.2">
      <c r="L8444" s="6"/>
      <c r="M8444" s="10"/>
    </row>
    <row r="8445" spans="12:13" x14ac:dyDescent="0.2">
      <c r="L8445" s="6"/>
      <c r="M8445" s="10"/>
    </row>
    <row r="8446" spans="12:13" x14ac:dyDescent="0.2">
      <c r="L8446" s="6"/>
      <c r="M8446" s="10"/>
    </row>
    <row r="8447" spans="12:13" x14ac:dyDescent="0.2">
      <c r="L8447" s="6"/>
      <c r="M8447" s="10"/>
    </row>
    <row r="8448" spans="12:13" x14ac:dyDescent="0.2">
      <c r="L8448" s="6"/>
      <c r="M8448" s="10"/>
    </row>
    <row r="8449" spans="12:13" x14ac:dyDescent="0.2">
      <c r="L8449" s="6"/>
      <c r="M8449" s="10"/>
    </row>
    <row r="8450" spans="12:13" x14ac:dyDescent="0.2">
      <c r="L8450" s="6"/>
      <c r="M8450" s="10"/>
    </row>
    <row r="8451" spans="12:13" x14ac:dyDescent="0.2">
      <c r="L8451" s="6"/>
      <c r="M8451" s="10"/>
    </row>
    <row r="8452" spans="12:13" x14ac:dyDescent="0.2">
      <c r="L8452" s="6"/>
      <c r="M8452" s="10"/>
    </row>
    <row r="8453" spans="12:13" x14ac:dyDescent="0.2">
      <c r="L8453" s="6"/>
      <c r="M8453" s="10"/>
    </row>
    <row r="8454" spans="12:13" x14ac:dyDescent="0.2">
      <c r="L8454" s="6"/>
      <c r="M8454" s="10"/>
    </row>
    <row r="8455" spans="12:13" x14ac:dyDescent="0.2">
      <c r="L8455" s="6"/>
      <c r="M8455" s="10"/>
    </row>
    <row r="8456" spans="12:13" x14ac:dyDescent="0.2">
      <c r="L8456" s="6"/>
      <c r="M8456" s="10"/>
    </row>
    <row r="8457" spans="12:13" x14ac:dyDescent="0.2">
      <c r="L8457" s="6"/>
      <c r="M8457" s="10"/>
    </row>
    <row r="8458" spans="12:13" x14ac:dyDescent="0.2">
      <c r="L8458" s="6"/>
      <c r="M8458" s="10"/>
    </row>
    <row r="8459" spans="12:13" x14ac:dyDescent="0.2">
      <c r="L8459" s="6"/>
      <c r="M8459" s="10"/>
    </row>
    <row r="8460" spans="12:13" x14ac:dyDescent="0.2">
      <c r="L8460" s="6"/>
      <c r="M8460" s="10"/>
    </row>
    <row r="8461" spans="12:13" x14ac:dyDescent="0.2">
      <c r="L8461" s="6"/>
      <c r="M8461" s="10"/>
    </row>
    <row r="8462" spans="12:13" x14ac:dyDescent="0.2">
      <c r="L8462" s="6"/>
      <c r="M8462" s="10"/>
    </row>
    <row r="8463" spans="12:13" x14ac:dyDescent="0.2">
      <c r="L8463" s="6"/>
      <c r="M8463" s="10"/>
    </row>
    <row r="8464" spans="12:13" x14ac:dyDescent="0.2">
      <c r="L8464" s="6"/>
      <c r="M8464" s="10"/>
    </row>
    <row r="8465" spans="12:13" x14ac:dyDescent="0.2">
      <c r="L8465" s="6"/>
      <c r="M8465" s="10"/>
    </row>
    <row r="8466" spans="12:13" x14ac:dyDescent="0.2">
      <c r="L8466" s="6"/>
      <c r="M8466" s="10"/>
    </row>
    <row r="8467" spans="12:13" x14ac:dyDescent="0.2">
      <c r="L8467" s="6"/>
      <c r="M8467" s="10"/>
    </row>
    <row r="8468" spans="12:13" x14ac:dyDescent="0.2">
      <c r="L8468" s="6"/>
      <c r="M8468" s="10"/>
    </row>
    <row r="8469" spans="12:13" x14ac:dyDescent="0.2">
      <c r="L8469" s="6"/>
      <c r="M8469" s="10"/>
    </row>
    <row r="8470" spans="12:13" x14ac:dyDescent="0.2">
      <c r="L8470" s="6"/>
      <c r="M8470" s="10"/>
    </row>
    <row r="8471" spans="12:13" x14ac:dyDescent="0.2">
      <c r="L8471" s="6"/>
      <c r="M8471" s="10"/>
    </row>
    <row r="8472" spans="12:13" x14ac:dyDescent="0.2">
      <c r="L8472" s="6"/>
      <c r="M8472" s="10"/>
    </row>
    <row r="8473" spans="12:13" x14ac:dyDescent="0.2">
      <c r="L8473" s="6"/>
      <c r="M8473" s="10"/>
    </row>
    <row r="8474" spans="12:13" x14ac:dyDescent="0.2">
      <c r="L8474" s="6"/>
      <c r="M8474" s="10"/>
    </row>
    <row r="8475" spans="12:13" x14ac:dyDescent="0.2">
      <c r="L8475" s="6"/>
      <c r="M8475" s="10"/>
    </row>
    <row r="8476" spans="12:13" x14ac:dyDescent="0.2">
      <c r="L8476" s="6"/>
      <c r="M8476" s="10"/>
    </row>
    <row r="8477" spans="12:13" x14ac:dyDescent="0.2">
      <c r="L8477" s="6"/>
      <c r="M8477" s="10"/>
    </row>
    <row r="8478" spans="12:13" x14ac:dyDescent="0.2">
      <c r="L8478" s="6"/>
      <c r="M8478" s="10"/>
    </row>
    <row r="8479" spans="12:13" x14ac:dyDescent="0.2">
      <c r="L8479" s="6"/>
      <c r="M8479" s="10"/>
    </row>
    <row r="8480" spans="12:13" x14ac:dyDescent="0.2">
      <c r="L8480" s="6"/>
      <c r="M8480" s="10"/>
    </row>
    <row r="8481" spans="12:13" x14ac:dyDescent="0.2">
      <c r="L8481" s="6"/>
      <c r="M8481" s="10"/>
    </row>
    <row r="8482" spans="12:13" x14ac:dyDescent="0.2">
      <c r="L8482" s="6"/>
      <c r="M8482" s="10"/>
    </row>
    <row r="8483" spans="12:13" x14ac:dyDescent="0.2">
      <c r="L8483" s="6"/>
      <c r="M8483" s="10"/>
    </row>
    <row r="8484" spans="12:13" x14ac:dyDescent="0.2">
      <c r="L8484" s="6"/>
      <c r="M8484" s="10"/>
    </row>
    <row r="8485" spans="12:13" x14ac:dyDescent="0.2">
      <c r="L8485" s="6"/>
      <c r="M8485" s="10"/>
    </row>
    <row r="8486" spans="12:13" x14ac:dyDescent="0.2">
      <c r="L8486" s="6"/>
      <c r="M8486" s="10"/>
    </row>
    <row r="8487" spans="12:13" x14ac:dyDescent="0.2">
      <c r="L8487" s="6"/>
      <c r="M8487" s="10"/>
    </row>
    <row r="8488" spans="12:13" x14ac:dyDescent="0.2">
      <c r="L8488" s="6"/>
      <c r="M8488" s="10"/>
    </row>
    <row r="8489" spans="12:13" x14ac:dyDescent="0.2">
      <c r="L8489" s="6"/>
      <c r="M8489" s="10"/>
    </row>
    <row r="8490" spans="12:13" x14ac:dyDescent="0.2">
      <c r="L8490" s="6"/>
      <c r="M8490" s="10"/>
    </row>
    <row r="8491" spans="12:13" x14ac:dyDescent="0.2">
      <c r="L8491" s="6"/>
      <c r="M8491" s="10"/>
    </row>
    <row r="8492" spans="12:13" x14ac:dyDescent="0.2">
      <c r="L8492" s="6"/>
      <c r="M8492" s="10"/>
    </row>
    <row r="8493" spans="12:13" x14ac:dyDescent="0.2">
      <c r="L8493" s="6"/>
      <c r="M8493" s="10"/>
    </row>
    <row r="8494" spans="12:13" x14ac:dyDescent="0.2">
      <c r="L8494" s="6"/>
      <c r="M8494" s="10"/>
    </row>
    <row r="8495" spans="12:13" x14ac:dyDescent="0.2">
      <c r="L8495" s="6"/>
      <c r="M8495" s="10"/>
    </row>
    <row r="8496" spans="12:13" x14ac:dyDescent="0.2">
      <c r="L8496" s="6"/>
      <c r="M8496" s="10"/>
    </row>
    <row r="8497" spans="12:13" x14ac:dyDescent="0.2">
      <c r="L8497" s="6"/>
      <c r="M8497" s="10"/>
    </row>
    <row r="8498" spans="12:13" x14ac:dyDescent="0.2">
      <c r="L8498" s="6"/>
      <c r="M8498" s="10"/>
    </row>
    <row r="8499" spans="12:13" x14ac:dyDescent="0.2">
      <c r="L8499" s="6"/>
      <c r="M8499" s="10"/>
    </row>
    <row r="8500" spans="12:13" x14ac:dyDescent="0.2">
      <c r="L8500" s="6"/>
      <c r="M8500" s="10"/>
    </row>
    <row r="8501" spans="12:13" x14ac:dyDescent="0.2">
      <c r="L8501" s="6"/>
      <c r="M8501" s="10"/>
    </row>
    <row r="8502" spans="12:13" x14ac:dyDescent="0.2">
      <c r="L8502" s="6"/>
      <c r="M8502" s="10"/>
    </row>
    <row r="8503" spans="12:13" x14ac:dyDescent="0.2">
      <c r="L8503" s="6"/>
      <c r="M8503" s="10"/>
    </row>
    <row r="8504" spans="12:13" x14ac:dyDescent="0.2">
      <c r="L8504" s="6"/>
      <c r="M8504" s="10"/>
    </row>
    <row r="8505" spans="12:13" x14ac:dyDescent="0.2">
      <c r="L8505" s="6"/>
      <c r="M8505" s="10"/>
    </row>
    <row r="8506" spans="12:13" x14ac:dyDescent="0.2">
      <c r="L8506" s="6"/>
      <c r="M8506" s="10"/>
    </row>
    <row r="8507" spans="12:13" x14ac:dyDescent="0.2">
      <c r="L8507" s="6"/>
      <c r="M8507" s="10"/>
    </row>
    <row r="8508" spans="12:13" x14ac:dyDescent="0.2">
      <c r="L8508" s="6"/>
      <c r="M8508" s="10"/>
    </row>
    <row r="8509" spans="12:13" x14ac:dyDescent="0.2">
      <c r="L8509" s="6"/>
      <c r="M8509" s="10"/>
    </row>
    <row r="8510" spans="12:13" x14ac:dyDescent="0.2">
      <c r="L8510" s="6"/>
      <c r="M8510" s="10"/>
    </row>
    <row r="8511" spans="12:13" x14ac:dyDescent="0.2">
      <c r="L8511" s="6"/>
      <c r="M8511" s="10"/>
    </row>
    <row r="8512" spans="12:13" x14ac:dyDescent="0.2">
      <c r="L8512" s="6"/>
      <c r="M8512" s="10"/>
    </row>
    <row r="8513" spans="12:13" x14ac:dyDescent="0.2">
      <c r="L8513" s="6"/>
      <c r="M8513" s="10"/>
    </row>
    <row r="8514" spans="12:13" x14ac:dyDescent="0.2">
      <c r="L8514" s="6"/>
      <c r="M8514" s="10"/>
    </row>
    <row r="8515" spans="12:13" x14ac:dyDescent="0.2">
      <c r="L8515" s="6"/>
      <c r="M8515" s="10"/>
    </row>
    <row r="8516" spans="12:13" x14ac:dyDescent="0.2">
      <c r="L8516" s="6"/>
      <c r="M8516" s="10"/>
    </row>
    <row r="8517" spans="12:13" x14ac:dyDescent="0.2">
      <c r="L8517" s="6"/>
      <c r="M8517" s="10"/>
    </row>
    <row r="8518" spans="12:13" x14ac:dyDescent="0.2">
      <c r="L8518" s="6"/>
      <c r="M8518" s="10"/>
    </row>
    <row r="8519" spans="12:13" x14ac:dyDescent="0.2">
      <c r="L8519" s="6"/>
      <c r="M8519" s="10"/>
    </row>
    <row r="8520" spans="12:13" x14ac:dyDescent="0.2">
      <c r="L8520" s="6"/>
      <c r="M8520" s="10"/>
    </row>
    <row r="8521" spans="12:13" x14ac:dyDescent="0.2">
      <c r="L8521" s="6"/>
      <c r="M8521" s="10"/>
    </row>
    <row r="8522" spans="12:13" x14ac:dyDescent="0.2">
      <c r="L8522" s="6"/>
      <c r="M8522" s="10"/>
    </row>
    <row r="8523" spans="12:13" x14ac:dyDescent="0.2">
      <c r="L8523" s="6"/>
      <c r="M8523" s="10"/>
    </row>
    <row r="8524" spans="12:13" x14ac:dyDescent="0.2">
      <c r="L8524" s="6"/>
      <c r="M8524" s="10"/>
    </row>
    <row r="8525" spans="12:13" x14ac:dyDescent="0.2">
      <c r="L8525" s="6"/>
      <c r="M8525" s="10"/>
    </row>
    <row r="8526" spans="12:13" x14ac:dyDescent="0.2">
      <c r="L8526" s="6"/>
      <c r="M8526" s="10"/>
    </row>
    <row r="8527" spans="12:13" x14ac:dyDescent="0.2">
      <c r="L8527" s="6"/>
      <c r="M8527" s="10"/>
    </row>
    <row r="8528" spans="12:13" x14ac:dyDescent="0.2">
      <c r="L8528" s="6"/>
      <c r="M8528" s="10"/>
    </row>
    <row r="8529" spans="12:13" x14ac:dyDescent="0.2">
      <c r="L8529" s="6"/>
      <c r="M8529" s="10"/>
    </row>
    <row r="8530" spans="12:13" x14ac:dyDescent="0.2">
      <c r="L8530" s="6"/>
      <c r="M8530" s="10"/>
    </row>
    <row r="8531" spans="12:13" x14ac:dyDescent="0.2">
      <c r="L8531" s="6"/>
      <c r="M8531" s="10"/>
    </row>
    <row r="8532" spans="12:13" x14ac:dyDescent="0.2">
      <c r="L8532" s="6"/>
      <c r="M8532" s="10"/>
    </row>
    <row r="8533" spans="12:13" x14ac:dyDescent="0.2">
      <c r="L8533" s="6"/>
      <c r="M8533" s="10"/>
    </row>
    <row r="8534" spans="12:13" x14ac:dyDescent="0.2">
      <c r="L8534" s="6"/>
      <c r="M8534" s="10"/>
    </row>
    <row r="8535" spans="12:13" x14ac:dyDescent="0.2">
      <c r="L8535" s="6"/>
      <c r="M8535" s="10"/>
    </row>
    <row r="8536" spans="12:13" x14ac:dyDescent="0.2">
      <c r="L8536" s="6"/>
      <c r="M8536" s="10"/>
    </row>
    <row r="8537" spans="12:13" x14ac:dyDescent="0.2">
      <c r="L8537" s="6"/>
      <c r="M8537" s="10"/>
    </row>
    <row r="8538" spans="12:13" x14ac:dyDescent="0.2">
      <c r="L8538" s="6"/>
      <c r="M8538" s="10"/>
    </row>
    <row r="8539" spans="12:13" x14ac:dyDescent="0.2">
      <c r="L8539" s="6"/>
      <c r="M8539" s="10"/>
    </row>
    <row r="8540" spans="12:13" x14ac:dyDescent="0.2">
      <c r="L8540" s="6"/>
      <c r="M8540" s="10"/>
    </row>
    <row r="8541" spans="12:13" x14ac:dyDescent="0.2">
      <c r="L8541" s="6"/>
      <c r="M8541" s="10"/>
    </row>
    <row r="8542" spans="12:13" x14ac:dyDescent="0.2">
      <c r="L8542" s="6"/>
      <c r="M8542" s="10"/>
    </row>
    <row r="8543" spans="12:13" x14ac:dyDescent="0.2">
      <c r="L8543" s="6"/>
      <c r="M8543" s="10"/>
    </row>
    <row r="8544" spans="12:13" x14ac:dyDescent="0.2">
      <c r="L8544" s="6"/>
      <c r="M8544" s="10"/>
    </row>
    <row r="8545" spans="12:13" x14ac:dyDescent="0.2">
      <c r="L8545" s="6"/>
      <c r="M8545" s="10"/>
    </row>
    <row r="8546" spans="12:13" x14ac:dyDescent="0.2">
      <c r="L8546" s="6"/>
      <c r="M8546" s="10"/>
    </row>
    <row r="8547" spans="12:13" x14ac:dyDescent="0.2">
      <c r="L8547" s="6"/>
      <c r="M8547" s="10"/>
    </row>
    <row r="8548" spans="12:13" x14ac:dyDescent="0.2">
      <c r="L8548" s="6"/>
      <c r="M8548" s="10"/>
    </row>
    <row r="8549" spans="12:13" x14ac:dyDescent="0.2">
      <c r="L8549" s="6"/>
      <c r="M8549" s="10"/>
    </row>
    <row r="8550" spans="12:13" x14ac:dyDescent="0.2">
      <c r="L8550" s="6"/>
      <c r="M8550" s="10"/>
    </row>
    <row r="8551" spans="12:13" x14ac:dyDescent="0.2">
      <c r="L8551" s="6"/>
      <c r="M8551" s="10"/>
    </row>
    <row r="8552" spans="12:13" x14ac:dyDescent="0.2">
      <c r="L8552" s="6"/>
      <c r="M8552" s="10"/>
    </row>
    <row r="8553" spans="12:13" x14ac:dyDescent="0.2">
      <c r="L8553" s="6"/>
      <c r="M8553" s="10"/>
    </row>
    <row r="8554" spans="12:13" x14ac:dyDescent="0.2">
      <c r="L8554" s="6"/>
      <c r="M8554" s="10"/>
    </row>
    <row r="8555" spans="12:13" x14ac:dyDescent="0.2">
      <c r="L8555" s="6"/>
      <c r="M8555" s="10"/>
    </row>
    <row r="8556" spans="12:13" x14ac:dyDescent="0.2">
      <c r="L8556" s="6"/>
      <c r="M8556" s="10"/>
    </row>
    <row r="8557" spans="12:13" x14ac:dyDescent="0.2">
      <c r="L8557" s="6"/>
      <c r="M8557" s="10"/>
    </row>
    <row r="8558" spans="12:13" x14ac:dyDescent="0.2">
      <c r="L8558" s="6"/>
      <c r="M8558" s="10"/>
    </row>
    <row r="8559" spans="12:13" x14ac:dyDescent="0.2">
      <c r="L8559" s="6"/>
      <c r="M8559" s="10"/>
    </row>
    <row r="8560" spans="12:13" x14ac:dyDescent="0.2">
      <c r="L8560" s="6"/>
      <c r="M8560" s="10"/>
    </row>
    <row r="8561" spans="12:13" x14ac:dyDescent="0.2">
      <c r="L8561" s="6"/>
      <c r="M8561" s="10"/>
    </row>
    <row r="8562" spans="12:13" x14ac:dyDescent="0.2">
      <c r="L8562" s="6"/>
      <c r="M8562" s="10"/>
    </row>
    <row r="8563" spans="12:13" x14ac:dyDescent="0.2">
      <c r="L8563" s="6"/>
      <c r="M8563" s="10"/>
    </row>
    <row r="8564" spans="12:13" x14ac:dyDescent="0.2">
      <c r="L8564" s="6"/>
      <c r="M8564" s="10"/>
    </row>
    <row r="8565" spans="12:13" x14ac:dyDescent="0.2">
      <c r="L8565" s="6"/>
      <c r="M8565" s="10"/>
    </row>
    <row r="8566" spans="12:13" x14ac:dyDescent="0.2">
      <c r="L8566" s="6"/>
      <c r="M8566" s="10"/>
    </row>
    <row r="8567" spans="12:13" x14ac:dyDescent="0.2">
      <c r="L8567" s="6"/>
      <c r="M8567" s="10"/>
    </row>
    <row r="8568" spans="12:13" x14ac:dyDescent="0.2">
      <c r="L8568" s="6"/>
      <c r="M8568" s="10"/>
    </row>
    <row r="8569" spans="12:13" x14ac:dyDescent="0.2">
      <c r="L8569" s="6"/>
      <c r="M8569" s="10"/>
    </row>
    <row r="8570" spans="12:13" x14ac:dyDescent="0.2">
      <c r="L8570" s="6"/>
      <c r="M8570" s="10"/>
    </row>
    <row r="8571" spans="12:13" x14ac:dyDescent="0.2">
      <c r="L8571" s="6"/>
      <c r="M8571" s="10"/>
    </row>
    <row r="8572" spans="12:13" x14ac:dyDescent="0.2">
      <c r="L8572" s="6"/>
      <c r="M8572" s="10"/>
    </row>
    <row r="8573" spans="12:13" x14ac:dyDescent="0.2">
      <c r="L8573" s="6"/>
      <c r="M8573" s="10"/>
    </row>
    <row r="8574" spans="12:13" x14ac:dyDescent="0.2">
      <c r="L8574" s="6"/>
      <c r="M8574" s="10"/>
    </row>
    <row r="8575" spans="12:13" x14ac:dyDescent="0.2">
      <c r="L8575" s="6"/>
      <c r="M8575" s="10"/>
    </row>
    <row r="8576" spans="12:13" x14ac:dyDescent="0.2">
      <c r="L8576" s="6"/>
      <c r="M8576" s="10"/>
    </row>
    <row r="8577" spans="12:13" x14ac:dyDescent="0.2">
      <c r="L8577" s="6"/>
      <c r="M8577" s="10"/>
    </row>
    <row r="8578" spans="12:13" x14ac:dyDescent="0.2">
      <c r="L8578" s="6"/>
      <c r="M8578" s="10"/>
    </row>
    <row r="8579" spans="12:13" x14ac:dyDescent="0.2">
      <c r="L8579" s="6"/>
      <c r="M8579" s="10"/>
    </row>
    <row r="8580" spans="12:13" x14ac:dyDescent="0.2">
      <c r="L8580" s="6"/>
      <c r="M8580" s="10"/>
    </row>
    <row r="8581" spans="12:13" x14ac:dyDescent="0.2">
      <c r="L8581" s="6"/>
      <c r="M8581" s="10"/>
    </row>
    <row r="8582" spans="12:13" x14ac:dyDescent="0.2">
      <c r="L8582" s="6"/>
      <c r="M8582" s="10"/>
    </row>
    <row r="8583" spans="12:13" x14ac:dyDescent="0.2">
      <c r="L8583" s="6"/>
      <c r="M8583" s="10"/>
    </row>
    <row r="8584" spans="12:13" x14ac:dyDescent="0.2">
      <c r="L8584" s="6"/>
      <c r="M8584" s="10"/>
    </row>
    <row r="8585" spans="12:13" x14ac:dyDescent="0.2">
      <c r="L8585" s="6"/>
      <c r="M8585" s="10"/>
    </row>
    <row r="8586" spans="12:13" x14ac:dyDescent="0.2">
      <c r="L8586" s="6"/>
      <c r="M8586" s="10"/>
    </row>
    <row r="8587" spans="12:13" x14ac:dyDescent="0.2">
      <c r="L8587" s="6"/>
      <c r="M8587" s="10"/>
    </row>
    <row r="8588" spans="12:13" x14ac:dyDescent="0.2">
      <c r="L8588" s="6"/>
      <c r="M8588" s="10"/>
    </row>
    <row r="8589" spans="12:13" x14ac:dyDescent="0.2">
      <c r="L8589" s="6"/>
      <c r="M8589" s="10"/>
    </row>
    <row r="8590" spans="12:13" x14ac:dyDescent="0.2">
      <c r="L8590" s="6"/>
      <c r="M8590" s="10"/>
    </row>
    <row r="8591" spans="12:13" x14ac:dyDescent="0.2">
      <c r="L8591" s="6"/>
      <c r="M8591" s="10"/>
    </row>
    <row r="8592" spans="12:13" x14ac:dyDescent="0.2">
      <c r="L8592" s="6"/>
      <c r="M8592" s="10"/>
    </row>
    <row r="8593" spans="12:13" x14ac:dyDescent="0.2">
      <c r="L8593" s="6"/>
      <c r="M8593" s="10"/>
    </row>
    <row r="8594" spans="12:13" x14ac:dyDescent="0.2">
      <c r="L8594" s="6"/>
      <c r="M8594" s="10"/>
    </row>
    <row r="8595" spans="12:13" x14ac:dyDescent="0.2">
      <c r="L8595" s="6"/>
      <c r="M8595" s="10"/>
    </row>
    <row r="8596" spans="12:13" x14ac:dyDescent="0.2">
      <c r="L8596" s="6"/>
      <c r="M8596" s="10"/>
    </row>
    <row r="8597" spans="12:13" x14ac:dyDescent="0.2">
      <c r="L8597" s="6"/>
      <c r="M8597" s="10"/>
    </row>
    <row r="8598" spans="12:13" x14ac:dyDescent="0.2">
      <c r="L8598" s="6"/>
      <c r="M8598" s="10"/>
    </row>
    <row r="8599" spans="12:13" x14ac:dyDescent="0.2">
      <c r="L8599" s="6"/>
      <c r="M8599" s="10"/>
    </row>
    <row r="8600" spans="12:13" x14ac:dyDescent="0.2">
      <c r="L8600" s="6"/>
      <c r="M8600" s="10"/>
    </row>
    <row r="8601" spans="12:13" x14ac:dyDescent="0.2">
      <c r="L8601" s="6"/>
      <c r="M8601" s="10"/>
    </row>
    <row r="8602" spans="12:13" x14ac:dyDescent="0.2">
      <c r="L8602" s="6"/>
      <c r="M8602" s="10"/>
    </row>
    <row r="8603" spans="12:13" x14ac:dyDescent="0.2">
      <c r="L8603" s="6"/>
      <c r="M8603" s="10"/>
    </row>
    <row r="8604" spans="12:13" x14ac:dyDescent="0.2">
      <c r="L8604" s="6"/>
      <c r="M8604" s="10"/>
    </row>
    <row r="8605" spans="12:13" x14ac:dyDescent="0.2">
      <c r="L8605" s="6"/>
      <c r="M8605" s="10"/>
    </row>
    <row r="8606" spans="12:13" x14ac:dyDescent="0.2">
      <c r="L8606" s="6"/>
      <c r="M8606" s="10"/>
    </row>
    <row r="8607" spans="12:13" x14ac:dyDescent="0.2">
      <c r="L8607" s="6"/>
      <c r="M8607" s="10"/>
    </row>
    <row r="8608" spans="12:13" x14ac:dyDescent="0.2">
      <c r="L8608" s="6"/>
      <c r="M8608" s="10"/>
    </row>
    <row r="8609" spans="12:13" x14ac:dyDescent="0.2">
      <c r="L8609" s="6"/>
      <c r="M8609" s="10"/>
    </row>
    <row r="8610" spans="12:13" x14ac:dyDescent="0.2">
      <c r="L8610" s="6"/>
      <c r="M8610" s="10"/>
    </row>
    <row r="8611" spans="12:13" x14ac:dyDescent="0.2">
      <c r="L8611" s="6"/>
      <c r="M8611" s="10"/>
    </row>
    <row r="8612" spans="12:13" x14ac:dyDescent="0.2">
      <c r="L8612" s="6"/>
      <c r="M8612" s="10"/>
    </row>
    <row r="8613" spans="12:13" x14ac:dyDescent="0.2">
      <c r="L8613" s="6"/>
      <c r="M8613" s="10"/>
    </row>
    <row r="8614" spans="12:13" x14ac:dyDescent="0.2">
      <c r="L8614" s="6"/>
      <c r="M8614" s="10"/>
    </row>
    <row r="8615" spans="12:13" x14ac:dyDescent="0.2">
      <c r="L8615" s="6"/>
      <c r="M8615" s="10"/>
    </row>
    <row r="8616" spans="12:13" x14ac:dyDescent="0.2">
      <c r="L8616" s="6"/>
      <c r="M8616" s="10"/>
    </row>
    <row r="8617" spans="12:13" x14ac:dyDescent="0.2">
      <c r="L8617" s="6"/>
      <c r="M8617" s="10"/>
    </row>
    <row r="8618" spans="12:13" x14ac:dyDescent="0.2">
      <c r="L8618" s="6"/>
      <c r="M8618" s="10"/>
    </row>
    <row r="8619" spans="12:13" x14ac:dyDescent="0.2">
      <c r="L8619" s="6"/>
      <c r="M8619" s="10"/>
    </row>
    <row r="8620" spans="12:13" x14ac:dyDescent="0.2">
      <c r="L8620" s="6"/>
      <c r="M8620" s="10"/>
    </row>
    <row r="8621" spans="12:13" x14ac:dyDescent="0.2">
      <c r="L8621" s="6"/>
      <c r="M8621" s="10"/>
    </row>
    <row r="8622" spans="12:13" x14ac:dyDescent="0.2">
      <c r="L8622" s="6"/>
      <c r="M8622" s="10"/>
    </row>
    <row r="8623" spans="12:13" x14ac:dyDescent="0.2">
      <c r="L8623" s="6"/>
      <c r="M8623" s="10"/>
    </row>
    <row r="8624" spans="12:13" x14ac:dyDescent="0.2">
      <c r="L8624" s="6"/>
      <c r="M8624" s="10"/>
    </row>
    <row r="8625" spans="12:13" x14ac:dyDescent="0.2">
      <c r="L8625" s="6"/>
      <c r="M8625" s="10"/>
    </row>
    <row r="8626" spans="12:13" x14ac:dyDescent="0.2">
      <c r="L8626" s="6"/>
      <c r="M8626" s="10"/>
    </row>
    <row r="8627" spans="12:13" x14ac:dyDescent="0.2">
      <c r="L8627" s="6"/>
      <c r="M8627" s="10"/>
    </row>
    <row r="8628" spans="12:13" x14ac:dyDescent="0.2">
      <c r="L8628" s="6"/>
      <c r="M8628" s="10"/>
    </row>
    <row r="8629" spans="12:13" x14ac:dyDescent="0.2">
      <c r="L8629" s="6"/>
      <c r="M8629" s="10"/>
    </row>
    <row r="8630" spans="12:13" x14ac:dyDescent="0.2">
      <c r="L8630" s="6"/>
      <c r="M8630" s="10"/>
    </row>
    <row r="8631" spans="12:13" x14ac:dyDescent="0.2">
      <c r="L8631" s="6"/>
      <c r="M8631" s="10"/>
    </row>
    <row r="8632" spans="12:13" x14ac:dyDescent="0.2">
      <c r="L8632" s="6"/>
      <c r="M8632" s="10"/>
    </row>
    <row r="8633" spans="12:13" x14ac:dyDescent="0.2">
      <c r="L8633" s="6"/>
      <c r="M8633" s="10"/>
    </row>
    <row r="8634" spans="12:13" x14ac:dyDescent="0.2">
      <c r="L8634" s="6"/>
      <c r="M8634" s="10"/>
    </row>
    <row r="8635" spans="12:13" x14ac:dyDescent="0.2">
      <c r="L8635" s="6"/>
      <c r="M8635" s="10"/>
    </row>
    <row r="8636" spans="12:13" x14ac:dyDescent="0.2">
      <c r="L8636" s="6"/>
      <c r="M8636" s="10"/>
    </row>
    <row r="8637" spans="12:13" x14ac:dyDescent="0.2">
      <c r="L8637" s="6"/>
      <c r="M8637" s="10"/>
    </row>
    <row r="8638" spans="12:13" x14ac:dyDescent="0.2">
      <c r="L8638" s="6"/>
      <c r="M8638" s="10"/>
    </row>
    <row r="8639" spans="12:13" x14ac:dyDescent="0.2">
      <c r="L8639" s="6"/>
      <c r="M8639" s="10"/>
    </row>
    <row r="8640" spans="12:13" x14ac:dyDescent="0.2">
      <c r="L8640" s="6"/>
      <c r="M8640" s="10"/>
    </row>
    <row r="8641" spans="12:13" x14ac:dyDescent="0.2">
      <c r="L8641" s="6"/>
      <c r="M8641" s="10"/>
    </row>
    <row r="8642" spans="12:13" x14ac:dyDescent="0.2">
      <c r="L8642" s="6"/>
      <c r="M8642" s="10"/>
    </row>
    <row r="8643" spans="12:13" x14ac:dyDescent="0.2">
      <c r="L8643" s="6"/>
      <c r="M8643" s="10"/>
    </row>
    <row r="8644" spans="12:13" x14ac:dyDescent="0.2">
      <c r="L8644" s="6"/>
      <c r="M8644" s="10"/>
    </row>
    <row r="8645" spans="12:13" x14ac:dyDescent="0.2">
      <c r="L8645" s="6"/>
      <c r="M8645" s="10"/>
    </row>
    <row r="8646" spans="12:13" x14ac:dyDescent="0.2">
      <c r="L8646" s="6"/>
      <c r="M8646" s="10"/>
    </row>
    <row r="8647" spans="12:13" x14ac:dyDescent="0.2">
      <c r="L8647" s="6"/>
      <c r="M8647" s="10"/>
    </row>
    <row r="8648" spans="12:13" x14ac:dyDescent="0.2">
      <c r="L8648" s="6"/>
      <c r="M8648" s="10"/>
    </row>
    <row r="8649" spans="12:13" x14ac:dyDescent="0.2">
      <c r="L8649" s="6"/>
      <c r="M8649" s="10"/>
    </row>
    <row r="8650" spans="12:13" x14ac:dyDescent="0.2">
      <c r="L8650" s="6"/>
      <c r="M8650" s="10"/>
    </row>
    <row r="8651" spans="12:13" x14ac:dyDescent="0.2">
      <c r="L8651" s="6"/>
      <c r="M8651" s="10"/>
    </row>
    <row r="8652" spans="12:13" x14ac:dyDescent="0.2">
      <c r="L8652" s="6"/>
      <c r="M8652" s="10"/>
    </row>
    <row r="8653" spans="12:13" x14ac:dyDescent="0.2">
      <c r="L8653" s="6"/>
      <c r="M8653" s="10"/>
    </row>
    <row r="8654" spans="12:13" x14ac:dyDescent="0.2">
      <c r="L8654" s="6"/>
      <c r="M8654" s="10"/>
    </row>
    <row r="8655" spans="12:13" x14ac:dyDescent="0.2">
      <c r="L8655" s="6"/>
      <c r="M8655" s="10"/>
    </row>
    <row r="8656" spans="12:13" x14ac:dyDescent="0.2">
      <c r="L8656" s="6"/>
      <c r="M8656" s="10"/>
    </row>
    <row r="8657" spans="12:13" x14ac:dyDescent="0.2">
      <c r="L8657" s="6"/>
      <c r="M8657" s="10"/>
    </row>
    <row r="8658" spans="12:13" x14ac:dyDescent="0.2">
      <c r="L8658" s="6"/>
      <c r="M8658" s="10"/>
    </row>
    <row r="8659" spans="12:13" x14ac:dyDescent="0.2">
      <c r="L8659" s="6"/>
      <c r="M8659" s="10"/>
    </row>
    <row r="8660" spans="12:13" x14ac:dyDescent="0.2">
      <c r="L8660" s="6"/>
      <c r="M8660" s="10"/>
    </row>
    <row r="8661" spans="12:13" x14ac:dyDescent="0.2">
      <c r="L8661" s="6"/>
      <c r="M8661" s="10"/>
    </row>
    <row r="8662" spans="12:13" x14ac:dyDescent="0.2">
      <c r="L8662" s="6"/>
      <c r="M8662" s="10"/>
    </row>
    <row r="8663" spans="12:13" x14ac:dyDescent="0.2">
      <c r="L8663" s="6"/>
      <c r="M8663" s="10"/>
    </row>
    <row r="8664" spans="12:13" x14ac:dyDescent="0.2">
      <c r="L8664" s="6"/>
      <c r="M8664" s="10"/>
    </row>
    <row r="8665" spans="12:13" x14ac:dyDescent="0.2">
      <c r="L8665" s="6"/>
      <c r="M8665" s="10"/>
    </row>
    <row r="8666" spans="12:13" x14ac:dyDescent="0.2">
      <c r="L8666" s="6"/>
      <c r="M8666" s="10"/>
    </row>
    <row r="8667" spans="12:13" x14ac:dyDescent="0.2">
      <c r="L8667" s="6"/>
      <c r="M8667" s="10"/>
    </row>
    <row r="8668" spans="12:13" x14ac:dyDescent="0.2">
      <c r="L8668" s="6"/>
      <c r="M8668" s="10"/>
    </row>
    <row r="8669" spans="12:13" x14ac:dyDescent="0.2">
      <c r="L8669" s="6"/>
      <c r="M8669" s="10"/>
    </row>
    <row r="8670" spans="12:13" x14ac:dyDescent="0.2">
      <c r="L8670" s="6"/>
      <c r="M8670" s="10"/>
    </row>
    <row r="8671" spans="12:13" x14ac:dyDescent="0.2">
      <c r="L8671" s="6"/>
      <c r="M8671" s="10"/>
    </row>
    <row r="8672" spans="12:13" x14ac:dyDescent="0.2">
      <c r="L8672" s="6"/>
      <c r="M8672" s="10"/>
    </row>
    <row r="8673" spans="12:13" x14ac:dyDescent="0.2">
      <c r="L8673" s="6"/>
      <c r="M8673" s="10"/>
    </row>
    <row r="8674" spans="12:13" x14ac:dyDescent="0.2">
      <c r="L8674" s="6"/>
      <c r="M8674" s="10"/>
    </row>
    <row r="8675" spans="12:13" x14ac:dyDescent="0.2">
      <c r="L8675" s="6"/>
      <c r="M8675" s="10"/>
    </row>
    <row r="8676" spans="12:13" x14ac:dyDescent="0.2">
      <c r="L8676" s="6"/>
      <c r="M8676" s="10"/>
    </row>
    <row r="8677" spans="12:13" x14ac:dyDescent="0.2">
      <c r="L8677" s="6"/>
      <c r="M8677" s="10"/>
    </row>
    <row r="8678" spans="12:13" x14ac:dyDescent="0.2">
      <c r="L8678" s="6"/>
      <c r="M8678" s="10"/>
    </row>
    <row r="8679" spans="12:13" x14ac:dyDescent="0.2">
      <c r="L8679" s="6"/>
      <c r="M8679" s="10"/>
    </row>
    <row r="8680" spans="12:13" x14ac:dyDescent="0.2">
      <c r="L8680" s="6"/>
      <c r="M8680" s="10"/>
    </row>
    <row r="8681" spans="12:13" x14ac:dyDescent="0.2">
      <c r="L8681" s="6"/>
      <c r="M8681" s="10"/>
    </row>
    <row r="8682" spans="12:13" x14ac:dyDescent="0.2">
      <c r="L8682" s="6"/>
      <c r="M8682" s="10"/>
    </row>
    <row r="8683" spans="12:13" x14ac:dyDescent="0.2">
      <c r="L8683" s="6"/>
      <c r="M8683" s="10"/>
    </row>
    <row r="8684" spans="12:13" x14ac:dyDescent="0.2">
      <c r="L8684" s="6"/>
      <c r="M8684" s="10"/>
    </row>
    <row r="8685" spans="12:13" x14ac:dyDescent="0.2">
      <c r="L8685" s="6"/>
      <c r="M8685" s="10"/>
    </row>
    <row r="8686" spans="12:13" x14ac:dyDescent="0.2">
      <c r="L8686" s="6"/>
      <c r="M8686" s="10"/>
    </row>
    <row r="8687" spans="12:13" x14ac:dyDescent="0.2">
      <c r="L8687" s="6"/>
      <c r="M8687" s="10"/>
    </row>
    <row r="8688" spans="12:13" x14ac:dyDescent="0.2">
      <c r="L8688" s="6"/>
      <c r="M8688" s="10"/>
    </row>
    <row r="8689" spans="12:13" x14ac:dyDescent="0.2">
      <c r="L8689" s="6"/>
      <c r="M8689" s="10"/>
    </row>
    <row r="8690" spans="12:13" x14ac:dyDescent="0.2">
      <c r="L8690" s="6"/>
      <c r="M8690" s="10"/>
    </row>
    <row r="8691" spans="12:13" x14ac:dyDescent="0.2">
      <c r="L8691" s="6"/>
      <c r="M8691" s="10"/>
    </row>
    <row r="8692" spans="12:13" x14ac:dyDescent="0.2">
      <c r="L8692" s="6"/>
      <c r="M8692" s="10"/>
    </row>
    <row r="8693" spans="12:13" x14ac:dyDescent="0.2">
      <c r="L8693" s="6"/>
      <c r="M8693" s="10"/>
    </row>
    <row r="8694" spans="12:13" x14ac:dyDescent="0.2">
      <c r="L8694" s="6"/>
      <c r="M8694" s="10"/>
    </row>
    <row r="8695" spans="12:13" x14ac:dyDescent="0.2">
      <c r="L8695" s="6"/>
      <c r="M8695" s="10"/>
    </row>
    <row r="8696" spans="12:13" x14ac:dyDescent="0.2">
      <c r="L8696" s="6"/>
      <c r="M8696" s="10"/>
    </row>
    <row r="8697" spans="12:13" x14ac:dyDescent="0.2">
      <c r="L8697" s="6"/>
      <c r="M8697" s="10"/>
    </row>
    <row r="8698" spans="12:13" x14ac:dyDescent="0.2">
      <c r="L8698" s="6"/>
      <c r="M8698" s="10"/>
    </row>
    <row r="8699" spans="12:13" x14ac:dyDescent="0.2">
      <c r="L8699" s="6"/>
      <c r="M8699" s="10"/>
    </row>
    <row r="8700" spans="12:13" x14ac:dyDescent="0.2">
      <c r="L8700" s="6"/>
      <c r="M8700" s="10"/>
    </row>
    <row r="8701" spans="12:13" x14ac:dyDescent="0.2">
      <c r="L8701" s="6"/>
      <c r="M8701" s="10"/>
    </row>
    <row r="8702" spans="12:13" x14ac:dyDescent="0.2">
      <c r="L8702" s="6"/>
      <c r="M8702" s="10"/>
    </row>
    <row r="8703" spans="12:13" x14ac:dyDescent="0.2">
      <c r="L8703" s="6"/>
      <c r="M8703" s="10"/>
    </row>
    <row r="8704" spans="12:13" x14ac:dyDescent="0.2">
      <c r="L8704" s="6"/>
      <c r="M8704" s="10"/>
    </row>
    <row r="8705" spans="12:13" x14ac:dyDescent="0.2">
      <c r="L8705" s="6"/>
      <c r="M8705" s="10"/>
    </row>
    <row r="8706" spans="12:13" x14ac:dyDescent="0.2">
      <c r="L8706" s="6"/>
      <c r="M8706" s="10"/>
    </row>
    <row r="8707" spans="12:13" x14ac:dyDescent="0.2">
      <c r="L8707" s="6"/>
      <c r="M8707" s="10"/>
    </row>
    <row r="8708" spans="12:13" x14ac:dyDescent="0.2">
      <c r="L8708" s="6"/>
      <c r="M8708" s="10"/>
    </row>
    <row r="8709" spans="12:13" x14ac:dyDescent="0.2">
      <c r="L8709" s="6"/>
      <c r="M8709" s="10"/>
    </row>
    <row r="8710" spans="12:13" x14ac:dyDescent="0.2">
      <c r="L8710" s="6"/>
      <c r="M8710" s="10"/>
    </row>
    <row r="8711" spans="12:13" x14ac:dyDescent="0.2">
      <c r="L8711" s="6"/>
      <c r="M8711" s="10"/>
    </row>
    <row r="8712" spans="12:13" x14ac:dyDescent="0.2">
      <c r="L8712" s="6"/>
      <c r="M8712" s="10"/>
    </row>
    <row r="8713" spans="12:13" x14ac:dyDescent="0.2">
      <c r="L8713" s="6"/>
      <c r="M8713" s="10"/>
    </row>
    <row r="8714" spans="12:13" x14ac:dyDescent="0.2">
      <c r="L8714" s="6"/>
      <c r="M8714" s="10"/>
    </row>
    <row r="8715" spans="12:13" x14ac:dyDescent="0.2">
      <c r="L8715" s="6"/>
      <c r="M8715" s="10"/>
    </row>
    <row r="8716" spans="12:13" x14ac:dyDescent="0.2">
      <c r="L8716" s="6"/>
      <c r="M8716" s="10"/>
    </row>
    <row r="8717" spans="12:13" x14ac:dyDescent="0.2">
      <c r="L8717" s="6"/>
      <c r="M8717" s="10"/>
    </row>
    <row r="8718" spans="12:13" x14ac:dyDescent="0.2">
      <c r="L8718" s="6"/>
      <c r="M8718" s="10"/>
    </row>
    <row r="8719" spans="12:13" x14ac:dyDescent="0.2">
      <c r="L8719" s="6"/>
      <c r="M8719" s="10"/>
    </row>
    <row r="8720" spans="12:13" x14ac:dyDescent="0.2">
      <c r="L8720" s="6"/>
      <c r="M8720" s="10"/>
    </row>
    <row r="8721" spans="12:13" x14ac:dyDescent="0.2">
      <c r="L8721" s="6"/>
      <c r="M8721" s="10"/>
    </row>
    <row r="8722" spans="12:13" x14ac:dyDescent="0.2">
      <c r="L8722" s="6"/>
      <c r="M8722" s="10"/>
    </row>
    <row r="8723" spans="12:13" x14ac:dyDescent="0.2">
      <c r="L8723" s="6"/>
      <c r="M8723" s="10"/>
    </row>
    <row r="8724" spans="12:13" x14ac:dyDescent="0.2">
      <c r="L8724" s="6"/>
      <c r="M8724" s="10"/>
    </row>
    <row r="8725" spans="12:13" x14ac:dyDescent="0.2">
      <c r="L8725" s="6"/>
      <c r="M8725" s="10"/>
    </row>
    <row r="8726" spans="12:13" x14ac:dyDescent="0.2">
      <c r="L8726" s="6"/>
      <c r="M8726" s="10"/>
    </row>
    <row r="8727" spans="12:13" x14ac:dyDescent="0.2">
      <c r="L8727" s="6"/>
      <c r="M8727" s="10"/>
    </row>
    <row r="8728" spans="12:13" x14ac:dyDescent="0.2">
      <c r="L8728" s="6"/>
      <c r="M8728" s="10"/>
    </row>
    <row r="8729" spans="12:13" x14ac:dyDescent="0.2">
      <c r="L8729" s="6"/>
      <c r="M8729" s="10"/>
    </row>
    <row r="8730" spans="12:13" x14ac:dyDescent="0.2">
      <c r="L8730" s="6"/>
      <c r="M8730" s="10"/>
    </row>
    <row r="8731" spans="12:13" x14ac:dyDescent="0.2">
      <c r="L8731" s="6"/>
      <c r="M8731" s="10"/>
    </row>
    <row r="8732" spans="12:13" x14ac:dyDescent="0.2">
      <c r="L8732" s="6"/>
      <c r="M8732" s="10"/>
    </row>
    <row r="8733" spans="12:13" x14ac:dyDescent="0.2">
      <c r="L8733" s="6"/>
      <c r="M8733" s="10"/>
    </row>
    <row r="8734" spans="12:13" x14ac:dyDescent="0.2">
      <c r="L8734" s="6"/>
      <c r="M8734" s="10"/>
    </row>
    <row r="8735" spans="12:13" x14ac:dyDescent="0.2">
      <c r="L8735" s="6"/>
      <c r="M8735" s="10"/>
    </row>
    <row r="8736" spans="12:13" x14ac:dyDescent="0.2">
      <c r="L8736" s="6"/>
      <c r="M8736" s="10"/>
    </row>
    <row r="8737" spans="12:13" x14ac:dyDescent="0.2">
      <c r="L8737" s="6"/>
      <c r="M8737" s="10"/>
    </row>
    <row r="8738" spans="12:13" x14ac:dyDescent="0.2">
      <c r="L8738" s="6"/>
      <c r="M8738" s="10"/>
    </row>
    <row r="8739" spans="12:13" x14ac:dyDescent="0.2">
      <c r="L8739" s="6"/>
      <c r="M8739" s="10"/>
    </row>
    <row r="8740" spans="12:13" x14ac:dyDescent="0.2">
      <c r="L8740" s="6"/>
      <c r="M8740" s="10"/>
    </row>
    <row r="8741" spans="12:13" x14ac:dyDescent="0.2">
      <c r="L8741" s="6"/>
      <c r="M8741" s="10"/>
    </row>
    <row r="8742" spans="12:13" x14ac:dyDescent="0.2">
      <c r="L8742" s="6"/>
      <c r="M8742" s="10"/>
    </row>
    <row r="8743" spans="12:13" x14ac:dyDescent="0.2">
      <c r="L8743" s="6"/>
      <c r="M8743" s="10"/>
    </row>
    <row r="8744" spans="12:13" x14ac:dyDescent="0.2">
      <c r="L8744" s="6"/>
      <c r="M8744" s="10"/>
    </row>
    <row r="8745" spans="12:13" x14ac:dyDescent="0.2">
      <c r="L8745" s="6"/>
      <c r="M8745" s="10"/>
    </row>
    <row r="8746" spans="12:13" x14ac:dyDescent="0.2">
      <c r="L8746" s="6"/>
      <c r="M8746" s="10"/>
    </row>
    <row r="8747" spans="12:13" x14ac:dyDescent="0.2">
      <c r="L8747" s="6"/>
      <c r="M8747" s="10"/>
    </row>
    <row r="8748" spans="12:13" x14ac:dyDescent="0.2">
      <c r="L8748" s="6"/>
      <c r="M8748" s="10"/>
    </row>
    <row r="8749" spans="12:13" x14ac:dyDescent="0.2">
      <c r="L8749" s="6"/>
      <c r="M8749" s="10"/>
    </row>
    <row r="8750" spans="12:13" x14ac:dyDescent="0.2">
      <c r="L8750" s="6"/>
      <c r="M8750" s="10"/>
    </row>
    <row r="8751" spans="12:13" x14ac:dyDescent="0.2">
      <c r="L8751" s="6"/>
      <c r="M8751" s="10"/>
    </row>
    <row r="8752" spans="12:13" x14ac:dyDescent="0.2">
      <c r="L8752" s="6"/>
      <c r="M8752" s="10"/>
    </row>
    <row r="8753" spans="12:13" x14ac:dyDescent="0.2">
      <c r="L8753" s="6"/>
      <c r="M8753" s="10"/>
    </row>
    <row r="8754" spans="12:13" x14ac:dyDescent="0.2">
      <c r="L8754" s="6"/>
      <c r="M8754" s="10"/>
    </row>
    <row r="8755" spans="12:13" x14ac:dyDescent="0.2">
      <c r="L8755" s="6"/>
      <c r="M8755" s="10"/>
    </row>
    <row r="8756" spans="12:13" x14ac:dyDescent="0.2">
      <c r="L8756" s="6"/>
      <c r="M8756" s="10"/>
    </row>
    <row r="8757" spans="12:13" x14ac:dyDescent="0.2">
      <c r="L8757" s="6"/>
      <c r="M8757" s="10"/>
    </row>
    <row r="8758" spans="12:13" x14ac:dyDescent="0.2">
      <c r="L8758" s="6"/>
      <c r="M8758" s="10"/>
    </row>
    <row r="8759" spans="12:13" x14ac:dyDescent="0.2">
      <c r="L8759" s="6"/>
      <c r="M8759" s="10"/>
    </row>
    <row r="8760" spans="12:13" x14ac:dyDescent="0.2">
      <c r="L8760" s="6"/>
      <c r="M8760" s="10"/>
    </row>
    <row r="8761" spans="12:13" x14ac:dyDescent="0.2">
      <c r="L8761" s="6"/>
      <c r="M8761" s="10"/>
    </row>
    <row r="8762" spans="12:13" x14ac:dyDescent="0.2">
      <c r="L8762" s="6"/>
      <c r="M8762" s="10"/>
    </row>
    <row r="8763" spans="12:13" x14ac:dyDescent="0.2">
      <c r="L8763" s="6"/>
      <c r="M8763" s="10"/>
    </row>
    <row r="8764" spans="12:13" x14ac:dyDescent="0.2">
      <c r="L8764" s="6"/>
      <c r="M8764" s="10"/>
    </row>
    <row r="8765" spans="12:13" x14ac:dyDescent="0.2">
      <c r="L8765" s="6"/>
      <c r="M8765" s="10"/>
    </row>
    <row r="8766" spans="12:13" x14ac:dyDescent="0.2">
      <c r="L8766" s="6"/>
      <c r="M8766" s="10"/>
    </row>
    <row r="8767" spans="12:13" x14ac:dyDescent="0.2">
      <c r="L8767" s="6"/>
      <c r="M8767" s="10"/>
    </row>
    <row r="8768" spans="12:13" x14ac:dyDescent="0.2">
      <c r="L8768" s="6"/>
      <c r="M8768" s="10"/>
    </row>
    <row r="8769" spans="12:13" x14ac:dyDescent="0.2">
      <c r="L8769" s="6"/>
      <c r="M8769" s="10"/>
    </row>
    <row r="8770" spans="12:13" x14ac:dyDescent="0.2">
      <c r="L8770" s="6"/>
      <c r="M8770" s="10"/>
    </row>
    <row r="8771" spans="12:13" x14ac:dyDescent="0.2">
      <c r="L8771" s="6"/>
      <c r="M8771" s="10"/>
    </row>
    <row r="8772" spans="12:13" x14ac:dyDescent="0.2">
      <c r="L8772" s="6"/>
      <c r="M8772" s="10"/>
    </row>
    <row r="8773" spans="12:13" x14ac:dyDescent="0.2">
      <c r="L8773" s="6"/>
      <c r="M8773" s="10"/>
    </row>
    <row r="8774" spans="12:13" x14ac:dyDescent="0.2">
      <c r="L8774" s="6"/>
      <c r="M8774" s="10"/>
    </row>
    <row r="8775" spans="12:13" x14ac:dyDescent="0.2">
      <c r="L8775" s="6"/>
      <c r="M8775" s="10"/>
    </row>
    <row r="8776" spans="12:13" x14ac:dyDescent="0.2">
      <c r="L8776" s="6"/>
      <c r="M8776" s="10"/>
    </row>
    <row r="8777" spans="12:13" x14ac:dyDescent="0.2">
      <c r="L8777" s="6"/>
      <c r="M8777" s="10"/>
    </row>
    <row r="8778" spans="12:13" x14ac:dyDescent="0.2">
      <c r="L8778" s="6"/>
      <c r="M8778" s="10"/>
    </row>
    <row r="8779" spans="12:13" x14ac:dyDescent="0.2">
      <c r="L8779" s="6"/>
      <c r="M8779" s="10"/>
    </row>
    <row r="8780" spans="12:13" x14ac:dyDescent="0.2">
      <c r="L8780" s="6"/>
      <c r="M8780" s="10"/>
    </row>
    <row r="8781" spans="12:13" x14ac:dyDescent="0.2">
      <c r="L8781" s="6"/>
      <c r="M8781" s="10"/>
    </row>
    <row r="8782" spans="12:13" x14ac:dyDescent="0.2">
      <c r="L8782" s="6"/>
      <c r="M8782" s="10"/>
    </row>
    <row r="8783" spans="12:13" x14ac:dyDescent="0.2">
      <c r="L8783" s="6"/>
      <c r="M8783" s="10"/>
    </row>
    <row r="8784" spans="12:13" x14ac:dyDescent="0.2">
      <c r="L8784" s="6"/>
      <c r="M8784" s="10"/>
    </row>
    <row r="8785" spans="12:13" x14ac:dyDescent="0.2">
      <c r="L8785" s="6"/>
      <c r="M8785" s="10"/>
    </row>
    <row r="8786" spans="12:13" x14ac:dyDescent="0.2">
      <c r="L8786" s="6"/>
      <c r="M8786" s="10"/>
    </row>
    <row r="8787" spans="12:13" x14ac:dyDescent="0.2">
      <c r="L8787" s="6"/>
      <c r="M8787" s="10"/>
    </row>
    <row r="8788" spans="12:13" x14ac:dyDescent="0.2">
      <c r="L8788" s="6"/>
      <c r="M8788" s="10"/>
    </row>
    <row r="8789" spans="12:13" x14ac:dyDescent="0.2">
      <c r="L8789" s="6"/>
      <c r="M8789" s="10"/>
    </row>
    <row r="8790" spans="12:13" x14ac:dyDescent="0.2">
      <c r="L8790" s="6"/>
      <c r="M8790" s="10"/>
    </row>
    <row r="8791" spans="12:13" x14ac:dyDescent="0.2">
      <c r="L8791" s="6"/>
      <c r="M8791" s="10"/>
    </row>
    <row r="8792" spans="12:13" x14ac:dyDescent="0.2">
      <c r="L8792" s="6"/>
      <c r="M8792" s="10"/>
    </row>
    <row r="8793" spans="12:13" x14ac:dyDescent="0.2">
      <c r="L8793" s="6"/>
      <c r="M8793" s="10"/>
    </row>
    <row r="8794" spans="12:13" x14ac:dyDescent="0.2">
      <c r="L8794" s="6"/>
      <c r="M8794" s="10"/>
    </row>
    <row r="8795" spans="12:13" x14ac:dyDescent="0.2">
      <c r="L8795" s="6"/>
      <c r="M8795" s="10"/>
    </row>
    <row r="8796" spans="12:13" x14ac:dyDescent="0.2">
      <c r="L8796" s="6"/>
      <c r="M8796" s="10"/>
    </row>
    <row r="8797" spans="12:13" x14ac:dyDescent="0.2">
      <c r="L8797" s="6"/>
      <c r="M8797" s="10"/>
    </row>
    <row r="8798" spans="12:13" x14ac:dyDescent="0.2">
      <c r="L8798" s="6"/>
      <c r="M8798" s="10"/>
    </row>
    <row r="8799" spans="12:13" x14ac:dyDescent="0.2">
      <c r="L8799" s="6"/>
      <c r="M8799" s="10"/>
    </row>
    <row r="8800" spans="12:13" x14ac:dyDescent="0.2">
      <c r="L8800" s="6"/>
      <c r="M8800" s="10"/>
    </row>
    <row r="8801" spans="12:13" x14ac:dyDescent="0.2">
      <c r="L8801" s="6"/>
      <c r="M8801" s="10"/>
    </row>
    <row r="8802" spans="12:13" x14ac:dyDescent="0.2">
      <c r="L8802" s="6"/>
      <c r="M8802" s="10"/>
    </row>
    <row r="8803" spans="12:13" x14ac:dyDescent="0.2">
      <c r="L8803" s="6"/>
      <c r="M8803" s="10"/>
    </row>
    <row r="8804" spans="12:13" x14ac:dyDescent="0.2">
      <c r="L8804" s="6"/>
      <c r="M8804" s="10"/>
    </row>
    <row r="8805" spans="12:13" x14ac:dyDescent="0.2">
      <c r="L8805" s="6"/>
      <c r="M8805" s="10"/>
    </row>
    <row r="8806" spans="12:13" x14ac:dyDescent="0.2">
      <c r="L8806" s="6"/>
      <c r="M8806" s="10"/>
    </row>
    <row r="8807" spans="12:13" x14ac:dyDescent="0.2">
      <c r="L8807" s="6"/>
      <c r="M8807" s="10"/>
    </row>
    <row r="8808" spans="12:13" x14ac:dyDescent="0.2">
      <c r="L8808" s="6"/>
      <c r="M8808" s="10"/>
    </row>
    <row r="8809" spans="12:13" x14ac:dyDescent="0.2">
      <c r="L8809" s="6"/>
      <c r="M8809" s="10"/>
    </row>
    <row r="8810" spans="12:13" x14ac:dyDescent="0.2">
      <c r="L8810" s="6"/>
      <c r="M8810" s="10"/>
    </row>
    <row r="8811" spans="12:13" x14ac:dyDescent="0.2">
      <c r="L8811" s="6"/>
      <c r="M8811" s="10"/>
    </row>
    <row r="8812" spans="12:13" x14ac:dyDescent="0.2">
      <c r="L8812" s="6"/>
      <c r="M8812" s="10"/>
    </row>
    <row r="8813" spans="12:13" x14ac:dyDescent="0.2">
      <c r="L8813" s="6"/>
      <c r="M8813" s="10"/>
    </row>
    <row r="8814" spans="12:13" x14ac:dyDescent="0.2">
      <c r="L8814" s="6"/>
      <c r="M8814" s="10"/>
    </row>
    <row r="8815" spans="12:13" x14ac:dyDescent="0.2">
      <c r="L8815" s="6"/>
      <c r="M8815" s="10"/>
    </row>
    <row r="8816" spans="12:13" x14ac:dyDescent="0.2">
      <c r="L8816" s="6"/>
      <c r="M8816" s="10"/>
    </row>
    <row r="8817" spans="12:13" x14ac:dyDescent="0.2">
      <c r="L8817" s="6"/>
      <c r="M8817" s="10"/>
    </row>
    <row r="8818" spans="12:13" x14ac:dyDescent="0.2">
      <c r="L8818" s="6"/>
      <c r="M8818" s="10"/>
    </row>
    <row r="8819" spans="12:13" x14ac:dyDescent="0.2">
      <c r="L8819" s="6"/>
      <c r="M8819" s="10"/>
    </row>
    <row r="8820" spans="12:13" x14ac:dyDescent="0.2">
      <c r="L8820" s="6"/>
      <c r="M8820" s="10"/>
    </row>
    <row r="8821" spans="12:13" x14ac:dyDescent="0.2">
      <c r="L8821" s="6"/>
      <c r="M8821" s="10"/>
    </row>
    <row r="8822" spans="12:13" x14ac:dyDescent="0.2">
      <c r="L8822" s="6"/>
      <c r="M8822" s="10"/>
    </row>
    <row r="8823" spans="12:13" x14ac:dyDescent="0.2">
      <c r="L8823" s="6"/>
      <c r="M8823" s="10"/>
    </row>
    <row r="8824" spans="12:13" x14ac:dyDescent="0.2">
      <c r="L8824" s="6"/>
      <c r="M8824" s="10"/>
    </row>
    <row r="8825" spans="12:13" x14ac:dyDescent="0.2">
      <c r="L8825" s="6"/>
      <c r="M8825" s="10"/>
    </row>
    <row r="8826" spans="12:13" x14ac:dyDescent="0.2">
      <c r="L8826" s="6"/>
      <c r="M8826" s="10"/>
    </row>
    <row r="8827" spans="12:13" x14ac:dyDescent="0.2">
      <c r="L8827" s="6"/>
      <c r="M8827" s="10"/>
    </row>
    <row r="8828" spans="12:13" x14ac:dyDescent="0.2">
      <c r="L8828" s="6"/>
      <c r="M8828" s="10"/>
    </row>
    <row r="8829" spans="12:13" x14ac:dyDescent="0.2">
      <c r="L8829" s="6"/>
      <c r="M8829" s="10"/>
    </row>
    <row r="8830" spans="12:13" x14ac:dyDescent="0.2">
      <c r="L8830" s="6"/>
      <c r="M8830" s="10"/>
    </row>
    <row r="8831" spans="12:13" x14ac:dyDescent="0.2">
      <c r="L8831" s="6"/>
      <c r="M8831" s="10"/>
    </row>
    <row r="8832" spans="12:13" x14ac:dyDescent="0.2">
      <c r="L8832" s="6"/>
      <c r="M8832" s="10"/>
    </row>
    <row r="8833" spans="12:13" x14ac:dyDescent="0.2">
      <c r="L8833" s="6"/>
      <c r="M8833" s="10"/>
    </row>
    <row r="8834" spans="12:13" x14ac:dyDescent="0.2">
      <c r="L8834" s="6"/>
      <c r="M8834" s="10"/>
    </row>
    <row r="8835" spans="12:13" x14ac:dyDescent="0.2">
      <c r="L8835" s="6"/>
      <c r="M8835" s="10"/>
    </row>
    <row r="8836" spans="12:13" x14ac:dyDescent="0.2">
      <c r="L8836" s="6"/>
      <c r="M8836" s="10"/>
    </row>
    <row r="8837" spans="12:13" x14ac:dyDescent="0.2">
      <c r="L8837" s="6"/>
      <c r="M8837" s="10"/>
    </row>
    <row r="8838" spans="12:13" x14ac:dyDescent="0.2">
      <c r="L8838" s="6"/>
      <c r="M8838" s="10"/>
    </row>
    <row r="8839" spans="12:13" x14ac:dyDescent="0.2">
      <c r="L8839" s="6"/>
      <c r="M8839" s="10"/>
    </row>
    <row r="8840" spans="12:13" x14ac:dyDescent="0.2">
      <c r="L8840" s="6"/>
      <c r="M8840" s="10"/>
    </row>
    <row r="8841" spans="12:13" x14ac:dyDescent="0.2">
      <c r="L8841" s="6"/>
      <c r="M8841" s="10"/>
    </row>
    <row r="8842" spans="12:13" x14ac:dyDescent="0.2">
      <c r="L8842" s="6"/>
      <c r="M8842" s="10"/>
    </row>
    <row r="8843" spans="12:13" x14ac:dyDescent="0.2">
      <c r="L8843" s="6"/>
      <c r="M8843" s="10"/>
    </row>
    <row r="8844" spans="12:13" x14ac:dyDescent="0.2">
      <c r="L8844" s="6"/>
      <c r="M8844" s="10"/>
    </row>
    <row r="8845" spans="12:13" x14ac:dyDescent="0.2">
      <c r="L8845" s="6"/>
      <c r="M8845" s="10"/>
    </row>
    <row r="8846" spans="12:13" x14ac:dyDescent="0.2">
      <c r="L8846" s="6"/>
      <c r="M8846" s="10"/>
    </row>
    <row r="8847" spans="12:13" x14ac:dyDescent="0.2">
      <c r="L8847" s="6"/>
      <c r="M8847" s="10"/>
    </row>
    <row r="8848" spans="12:13" x14ac:dyDescent="0.2">
      <c r="L8848" s="6"/>
      <c r="M8848" s="10"/>
    </row>
    <row r="8849" spans="12:13" x14ac:dyDescent="0.2">
      <c r="L8849" s="6"/>
      <c r="M8849" s="10"/>
    </row>
    <row r="8850" spans="12:13" x14ac:dyDescent="0.2">
      <c r="L8850" s="6"/>
      <c r="M8850" s="10"/>
    </row>
    <row r="8851" spans="12:13" x14ac:dyDescent="0.2">
      <c r="L8851" s="6"/>
      <c r="M8851" s="10"/>
    </row>
    <row r="8852" spans="12:13" x14ac:dyDescent="0.2">
      <c r="L8852" s="6"/>
      <c r="M8852" s="10"/>
    </row>
    <row r="8853" spans="12:13" x14ac:dyDescent="0.2">
      <c r="L8853" s="6"/>
      <c r="M8853" s="10"/>
    </row>
    <row r="8854" spans="12:13" x14ac:dyDescent="0.2">
      <c r="L8854" s="6"/>
      <c r="M8854" s="10"/>
    </row>
    <row r="8855" spans="12:13" x14ac:dyDescent="0.2">
      <c r="L8855" s="6"/>
      <c r="M8855" s="10"/>
    </row>
    <row r="8856" spans="12:13" x14ac:dyDescent="0.2">
      <c r="L8856" s="6"/>
      <c r="M8856" s="10"/>
    </row>
    <row r="8857" spans="12:13" x14ac:dyDescent="0.2">
      <c r="L8857" s="6"/>
      <c r="M8857" s="10"/>
    </row>
    <row r="8858" spans="12:13" x14ac:dyDescent="0.2">
      <c r="L8858" s="6"/>
      <c r="M8858" s="10"/>
    </row>
    <row r="8859" spans="12:13" x14ac:dyDescent="0.2">
      <c r="L8859" s="6"/>
      <c r="M8859" s="10"/>
    </row>
    <row r="8860" spans="12:13" x14ac:dyDescent="0.2">
      <c r="L8860" s="6"/>
      <c r="M8860" s="10"/>
    </row>
    <row r="8861" spans="12:13" x14ac:dyDescent="0.2">
      <c r="L8861" s="6"/>
      <c r="M8861" s="10"/>
    </row>
    <row r="8862" spans="12:13" x14ac:dyDescent="0.2">
      <c r="L8862" s="6"/>
      <c r="M8862" s="10"/>
    </row>
    <row r="8863" spans="12:13" x14ac:dyDescent="0.2">
      <c r="L8863" s="6"/>
      <c r="M8863" s="10"/>
    </row>
    <row r="8864" spans="12:13" x14ac:dyDescent="0.2">
      <c r="L8864" s="6"/>
      <c r="M8864" s="10"/>
    </row>
    <row r="8865" spans="12:13" x14ac:dyDescent="0.2">
      <c r="L8865" s="6"/>
      <c r="M8865" s="10"/>
    </row>
    <row r="8866" spans="12:13" x14ac:dyDescent="0.2">
      <c r="L8866" s="6"/>
      <c r="M8866" s="10"/>
    </row>
    <row r="8867" spans="12:13" x14ac:dyDescent="0.2">
      <c r="L8867" s="6"/>
      <c r="M8867" s="10"/>
    </row>
    <row r="8868" spans="12:13" x14ac:dyDescent="0.2">
      <c r="L8868" s="6"/>
      <c r="M8868" s="10"/>
    </row>
    <row r="8869" spans="12:13" x14ac:dyDescent="0.2">
      <c r="L8869" s="6"/>
      <c r="M8869" s="10"/>
    </row>
    <row r="8870" spans="12:13" x14ac:dyDescent="0.2">
      <c r="L8870" s="6"/>
      <c r="M8870" s="10"/>
    </row>
    <row r="8871" spans="12:13" x14ac:dyDescent="0.2">
      <c r="L8871" s="6"/>
      <c r="M8871" s="10"/>
    </row>
    <row r="8872" spans="12:13" x14ac:dyDescent="0.2">
      <c r="L8872" s="6"/>
      <c r="M8872" s="10"/>
    </row>
    <row r="8873" spans="12:13" x14ac:dyDescent="0.2">
      <c r="L8873" s="6"/>
      <c r="M8873" s="10"/>
    </row>
    <row r="8874" spans="12:13" x14ac:dyDescent="0.2">
      <c r="L8874" s="6"/>
      <c r="M8874" s="10"/>
    </row>
    <row r="8875" spans="12:13" x14ac:dyDescent="0.2">
      <c r="L8875" s="6"/>
      <c r="M8875" s="10"/>
    </row>
    <row r="8876" spans="12:13" x14ac:dyDescent="0.2">
      <c r="L8876" s="6"/>
      <c r="M8876" s="10"/>
    </row>
    <row r="8877" spans="12:13" x14ac:dyDescent="0.2">
      <c r="L8877" s="6"/>
      <c r="M8877" s="10"/>
    </row>
    <row r="8878" spans="12:13" x14ac:dyDescent="0.2">
      <c r="L8878" s="6"/>
      <c r="M8878" s="10"/>
    </row>
    <row r="8879" spans="12:13" x14ac:dyDescent="0.2">
      <c r="L8879" s="6"/>
      <c r="M8879" s="10"/>
    </row>
    <row r="8880" spans="12:13" x14ac:dyDescent="0.2">
      <c r="L8880" s="6"/>
      <c r="M8880" s="10"/>
    </row>
    <row r="8881" spans="12:13" x14ac:dyDescent="0.2">
      <c r="L8881" s="6"/>
      <c r="M8881" s="10"/>
    </row>
    <row r="8882" spans="12:13" x14ac:dyDescent="0.2">
      <c r="L8882" s="6"/>
      <c r="M8882" s="10"/>
    </row>
    <row r="8883" spans="12:13" x14ac:dyDescent="0.2">
      <c r="L8883" s="6"/>
      <c r="M8883" s="10"/>
    </row>
    <row r="8884" spans="12:13" x14ac:dyDescent="0.2">
      <c r="L8884" s="6"/>
      <c r="M8884" s="10"/>
    </row>
    <row r="8885" spans="12:13" x14ac:dyDescent="0.2">
      <c r="L8885" s="6"/>
      <c r="M8885" s="10"/>
    </row>
    <row r="8886" spans="12:13" x14ac:dyDescent="0.2">
      <c r="L8886" s="6"/>
      <c r="M8886" s="10"/>
    </row>
    <row r="8887" spans="12:13" x14ac:dyDescent="0.2">
      <c r="L8887" s="6"/>
      <c r="M8887" s="10"/>
    </row>
    <row r="8888" spans="12:13" x14ac:dyDescent="0.2">
      <c r="L8888" s="6"/>
      <c r="M8888" s="10"/>
    </row>
    <row r="8889" spans="12:13" x14ac:dyDescent="0.2">
      <c r="L8889" s="6"/>
      <c r="M8889" s="10"/>
    </row>
    <row r="8890" spans="12:13" x14ac:dyDescent="0.2">
      <c r="L8890" s="6"/>
      <c r="M8890" s="10"/>
    </row>
    <row r="8891" spans="12:13" x14ac:dyDescent="0.2">
      <c r="L8891" s="6"/>
      <c r="M8891" s="10"/>
    </row>
    <row r="8892" spans="12:13" x14ac:dyDescent="0.2">
      <c r="L8892" s="6"/>
      <c r="M8892" s="10"/>
    </row>
    <row r="8893" spans="12:13" x14ac:dyDescent="0.2">
      <c r="L8893" s="6"/>
      <c r="M8893" s="10"/>
    </row>
    <row r="8894" spans="12:13" x14ac:dyDescent="0.2">
      <c r="L8894" s="6"/>
      <c r="M8894" s="10"/>
    </row>
    <row r="8895" spans="12:13" x14ac:dyDescent="0.2">
      <c r="L8895" s="6"/>
      <c r="M8895" s="10"/>
    </row>
    <row r="8896" spans="12:13" x14ac:dyDescent="0.2">
      <c r="L8896" s="6"/>
      <c r="M8896" s="10"/>
    </row>
    <row r="8897" spans="12:13" x14ac:dyDescent="0.2">
      <c r="L8897" s="6"/>
      <c r="M8897" s="10"/>
    </row>
    <row r="8898" spans="12:13" x14ac:dyDescent="0.2">
      <c r="L8898" s="6"/>
      <c r="M8898" s="10"/>
    </row>
    <row r="8899" spans="12:13" x14ac:dyDescent="0.2">
      <c r="L8899" s="6"/>
      <c r="M8899" s="10"/>
    </row>
    <row r="8900" spans="12:13" x14ac:dyDescent="0.2">
      <c r="L8900" s="6"/>
      <c r="M8900" s="10"/>
    </row>
    <row r="8901" spans="12:13" x14ac:dyDescent="0.2">
      <c r="L8901" s="6"/>
      <c r="M8901" s="10"/>
    </row>
    <row r="8902" spans="12:13" x14ac:dyDescent="0.2">
      <c r="L8902" s="6"/>
      <c r="M8902" s="10"/>
    </row>
    <row r="8903" spans="12:13" x14ac:dyDescent="0.2">
      <c r="L8903" s="6"/>
      <c r="M8903" s="10"/>
    </row>
    <row r="8904" spans="12:13" x14ac:dyDescent="0.2">
      <c r="L8904" s="6"/>
      <c r="M8904" s="10"/>
    </row>
    <row r="8905" spans="12:13" x14ac:dyDescent="0.2">
      <c r="L8905" s="6"/>
      <c r="M8905" s="10"/>
    </row>
    <row r="8906" spans="12:13" x14ac:dyDescent="0.2">
      <c r="L8906" s="6"/>
      <c r="M8906" s="10"/>
    </row>
    <row r="8907" spans="12:13" x14ac:dyDescent="0.2">
      <c r="L8907" s="6"/>
      <c r="M8907" s="10"/>
    </row>
    <row r="8908" spans="12:13" x14ac:dyDescent="0.2">
      <c r="L8908" s="6"/>
      <c r="M8908" s="10"/>
    </row>
    <row r="8909" spans="12:13" x14ac:dyDescent="0.2">
      <c r="L8909" s="6"/>
      <c r="M8909" s="10"/>
    </row>
    <row r="8910" spans="12:13" x14ac:dyDescent="0.2">
      <c r="L8910" s="6"/>
      <c r="M8910" s="10"/>
    </row>
    <row r="8911" spans="12:13" x14ac:dyDescent="0.2">
      <c r="L8911" s="6"/>
      <c r="M8911" s="10"/>
    </row>
    <row r="8912" spans="12:13" x14ac:dyDescent="0.2">
      <c r="L8912" s="6"/>
      <c r="M8912" s="10"/>
    </row>
    <row r="8913" spans="12:13" x14ac:dyDescent="0.2">
      <c r="L8913" s="6"/>
      <c r="M8913" s="10"/>
    </row>
    <row r="8914" spans="12:13" x14ac:dyDescent="0.2">
      <c r="L8914" s="6"/>
      <c r="M8914" s="10"/>
    </row>
    <row r="8915" spans="12:13" x14ac:dyDescent="0.2">
      <c r="L8915" s="6"/>
      <c r="M8915" s="10"/>
    </row>
    <row r="8916" spans="12:13" x14ac:dyDescent="0.2">
      <c r="L8916" s="6"/>
      <c r="M8916" s="10"/>
    </row>
    <row r="8917" spans="12:13" x14ac:dyDescent="0.2">
      <c r="L8917" s="6"/>
      <c r="M8917" s="10"/>
    </row>
    <row r="8918" spans="12:13" x14ac:dyDescent="0.2">
      <c r="L8918" s="6"/>
      <c r="M8918" s="10"/>
    </row>
    <row r="8919" spans="12:13" x14ac:dyDescent="0.2">
      <c r="L8919" s="6"/>
      <c r="M8919" s="10"/>
    </row>
    <row r="8920" spans="12:13" x14ac:dyDescent="0.2">
      <c r="L8920" s="6"/>
      <c r="M8920" s="10"/>
    </row>
    <row r="8921" spans="12:13" x14ac:dyDescent="0.2">
      <c r="L8921" s="6"/>
      <c r="M8921" s="10"/>
    </row>
    <row r="8922" spans="12:13" x14ac:dyDescent="0.2">
      <c r="L8922" s="6"/>
      <c r="M8922" s="10"/>
    </row>
    <row r="8923" spans="12:13" x14ac:dyDescent="0.2">
      <c r="L8923" s="6"/>
      <c r="M8923" s="10"/>
    </row>
    <row r="8924" spans="12:13" x14ac:dyDescent="0.2">
      <c r="L8924" s="6"/>
      <c r="M8924" s="10"/>
    </row>
    <row r="8925" spans="12:13" x14ac:dyDescent="0.2">
      <c r="L8925" s="6"/>
      <c r="M8925" s="10"/>
    </row>
    <row r="8926" spans="12:13" x14ac:dyDescent="0.2">
      <c r="L8926" s="6"/>
      <c r="M8926" s="10"/>
    </row>
    <row r="8927" spans="12:13" x14ac:dyDescent="0.2">
      <c r="L8927" s="6"/>
      <c r="M8927" s="10"/>
    </row>
    <row r="8928" spans="12:13" x14ac:dyDescent="0.2">
      <c r="L8928" s="6"/>
      <c r="M8928" s="10"/>
    </row>
    <row r="8929" spans="12:13" x14ac:dyDescent="0.2">
      <c r="L8929" s="6"/>
      <c r="M8929" s="10"/>
    </row>
    <row r="8930" spans="12:13" x14ac:dyDescent="0.2">
      <c r="L8930" s="6"/>
      <c r="M8930" s="10"/>
    </row>
    <row r="8931" spans="12:13" x14ac:dyDescent="0.2">
      <c r="L8931" s="6"/>
      <c r="M8931" s="10"/>
    </row>
    <row r="8932" spans="12:13" x14ac:dyDescent="0.2">
      <c r="L8932" s="6"/>
      <c r="M8932" s="10"/>
    </row>
    <row r="8933" spans="12:13" x14ac:dyDescent="0.2">
      <c r="L8933" s="6"/>
      <c r="M8933" s="10"/>
    </row>
    <row r="8934" spans="12:13" x14ac:dyDescent="0.2">
      <c r="L8934" s="6"/>
      <c r="M8934" s="10"/>
    </row>
    <row r="8935" spans="12:13" x14ac:dyDescent="0.2">
      <c r="L8935" s="6"/>
      <c r="M8935" s="10"/>
    </row>
    <row r="8936" spans="12:13" x14ac:dyDescent="0.2">
      <c r="L8936" s="6"/>
      <c r="M8936" s="10"/>
    </row>
    <row r="8937" spans="12:13" x14ac:dyDescent="0.2">
      <c r="L8937" s="6"/>
      <c r="M8937" s="10"/>
    </row>
    <row r="8938" spans="12:13" x14ac:dyDescent="0.2">
      <c r="L8938" s="6"/>
      <c r="M8938" s="10"/>
    </row>
    <row r="8939" spans="12:13" x14ac:dyDescent="0.2">
      <c r="L8939" s="6"/>
      <c r="M8939" s="10"/>
    </row>
    <row r="8940" spans="12:13" x14ac:dyDescent="0.2">
      <c r="L8940" s="6"/>
      <c r="M8940" s="10"/>
    </row>
    <row r="8941" spans="12:13" x14ac:dyDescent="0.2">
      <c r="L8941" s="6"/>
      <c r="M8941" s="10"/>
    </row>
    <row r="8942" spans="12:13" x14ac:dyDescent="0.2">
      <c r="L8942" s="6"/>
      <c r="M8942" s="10"/>
    </row>
    <row r="8943" spans="12:13" x14ac:dyDescent="0.2">
      <c r="L8943" s="6"/>
      <c r="M8943" s="10"/>
    </row>
    <row r="8944" spans="12:13" x14ac:dyDescent="0.2">
      <c r="L8944" s="6"/>
      <c r="M8944" s="10"/>
    </row>
    <row r="8945" spans="12:13" x14ac:dyDescent="0.2">
      <c r="L8945" s="6"/>
      <c r="M8945" s="10"/>
    </row>
    <row r="8946" spans="12:13" x14ac:dyDescent="0.2">
      <c r="L8946" s="6"/>
      <c r="M8946" s="10"/>
    </row>
    <row r="8947" spans="12:13" x14ac:dyDescent="0.2">
      <c r="L8947" s="6"/>
      <c r="M8947" s="10"/>
    </row>
    <row r="8948" spans="12:13" x14ac:dyDescent="0.2">
      <c r="L8948" s="6"/>
      <c r="M8948" s="10"/>
    </row>
    <row r="8949" spans="12:13" x14ac:dyDescent="0.2">
      <c r="L8949" s="6"/>
      <c r="M8949" s="10"/>
    </row>
    <row r="8950" spans="12:13" x14ac:dyDescent="0.2">
      <c r="L8950" s="6"/>
      <c r="M8950" s="10"/>
    </row>
    <row r="8951" spans="12:13" x14ac:dyDescent="0.2">
      <c r="L8951" s="6"/>
      <c r="M8951" s="10"/>
    </row>
    <row r="8952" spans="12:13" x14ac:dyDescent="0.2">
      <c r="L8952" s="6"/>
      <c r="M8952" s="10"/>
    </row>
    <row r="8953" spans="12:13" x14ac:dyDescent="0.2">
      <c r="L8953" s="6"/>
      <c r="M8953" s="10"/>
    </row>
    <row r="8954" spans="12:13" x14ac:dyDescent="0.2">
      <c r="L8954" s="6"/>
      <c r="M8954" s="10"/>
    </row>
    <row r="8955" spans="12:13" x14ac:dyDescent="0.2">
      <c r="L8955" s="6"/>
      <c r="M8955" s="10"/>
    </row>
    <row r="8956" spans="12:13" x14ac:dyDescent="0.2">
      <c r="L8956" s="6"/>
      <c r="M8956" s="10"/>
    </row>
    <row r="8957" spans="12:13" x14ac:dyDescent="0.2">
      <c r="L8957" s="6"/>
      <c r="M8957" s="10"/>
    </row>
    <row r="8958" spans="12:13" x14ac:dyDescent="0.2">
      <c r="L8958" s="6"/>
      <c r="M8958" s="10"/>
    </row>
    <row r="8959" spans="12:13" x14ac:dyDescent="0.2">
      <c r="L8959" s="6"/>
      <c r="M8959" s="10"/>
    </row>
    <row r="8960" spans="12:13" x14ac:dyDescent="0.2">
      <c r="L8960" s="6"/>
      <c r="M8960" s="10"/>
    </row>
    <row r="8961" spans="12:13" x14ac:dyDescent="0.2">
      <c r="L8961" s="6"/>
      <c r="M8961" s="10"/>
    </row>
    <row r="8962" spans="12:13" x14ac:dyDescent="0.2">
      <c r="L8962" s="6"/>
      <c r="M8962" s="10"/>
    </row>
    <row r="8963" spans="12:13" x14ac:dyDescent="0.2">
      <c r="L8963" s="6"/>
      <c r="M8963" s="10"/>
    </row>
    <row r="8964" spans="12:13" x14ac:dyDescent="0.2">
      <c r="L8964" s="6"/>
      <c r="M8964" s="10"/>
    </row>
    <row r="8965" spans="12:13" x14ac:dyDescent="0.2">
      <c r="L8965" s="6"/>
      <c r="M8965" s="10"/>
    </row>
    <row r="8966" spans="12:13" x14ac:dyDescent="0.2">
      <c r="L8966" s="6"/>
      <c r="M8966" s="10"/>
    </row>
    <row r="8967" spans="12:13" x14ac:dyDescent="0.2">
      <c r="L8967" s="6"/>
      <c r="M8967" s="10"/>
    </row>
    <row r="8968" spans="12:13" x14ac:dyDescent="0.2">
      <c r="L8968" s="6"/>
      <c r="M8968" s="10"/>
    </row>
    <row r="8969" spans="12:13" x14ac:dyDescent="0.2">
      <c r="L8969" s="6"/>
      <c r="M8969" s="10"/>
    </row>
    <row r="8970" spans="12:13" x14ac:dyDescent="0.2">
      <c r="L8970" s="6"/>
      <c r="M8970" s="10"/>
    </row>
    <row r="8971" spans="12:13" x14ac:dyDescent="0.2">
      <c r="L8971" s="6"/>
      <c r="M8971" s="10"/>
    </row>
    <row r="8972" spans="12:13" x14ac:dyDescent="0.2">
      <c r="L8972" s="6"/>
      <c r="M8972" s="10"/>
    </row>
    <row r="8973" spans="12:13" x14ac:dyDescent="0.2">
      <c r="L8973" s="6"/>
      <c r="M8973" s="10"/>
    </row>
    <row r="8974" spans="12:13" x14ac:dyDescent="0.2">
      <c r="L8974" s="6"/>
      <c r="M8974" s="10"/>
    </row>
    <row r="8975" spans="12:13" x14ac:dyDescent="0.2">
      <c r="L8975" s="6"/>
      <c r="M8975" s="10"/>
    </row>
    <row r="8976" spans="12:13" x14ac:dyDescent="0.2">
      <c r="L8976" s="6"/>
      <c r="M8976" s="10"/>
    </row>
    <row r="8977" spans="12:13" x14ac:dyDescent="0.2">
      <c r="L8977" s="6"/>
      <c r="M8977" s="10"/>
    </row>
    <row r="8978" spans="12:13" x14ac:dyDescent="0.2">
      <c r="L8978" s="6"/>
      <c r="M8978" s="10"/>
    </row>
    <row r="8979" spans="12:13" x14ac:dyDescent="0.2">
      <c r="L8979" s="6"/>
      <c r="M8979" s="10"/>
    </row>
    <row r="8980" spans="12:13" x14ac:dyDescent="0.2">
      <c r="L8980" s="6"/>
      <c r="M8980" s="10"/>
    </row>
    <row r="8981" spans="12:13" x14ac:dyDescent="0.2">
      <c r="L8981" s="6"/>
      <c r="M8981" s="10"/>
    </row>
    <row r="8982" spans="12:13" x14ac:dyDescent="0.2">
      <c r="L8982" s="6"/>
      <c r="M8982" s="10"/>
    </row>
    <row r="8983" spans="12:13" x14ac:dyDescent="0.2">
      <c r="L8983" s="6"/>
      <c r="M8983" s="10"/>
    </row>
    <row r="8984" spans="12:13" x14ac:dyDescent="0.2">
      <c r="L8984" s="6"/>
      <c r="M8984" s="10"/>
    </row>
    <row r="8985" spans="12:13" x14ac:dyDescent="0.2">
      <c r="L8985" s="6"/>
      <c r="M8985" s="10"/>
    </row>
    <row r="8986" spans="12:13" x14ac:dyDescent="0.2">
      <c r="L8986" s="6"/>
      <c r="M8986" s="10"/>
    </row>
    <row r="8987" spans="12:13" x14ac:dyDescent="0.2">
      <c r="L8987" s="6"/>
      <c r="M8987" s="10"/>
    </row>
    <row r="8988" spans="12:13" x14ac:dyDescent="0.2">
      <c r="L8988" s="6"/>
      <c r="M8988" s="10"/>
    </row>
    <row r="8989" spans="12:13" x14ac:dyDescent="0.2">
      <c r="L8989" s="6"/>
      <c r="M8989" s="10"/>
    </row>
    <row r="8990" spans="12:13" x14ac:dyDescent="0.2">
      <c r="L8990" s="6"/>
      <c r="M8990" s="10"/>
    </row>
    <row r="8991" spans="12:13" x14ac:dyDescent="0.2">
      <c r="L8991" s="6"/>
      <c r="M8991" s="10"/>
    </row>
    <row r="8992" spans="12:13" x14ac:dyDescent="0.2">
      <c r="L8992" s="6"/>
      <c r="M8992" s="10"/>
    </row>
    <row r="8993" spans="12:13" x14ac:dyDescent="0.2">
      <c r="L8993" s="6"/>
      <c r="M8993" s="10"/>
    </row>
    <row r="8994" spans="12:13" x14ac:dyDescent="0.2">
      <c r="L8994" s="6"/>
      <c r="M8994" s="10"/>
    </row>
    <row r="8995" spans="12:13" x14ac:dyDescent="0.2">
      <c r="L8995" s="6"/>
      <c r="M8995" s="10"/>
    </row>
    <row r="8996" spans="12:13" x14ac:dyDescent="0.2">
      <c r="L8996" s="6"/>
      <c r="M8996" s="10"/>
    </row>
    <row r="8997" spans="12:13" x14ac:dyDescent="0.2">
      <c r="L8997" s="6"/>
      <c r="M8997" s="10"/>
    </row>
    <row r="8998" spans="12:13" x14ac:dyDescent="0.2">
      <c r="L8998" s="6"/>
      <c r="M8998" s="10"/>
    </row>
    <row r="8999" spans="12:13" x14ac:dyDescent="0.2">
      <c r="L8999" s="6"/>
      <c r="M8999" s="10"/>
    </row>
    <row r="9000" spans="12:13" x14ac:dyDescent="0.2">
      <c r="L9000" s="6"/>
      <c r="M9000" s="10"/>
    </row>
    <row r="9001" spans="12:13" x14ac:dyDescent="0.2">
      <c r="L9001" s="6"/>
      <c r="M9001" s="10"/>
    </row>
    <row r="9002" spans="12:13" x14ac:dyDescent="0.2">
      <c r="L9002" s="6"/>
      <c r="M9002" s="10"/>
    </row>
    <row r="9003" spans="12:13" x14ac:dyDescent="0.2">
      <c r="L9003" s="6"/>
      <c r="M9003" s="10"/>
    </row>
    <row r="9004" spans="12:13" x14ac:dyDescent="0.2">
      <c r="L9004" s="6"/>
      <c r="M9004" s="10"/>
    </row>
    <row r="9005" spans="12:13" x14ac:dyDescent="0.2">
      <c r="L9005" s="6"/>
      <c r="M9005" s="10"/>
    </row>
    <row r="9006" spans="12:13" x14ac:dyDescent="0.2">
      <c r="L9006" s="6"/>
      <c r="M9006" s="10"/>
    </row>
    <row r="9007" spans="12:13" x14ac:dyDescent="0.2">
      <c r="L9007" s="6"/>
      <c r="M9007" s="10"/>
    </row>
    <row r="9008" spans="12:13" x14ac:dyDescent="0.2">
      <c r="L9008" s="6"/>
      <c r="M9008" s="10"/>
    </row>
    <row r="9009" spans="12:13" x14ac:dyDescent="0.2">
      <c r="L9009" s="6"/>
      <c r="M9009" s="10"/>
    </row>
    <row r="9010" spans="12:13" x14ac:dyDescent="0.2">
      <c r="L9010" s="6"/>
      <c r="M9010" s="10"/>
    </row>
    <row r="9011" spans="12:13" x14ac:dyDescent="0.2">
      <c r="L9011" s="6"/>
      <c r="M9011" s="10"/>
    </row>
    <row r="9012" spans="12:13" x14ac:dyDescent="0.2">
      <c r="L9012" s="6"/>
      <c r="M9012" s="10"/>
    </row>
    <row r="9013" spans="12:13" x14ac:dyDescent="0.2">
      <c r="L9013" s="6"/>
      <c r="M9013" s="10"/>
    </row>
    <row r="9014" spans="12:13" x14ac:dyDescent="0.2">
      <c r="L9014" s="6"/>
      <c r="M9014" s="10"/>
    </row>
    <row r="9015" spans="12:13" x14ac:dyDescent="0.2">
      <c r="L9015" s="6"/>
      <c r="M9015" s="10"/>
    </row>
    <row r="9016" spans="12:13" x14ac:dyDescent="0.2">
      <c r="L9016" s="6"/>
      <c r="M9016" s="10"/>
    </row>
    <row r="9017" spans="12:13" x14ac:dyDescent="0.2">
      <c r="L9017" s="6"/>
      <c r="M9017" s="10"/>
    </row>
    <row r="9018" spans="12:13" x14ac:dyDescent="0.2">
      <c r="L9018" s="6"/>
      <c r="M9018" s="10"/>
    </row>
    <row r="9019" spans="12:13" x14ac:dyDescent="0.2">
      <c r="L9019" s="6"/>
      <c r="M9019" s="10"/>
    </row>
    <row r="9020" spans="12:13" x14ac:dyDescent="0.2">
      <c r="L9020" s="6"/>
      <c r="M9020" s="10"/>
    </row>
    <row r="9021" spans="12:13" x14ac:dyDescent="0.2">
      <c r="L9021" s="6"/>
      <c r="M9021" s="10"/>
    </row>
    <row r="9022" spans="12:13" x14ac:dyDescent="0.2">
      <c r="L9022" s="6"/>
      <c r="M9022" s="10"/>
    </row>
    <row r="9023" spans="12:13" x14ac:dyDescent="0.2">
      <c r="L9023" s="6"/>
      <c r="M9023" s="10"/>
    </row>
    <row r="9024" spans="12:13" x14ac:dyDescent="0.2">
      <c r="L9024" s="6"/>
      <c r="M9024" s="10"/>
    </row>
    <row r="9025" spans="12:13" x14ac:dyDescent="0.2">
      <c r="L9025" s="6"/>
      <c r="M9025" s="10"/>
    </row>
    <row r="9026" spans="12:13" x14ac:dyDescent="0.2">
      <c r="L9026" s="6"/>
      <c r="M9026" s="10"/>
    </row>
    <row r="9027" spans="12:13" x14ac:dyDescent="0.2">
      <c r="L9027" s="6"/>
      <c r="M9027" s="10"/>
    </row>
    <row r="9028" spans="12:13" x14ac:dyDescent="0.2">
      <c r="L9028" s="6"/>
      <c r="M9028" s="10"/>
    </row>
    <row r="9029" spans="12:13" x14ac:dyDescent="0.2">
      <c r="L9029" s="6"/>
      <c r="M9029" s="10"/>
    </row>
    <row r="9030" spans="12:13" x14ac:dyDescent="0.2">
      <c r="L9030" s="6"/>
      <c r="M9030" s="10"/>
    </row>
    <row r="9031" spans="12:13" x14ac:dyDescent="0.2">
      <c r="L9031" s="6"/>
      <c r="M9031" s="10"/>
    </row>
    <row r="9032" spans="12:13" x14ac:dyDescent="0.2">
      <c r="L9032" s="6"/>
      <c r="M9032" s="10"/>
    </row>
    <row r="9033" spans="12:13" x14ac:dyDescent="0.2">
      <c r="L9033" s="6"/>
      <c r="M9033" s="10"/>
    </row>
    <row r="9034" spans="12:13" x14ac:dyDescent="0.2">
      <c r="L9034" s="6"/>
      <c r="M9034" s="10"/>
    </row>
    <row r="9035" spans="12:13" x14ac:dyDescent="0.2">
      <c r="L9035" s="6"/>
      <c r="M9035" s="10"/>
    </row>
    <row r="9036" spans="12:13" x14ac:dyDescent="0.2">
      <c r="L9036" s="6"/>
      <c r="M9036" s="10"/>
    </row>
    <row r="9037" spans="12:13" x14ac:dyDescent="0.2">
      <c r="L9037" s="6"/>
      <c r="M9037" s="10"/>
    </row>
    <row r="9038" spans="12:13" x14ac:dyDescent="0.2">
      <c r="L9038" s="6"/>
      <c r="M9038" s="10"/>
    </row>
    <row r="9039" spans="12:13" x14ac:dyDescent="0.2">
      <c r="L9039" s="6"/>
      <c r="M9039" s="10"/>
    </row>
    <row r="9040" spans="12:13" x14ac:dyDescent="0.2">
      <c r="L9040" s="6"/>
      <c r="M9040" s="10"/>
    </row>
    <row r="9041" spans="12:13" x14ac:dyDescent="0.2">
      <c r="L9041" s="6"/>
      <c r="M9041" s="10"/>
    </row>
    <row r="9042" spans="12:13" x14ac:dyDescent="0.2">
      <c r="L9042" s="6"/>
      <c r="M9042" s="10"/>
    </row>
    <row r="9043" spans="12:13" x14ac:dyDescent="0.2">
      <c r="L9043" s="6"/>
      <c r="M9043" s="10"/>
    </row>
    <row r="9044" spans="12:13" x14ac:dyDescent="0.2">
      <c r="L9044" s="6"/>
      <c r="M9044" s="10"/>
    </row>
    <row r="9045" spans="12:13" x14ac:dyDescent="0.2">
      <c r="L9045" s="6"/>
      <c r="M9045" s="10"/>
    </row>
    <row r="9046" spans="12:13" x14ac:dyDescent="0.2">
      <c r="L9046" s="6"/>
      <c r="M9046" s="10"/>
    </row>
    <row r="9047" spans="12:13" x14ac:dyDescent="0.2">
      <c r="L9047" s="6"/>
      <c r="M9047" s="10"/>
    </row>
    <row r="9048" spans="12:13" x14ac:dyDescent="0.2">
      <c r="L9048" s="6"/>
      <c r="M9048" s="10"/>
    </row>
    <row r="9049" spans="12:13" x14ac:dyDescent="0.2">
      <c r="L9049" s="6"/>
      <c r="M9049" s="10"/>
    </row>
    <row r="9050" spans="12:13" x14ac:dyDescent="0.2">
      <c r="L9050" s="6"/>
      <c r="M9050" s="10"/>
    </row>
    <row r="9051" spans="12:13" x14ac:dyDescent="0.2">
      <c r="L9051" s="6"/>
      <c r="M9051" s="10"/>
    </row>
    <row r="9052" spans="12:13" x14ac:dyDescent="0.2">
      <c r="L9052" s="6"/>
      <c r="M9052" s="10"/>
    </row>
    <row r="9053" spans="12:13" x14ac:dyDescent="0.2">
      <c r="L9053" s="6"/>
      <c r="M9053" s="10"/>
    </row>
    <row r="9054" spans="12:13" x14ac:dyDescent="0.2">
      <c r="L9054" s="6"/>
      <c r="M9054" s="10"/>
    </row>
    <row r="9055" spans="12:13" x14ac:dyDescent="0.2">
      <c r="L9055" s="6"/>
      <c r="M9055" s="10"/>
    </row>
    <row r="9056" spans="12:13" x14ac:dyDescent="0.2">
      <c r="L9056" s="6"/>
      <c r="M9056" s="10"/>
    </row>
    <row r="9057" spans="12:13" x14ac:dyDescent="0.2">
      <c r="L9057" s="6"/>
      <c r="M9057" s="10"/>
    </row>
    <row r="9058" spans="12:13" x14ac:dyDescent="0.2">
      <c r="L9058" s="6"/>
      <c r="M9058" s="10"/>
    </row>
    <row r="9059" spans="12:13" x14ac:dyDescent="0.2">
      <c r="L9059" s="6"/>
      <c r="M9059" s="10"/>
    </row>
    <row r="9060" spans="12:13" x14ac:dyDescent="0.2">
      <c r="L9060" s="6"/>
      <c r="M9060" s="10"/>
    </row>
    <row r="9061" spans="12:13" x14ac:dyDescent="0.2">
      <c r="L9061" s="6"/>
      <c r="M9061" s="10"/>
    </row>
    <row r="9062" spans="12:13" x14ac:dyDescent="0.2">
      <c r="L9062" s="6"/>
      <c r="M9062" s="10"/>
    </row>
    <row r="9063" spans="12:13" x14ac:dyDescent="0.2">
      <c r="L9063" s="6"/>
      <c r="M9063" s="10"/>
    </row>
    <row r="9064" spans="12:13" x14ac:dyDescent="0.2">
      <c r="L9064" s="6"/>
      <c r="M9064" s="10"/>
    </row>
    <row r="9065" spans="12:13" x14ac:dyDescent="0.2">
      <c r="L9065" s="6"/>
      <c r="M9065" s="10"/>
    </row>
    <row r="9066" spans="12:13" x14ac:dyDescent="0.2">
      <c r="L9066" s="6"/>
      <c r="M9066" s="10"/>
    </row>
    <row r="9067" spans="12:13" x14ac:dyDescent="0.2">
      <c r="L9067" s="6"/>
      <c r="M9067" s="10"/>
    </row>
    <row r="9068" spans="12:13" x14ac:dyDescent="0.2">
      <c r="L9068" s="6"/>
      <c r="M9068" s="10"/>
    </row>
    <row r="9069" spans="12:13" x14ac:dyDescent="0.2">
      <c r="L9069" s="6"/>
      <c r="M9069" s="10"/>
    </row>
    <row r="9070" spans="12:13" x14ac:dyDescent="0.2">
      <c r="L9070" s="6"/>
      <c r="M9070" s="10"/>
    </row>
    <row r="9071" spans="12:13" x14ac:dyDescent="0.2">
      <c r="L9071" s="6"/>
      <c r="M9071" s="10"/>
    </row>
    <row r="9072" spans="12:13" x14ac:dyDescent="0.2">
      <c r="L9072" s="6"/>
      <c r="M9072" s="10"/>
    </row>
    <row r="9073" spans="12:13" x14ac:dyDescent="0.2">
      <c r="L9073" s="6"/>
      <c r="M9073" s="10"/>
    </row>
    <row r="9074" spans="12:13" x14ac:dyDescent="0.2">
      <c r="L9074" s="6"/>
      <c r="M9074" s="10"/>
    </row>
    <row r="9075" spans="12:13" x14ac:dyDescent="0.2">
      <c r="L9075" s="6"/>
      <c r="M9075" s="10"/>
    </row>
    <row r="9076" spans="12:13" x14ac:dyDescent="0.2">
      <c r="L9076" s="6"/>
      <c r="M9076" s="10"/>
    </row>
    <row r="9077" spans="12:13" x14ac:dyDescent="0.2">
      <c r="L9077" s="6"/>
      <c r="M9077" s="10"/>
    </row>
    <row r="9078" spans="12:13" x14ac:dyDescent="0.2">
      <c r="L9078" s="6"/>
      <c r="M9078" s="10"/>
    </row>
    <row r="9079" spans="12:13" x14ac:dyDescent="0.2">
      <c r="L9079" s="6"/>
      <c r="M9079" s="10"/>
    </row>
    <row r="9080" spans="12:13" x14ac:dyDescent="0.2">
      <c r="L9080" s="6"/>
      <c r="M9080" s="10"/>
    </row>
    <row r="9081" spans="12:13" x14ac:dyDescent="0.2">
      <c r="L9081" s="6"/>
      <c r="M9081" s="10"/>
    </row>
    <row r="9082" spans="12:13" x14ac:dyDescent="0.2">
      <c r="L9082" s="6"/>
      <c r="M9082" s="10"/>
    </row>
    <row r="9083" spans="12:13" x14ac:dyDescent="0.2">
      <c r="L9083" s="6"/>
      <c r="M9083" s="10"/>
    </row>
    <row r="9084" spans="12:13" x14ac:dyDescent="0.2">
      <c r="L9084" s="6"/>
      <c r="M9084" s="10"/>
    </row>
    <row r="9085" spans="12:13" x14ac:dyDescent="0.2">
      <c r="L9085" s="6"/>
      <c r="M9085" s="10"/>
    </row>
    <row r="9086" spans="12:13" x14ac:dyDescent="0.2">
      <c r="L9086" s="6"/>
      <c r="M9086" s="10"/>
    </row>
    <row r="9087" spans="12:13" x14ac:dyDescent="0.2">
      <c r="L9087" s="6"/>
      <c r="M9087" s="10"/>
    </row>
    <row r="9088" spans="12:13" x14ac:dyDescent="0.2">
      <c r="L9088" s="6"/>
      <c r="M9088" s="10"/>
    </row>
    <row r="9089" spans="12:13" x14ac:dyDescent="0.2">
      <c r="L9089" s="6"/>
      <c r="M9089" s="10"/>
    </row>
    <row r="9090" spans="12:13" x14ac:dyDescent="0.2">
      <c r="L9090" s="6"/>
      <c r="M9090" s="10"/>
    </row>
    <row r="9091" spans="12:13" x14ac:dyDescent="0.2">
      <c r="L9091" s="6"/>
      <c r="M9091" s="10"/>
    </row>
    <row r="9092" spans="12:13" x14ac:dyDescent="0.2">
      <c r="L9092" s="6"/>
      <c r="M9092" s="10"/>
    </row>
    <row r="9093" spans="12:13" x14ac:dyDescent="0.2">
      <c r="L9093" s="6"/>
      <c r="M9093" s="10"/>
    </row>
    <row r="9094" spans="12:13" x14ac:dyDescent="0.2">
      <c r="L9094" s="6"/>
      <c r="M9094" s="10"/>
    </row>
    <row r="9095" spans="12:13" x14ac:dyDescent="0.2">
      <c r="L9095" s="6"/>
      <c r="M9095" s="10"/>
    </row>
    <row r="9096" spans="12:13" x14ac:dyDescent="0.2">
      <c r="L9096" s="6"/>
      <c r="M9096" s="10"/>
    </row>
    <row r="9097" spans="12:13" x14ac:dyDescent="0.2">
      <c r="L9097" s="6"/>
      <c r="M9097" s="10"/>
    </row>
    <row r="9098" spans="12:13" x14ac:dyDescent="0.2">
      <c r="L9098" s="6"/>
      <c r="M9098" s="10"/>
    </row>
    <row r="9099" spans="12:13" x14ac:dyDescent="0.2">
      <c r="L9099" s="6"/>
      <c r="M9099" s="10"/>
    </row>
    <row r="9100" spans="12:13" x14ac:dyDescent="0.2">
      <c r="L9100" s="6"/>
      <c r="M9100" s="10"/>
    </row>
    <row r="9101" spans="12:13" x14ac:dyDescent="0.2">
      <c r="L9101" s="6"/>
      <c r="M9101" s="10"/>
    </row>
    <row r="9102" spans="12:13" x14ac:dyDescent="0.2">
      <c r="L9102" s="6"/>
      <c r="M9102" s="10"/>
    </row>
    <row r="9103" spans="12:13" x14ac:dyDescent="0.2">
      <c r="L9103" s="6"/>
      <c r="M9103" s="10"/>
    </row>
    <row r="9104" spans="12:13" x14ac:dyDescent="0.2">
      <c r="L9104" s="6"/>
      <c r="M9104" s="10"/>
    </row>
    <row r="9105" spans="12:13" x14ac:dyDescent="0.2">
      <c r="L9105" s="6"/>
      <c r="M9105" s="10"/>
    </row>
    <row r="9106" spans="12:13" x14ac:dyDescent="0.2">
      <c r="L9106" s="6"/>
      <c r="M9106" s="10"/>
    </row>
    <row r="9107" spans="12:13" x14ac:dyDescent="0.2">
      <c r="L9107" s="6"/>
      <c r="M9107" s="10"/>
    </row>
    <row r="9108" spans="12:13" x14ac:dyDescent="0.2">
      <c r="L9108" s="6"/>
      <c r="M9108" s="10"/>
    </row>
    <row r="9109" spans="12:13" x14ac:dyDescent="0.2">
      <c r="L9109" s="6"/>
      <c r="M9109" s="10"/>
    </row>
    <row r="9110" spans="12:13" x14ac:dyDescent="0.2">
      <c r="L9110" s="6"/>
      <c r="M9110" s="10"/>
    </row>
    <row r="9111" spans="12:13" x14ac:dyDescent="0.2">
      <c r="L9111" s="6"/>
      <c r="M9111" s="10"/>
    </row>
    <row r="9112" spans="12:13" x14ac:dyDescent="0.2">
      <c r="L9112" s="6"/>
      <c r="M9112" s="10"/>
    </row>
    <row r="9113" spans="12:13" x14ac:dyDescent="0.2">
      <c r="L9113" s="6"/>
      <c r="M9113" s="10"/>
    </row>
    <row r="9114" spans="12:13" x14ac:dyDescent="0.2">
      <c r="L9114" s="6"/>
      <c r="M9114" s="10"/>
    </row>
    <row r="9115" spans="12:13" x14ac:dyDescent="0.2">
      <c r="L9115" s="6"/>
      <c r="M9115" s="10"/>
    </row>
    <row r="9116" spans="12:13" x14ac:dyDescent="0.2">
      <c r="L9116" s="6"/>
      <c r="M9116" s="10"/>
    </row>
    <row r="9117" spans="12:13" x14ac:dyDescent="0.2">
      <c r="L9117" s="6"/>
      <c r="M9117" s="10"/>
    </row>
    <row r="9118" spans="12:13" x14ac:dyDescent="0.2">
      <c r="L9118" s="6"/>
      <c r="M9118" s="10"/>
    </row>
    <row r="9119" spans="12:13" x14ac:dyDescent="0.2">
      <c r="L9119" s="6"/>
      <c r="M9119" s="10"/>
    </row>
    <row r="9120" spans="12:13" x14ac:dyDescent="0.2">
      <c r="L9120" s="6"/>
      <c r="M9120" s="10"/>
    </row>
    <row r="9121" spans="12:13" x14ac:dyDescent="0.2">
      <c r="L9121" s="6"/>
      <c r="M9121" s="10"/>
    </row>
    <row r="9122" spans="12:13" x14ac:dyDescent="0.2">
      <c r="L9122" s="6"/>
      <c r="M9122" s="10"/>
    </row>
    <row r="9123" spans="12:13" x14ac:dyDescent="0.2">
      <c r="L9123" s="6"/>
      <c r="M9123" s="10"/>
    </row>
    <row r="9124" spans="12:13" x14ac:dyDescent="0.2">
      <c r="L9124" s="6"/>
      <c r="M9124" s="10"/>
    </row>
    <row r="9125" spans="12:13" x14ac:dyDescent="0.2">
      <c r="L9125" s="6"/>
      <c r="M9125" s="10"/>
    </row>
    <row r="9126" spans="12:13" x14ac:dyDescent="0.2">
      <c r="L9126" s="6"/>
      <c r="M9126" s="10"/>
    </row>
    <row r="9127" spans="12:13" x14ac:dyDescent="0.2">
      <c r="L9127" s="6"/>
      <c r="M9127" s="10"/>
    </row>
    <row r="9128" spans="12:13" x14ac:dyDescent="0.2">
      <c r="L9128" s="6"/>
      <c r="M9128" s="10"/>
    </row>
    <row r="9129" spans="12:13" x14ac:dyDescent="0.2">
      <c r="L9129" s="6"/>
      <c r="M9129" s="10"/>
    </row>
    <row r="9130" spans="12:13" x14ac:dyDescent="0.2">
      <c r="L9130" s="6"/>
      <c r="M9130" s="10"/>
    </row>
    <row r="9131" spans="12:13" x14ac:dyDescent="0.2">
      <c r="L9131" s="6"/>
      <c r="M9131" s="10"/>
    </row>
    <row r="9132" spans="12:13" x14ac:dyDescent="0.2">
      <c r="L9132" s="6"/>
      <c r="M9132" s="10"/>
    </row>
    <row r="9133" spans="12:13" x14ac:dyDescent="0.2">
      <c r="L9133" s="6"/>
      <c r="M9133" s="10"/>
    </row>
    <row r="9134" spans="12:13" x14ac:dyDescent="0.2">
      <c r="L9134" s="6"/>
      <c r="M9134" s="10"/>
    </row>
    <row r="9135" spans="12:13" x14ac:dyDescent="0.2">
      <c r="L9135" s="6"/>
      <c r="M9135" s="10"/>
    </row>
    <row r="9136" spans="12:13" x14ac:dyDescent="0.2">
      <c r="L9136" s="6"/>
      <c r="M9136" s="10"/>
    </row>
    <row r="9137" spans="12:13" x14ac:dyDescent="0.2">
      <c r="L9137" s="6"/>
      <c r="M9137" s="10"/>
    </row>
    <row r="9138" spans="12:13" x14ac:dyDescent="0.2">
      <c r="L9138" s="6"/>
      <c r="M9138" s="10"/>
    </row>
    <row r="9139" spans="12:13" x14ac:dyDescent="0.2">
      <c r="L9139" s="6"/>
      <c r="M9139" s="10"/>
    </row>
    <row r="9140" spans="12:13" x14ac:dyDescent="0.2">
      <c r="L9140" s="6"/>
      <c r="M9140" s="10"/>
    </row>
    <row r="9141" spans="12:13" x14ac:dyDescent="0.2">
      <c r="L9141" s="6"/>
      <c r="M9141" s="10"/>
    </row>
    <row r="9142" spans="12:13" x14ac:dyDescent="0.2">
      <c r="L9142" s="6"/>
      <c r="M9142" s="10"/>
    </row>
    <row r="9143" spans="12:13" x14ac:dyDescent="0.2">
      <c r="L9143" s="6"/>
      <c r="M9143" s="10"/>
    </row>
    <row r="9144" spans="12:13" x14ac:dyDescent="0.2">
      <c r="L9144" s="6"/>
      <c r="M9144" s="10"/>
    </row>
    <row r="9145" spans="12:13" x14ac:dyDescent="0.2">
      <c r="L9145" s="6"/>
      <c r="M9145" s="10"/>
    </row>
    <row r="9146" spans="12:13" x14ac:dyDescent="0.2">
      <c r="L9146" s="6"/>
      <c r="M9146" s="10"/>
    </row>
    <row r="9147" spans="12:13" x14ac:dyDescent="0.2">
      <c r="L9147" s="6"/>
      <c r="M9147" s="10"/>
    </row>
    <row r="9148" spans="12:13" x14ac:dyDescent="0.2">
      <c r="L9148" s="6"/>
      <c r="M9148" s="10"/>
    </row>
    <row r="9149" spans="12:13" x14ac:dyDescent="0.2">
      <c r="L9149" s="6"/>
      <c r="M9149" s="10"/>
    </row>
    <row r="9150" spans="12:13" x14ac:dyDescent="0.2">
      <c r="L9150" s="6"/>
      <c r="M9150" s="10"/>
    </row>
    <row r="9151" spans="12:13" x14ac:dyDescent="0.2">
      <c r="L9151" s="6"/>
      <c r="M9151" s="10"/>
    </row>
    <row r="9152" spans="12:13" x14ac:dyDescent="0.2">
      <c r="L9152" s="6"/>
      <c r="M9152" s="10"/>
    </row>
    <row r="9153" spans="12:13" x14ac:dyDescent="0.2">
      <c r="L9153" s="6"/>
      <c r="M9153" s="10"/>
    </row>
    <row r="9154" spans="12:13" x14ac:dyDescent="0.2">
      <c r="L9154" s="6"/>
      <c r="M9154" s="10"/>
    </row>
    <row r="9155" spans="12:13" x14ac:dyDescent="0.2">
      <c r="L9155" s="6"/>
      <c r="M9155" s="10"/>
    </row>
    <row r="9156" spans="12:13" x14ac:dyDescent="0.2">
      <c r="L9156" s="6"/>
      <c r="M9156" s="10"/>
    </row>
    <row r="9157" spans="12:13" x14ac:dyDescent="0.2">
      <c r="L9157" s="6"/>
      <c r="M9157" s="10"/>
    </row>
    <row r="9158" spans="12:13" x14ac:dyDescent="0.2">
      <c r="L9158" s="6"/>
      <c r="M9158" s="10"/>
    </row>
    <row r="9159" spans="12:13" x14ac:dyDescent="0.2">
      <c r="L9159" s="6"/>
      <c r="M9159" s="10"/>
    </row>
    <row r="9160" spans="12:13" x14ac:dyDescent="0.2">
      <c r="L9160" s="6"/>
      <c r="M9160" s="10"/>
    </row>
    <row r="9161" spans="12:13" x14ac:dyDescent="0.2">
      <c r="L9161" s="6"/>
      <c r="M9161" s="10"/>
    </row>
    <row r="9162" spans="12:13" x14ac:dyDescent="0.2">
      <c r="L9162" s="6"/>
      <c r="M9162" s="10"/>
    </row>
    <row r="9163" spans="12:13" x14ac:dyDescent="0.2">
      <c r="L9163" s="6"/>
      <c r="M9163" s="10"/>
    </row>
    <row r="9164" spans="12:13" x14ac:dyDescent="0.2">
      <c r="L9164" s="6"/>
      <c r="M9164" s="10"/>
    </row>
    <row r="9165" spans="12:13" x14ac:dyDescent="0.2">
      <c r="L9165" s="6"/>
      <c r="M9165" s="10"/>
    </row>
    <row r="9166" spans="12:13" x14ac:dyDescent="0.2">
      <c r="L9166" s="6"/>
      <c r="M9166" s="10"/>
    </row>
    <row r="9167" spans="12:13" x14ac:dyDescent="0.2">
      <c r="L9167" s="6"/>
      <c r="M9167" s="10"/>
    </row>
    <row r="9168" spans="12:13" x14ac:dyDescent="0.2">
      <c r="L9168" s="6"/>
      <c r="M9168" s="10"/>
    </row>
    <row r="9169" spans="12:13" x14ac:dyDescent="0.2">
      <c r="L9169" s="6"/>
      <c r="M9169" s="10"/>
    </row>
    <row r="9170" spans="12:13" x14ac:dyDescent="0.2">
      <c r="L9170" s="6"/>
      <c r="M9170" s="10"/>
    </row>
    <row r="9171" spans="12:13" x14ac:dyDescent="0.2">
      <c r="L9171" s="6"/>
      <c r="M9171" s="10"/>
    </row>
    <row r="9172" spans="12:13" x14ac:dyDescent="0.2">
      <c r="L9172" s="6"/>
      <c r="M9172" s="10"/>
    </row>
    <row r="9173" spans="12:13" x14ac:dyDescent="0.2">
      <c r="L9173" s="6"/>
      <c r="M9173" s="10"/>
    </row>
    <row r="9174" spans="12:13" x14ac:dyDescent="0.2">
      <c r="L9174" s="6"/>
      <c r="M9174" s="10"/>
    </row>
    <row r="9175" spans="12:13" x14ac:dyDescent="0.2">
      <c r="L9175" s="6"/>
      <c r="M9175" s="10"/>
    </row>
    <row r="9176" spans="12:13" x14ac:dyDescent="0.2">
      <c r="L9176" s="6"/>
      <c r="M9176" s="10"/>
    </row>
    <row r="9177" spans="12:13" x14ac:dyDescent="0.2">
      <c r="L9177" s="6"/>
      <c r="M9177" s="10"/>
    </row>
    <row r="9178" spans="12:13" x14ac:dyDescent="0.2">
      <c r="L9178" s="6"/>
      <c r="M9178" s="10"/>
    </row>
    <row r="9179" spans="12:13" x14ac:dyDescent="0.2">
      <c r="L9179" s="6"/>
      <c r="M9179" s="10"/>
    </row>
    <row r="9180" spans="12:13" x14ac:dyDescent="0.2">
      <c r="L9180" s="6"/>
      <c r="M9180" s="10"/>
    </row>
    <row r="9181" spans="12:13" x14ac:dyDescent="0.2">
      <c r="L9181" s="6"/>
      <c r="M9181" s="10"/>
    </row>
    <row r="9182" spans="12:13" x14ac:dyDescent="0.2">
      <c r="L9182" s="6"/>
      <c r="M9182" s="10"/>
    </row>
    <row r="9183" spans="12:13" x14ac:dyDescent="0.2">
      <c r="L9183" s="6"/>
      <c r="M9183" s="10"/>
    </row>
    <row r="9184" spans="12:13" x14ac:dyDescent="0.2">
      <c r="L9184" s="6"/>
      <c r="M9184" s="10"/>
    </row>
    <row r="9185" spans="12:13" x14ac:dyDescent="0.2">
      <c r="L9185" s="6"/>
      <c r="M9185" s="10"/>
    </row>
    <row r="9186" spans="12:13" x14ac:dyDescent="0.2">
      <c r="L9186" s="6"/>
      <c r="M9186" s="10"/>
    </row>
    <row r="9187" spans="12:13" x14ac:dyDescent="0.2">
      <c r="L9187" s="6"/>
      <c r="M9187" s="10"/>
    </row>
    <row r="9188" spans="12:13" x14ac:dyDescent="0.2">
      <c r="L9188" s="6"/>
      <c r="M9188" s="10"/>
    </row>
    <row r="9189" spans="12:13" x14ac:dyDescent="0.2">
      <c r="L9189" s="6"/>
      <c r="M9189" s="10"/>
    </row>
    <row r="9190" spans="12:13" x14ac:dyDescent="0.2">
      <c r="L9190" s="6"/>
      <c r="M9190" s="10"/>
    </row>
    <row r="9191" spans="12:13" x14ac:dyDescent="0.2">
      <c r="L9191" s="6"/>
      <c r="M9191" s="10"/>
    </row>
    <row r="9192" spans="12:13" x14ac:dyDescent="0.2">
      <c r="L9192" s="6"/>
      <c r="M9192" s="10"/>
    </row>
    <row r="9193" spans="12:13" x14ac:dyDescent="0.2">
      <c r="L9193" s="6"/>
      <c r="M9193" s="10"/>
    </row>
    <row r="9194" spans="12:13" x14ac:dyDescent="0.2">
      <c r="L9194" s="6"/>
      <c r="M9194" s="10"/>
    </row>
    <row r="9195" spans="12:13" x14ac:dyDescent="0.2">
      <c r="L9195" s="6"/>
      <c r="M9195" s="10"/>
    </row>
    <row r="9196" spans="12:13" x14ac:dyDescent="0.2">
      <c r="L9196" s="6"/>
      <c r="M9196" s="10"/>
    </row>
    <row r="9197" spans="12:13" x14ac:dyDescent="0.2">
      <c r="L9197" s="6"/>
      <c r="M9197" s="10"/>
    </row>
    <row r="9198" spans="12:13" x14ac:dyDescent="0.2">
      <c r="L9198" s="6"/>
      <c r="M9198" s="10"/>
    </row>
    <row r="9199" spans="12:13" x14ac:dyDescent="0.2">
      <c r="L9199" s="6"/>
      <c r="M9199" s="10"/>
    </row>
    <row r="9200" spans="12:13" x14ac:dyDescent="0.2">
      <c r="L9200" s="6"/>
      <c r="M9200" s="10"/>
    </row>
    <row r="9201" spans="12:13" x14ac:dyDescent="0.2">
      <c r="L9201" s="6"/>
      <c r="M9201" s="10"/>
    </row>
    <row r="9202" spans="12:13" x14ac:dyDescent="0.2">
      <c r="L9202" s="6"/>
      <c r="M9202" s="10"/>
    </row>
    <row r="9203" spans="12:13" x14ac:dyDescent="0.2">
      <c r="L9203" s="6"/>
      <c r="M9203" s="10"/>
    </row>
    <row r="9204" spans="12:13" x14ac:dyDescent="0.2">
      <c r="L9204" s="6"/>
      <c r="M9204" s="10"/>
    </row>
    <row r="9205" spans="12:13" x14ac:dyDescent="0.2">
      <c r="L9205" s="6"/>
      <c r="M9205" s="10"/>
    </row>
    <row r="9206" spans="12:13" x14ac:dyDescent="0.2">
      <c r="L9206" s="6"/>
      <c r="M9206" s="10"/>
    </row>
    <row r="9207" spans="12:13" x14ac:dyDescent="0.2">
      <c r="L9207" s="6"/>
      <c r="M9207" s="10"/>
    </row>
    <row r="9208" spans="12:13" x14ac:dyDescent="0.2">
      <c r="L9208" s="6"/>
      <c r="M9208" s="10"/>
    </row>
    <row r="9209" spans="12:13" x14ac:dyDescent="0.2">
      <c r="L9209" s="6"/>
      <c r="M9209" s="10"/>
    </row>
    <row r="9210" spans="12:13" x14ac:dyDescent="0.2">
      <c r="L9210" s="6"/>
      <c r="M9210" s="10"/>
    </row>
    <row r="9211" spans="12:13" x14ac:dyDescent="0.2">
      <c r="L9211" s="6"/>
      <c r="M9211" s="10"/>
    </row>
    <row r="9212" spans="12:13" x14ac:dyDescent="0.2">
      <c r="L9212" s="6"/>
      <c r="M9212" s="10"/>
    </row>
    <row r="9213" spans="12:13" x14ac:dyDescent="0.2">
      <c r="L9213" s="6"/>
      <c r="M9213" s="10"/>
    </row>
    <row r="9214" spans="12:13" x14ac:dyDescent="0.2">
      <c r="L9214" s="6"/>
      <c r="M9214" s="10"/>
    </row>
    <row r="9215" spans="12:13" x14ac:dyDescent="0.2">
      <c r="L9215" s="6"/>
      <c r="M9215" s="10"/>
    </row>
    <row r="9216" spans="12:13" x14ac:dyDescent="0.2">
      <c r="L9216" s="6"/>
      <c r="M9216" s="10"/>
    </row>
    <row r="9217" spans="12:13" x14ac:dyDescent="0.2">
      <c r="L9217" s="6"/>
      <c r="M9217" s="10"/>
    </row>
    <row r="9218" spans="12:13" x14ac:dyDescent="0.2">
      <c r="L9218" s="6"/>
      <c r="M9218" s="10"/>
    </row>
    <row r="9219" spans="12:13" x14ac:dyDescent="0.2">
      <c r="L9219" s="6"/>
      <c r="M9219" s="10"/>
    </row>
    <row r="9220" spans="12:13" x14ac:dyDescent="0.2">
      <c r="L9220" s="6"/>
      <c r="M9220" s="10"/>
    </row>
    <row r="9221" spans="12:13" x14ac:dyDescent="0.2">
      <c r="L9221" s="6"/>
      <c r="M9221" s="10"/>
    </row>
    <row r="9222" spans="12:13" x14ac:dyDescent="0.2">
      <c r="L9222" s="6"/>
      <c r="M9222" s="10"/>
    </row>
    <row r="9223" spans="12:13" x14ac:dyDescent="0.2">
      <c r="L9223" s="6"/>
      <c r="M9223" s="10"/>
    </row>
    <row r="9224" spans="12:13" x14ac:dyDescent="0.2">
      <c r="L9224" s="6"/>
      <c r="M9224" s="10"/>
    </row>
    <row r="9225" spans="12:13" x14ac:dyDescent="0.2">
      <c r="L9225" s="6"/>
      <c r="M9225" s="10"/>
    </row>
    <row r="9226" spans="12:13" x14ac:dyDescent="0.2">
      <c r="L9226" s="6"/>
      <c r="M9226" s="10"/>
    </row>
    <row r="9227" spans="12:13" x14ac:dyDescent="0.2">
      <c r="L9227" s="6"/>
      <c r="M9227" s="10"/>
    </row>
    <row r="9228" spans="12:13" x14ac:dyDescent="0.2">
      <c r="L9228" s="6"/>
      <c r="M9228" s="10"/>
    </row>
    <row r="9229" spans="12:13" x14ac:dyDescent="0.2">
      <c r="L9229" s="6"/>
      <c r="M9229" s="10"/>
    </row>
    <row r="9230" spans="12:13" x14ac:dyDescent="0.2">
      <c r="L9230" s="6"/>
      <c r="M9230" s="10"/>
    </row>
    <row r="9231" spans="12:13" x14ac:dyDescent="0.2">
      <c r="L9231" s="6"/>
      <c r="M9231" s="10"/>
    </row>
    <row r="9232" spans="12:13" x14ac:dyDescent="0.2">
      <c r="L9232" s="6"/>
      <c r="M9232" s="10"/>
    </row>
    <row r="9233" spans="12:13" x14ac:dyDescent="0.2">
      <c r="L9233" s="6"/>
      <c r="M9233" s="10"/>
    </row>
    <row r="9234" spans="12:13" x14ac:dyDescent="0.2">
      <c r="L9234" s="6"/>
      <c r="M9234" s="10"/>
    </row>
    <row r="9235" spans="12:13" x14ac:dyDescent="0.2">
      <c r="L9235" s="6"/>
      <c r="M9235" s="10"/>
    </row>
    <row r="9236" spans="12:13" x14ac:dyDescent="0.2">
      <c r="L9236" s="6"/>
      <c r="M9236" s="10"/>
    </row>
    <row r="9237" spans="12:13" x14ac:dyDescent="0.2">
      <c r="L9237" s="6"/>
      <c r="M9237" s="10"/>
    </row>
    <row r="9238" spans="12:13" x14ac:dyDescent="0.2">
      <c r="L9238" s="6"/>
      <c r="M9238" s="10"/>
    </row>
    <row r="9239" spans="12:13" x14ac:dyDescent="0.2">
      <c r="L9239" s="6"/>
      <c r="M9239" s="10"/>
    </row>
    <row r="9240" spans="12:13" x14ac:dyDescent="0.2">
      <c r="L9240" s="6"/>
      <c r="M9240" s="10"/>
    </row>
    <row r="9241" spans="12:13" x14ac:dyDescent="0.2">
      <c r="L9241" s="6"/>
      <c r="M9241" s="10"/>
    </row>
    <row r="9242" spans="12:13" x14ac:dyDescent="0.2">
      <c r="L9242" s="6"/>
      <c r="M9242" s="10"/>
    </row>
    <row r="9243" spans="12:13" x14ac:dyDescent="0.2">
      <c r="L9243" s="6"/>
      <c r="M9243" s="10"/>
    </row>
    <row r="9244" spans="12:13" x14ac:dyDescent="0.2">
      <c r="L9244" s="6"/>
      <c r="M9244" s="10"/>
    </row>
    <row r="9245" spans="12:13" x14ac:dyDescent="0.2">
      <c r="L9245" s="6"/>
      <c r="M9245" s="10"/>
    </row>
    <row r="9246" spans="12:13" x14ac:dyDescent="0.2">
      <c r="L9246" s="6"/>
      <c r="M9246" s="10"/>
    </row>
    <row r="9247" spans="12:13" x14ac:dyDescent="0.2">
      <c r="L9247" s="6"/>
      <c r="M9247" s="10"/>
    </row>
    <row r="9248" spans="12:13" x14ac:dyDescent="0.2">
      <c r="L9248" s="6"/>
      <c r="M9248" s="10"/>
    </row>
    <row r="9249" spans="12:13" x14ac:dyDescent="0.2">
      <c r="L9249" s="6"/>
      <c r="M9249" s="10"/>
    </row>
    <row r="9250" spans="12:13" x14ac:dyDescent="0.2">
      <c r="L9250" s="6"/>
      <c r="M9250" s="10"/>
    </row>
    <row r="9251" spans="12:13" x14ac:dyDescent="0.2">
      <c r="L9251" s="6"/>
      <c r="M9251" s="10"/>
    </row>
    <row r="9252" spans="12:13" x14ac:dyDescent="0.2">
      <c r="L9252" s="6"/>
      <c r="M9252" s="10"/>
    </row>
    <row r="9253" spans="12:13" x14ac:dyDescent="0.2">
      <c r="L9253" s="6"/>
      <c r="M9253" s="10"/>
    </row>
    <row r="9254" spans="12:13" x14ac:dyDescent="0.2">
      <c r="L9254" s="6"/>
      <c r="M9254" s="10"/>
    </row>
    <row r="9255" spans="12:13" x14ac:dyDescent="0.2">
      <c r="L9255" s="6"/>
      <c r="M9255" s="10"/>
    </row>
    <row r="9256" spans="12:13" x14ac:dyDescent="0.2">
      <c r="L9256" s="6"/>
      <c r="M9256" s="10"/>
    </row>
    <row r="9257" spans="12:13" x14ac:dyDescent="0.2">
      <c r="L9257" s="6"/>
      <c r="M9257" s="10"/>
    </row>
    <row r="9258" spans="12:13" x14ac:dyDescent="0.2">
      <c r="L9258" s="6"/>
      <c r="M9258" s="10"/>
    </row>
    <row r="9259" spans="12:13" x14ac:dyDescent="0.2">
      <c r="L9259" s="6"/>
      <c r="M9259" s="10"/>
    </row>
    <row r="9260" spans="12:13" x14ac:dyDescent="0.2">
      <c r="L9260" s="6"/>
      <c r="M9260" s="10"/>
    </row>
    <row r="9261" spans="12:13" x14ac:dyDescent="0.2">
      <c r="L9261" s="6"/>
      <c r="M9261" s="10"/>
    </row>
    <row r="9262" spans="12:13" x14ac:dyDescent="0.2">
      <c r="L9262" s="6"/>
      <c r="M9262" s="10"/>
    </row>
    <row r="9263" spans="12:13" x14ac:dyDescent="0.2">
      <c r="L9263" s="6"/>
      <c r="M9263" s="10"/>
    </row>
    <row r="9264" spans="12:13" x14ac:dyDescent="0.2">
      <c r="L9264" s="6"/>
      <c r="M9264" s="10"/>
    </row>
    <row r="9265" spans="12:13" x14ac:dyDescent="0.2">
      <c r="L9265" s="6"/>
      <c r="M9265" s="10"/>
    </row>
    <row r="9266" spans="12:13" x14ac:dyDescent="0.2">
      <c r="L9266" s="6"/>
      <c r="M9266" s="10"/>
    </row>
    <row r="9267" spans="12:13" x14ac:dyDescent="0.2">
      <c r="L9267" s="6"/>
      <c r="M9267" s="10"/>
    </row>
    <row r="9268" spans="12:13" x14ac:dyDescent="0.2">
      <c r="L9268" s="6"/>
      <c r="M9268" s="10"/>
    </row>
    <row r="9269" spans="12:13" x14ac:dyDescent="0.2">
      <c r="L9269" s="6"/>
      <c r="M9269" s="10"/>
    </row>
    <row r="9270" spans="12:13" x14ac:dyDescent="0.2">
      <c r="L9270" s="6"/>
      <c r="M9270" s="10"/>
    </row>
    <row r="9271" spans="12:13" x14ac:dyDescent="0.2">
      <c r="L9271" s="6"/>
      <c r="M9271" s="10"/>
    </row>
    <row r="9272" spans="12:13" x14ac:dyDescent="0.2">
      <c r="L9272" s="6"/>
      <c r="M9272" s="10"/>
    </row>
    <row r="9273" spans="12:13" x14ac:dyDescent="0.2">
      <c r="L9273" s="6"/>
      <c r="M9273" s="10"/>
    </row>
    <row r="9274" spans="12:13" x14ac:dyDescent="0.2">
      <c r="L9274" s="6"/>
      <c r="M9274" s="10"/>
    </row>
    <row r="9275" spans="12:13" x14ac:dyDescent="0.2">
      <c r="L9275" s="6"/>
      <c r="M9275" s="10"/>
    </row>
    <row r="9276" spans="12:13" x14ac:dyDescent="0.2">
      <c r="L9276" s="6"/>
      <c r="M9276" s="10"/>
    </row>
    <row r="9277" spans="12:13" x14ac:dyDescent="0.2">
      <c r="L9277" s="6"/>
      <c r="M9277" s="10"/>
    </row>
    <row r="9278" spans="12:13" x14ac:dyDescent="0.2">
      <c r="L9278" s="6"/>
      <c r="M9278" s="10"/>
    </row>
    <row r="9279" spans="12:13" x14ac:dyDescent="0.2">
      <c r="L9279" s="6"/>
      <c r="M9279" s="10"/>
    </row>
    <row r="9280" spans="12:13" x14ac:dyDescent="0.2">
      <c r="L9280" s="6"/>
      <c r="M9280" s="10"/>
    </row>
    <row r="9281" spans="12:13" x14ac:dyDescent="0.2">
      <c r="L9281" s="6"/>
      <c r="M9281" s="10"/>
    </row>
    <row r="9282" spans="12:13" x14ac:dyDescent="0.2">
      <c r="L9282" s="6"/>
      <c r="M9282" s="10"/>
    </row>
    <row r="9283" spans="12:13" x14ac:dyDescent="0.2">
      <c r="L9283" s="6"/>
      <c r="M9283" s="10"/>
    </row>
    <row r="9284" spans="12:13" x14ac:dyDescent="0.2">
      <c r="L9284" s="6"/>
      <c r="M9284" s="10"/>
    </row>
    <row r="9285" spans="12:13" x14ac:dyDescent="0.2">
      <c r="L9285" s="6"/>
      <c r="M9285" s="10"/>
    </row>
    <row r="9286" spans="12:13" x14ac:dyDescent="0.2">
      <c r="L9286" s="6"/>
      <c r="M9286" s="10"/>
    </row>
    <row r="9287" spans="12:13" x14ac:dyDescent="0.2">
      <c r="L9287" s="6"/>
      <c r="M9287" s="10"/>
    </row>
    <row r="9288" spans="12:13" x14ac:dyDescent="0.2">
      <c r="L9288" s="6"/>
      <c r="M9288" s="10"/>
    </row>
    <row r="9289" spans="12:13" x14ac:dyDescent="0.2">
      <c r="L9289" s="6"/>
      <c r="M9289" s="10"/>
    </row>
    <row r="9290" spans="12:13" x14ac:dyDescent="0.2">
      <c r="L9290" s="6"/>
      <c r="M9290" s="10"/>
    </row>
    <row r="9291" spans="12:13" x14ac:dyDescent="0.2">
      <c r="L9291" s="6"/>
      <c r="M9291" s="10"/>
    </row>
    <row r="9292" spans="12:13" x14ac:dyDescent="0.2">
      <c r="L9292" s="6"/>
      <c r="M9292" s="10"/>
    </row>
    <row r="9293" spans="12:13" x14ac:dyDescent="0.2">
      <c r="L9293" s="6"/>
      <c r="M9293" s="10"/>
    </row>
    <row r="9294" spans="12:13" x14ac:dyDescent="0.2">
      <c r="L9294" s="6"/>
      <c r="M9294" s="10"/>
    </row>
    <row r="9295" spans="12:13" x14ac:dyDescent="0.2">
      <c r="L9295" s="6"/>
      <c r="M9295" s="10"/>
    </row>
    <row r="9296" spans="12:13" x14ac:dyDescent="0.2">
      <c r="L9296" s="6"/>
      <c r="M9296" s="10"/>
    </row>
    <row r="9297" spans="12:13" x14ac:dyDescent="0.2">
      <c r="L9297" s="6"/>
      <c r="M9297" s="10"/>
    </row>
    <row r="9298" spans="12:13" x14ac:dyDescent="0.2">
      <c r="L9298" s="6"/>
      <c r="M9298" s="10"/>
    </row>
    <row r="9299" spans="12:13" x14ac:dyDescent="0.2">
      <c r="L9299" s="6"/>
      <c r="M9299" s="10"/>
    </row>
    <row r="9300" spans="12:13" x14ac:dyDescent="0.2">
      <c r="L9300" s="6"/>
      <c r="M9300" s="10"/>
    </row>
    <row r="9301" spans="12:13" x14ac:dyDescent="0.2">
      <c r="L9301" s="6"/>
      <c r="M9301" s="10"/>
    </row>
    <row r="9302" spans="12:13" x14ac:dyDescent="0.2">
      <c r="L9302" s="6"/>
      <c r="M9302" s="10"/>
    </row>
    <row r="9303" spans="12:13" x14ac:dyDescent="0.2">
      <c r="L9303" s="6"/>
      <c r="M9303" s="10"/>
    </row>
    <row r="9304" spans="12:13" x14ac:dyDescent="0.2">
      <c r="L9304" s="6"/>
      <c r="M9304" s="10"/>
    </row>
    <row r="9305" spans="12:13" x14ac:dyDescent="0.2">
      <c r="L9305" s="6"/>
      <c r="M9305" s="10"/>
    </row>
    <row r="9306" spans="12:13" x14ac:dyDescent="0.2">
      <c r="L9306" s="6"/>
      <c r="M9306" s="10"/>
    </row>
    <row r="9307" spans="12:13" x14ac:dyDescent="0.2">
      <c r="L9307" s="6"/>
      <c r="M9307" s="10"/>
    </row>
    <row r="9308" spans="12:13" x14ac:dyDescent="0.2">
      <c r="L9308" s="6"/>
      <c r="M9308" s="10"/>
    </row>
    <row r="9309" spans="12:13" x14ac:dyDescent="0.2">
      <c r="L9309" s="6"/>
      <c r="M9309" s="10"/>
    </row>
    <row r="9310" spans="12:13" x14ac:dyDescent="0.2">
      <c r="L9310" s="6"/>
      <c r="M9310" s="10"/>
    </row>
    <row r="9311" spans="12:13" x14ac:dyDescent="0.2">
      <c r="L9311" s="6"/>
      <c r="M9311" s="10"/>
    </row>
    <row r="9312" spans="12:13" x14ac:dyDescent="0.2">
      <c r="L9312" s="6"/>
      <c r="M9312" s="10"/>
    </row>
    <row r="9313" spans="12:13" x14ac:dyDescent="0.2">
      <c r="L9313" s="6"/>
      <c r="M9313" s="10"/>
    </row>
    <row r="9314" spans="12:13" x14ac:dyDescent="0.2">
      <c r="L9314" s="6"/>
      <c r="M9314" s="10"/>
    </row>
    <row r="9315" spans="12:13" x14ac:dyDescent="0.2">
      <c r="L9315" s="6"/>
      <c r="M9315" s="10"/>
    </row>
    <row r="9316" spans="12:13" x14ac:dyDescent="0.2">
      <c r="L9316" s="6"/>
      <c r="M9316" s="10"/>
    </row>
    <row r="9317" spans="12:13" x14ac:dyDescent="0.2">
      <c r="L9317" s="6"/>
      <c r="M9317" s="10"/>
    </row>
    <row r="9318" spans="12:13" x14ac:dyDescent="0.2">
      <c r="L9318" s="6"/>
      <c r="M9318" s="10"/>
    </row>
    <row r="9319" spans="12:13" x14ac:dyDescent="0.2">
      <c r="L9319" s="6"/>
      <c r="M9319" s="10"/>
    </row>
    <row r="9320" spans="12:13" x14ac:dyDescent="0.2">
      <c r="L9320" s="6"/>
      <c r="M9320" s="10"/>
    </row>
    <row r="9321" spans="12:13" x14ac:dyDescent="0.2">
      <c r="L9321" s="6"/>
      <c r="M9321" s="10"/>
    </row>
    <row r="9322" spans="12:13" x14ac:dyDescent="0.2">
      <c r="L9322" s="6"/>
      <c r="M9322" s="10"/>
    </row>
    <row r="9323" spans="12:13" x14ac:dyDescent="0.2">
      <c r="L9323" s="6"/>
      <c r="M9323" s="10"/>
    </row>
    <row r="9324" spans="12:13" x14ac:dyDescent="0.2">
      <c r="L9324" s="6"/>
      <c r="M9324" s="10"/>
    </row>
    <row r="9325" spans="12:13" x14ac:dyDescent="0.2">
      <c r="L9325" s="6"/>
      <c r="M9325" s="10"/>
    </row>
    <row r="9326" spans="12:13" x14ac:dyDescent="0.2">
      <c r="L9326" s="6"/>
      <c r="M9326" s="10"/>
    </row>
    <row r="9327" spans="12:13" x14ac:dyDescent="0.2">
      <c r="L9327" s="6"/>
      <c r="M9327" s="10"/>
    </row>
    <row r="9328" spans="12:13" x14ac:dyDescent="0.2">
      <c r="L9328" s="6"/>
      <c r="M9328" s="10"/>
    </row>
    <row r="9329" spans="12:13" x14ac:dyDescent="0.2">
      <c r="L9329" s="6"/>
      <c r="M9329" s="10"/>
    </row>
    <row r="9330" spans="12:13" x14ac:dyDescent="0.2">
      <c r="L9330" s="6"/>
      <c r="M9330" s="10"/>
    </row>
    <row r="9331" spans="12:13" x14ac:dyDescent="0.2">
      <c r="L9331" s="6"/>
      <c r="M9331" s="10"/>
    </row>
    <row r="9332" spans="12:13" x14ac:dyDescent="0.2">
      <c r="L9332" s="6"/>
      <c r="M9332" s="10"/>
    </row>
    <row r="9333" spans="12:13" x14ac:dyDescent="0.2">
      <c r="L9333" s="6"/>
      <c r="M9333" s="10"/>
    </row>
    <row r="9334" spans="12:13" x14ac:dyDescent="0.2">
      <c r="L9334" s="6"/>
      <c r="M9334" s="10"/>
    </row>
    <row r="9335" spans="12:13" x14ac:dyDescent="0.2">
      <c r="L9335" s="6"/>
      <c r="M9335" s="10"/>
    </row>
    <row r="9336" spans="12:13" x14ac:dyDescent="0.2">
      <c r="L9336" s="6"/>
      <c r="M9336" s="10"/>
    </row>
    <row r="9337" spans="12:13" x14ac:dyDescent="0.2">
      <c r="L9337" s="6"/>
      <c r="M9337" s="10"/>
    </row>
    <row r="9338" spans="12:13" x14ac:dyDescent="0.2">
      <c r="L9338" s="6"/>
      <c r="M9338" s="10"/>
    </row>
    <row r="9339" spans="12:13" x14ac:dyDescent="0.2">
      <c r="L9339" s="6"/>
      <c r="M9339" s="10"/>
    </row>
    <row r="9340" spans="12:13" x14ac:dyDescent="0.2">
      <c r="L9340" s="6"/>
      <c r="M9340" s="10"/>
    </row>
    <row r="9341" spans="12:13" x14ac:dyDescent="0.2">
      <c r="L9341" s="6"/>
      <c r="M9341" s="10"/>
    </row>
    <row r="9342" spans="12:13" x14ac:dyDescent="0.2">
      <c r="L9342" s="6"/>
      <c r="M9342" s="10"/>
    </row>
    <row r="9343" spans="12:13" x14ac:dyDescent="0.2">
      <c r="L9343" s="6"/>
      <c r="M9343" s="10"/>
    </row>
    <row r="9344" spans="12:13" x14ac:dyDescent="0.2">
      <c r="L9344" s="6"/>
      <c r="M9344" s="10"/>
    </row>
    <row r="9345" spans="12:13" x14ac:dyDescent="0.2">
      <c r="L9345" s="6"/>
      <c r="M9345" s="10"/>
    </row>
    <row r="9346" spans="12:13" x14ac:dyDescent="0.2">
      <c r="L9346" s="6"/>
      <c r="M9346" s="10"/>
    </row>
    <row r="9347" spans="12:13" x14ac:dyDescent="0.2">
      <c r="L9347" s="6"/>
      <c r="M9347" s="10"/>
    </row>
    <row r="9348" spans="12:13" x14ac:dyDescent="0.2">
      <c r="L9348" s="6"/>
      <c r="M9348" s="10"/>
    </row>
    <row r="9349" spans="12:13" x14ac:dyDescent="0.2">
      <c r="L9349" s="6"/>
      <c r="M9349" s="10"/>
    </row>
    <row r="9350" spans="12:13" x14ac:dyDescent="0.2">
      <c r="L9350" s="6"/>
      <c r="M9350" s="10"/>
    </row>
    <row r="9351" spans="12:13" x14ac:dyDescent="0.2">
      <c r="L9351" s="6"/>
      <c r="M9351" s="10"/>
    </row>
    <row r="9352" spans="12:13" x14ac:dyDescent="0.2">
      <c r="L9352" s="6"/>
      <c r="M9352" s="10"/>
    </row>
    <row r="9353" spans="12:13" x14ac:dyDescent="0.2">
      <c r="L9353" s="6"/>
      <c r="M9353" s="10"/>
    </row>
    <row r="9354" spans="12:13" x14ac:dyDescent="0.2">
      <c r="L9354" s="6"/>
      <c r="M9354" s="10"/>
    </row>
    <row r="9355" spans="12:13" x14ac:dyDescent="0.2">
      <c r="L9355" s="6"/>
      <c r="M9355" s="10"/>
    </row>
    <row r="9356" spans="12:13" x14ac:dyDescent="0.2">
      <c r="L9356" s="6"/>
      <c r="M9356" s="10"/>
    </row>
    <row r="9357" spans="12:13" x14ac:dyDescent="0.2">
      <c r="L9357" s="6"/>
      <c r="M9357" s="10"/>
    </row>
    <row r="9358" spans="12:13" x14ac:dyDescent="0.2">
      <c r="L9358" s="6"/>
      <c r="M9358" s="10"/>
    </row>
    <row r="9359" spans="12:13" x14ac:dyDescent="0.2">
      <c r="L9359" s="6"/>
      <c r="M9359" s="10"/>
    </row>
    <row r="9360" spans="12:13" x14ac:dyDescent="0.2">
      <c r="L9360" s="6"/>
      <c r="M9360" s="10"/>
    </row>
    <row r="9361" spans="12:13" x14ac:dyDescent="0.2">
      <c r="L9361" s="6"/>
      <c r="M9361" s="10"/>
    </row>
    <row r="9362" spans="12:13" x14ac:dyDescent="0.2">
      <c r="L9362" s="6"/>
      <c r="M9362" s="10"/>
    </row>
    <row r="9363" spans="12:13" x14ac:dyDescent="0.2">
      <c r="L9363" s="6"/>
      <c r="M9363" s="10"/>
    </row>
    <row r="9364" spans="12:13" x14ac:dyDescent="0.2">
      <c r="L9364" s="6"/>
      <c r="M9364" s="10"/>
    </row>
    <row r="9365" spans="12:13" x14ac:dyDescent="0.2">
      <c r="L9365" s="6"/>
      <c r="M9365" s="10"/>
    </row>
    <row r="9366" spans="12:13" x14ac:dyDescent="0.2">
      <c r="L9366" s="6"/>
      <c r="M9366" s="10"/>
    </row>
    <row r="9367" spans="12:13" x14ac:dyDescent="0.2">
      <c r="L9367" s="6"/>
      <c r="M9367" s="10"/>
    </row>
    <row r="9368" spans="12:13" x14ac:dyDescent="0.2">
      <c r="L9368" s="6"/>
      <c r="M9368" s="10"/>
    </row>
    <row r="9369" spans="12:13" x14ac:dyDescent="0.2">
      <c r="L9369" s="6"/>
      <c r="M9369" s="10"/>
    </row>
    <row r="9370" spans="12:13" x14ac:dyDescent="0.2">
      <c r="L9370" s="6"/>
      <c r="M9370" s="10"/>
    </row>
    <row r="9371" spans="12:13" x14ac:dyDescent="0.2">
      <c r="L9371" s="6"/>
      <c r="M9371" s="10"/>
    </row>
    <row r="9372" spans="12:13" x14ac:dyDescent="0.2">
      <c r="L9372" s="6"/>
      <c r="M9372" s="10"/>
    </row>
    <row r="9373" spans="12:13" x14ac:dyDescent="0.2">
      <c r="L9373" s="6"/>
      <c r="M9373" s="10"/>
    </row>
    <row r="9374" spans="12:13" x14ac:dyDescent="0.2">
      <c r="L9374" s="6"/>
      <c r="M9374" s="10"/>
    </row>
    <row r="9375" spans="12:13" x14ac:dyDescent="0.2">
      <c r="L9375" s="6"/>
      <c r="M9375" s="10"/>
    </row>
    <row r="9376" spans="12:13" x14ac:dyDescent="0.2">
      <c r="L9376" s="6"/>
      <c r="M9376" s="10"/>
    </row>
    <row r="9377" spans="12:13" x14ac:dyDescent="0.2">
      <c r="L9377" s="6"/>
      <c r="M9377" s="10"/>
    </row>
    <row r="9378" spans="12:13" x14ac:dyDescent="0.2">
      <c r="L9378" s="6"/>
      <c r="M9378" s="10"/>
    </row>
    <row r="9379" spans="12:13" x14ac:dyDescent="0.2">
      <c r="L9379" s="6"/>
      <c r="M9379" s="10"/>
    </row>
    <row r="9380" spans="12:13" x14ac:dyDescent="0.2">
      <c r="L9380" s="6"/>
      <c r="M9380" s="10"/>
    </row>
    <row r="9381" spans="12:13" x14ac:dyDescent="0.2">
      <c r="L9381" s="6"/>
      <c r="M9381" s="10"/>
    </row>
    <row r="9382" spans="12:13" x14ac:dyDescent="0.2">
      <c r="L9382" s="6"/>
      <c r="M9382" s="10"/>
    </row>
    <row r="9383" spans="12:13" x14ac:dyDescent="0.2">
      <c r="L9383" s="6"/>
      <c r="M9383" s="10"/>
    </row>
    <row r="9384" spans="12:13" x14ac:dyDescent="0.2">
      <c r="L9384" s="6"/>
      <c r="M9384" s="10"/>
    </row>
    <row r="9385" spans="12:13" x14ac:dyDescent="0.2">
      <c r="L9385" s="6"/>
      <c r="M9385" s="10"/>
    </row>
    <row r="9386" spans="12:13" x14ac:dyDescent="0.2">
      <c r="L9386" s="6"/>
      <c r="M9386" s="10"/>
    </row>
    <row r="9387" spans="12:13" x14ac:dyDescent="0.2">
      <c r="L9387" s="6"/>
      <c r="M9387" s="10"/>
    </row>
    <row r="9388" spans="12:13" x14ac:dyDescent="0.2">
      <c r="L9388" s="6"/>
      <c r="M9388" s="10"/>
    </row>
    <row r="9389" spans="12:13" x14ac:dyDescent="0.2">
      <c r="L9389" s="6"/>
      <c r="M9389" s="10"/>
    </row>
    <row r="9390" spans="12:13" x14ac:dyDescent="0.2">
      <c r="L9390" s="6"/>
      <c r="M9390" s="10"/>
    </row>
    <row r="9391" spans="12:13" x14ac:dyDescent="0.2">
      <c r="L9391" s="6"/>
      <c r="M9391" s="10"/>
    </row>
    <row r="9392" spans="12:13" x14ac:dyDescent="0.2">
      <c r="L9392" s="6"/>
      <c r="M9392" s="10"/>
    </row>
    <row r="9393" spans="12:13" x14ac:dyDescent="0.2">
      <c r="L9393" s="6"/>
      <c r="M9393" s="10"/>
    </row>
    <row r="9394" spans="12:13" x14ac:dyDescent="0.2">
      <c r="L9394" s="6"/>
      <c r="M9394" s="10"/>
    </row>
    <row r="9395" spans="12:13" x14ac:dyDescent="0.2">
      <c r="L9395" s="6"/>
      <c r="M9395" s="10"/>
    </row>
    <row r="9396" spans="12:13" x14ac:dyDescent="0.2">
      <c r="L9396" s="6"/>
      <c r="M9396" s="10"/>
    </row>
    <row r="9397" spans="12:13" x14ac:dyDescent="0.2">
      <c r="L9397" s="6"/>
      <c r="M9397" s="10"/>
    </row>
    <row r="9398" spans="12:13" x14ac:dyDescent="0.2">
      <c r="L9398" s="6"/>
      <c r="M9398" s="10"/>
    </row>
    <row r="9399" spans="12:13" x14ac:dyDescent="0.2">
      <c r="L9399" s="6"/>
      <c r="M9399" s="10"/>
    </row>
    <row r="9400" spans="12:13" x14ac:dyDescent="0.2">
      <c r="L9400" s="6"/>
      <c r="M9400" s="10"/>
    </row>
    <row r="9401" spans="12:13" x14ac:dyDescent="0.2">
      <c r="L9401" s="6"/>
      <c r="M9401" s="10"/>
    </row>
    <row r="9402" spans="12:13" x14ac:dyDescent="0.2">
      <c r="L9402" s="6"/>
      <c r="M9402" s="10"/>
    </row>
    <row r="9403" spans="12:13" x14ac:dyDescent="0.2">
      <c r="L9403" s="6"/>
      <c r="M9403" s="10"/>
    </row>
    <row r="9404" spans="12:13" x14ac:dyDescent="0.2">
      <c r="L9404" s="6"/>
      <c r="M9404" s="10"/>
    </row>
    <row r="9405" spans="12:13" x14ac:dyDescent="0.2">
      <c r="L9405" s="6"/>
      <c r="M9405" s="10"/>
    </row>
    <row r="9406" spans="12:13" x14ac:dyDescent="0.2">
      <c r="L9406" s="6"/>
      <c r="M9406" s="10"/>
    </row>
    <row r="9407" spans="12:13" x14ac:dyDescent="0.2">
      <c r="L9407" s="6"/>
      <c r="M9407" s="10"/>
    </row>
    <row r="9408" spans="12:13" x14ac:dyDescent="0.2">
      <c r="L9408" s="6"/>
      <c r="M9408" s="10"/>
    </row>
    <row r="9409" spans="12:13" x14ac:dyDescent="0.2">
      <c r="L9409" s="6"/>
      <c r="M9409" s="10"/>
    </row>
    <row r="9410" spans="12:13" x14ac:dyDescent="0.2">
      <c r="L9410" s="6"/>
      <c r="M9410" s="10"/>
    </row>
    <row r="9411" spans="12:13" x14ac:dyDescent="0.2">
      <c r="L9411" s="6"/>
      <c r="M9411" s="10"/>
    </row>
    <row r="9412" spans="12:13" x14ac:dyDescent="0.2">
      <c r="L9412" s="6"/>
      <c r="M9412" s="10"/>
    </row>
    <row r="9413" spans="12:13" x14ac:dyDescent="0.2">
      <c r="L9413" s="6"/>
      <c r="M9413" s="10"/>
    </row>
    <row r="9414" spans="12:13" x14ac:dyDescent="0.2">
      <c r="L9414" s="6"/>
      <c r="M9414" s="10"/>
    </row>
    <row r="9415" spans="12:13" x14ac:dyDescent="0.2">
      <c r="L9415" s="6"/>
      <c r="M9415" s="10"/>
    </row>
    <row r="9416" spans="12:13" x14ac:dyDescent="0.2">
      <c r="L9416" s="6"/>
      <c r="M9416" s="10"/>
    </row>
    <row r="9417" spans="12:13" x14ac:dyDescent="0.2">
      <c r="L9417" s="6"/>
      <c r="M9417" s="10"/>
    </row>
    <row r="9418" spans="12:13" x14ac:dyDescent="0.2">
      <c r="L9418" s="6"/>
      <c r="M9418" s="10"/>
    </row>
    <row r="9419" spans="12:13" x14ac:dyDescent="0.2">
      <c r="L9419" s="6"/>
      <c r="M9419" s="10"/>
    </row>
    <row r="9420" spans="12:13" x14ac:dyDescent="0.2">
      <c r="L9420" s="6"/>
      <c r="M9420" s="10"/>
    </row>
    <row r="9421" spans="12:13" x14ac:dyDescent="0.2">
      <c r="L9421" s="6"/>
      <c r="M9421" s="10"/>
    </row>
    <row r="9422" spans="12:13" x14ac:dyDescent="0.2">
      <c r="L9422" s="6"/>
      <c r="M9422" s="10"/>
    </row>
    <row r="9423" spans="12:13" x14ac:dyDescent="0.2">
      <c r="L9423" s="6"/>
      <c r="M9423" s="10"/>
    </row>
    <row r="9424" spans="12:13" x14ac:dyDescent="0.2">
      <c r="L9424" s="6"/>
      <c r="M9424" s="10"/>
    </row>
    <row r="9425" spans="12:13" x14ac:dyDescent="0.2">
      <c r="L9425" s="6"/>
      <c r="M9425" s="10"/>
    </row>
    <row r="9426" spans="12:13" x14ac:dyDescent="0.2">
      <c r="L9426" s="6"/>
      <c r="M9426" s="10"/>
    </row>
    <row r="9427" spans="12:13" x14ac:dyDescent="0.2">
      <c r="L9427" s="6"/>
      <c r="M9427" s="10"/>
    </row>
    <row r="9428" spans="12:13" x14ac:dyDescent="0.2">
      <c r="L9428" s="6"/>
      <c r="M9428" s="10"/>
    </row>
    <row r="9429" spans="12:13" x14ac:dyDescent="0.2">
      <c r="L9429" s="6"/>
      <c r="M9429" s="10"/>
    </row>
    <row r="9430" spans="12:13" x14ac:dyDescent="0.2">
      <c r="L9430" s="6"/>
      <c r="M9430" s="10"/>
    </row>
    <row r="9431" spans="12:13" x14ac:dyDescent="0.2">
      <c r="L9431" s="6"/>
      <c r="M9431" s="10"/>
    </row>
    <row r="9432" spans="12:13" x14ac:dyDescent="0.2">
      <c r="L9432" s="6"/>
      <c r="M9432" s="10"/>
    </row>
    <row r="9433" spans="12:13" x14ac:dyDescent="0.2">
      <c r="L9433" s="6"/>
      <c r="M9433" s="10"/>
    </row>
    <row r="9434" spans="12:13" x14ac:dyDescent="0.2">
      <c r="L9434" s="6"/>
      <c r="M9434" s="10"/>
    </row>
    <row r="9435" spans="12:13" x14ac:dyDescent="0.2">
      <c r="L9435" s="6"/>
      <c r="M9435" s="10"/>
    </row>
    <row r="9436" spans="12:13" x14ac:dyDescent="0.2">
      <c r="L9436" s="6"/>
      <c r="M9436" s="10"/>
    </row>
    <row r="9437" spans="12:13" x14ac:dyDescent="0.2">
      <c r="L9437" s="6"/>
      <c r="M9437" s="10"/>
    </row>
    <row r="9438" spans="12:13" x14ac:dyDescent="0.2">
      <c r="L9438" s="6"/>
      <c r="M9438" s="10"/>
    </row>
    <row r="9439" spans="12:13" x14ac:dyDescent="0.2">
      <c r="L9439" s="6"/>
      <c r="M9439" s="10"/>
    </row>
    <row r="9440" spans="12:13" x14ac:dyDescent="0.2">
      <c r="L9440" s="6"/>
      <c r="M9440" s="10"/>
    </row>
    <row r="9441" spans="12:13" x14ac:dyDescent="0.2">
      <c r="L9441" s="6"/>
      <c r="M9441" s="10"/>
    </row>
    <row r="9442" spans="12:13" x14ac:dyDescent="0.2">
      <c r="L9442" s="6"/>
      <c r="M9442" s="10"/>
    </row>
    <row r="9443" spans="12:13" x14ac:dyDescent="0.2">
      <c r="L9443" s="6"/>
      <c r="M9443" s="10"/>
    </row>
    <row r="9444" spans="12:13" x14ac:dyDescent="0.2">
      <c r="L9444" s="6"/>
      <c r="M9444" s="10"/>
    </row>
    <row r="9445" spans="12:13" x14ac:dyDescent="0.2">
      <c r="L9445" s="6"/>
      <c r="M9445" s="10"/>
    </row>
    <row r="9446" spans="12:13" x14ac:dyDescent="0.2">
      <c r="L9446" s="6"/>
      <c r="M9446" s="10"/>
    </row>
    <row r="9447" spans="12:13" x14ac:dyDescent="0.2">
      <c r="L9447" s="6"/>
      <c r="M9447" s="10"/>
    </row>
    <row r="9448" spans="12:13" x14ac:dyDescent="0.2">
      <c r="L9448" s="6"/>
      <c r="M9448" s="10"/>
    </row>
    <row r="9449" spans="12:13" x14ac:dyDescent="0.2">
      <c r="L9449" s="6"/>
      <c r="M9449" s="10"/>
    </row>
    <row r="9450" spans="12:13" x14ac:dyDescent="0.2">
      <c r="L9450" s="6"/>
      <c r="M9450" s="10"/>
    </row>
    <row r="9451" spans="12:13" x14ac:dyDescent="0.2">
      <c r="L9451" s="6"/>
      <c r="M9451" s="10"/>
    </row>
    <row r="9452" spans="12:13" x14ac:dyDescent="0.2">
      <c r="L9452" s="6"/>
      <c r="M9452" s="10"/>
    </row>
    <row r="9453" spans="12:13" x14ac:dyDescent="0.2">
      <c r="L9453" s="6"/>
      <c r="M9453" s="10"/>
    </row>
    <row r="9454" spans="12:13" x14ac:dyDescent="0.2">
      <c r="L9454" s="6"/>
      <c r="M9454" s="10"/>
    </row>
    <row r="9455" spans="12:13" x14ac:dyDescent="0.2">
      <c r="L9455" s="6"/>
      <c r="M9455" s="10"/>
    </row>
    <row r="9456" spans="12:13" x14ac:dyDescent="0.2">
      <c r="L9456" s="6"/>
      <c r="M9456" s="10"/>
    </row>
    <row r="9457" spans="12:13" x14ac:dyDescent="0.2">
      <c r="L9457" s="6"/>
      <c r="M9457" s="10"/>
    </row>
    <row r="9458" spans="12:13" x14ac:dyDescent="0.2">
      <c r="L9458" s="6"/>
      <c r="M9458" s="10"/>
    </row>
    <row r="9459" spans="12:13" x14ac:dyDescent="0.2">
      <c r="L9459" s="6"/>
      <c r="M9459" s="10"/>
    </row>
    <row r="9460" spans="12:13" x14ac:dyDescent="0.2">
      <c r="L9460" s="6"/>
      <c r="M9460" s="10"/>
    </row>
    <row r="9461" spans="12:13" x14ac:dyDescent="0.2">
      <c r="L9461" s="6"/>
      <c r="M9461" s="10"/>
    </row>
    <row r="9462" spans="12:13" x14ac:dyDescent="0.2">
      <c r="L9462" s="6"/>
      <c r="M9462" s="10"/>
    </row>
    <row r="9463" spans="12:13" x14ac:dyDescent="0.2">
      <c r="L9463" s="6"/>
      <c r="M9463" s="10"/>
    </row>
    <row r="9464" spans="12:13" x14ac:dyDescent="0.2">
      <c r="L9464" s="6"/>
      <c r="M9464" s="10"/>
    </row>
    <row r="9465" spans="12:13" x14ac:dyDescent="0.2">
      <c r="L9465" s="6"/>
      <c r="M9465" s="10"/>
    </row>
    <row r="9466" spans="12:13" x14ac:dyDescent="0.2">
      <c r="L9466" s="6"/>
      <c r="M9466" s="10"/>
    </row>
    <row r="9467" spans="12:13" x14ac:dyDescent="0.2">
      <c r="L9467" s="6"/>
      <c r="M9467" s="10"/>
    </row>
    <row r="9468" spans="12:13" x14ac:dyDescent="0.2">
      <c r="L9468" s="6"/>
      <c r="M9468" s="10"/>
    </row>
    <row r="9469" spans="12:13" x14ac:dyDescent="0.2">
      <c r="L9469" s="6"/>
      <c r="M9469" s="10"/>
    </row>
    <row r="9470" spans="12:13" x14ac:dyDescent="0.2">
      <c r="L9470" s="6"/>
      <c r="M9470" s="10"/>
    </row>
    <row r="9471" spans="12:13" x14ac:dyDescent="0.2">
      <c r="L9471" s="6"/>
      <c r="M9471" s="10"/>
    </row>
    <row r="9472" spans="12:13" x14ac:dyDescent="0.2">
      <c r="L9472" s="6"/>
      <c r="M9472" s="10"/>
    </row>
    <row r="9473" spans="12:13" x14ac:dyDescent="0.2">
      <c r="L9473" s="6"/>
      <c r="M9473" s="10"/>
    </row>
    <row r="9474" spans="12:13" x14ac:dyDescent="0.2">
      <c r="L9474" s="6"/>
      <c r="M9474" s="10"/>
    </row>
    <row r="9475" spans="12:13" x14ac:dyDescent="0.2">
      <c r="L9475" s="6"/>
      <c r="M9475" s="10"/>
    </row>
    <row r="9476" spans="12:13" x14ac:dyDescent="0.2">
      <c r="L9476" s="6"/>
      <c r="M9476" s="10"/>
    </row>
    <row r="9477" spans="12:13" x14ac:dyDescent="0.2">
      <c r="L9477" s="6"/>
      <c r="M9477" s="10"/>
    </row>
    <row r="9478" spans="12:13" x14ac:dyDescent="0.2">
      <c r="L9478" s="6"/>
      <c r="M9478" s="10"/>
    </row>
    <row r="9479" spans="12:13" x14ac:dyDescent="0.2">
      <c r="L9479" s="6"/>
      <c r="M9479" s="10"/>
    </row>
    <row r="9480" spans="12:13" x14ac:dyDescent="0.2">
      <c r="L9480" s="6"/>
      <c r="M9480" s="10"/>
    </row>
    <row r="9481" spans="12:13" x14ac:dyDescent="0.2">
      <c r="L9481" s="6"/>
      <c r="M9481" s="10"/>
    </row>
    <row r="9482" spans="12:13" x14ac:dyDescent="0.2">
      <c r="L9482" s="6"/>
      <c r="M9482" s="10"/>
    </row>
    <row r="9483" spans="12:13" x14ac:dyDescent="0.2">
      <c r="L9483" s="6"/>
      <c r="M9483" s="10"/>
    </row>
    <row r="9484" spans="12:13" x14ac:dyDescent="0.2">
      <c r="L9484" s="6"/>
      <c r="M9484" s="10"/>
    </row>
    <row r="9485" spans="12:13" x14ac:dyDescent="0.2">
      <c r="L9485" s="6"/>
      <c r="M9485" s="10"/>
    </row>
    <row r="9486" spans="12:13" x14ac:dyDescent="0.2">
      <c r="L9486" s="6"/>
      <c r="M9486" s="10"/>
    </row>
    <row r="9487" spans="12:13" x14ac:dyDescent="0.2">
      <c r="L9487" s="6"/>
      <c r="M9487" s="10"/>
    </row>
    <row r="9488" spans="12:13" x14ac:dyDescent="0.2">
      <c r="L9488" s="6"/>
      <c r="M9488" s="10"/>
    </row>
    <row r="9489" spans="12:13" x14ac:dyDescent="0.2">
      <c r="L9489" s="6"/>
      <c r="M9489" s="10"/>
    </row>
    <row r="9490" spans="12:13" x14ac:dyDescent="0.2">
      <c r="L9490" s="6"/>
      <c r="M9490" s="10"/>
    </row>
    <row r="9491" spans="12:13" x14ac:dyDescent="0.2">
      <c r="L9491" s="6"/>
      <c r="M9491" s="10"/>
    </row>
    <row r="9492" spans="12:13" x14ac:dyDescent="0.2">
      <c r="L9492" s="6"/>
      <c r="M9492" s="10"/>
    </row>
    <row r="9493" spans="12:13" x14ac:dyDescent="0.2">
      <c r="L9493" s="6"/>
      <c r="M9493" s="10"/>
    </row>
    <row r="9494" spans="12:13" x14ac:dyDescent="0.2">
      <c r="L9494" s="6"/>
      <c r="M9494" s="10"/>
    </row>
    <row r="9495" spans="12:13" x14ac:dyDescent="0.2">
      <c r="L9495" s="6"/>
      <c r="M9495" s="10"/>
    </row>
    <row r="9496" spans="12:13" x14ac:dyDescent="0.2">
      <c r="L9496" s="6"/>
      <c r="M9496" s="10"/>
    </row>
    <row r="9497" spans="12:13" x14ac:dyDescent="0.2">
      <c r="L9497" s="6"/>
      <c r="M9497" s="10"/>
    </row>
    <row r="9498" spans="12:13" x14ac:dyDescent="0.2">
      <c r="L9498" s="6"/>
      <c r="M9498" s="10"/>
    </row>
    <row r="9499" spans="12:13" x14ac:dyDescent="0.2">
      <c r="L9499" s="6"/>
      <c r="M9499" s="10"/>
    </row>
    <row r="9500" spans="12:13" x14ac:dyDescent="0.2">
      <c r="L9500" s="6"/>
      <c r="M9500" s="10"/>
    </row>
    <row r="9501" spans="12:13" x14ac:dyDescent="0.2">
      <c r="L9501" s="6"/>
      <c r="M9501" s="10"/>
    </row>
    <row r="9502" spans="12:13" x14ac:dyDescent="0.2">
      <c r="L9502" s="6"/>
      <c r="M9502" s="10"/>
    </row>
    <row r="9503" spans="12:13" x14ac:dyDescent="0.2">
      <c r="L9503" s="6"/>
      <c r="M9503" s="10"/>
    </row>
    <row r="9504" spans="12:13" x14ac:dyDescent="0.2">
      <c r="L9504" s="6"/>
      <c r="M9504" s="10"/>
    </row>
    <row r="9505" spans="12:13" x14ac:dyDescent="0.2">
      <c r="L9505" s="6"/>
      <c r="M9505" s="10"/>
    </row>
    <row r="9506" spans="12:13" x14ac:dyDescent="0.2">
      <c r="L9506" s="6"/>
      <c r="M9506" s="10"/>
    </row>
    <row r="9507" spans="12:13" x14ac:dyDescent="0.2">
      <c r="L9507" s="6"/>
      <c r="M9507" s="10"/>
    </row>
    <row r="9508" spans="12:13" x14ac:dyDescent="0.2">
      <c r="L9508" s="6"/>
      <c r="M9508" s="10"/>
    </row>
    <row r="9509" spans="12:13" x14ac:dyDescent="0.2">
      <c r="L9509" s="6"/>
      <c r="M9509" s="10"/>
    </row>
    <row r="9510" spans="12:13" x14ac:dyDescent="0.2">
      <c r="L9510" s="6"/>
      <c r="M9510" s="10"/>
    </row>
    <row r="9511" spans="12:13" x14ac:dyDescent="0.2">
      <c r="L9511" s="6"/>
      <c r="M9511" s="10"/>
    </row>
    <row r="9512" spans="12:13" x14ac:dyDescent="0.2">
      <c r="L9512" s="6"/>
      <c r="M9512" s="10"/>
    </row>
    <row r="9513" spans="12:13" x14ac:dyDescent="0.2">
      <c r="L9513" s="6"/>
      <c r="M9513" s="10"/>
    </row>
    <row r="9514" spans="12:13" x14ac:dyDescent="0.2">
      <c r="L9514" s="6"/>
      <c r="M9514" s="10"/>
    </row>
    <row r="9515" spans="12:13" x14ac:dyDescent="0.2">
      <c r="L9515" s="6"/>
      <c r="M9515" s="10"/>
    </row>
    <row r="9516" spans="12:13" x14ac:dyDescent="0.2">
      <c r="L9516" s="6"/>
      <c r="M9516" s="10"/>
    </row>
    <row r="9517" spans="12:13" x14ac:dyDescent="0.2">
      <c r="L9517" s="6"/>
      <c r="M9517" s="10"/>
    </row>
    <row r="9518" spans="12:13" x14ac:dyDescent="0.2">
      <c r="L9518" s="6"/>
      <c r="M9518" s="10"/>
    </row>
    <row r="9519" spans="12:13" x14ac:dyDescent="0.2">
      <c r="L9519" s="6"/>
      <c r="M9519" s="10"/>
    </row>
    <row r="9520" spans="12:13" x14ac:dyDescent="0.2">
      <c r="L9520" s="6"/>
      <c r="M9520" s="10"/>
    </row>
    <row r="9521" spans="12:13" x14ac:dyDescent="0.2">
      <c r="L9521" s="6"/>
      <c r="M9521" s="10"/>
    </row>
    <row r="9522" spans="12:13" x14ac:dyDescent="0.2">
      <c r="L9522" s="6"/>
      <c r="M9522" s="10"/>
    </row>
    <row r="9523" spans="12:13" x14ac:dyDescent="0.2">
      <c r="L9523" s="6"/>
      <c r="M9523" s="10"/>
    </row>
    <row r="9524" spans="12:13" x14ac:dyDescent="0.2">
      <c r="L9524" s="6"/>
      <c r="M9524" s="10"/>
    </row>
    <row r="9525" spans="12:13" x14ac:dyDescent="0.2">
      <c r="L9525" s="6"/>
      <c r="M9525" s="10"/>
    </row>
    <row r="9526" spans="12:13" x14ac:dyDescent="0.2">
      <c r="L9526" s="6"/>
      <c r="M9526" s="10"/>
    </row>
    <row r="9527" spans="12:13" x14ac:dyDescent="0.2">
      <c r="L9527" s="6"/>
      <c r="M9527" s="10"/>
    </row>
    <row r="9528" spans="12:13" x14ac:dyDescent="0.2">
      <c r="L9528" s="6"/>
      <c r="M9528" s="10"/>
    </row>
    <row r="9529" spans="12:13" x14ac:dyDescent="0.2">
      <c r="L9529" s="6"/>
      <c r="M9529" s="10"/>
    </row>
    <row r="9530" spans="12:13" x14ac:dyDescent="0.2">
      <c r="L9530" s="6"/>
      <c r="M9530" s="10"/>
    </row>
    <row r="9531" spans="12:13" x14ac:dyDescent="0.2">
      <c r="L9531" s="6"/>
      <c r="M9531" s="10"/>
    </row>
    <row r="9532" spans="12:13" x14ac:dyDescent="0.2">
      <c r="L9532" s="6"/>
      <c r="M9532" s="10"/>
    </row>
    <row r="9533" spans="12:13" x14ac:dyDescent="0.2">
      <c r="L9533" s="6"/>
      <c r="M9533" s="10"/>
    </row>
    <row r="9534" spans="12:13" x14ac:dyDescent="0.2">
      <c r="L9534" s="6"/>
      <c r="M9534" s="10"/>
    </row>
    <row r="9535" spans="12:13" x14ac:dyDescent="0.2">
      <c r="L9535" s="6"/>
      <c r="M9535" s="10"/>
    </row>
    <row r="9536" spans="12:13" x14ac:dyDescent="0.2">
      <c r="L9536" s="6"/>
      <c r="M9536" s="10"/>
    </row>
    <row r="9537" spans="12:13" x14ac:dyDescent="0.2">
      <c r="L9537" s="6"/>
      <c r="M9537" s="10"/>
    </row>
    <row r="9538" spans="12:13" x14ac:dyDescent="0.2">
      <c r="L9538" s="6"/>
      <c r="M9538" s="10"/>
    </row>
    <row r="9539" spans="12:13" x14ac:dyDescent="0.2">
      <c r="L9539" s="6"/>
      <c r="M9539" s="10"/>
    </row>
    <row r="9540" spans="12:13" x14ac:dyDescent="0.2">
      <c r="L9540" s="6"/>
      <c r="M9540" s="10"/>
    </row>
    <row r="9541" spans="12:13" x14ac:dyDescent="0.2">
      <c r="L9541" s="6"/>
      <c r="M9541" s="10"/>
    </row>
    <row r="9542" spans="12:13" x14ac:dyDescent="0.2">
      <c r="L9542" s="6"/>
      <c r="M9542" s="10"/>
    </row>
    <row r="9543" spans="12:13" x14ac:dyDescent="0.2">
      <c r="L9543" s="6"/>
      <c r="M9543" s="10"/>
    </row>
    <row r="9544" spans="12:13" x14ac:dyDescent="0.2">
      <c r="L9544" s="6"/>
      <c r="M9544" s="10"/>
    </row>
    <row r="9545" spans="12:13" x14ac:dyDescent="0.2">
      <c r="L9545" s="6"/>
      <c r="M9545" s="10"/>
    </row>
    <row r="9546" spans="12:13" x14ac:dyDescent="0.2">
      <c r="L9546" s="6"/>
      <c r="M9546" s="10"/>
    </row>
    <row r="9547" spans="12:13" x14ac:dyDescent="0.2">
      <c r="L9547" s="6"/>
      <c r="M9547" s="10"/>
    </row>
    <row r="9548" spans="12:13" x14ac:dyDescent="0.2">
      <c r="L9548" s="6"/>
      <c r="M9548" s="10"/>
    </row>
    <row r="9549" spans="12:13" x14ac:dyDescent="0.2">
      <c r="L9549" s="6"/>
      <c r="M9549" s="10"/>
    </row>
    <row r="9550" spans="12:13" x14ac:dyDescent="0.2">
      <c r="L9550" s="6"/>
      <c r="M9550" s="10"/>
    </row>
    <row r="9551" spans="12:13" x14ac:dyDescent="0.2">
      <c r="L9551" s="6"/>
      <c r="M9551" s="10"/>
    </row>
    <row r="9552" spans="12:13" x14ac:dyDescent="0.2">
      <c r="L9552" s="6"/>
      <c r="M9552" s="10"/>
    </row>
    <row r="9553" spans="12:13" x14ac:dyDescent="0.2">
      <c r="L9553" s="6"/>
      <c r="M9553" s="10"/>
    </row>
    <row r="9554" spans="12:13" x14ac:dyDescent="0.2">
      <c r="L9554" s="6"/>
      <c r="M9554" s="10"/>
    </row>
    <row r="9555" spans="12:13" x14ac:dyDescent="0.2">
      <c r="L9555" s="6"/>
      <c r="M9555" s="10"/>
    </row>
    <row r="9556" spans="12:13" x14ac:dyDescent="0.2">
      <c r="L9556" s="6"/>
      <c r="M9556" s="10"/>
    </row>
    <row r="9557" spans="12:13" x14ac:dyDescent="0.2">
      <c r="L9557" s="6"/>
      <c r="M9557" s="10"/>
    </row>
    <row r="9558" spans="12:13" x14ac:dyDescent="0.2">
      <c r="L9558" s="6"/>
      <c r="M9558" s="10"/>
    </row>
    <row r="9559" spans="12:13" x14ac:dyDescent="0.2">
      <c r="L9559" s="6"/>
      <c r="M9559" s="10"/>
    </row>
    <row r="9560" spans="12:13" x14ac:dyDescent="0.2">
      <c r="L9560" s="6"/>
      <c r="M9560" s="10"/>
    </row>
    <row r="9561" spans="12:13" x14ac:dyDescent="0.2">
      <c r="L9561" s="6"/>
      <c r="M9561" s="10"/>
    </row>
    <row r="9562" spans="12:13" x14ac:dyDescent="0.2">
      <c r="L9562" s="6"/>
      <c r="M9562" s="10"/>
    </row>
    <row r="9563" spans="12:13" x14ac:dyDescent="0.2">
      <c r="L9563" s="6"/>
      <c r="M9563" s="10"/>
    </row>
    <row r="9564" spans="12:13" x14ac:dyDescent="0.2">
      <c r="L9564" s="6"/>
      <c r="M9564" s="10"/>
    </row>
    <row r="9565" spans="12:13" x14ac:dyDescent="0.2">
      <c r="L9565" s="6"/>
      <c r="M9565" s="10"/>
    </row>
    <row r="9566" spans="12:13" x14ac:dyDescent="0.2">
      <c r="L9566" s="6"/>
      <c r="M9566" s="10"/>
    </row>
    <row r="9567" spans="12:13" x14ac:dyDescent="0.2">
      <c r="L9567" s="6"/>
      <c r="M9567" s="10"/>
    </row>
    <row r="9568" spans="12:13" x14ac:dyDescent="0.2">
      <c r="L9568" s="6"/>
      <c r="M9568" s="10"/>
    </row>
    <row r="9569" spans="12:13" x14ac:dyDescent="0.2">
      <c r="L9569" s="6"/>
      <c r="M9569" s="10"/>
    </row>
    <row r="9570" spans="12:13" x14ac:dyDescent="0.2">
      <c r="L9570" s="6"/>
      <c r="M9570" s="10"/>
    </row>
    <row r="9571" spans="12:13" x14ac:dyDescent="0.2">
      <c r="L9571" s="6"/>
      <c r="M9571" s="10"/>
    </row>
    <row r="9572" spans="12:13" x14ac:dyDescent="0.2">
      <c r="L9572" s="6"/>
      <c r="M9572" s="10"/>
    </row>
    <row r="9573" spans="12:13" x14ac:dyDescent="0.2">
      <c r="L9573" s="6"/>
      <c r="M9573" s="10"/>
    </row>
    <row r="9574" spans="12:13" x14ac:dyDescent="0.2">
      <c r="L9574" s="6"/>
      <c r="M9574" s="10"/>
    </row>
    <row r="9575" spans="12:13" x14ac:dyDescent="0.2">
      <c r="L9575" s="6"/>
      <c r="M9575" s="10"/>
    </row>
    <row r="9576" spans="12:13" x14ac:dyDescent="0.2">
      <c r="L9576" s="6"/>
      <c r="M9576" s="10"/>
    </row>
    <row r="9577" spans="12:13" x14ac:dyDescent="0.2">
      <c r="L9577" s="6"/>
      <c r="M9577" s="10"/>
    </row>
    <row r="9578" spans="12:13" x14ac:dyDescent="0.2">
      <c r="L9578" s="6"/>
      <c r="M9578" s="10"/>
    </row>
    <row r="9579" spans="12:13" x14ac:dyDescent="0.2">
      <c r="L9579" s="6"/>
      <c r="M9579" s="10"/>
    </row>
    <row r="9580" spans="12:13" x14ac:dyDescent="0.2">
      <c r="L9580" s="6"/>
      <c r="M9580" s="10"/>
    </row>
    <row r="9581" spans="12:13" x14ac:dyDescent="0.2">
      <c r="L9581" s="6"/>
      <c r="M9581" s="10"/>
    </row>
    <row r="9582" spans="12:13" x14ac:dyDescent="0.2">
      <c r="L9582" s="6"/>
      <c r="M9582" s="10"/>
    </row>
    <row r="9583" spans="12:13" x14ac:dyDescent="0.2">
      <c r="L9583" s="6"/>
      <c r="M9583" s="10"/>
    </row>
    <row r="9584" spans="12:13" x14ac:dyDescent="0.2">
      <c r="L9584" s="6"/>
      <c r="M9584" s="10"/>
    </row>
    <row r="9585" spans="12:13" x14ac:dyDescent="0.2">
      <c r="L9585" s="6"/>
      <c r="M9585" s="10"/>
    </row>
    <row r="9586" spans="12:13" x14ac:dyDescent="0.2">
      <c r="L9586" s="6"/>
      <c r="M9586" s="10"/>
    </row>
    <row r="9587" spans="12:13" x14ac:dyDescent="0.2">
      <c r="L9587" s="6"/>
      <c r="M9587" s="10"/>
    </row>
    <row r="9588" spans="12:13" x14ac:dyDescent="0.2">
      <c r="L9588" s="6"/>
      <c r="M9588" s="10"/>
    </row>
    <row r="9589" spans="12:13" x14ac:dyDescent="0.2">
      <c r="L9589" s="6"/>
      <c r="M9589" s="10"/>
    </row>
    <row r="9590" spans="12:13" x14ac:dyDescent="0.2">
      <c r="L9590" s="6"/>
      <c r="M9590" s="10"/>
    </row>
    <row r="9591" spans="12:13" x14ac:dyDescent="0.2">
      <c r="L9591" s="6"/>
      <c r="M9591" s="10"/>
    </row>
    <row r="9592" spans="12:13" x14ac:dyDescent="0.2">
      <c r="L9592" s="6"/>
      <c r="M9592" s="10"/>
    </row>
    <row r="9593" spans="12:13" x14ac:dyDescent="0.2">
      <c r="L9593" s="6"/>
      <c r="M9593" s="10"/>
    </row>
    <row r="9594" spans="12:13" x14ac:dyDescent="0.2">
      <c r="L9594" s="6"/>
      <c r="M9594" s="10"/>
    </row>
    <row r="9595" spans="12:13" x14ac:dyDescent="0.2">
      <c r="L9595" s="6"/>
      <c r="M9595" s="10"/>
    </row>
    <row r="9596" spans="12:13" x14ac:dyDescent="0.2">
      <c r="L9596" s="6"/>
      <c r="M9596" s="10"/>
    </row>
    <row r="9597" spans="12:13" x14ac:dyDescent="0.2">
      <c r="L9597" s="6"/>
      <c r="M9597" s="10"/>
    </row>
    <row r="9598" spans="12:13" x14ac:dyDescent="0.2">
      <c r="L9598" s="6"/>
      <c r="M9598" s="10"/>
    </row>
    <row r="9599" spans="12:13" x14ac:dyDescent="0.2">
      <c r="L9599" s="6"/>
      <c r="M9599" s="10"/>
    </row>
    <row r="9600" spans="12:13" x14ac:dyDescent="0.2">
      <c r="L9600" s="6"/>
      <c r="M9600" s="10"/>
    </row>
    <row r="9601" spans="12:13" x14ac:dyDescent="0.2">
      <c r="L9601" s="6"/>
      <c r="M9601" s="10"/>
    </row>
    <row r="9602" spans="12:13" x14ac:dyDescent="0.2">
      <c r="L9602" s="6"/>
      <c r="M9602" s="10"/>
    </row>
    <row r="9603" spans="12:13" x14ac:dyDescent="0.2">
      <c r="L9603" s="6"/>
      <c r="M9603" s="10"/>
    </row>
    <row r="9604" spans="12:13" x14ac:dyDescent="0.2">
      <c r="L9604" s="6"/>
      <c r="M9604" s="10"/>
    </row>
    <row r="9605" spans="12:13" x14ac:dyDescent="0.2">
      <c r="L9605" s="6"/>
      <c r="M9605" s="10"/>
    </row>
    <row r="9606" spans="12:13" x14ac:dyDescent="0.2">
      <c r="L9606" s="6"/>
      <c r="M9606" s="10"/>
    </row>
    <row r="9607" spans="12:13" x14ac:dyDescent="0.2">
      <c r="L9607" s="6"/>
      <c r="M9607" s="10"/>
    </row>
    <row r="9608" spans="12:13" x14ac:dyDescent="0.2">
      <c r="L9608" s="6"/>
      <c r="M9608" s="10"/>
    </row>
    <row r="9609" spans="12:13" x14ac:dyDescent="0.2">
      <c r="L9609" s="6"/>
      <c r="M9609" s="10"/>
    </row>
    <row r="9610" spans="12:13" x14ac:dyDescent="0.2">
      <c r="L9610" s="6"/>
      <c r="M9610" s="10"/>
    </row>
    <row r="9611" spans="12:13" x14ac:dyDescent="0.2">
      <c r="L9611" s="6"/>
      <c r="M9611" s="10"/>
    </row>
    <row r="9612" spans="12:13" x14ac:dyDescent="0.2">
      <c r="L9612" s="6"/>
      <c r="M9612" s="10"/>
    </row>
    <row r="9613" spans="12:13" x14ac:dyDescent="0.2">
      <c r="L9613" s="6"/>
      <c r="M9613" s="10"/>
    </row>
    <row r="9614" spans="12:13" x14ac:dyDescent="0.2">
      <c r="L9614" s="6"/>
      <c r="M9614" s="10"/>
    </row>
    <row r="9615" spans="12:13" x14ac:dyDescent="0.2">
      <c r="L9615" s="6"/>
      <c r="M9615" s="10"/>
    </row>
    <row r="9616" spans="12:13" x14ac:dyDescent="0.2">
      <c r="L9616" s="6"/>
      <c r="M9616" s="10"/>
    </row>
    <row r="9617" spans="12:13" x14ac:dyDescent="0.2">
      <c r="L9617" s="6"/>
      <c r="M9617" s="10"/>
    </row>
    <row r="9618" spans="12:13" x14ac:dyDescent="0.2">
      <c r="L9618" s="6"/>
      <c r="M9618" s="10"/>
    </row>
    <row r="9619" spans="12:13" x14ac:dyDescent="0.2">
      <c r="L9619" s="6"/>
      <c r="M9619" s="10"/>
    </row>
    <row r="9620" spans="12:13" x14ac:dyDescent="0.2">
      <c r="L9620" s="6"/>
      <c r="M9620" s="10"/>
    </row>
    <row r="9621" spans="12:13" x14ac:dyDescent="0.2">
      <c r="L9621" s="6"/>
      <c r="M9621" s="10"/>
    </row>
    <row r="9622" spans="12:13" x14ac:dyDescent="0.2">
      <c r="L9622" s="6"/>
      <c r="M9622" s="10"/>
    </row>
    <row r="9623" spans="12:13" x14ac:dyDescent="0.2">
      <c r="L9623" s="6"/>
      <c r="M9623" s="10"/>
    </row>
    <row r="9624" spans="12:13" x14ac:dyDescent="0.2">
      <c r="L9624" s="6"/>
      <c r="M9624" s="10"/>
    </row>
    <row r="9625" spans="12:13" x14ac:dyDescent="0.2">
      <c r="L9625" s="6"/>
      <c r="M9625" s="10"/>
    </row>
    <row r="9626" spans="12:13" x14ac:dyDescent="0.2">
      <c r="L9626" s="6"/>
      <c r="M9626" s="10"/>
    </row>
    <row r="9627" spans="12:13" x14ac:dyDescent="0.2">
      <c r="L9627" s="6"/>
      <c r="M9627" s="10"/>
    </row>
    <row r="9628" spans="12:13" x14ac:dyDescent="0.2">
      <c r="L9628" s="6"/>
      <c r="M9628" s="10"/>
    </row>
    <row r="9629" spans="12:13" x14ac:dyDescent="0.2">
      <c r="L9629" s="6"/>
      <c r="M9629" s="10"/>
    </row>
    <row r="9630" spans="12:13" x14ac:dyDescent="0.2">
      <c r="L9630" s="6"/>
      <c r="M9630" s="10"/>
    </row>
    <row r="9631" spans="12:13" x14ac:dyDescent="0.2">
      <c r="L9631" s="6"/>
      <c r="M9631" s="10"/>
    </row>
    <row r="9632" spans="12:13" x14ac:dyDescent="0.2">
      <c r="L9632" s="6"/>
      <c r="M9632" s="10"/>
    </row>
    <row r="9633" spans="12:13" x14ac:dyDescent="0.2">
      <c r="L9633" s="6"/>
      <c r="M9633" s="10"/>
    </row>
    <row r="9634" spans="12:13" x14ac:dyDescent="0.2">
      <c r="L9634" s="6"/>
      <c r="M9634" s="10"/>
    </row>
    <row r="9635" spans="12:13" x14ac:dyDescent="0.2">
      <c r="L9635" s="6"/>
      <c r="M9635" s="10"/>
    </row>
    <row r="9636" spans="12:13" x14ac:dyDescent="0.2">
      <c r="L9636" s="6"/>
      <c r="M9636" s="10"/>
    </row>
    <row r="9637" spans="12:13" x14ac:dyDescent="0.2">
      <c r="L9637" s="6"/>
      <c r="M9637" s="10"/>
    </row>
    <row r="9638" spans="12:13" x14ac:dyDescent="0.2">
      <c r="L9638" s="6"/>
      <c r="M9638" s="10"/>
    </row>
    <row r="9639" spans="12:13" x14ac:dyDescent="0.2">
      <c r="L9639" s="6"/>
      <c r="M9639" s="10"/>
    </row>
    <row r="9640" spans="12:13" x14ac:dyDescent="0.2">
      <c r="L9640" s="6"/>
      <c r="M9640" s="10"/>
    </row>
    <row r="9641" spans="12:13" x14ac:dyDescent="0.2">
      <c r="L9641" s="6"/>
      <c r="M9641" s="10"/>
    </row>
    <row r="9642" spans="12:13" x14ac:dyDescent="0.2">
      <c r="L9642" s="6"/>
      <c r="M9642" s="10"/>
    </row>
    <row r="9643" spans="12:13" x14ac:dyDescent="0.2">
      <c r="L9643" s="6"/>
      <c r="M9643" s="10"/>
    </row>
    <row r="9644" spans="12:13" x14ac:dyDescent="0.2">
      <c r="L9644" s="6"/>
      <c r="M9644" s="10"/>
    </row>
    <row r="9645" spans="12:13" x14ac:dyDescent="0.2">
      <c r="L9645" s="6"/>
      <c r="M9645" s="10"/>
    </row>
    <row r="9646" spans="12:13" x14ac:dyDescent="0.2">
      <c r="L9646" s="6"/>
      <c r="M9646" s="10"/>
    </row>
    <row r="9647" spans="12:13" x14ac:dyDescent="0.2">
      <c r="L9647" s="6"/>
      <c r="M9647" s="10"/>
    </row>
    <row r="9648" spans="12:13" x14ac:dyDescent="0.2">
      <c r="L9648" s="6"/>
      <c r="M9648" s="10"/>
    </row>
    <row r="9649" spans="12:13" x14ac:dyDescent="0.2">
      <c r="L9649" s="6"/>
      <c r="M9649" s="10"/>
    </row>
    <row r="9650" spans="12:13" x14ac:dyDescent="0.2">
      <c r="L9650" s="6"/>
      <c r="M9650" s="10"/>
    </row>
    <row r="9651" spans="12:13" x14ac:dyDescent="0.2">
      <c r="L9651" s="6"/>
      <c r="M9651" s="10"/>
    </row>
    <row r="9652" spans="12:13" x14ac:dyDescent="0.2">
      <c r="L9652" s="6"/>
      <c r="M9652" s="10"/>
    </row>
    <row r="9653" spans="12:13" x14ac:dyDescent="0.2">
      <c r="L9653" s="6"/>
      <c r="M9653" s="10"/>
    </row>
    <row r="9654" spans="12:13" x14ac:dyDescent="0.2">
      <c r="L9654" s="6"/>
      <c r="M9654" s="10"/>
    </row>
    <row r="9655" spans="12:13" x14ac:dyDescent="0.2">
      <c r="L9655" s="6"/>
      <c r="M9655" s="10"/>
    </row>
    <row r="9656" spans="12:13" x14ac:dyDescent="0.2">
      <c r="L9656" s="6"/>
      <c r="M9656" s="10"/>
    </row>
    <row r="9657" spans="12:13" x14ac:dyDescent="0.2">
      <c r="L9657" s="6"/>
      <c r="M9657" s="10"/>
    </row>
    <row r="9658" spans="12:13" x14ac:dyDescent="0.2">
      <c r="L9658" s="6"/>
      <c r="M9658" s="10"/>
    </row>
    <row r="9659" spans="12:13" x14ac:dyDescent="0.2">
      <c r="L9659" s="6"/>
      <c r="M9659" s="10"/>
    </row>
    <row r="9660" spans="12:13" x14ac:dyDescent="0.2">
      <c r="L9660" s="6"/>
      <c r="M9660" s="10"/>
    </row>
    <row r="9661" spans="12:13" x14ac:dyDescent="0.2">
      <c r="L9661" s="6"/>
      <c r="M9661" s="10"/>
    </row>
    <row r="9662" spans="12:13" x14ac:dyDescent="0.2">
      <c r="L9662" s="6"/>
      <c r="M9662" s="10"/>
    </row>
    <row r="9663" spans="12:13" x14ac:dyDescent="0.2">
      <c r="L9663" s="6"/>
      <c r="M9663" s="10"/>
    </row>
    <row r="9664" spans="12:13" x14ac:dyDescent="0.2">
      <c r="L9664" s="6"/>
      <c r="M9664" s="10"/>
    </row>
    <row r="9665" spans="12:13" x14ac:dyDescent="0.2">
      <c r="L9665" s="6"/>
      <c r="M9665" s="10"/>
    </row>
    <row r="9666" spans="12:13" x14ac:dyDescent="0.2">
      <c r="L9666" s="6"/>
      <c r="M9666" s="10"/>
    </row>
    <row r="9667" spans="12:13" x14ac:dyDescent="0.2">
      <c r="L9667" s="6"/>
      <c r="M9667" s="10"/>
    </row>
    <row r="9668" spans="12:13" x14ac:dyDescent="0.2">
      <c r="L9668" s="6"/>
      <c r="M9668" s="10"/>
    </row>
    <row r="9669" spans="12:13" x14ac:dyDescent="0.2">
      <c r="L9669" s="6"/>
      <c r="M9669" s="10"/>
    </row>
    <row r="9670" spans="12:13" x14ac:dyDescent="0.2">
      <c r="L9670" s="6"/>
      <c r="M9670" s="10"/>
    </row>
    <row r="9671" spans="12:13" x14ac:dyDescent="0.2">
      <c r="L9671" s="6"/>
      <c r="M9671" s="10"/>
    </row>
    <row r="9672" spans="12:13" x14ac:dyDescent="0.2">
      <c r="L9672" s="6"/>
      <c r="M9672" s="10"/>
    </row>
    <row r="9673" spans="12:13" x14ac:dyDescent="0.2">
      <c r="L9673" s="6"/>
      <c r="M9673" s="10"/>
    </row>
    <row r="9674" spans="12:13" x14ac:dyDescent="0.2">
      <c r="L9674" s="6"/>
      <c r="M9674" s="10"/>
    </row>
    <row r="9675" spans="12:13" x14ac:dyDescent="0.2">
      <c r="L9675" s="6"/>
      <c r="M9675" s="10"/>
    </row>
    <row r="9676" spans="12:13" x14ac:dyDescent="0.2">
      <c r="L9676" s="6"/>
      <c r="M9676" s="10"/>
    </row>
    <row r="9677" spans="12:13" x14ac:dyDescent="0.2">
      <c r="L9677" s="6"/>
      <c r="M9677" s="10"/>
    </row>
    <row r="9678" spans="12:13" x14ac:dyDescent="0.2">
      <c r="L9678" s="6"/>
      <c r="M9678" s="10"/>
    </row>
    <row r="9679" spans="12:13" x14ac:dyDescent="0.2">
      <c r="L9679" s="6"/>
      <c r="M9679" s="10"/>
    </row>
    <row r="9680" spans="12:13" x14ac:dyDescent="0.2">
      <c r="L9680" s="6"/>
      <c r="M9680" s="10"/>
    </row>
    <row r="9681" spans="12:13" x14ac:dyDescent="0.2">
      <c r="L9681" s="6"/>
      <c r="M9681" s="10"/>
    </row>
    <row r="9682" spans="12:13" x14ac:dyDescent="0.2">
      <c r="L9682" s="6"/>
      <c r="M9682" s="10"/>
    </row>
    <row r="9683" spans="12:13" x14ac:dyDescent="0.2">
      <c r="L9683" s="6"/>
      <c r="M9683" s="10"/>
    </row>
    <row r="9684" spans="12:13" x14ac:dyDescent="0.2">
      <c r="L9684" s="6"/>
      <c r="M9684" s="10"/>
    </row>
    <row r="9685" spans="12:13" x14ac:dyDescent="0.2">
      <c r="L9685" s="6"/>
      <c r="M9685" s="10"/>
    </row>
    <row r="9686" spans="12:13" x14ac:dyDescent="0.2">
      <c r="L9686" s="6"/>
      <c r="M9686" s="10"/>
    </row>
    <row r="9687" spans="12:13" x14ac:dyDescent="0.2">
      <c r="L9687" s="6"/>
      <c r="M9687" s="10"/>
    </row>
    <row r="9688" spans="12:13" x14ac:dyDescent="0.2">
      <c r="L9688" s="6"/>
      <c r="M9688" s="10"/>
    </row>
    <row r="9689" spans="12:13" x14ac:dyDescent="0.2">
      <c r="L9689" s="6"/>
      <c r="M9689" s="10"/>
    </row>
    <row r="9690" spans="12:13" x14ac:dyDescent="0.2">
      <c r="L9690" s="6"/>
      <c r="M9690" s="10"/>
    </row>
    <row r="9691" spans="12:13" x14ac:dyDescent="0.2">
      <c r="L9691" s="6"/>
      <c r="M9691" s="10"/>
    </row>
    <row r="9692" spans="12:13" x14ac:dyDescent="0.2">
      <c r="L9692" s="6"/>
      <c r="M9692" s="10"/>
    </row>
    <row r="9693" spans="12:13" x14ac:dyDescent="0.2">
      <c r="L9693" s="6"/>
      <c r="M9693" s="10"/>
    </row>
    <row r="9694" spans="12:13" x14ac:dyDescent="0.2">
      <c r="L9694" s="6"/>
      <c r="M9694" s="10"/>
    </row>
    <row r="9695" spans="12:13" x14ac:dyDescent="0.2">
      <c r="L9695" s="6"/>
      <c r="M9695" s="10"/>
    </row>
    <row r="9696" spans="12:13" x14ac:dyDescent="0.2">
      <c r="L9696" s="6"/>
      <c r="M9696" s="10"/>
    </row>
    <row r="9697" spans="12:13" x14ac:dyDescent="0.2">
      <c r="L9697" s="6"/>
      <c r="M9697" s="10"/>
    </row>
    <row r="9698" spans="12:13" x14ac:dyDescent="0.2">
      <c r="L9698" s="6"/>
      <c r="M9698" s="10"/>
    </row>
    <row r="9699" spans="12:13" x14ac:dyDescent="0.2">
      <c r="L9699" s="6"/>
      <c r="M9699" s="10"/>
    </row>
    <row r="9700" spans="12:13" x14ac:dyDescent="0.2">
      <c r="L9700" s="6"/>
      <c r="M9700" s="10"/>
    </row>
    <row r="9701" spans="12:13" x14ac:dyDescent="0.2">
      <c r="L9701" s="6"/>
      <c r="M9701" s="10"/>
    </row>
    <row r="9702" spans="12:13" x14ac:dyDescent="0.2">
      <c r="L9702" s="6"/>
      <c r="M9702" s="10"/>
    </row>
    <row r="9703" spans="12:13" x14ac:dyDescent="0.2">
      <c r="L9703" s="6"/>
      <c r="M9703" s="10"/>
    </row>
    <row r="9704" spans="12:13" x14ac:dyDescent="0.2">
      <c r="L9704" s="6"/>
      <c r="M9704" s="10"/>
    </row>
    <row r="9705" spans="12:13" x14ac:dyDescent="0.2">
      <c r="L9705" s="6"/>
      <c r="M9705" s="10"/>
    </row>
    <row r="9706" spans="12:13" x14ac:dyDescent="0.2">
      <c r="L9706" s="6"/>
      <c r="M9706" s="10"/>
    </row>
    <row r="9707" spans="12:13" x14ac:dyDescent="0.2">
      <c r="L9707" s="6"/>
      <c r="M9707" s="10"/>
    </row>
    <row r="9708" spans="12:13" x14ac:dyDescent="0.2">
      <c r="L9708" s="6"/>
      <c r="M9708" s="10"/>
    </row>
    <row r="9709" spans="12:13" x14ac:dyDescent="0.2">
      <c r="L9709" s="6"/>
      <c r="M9709" s="10"/>
    </row>
    <row r="9710" spans="12:13" x14ac:dyDescent="0.2">
      <c r="L9710" s="6"/>
      <c r="M9710" s="10"/>
    </row>
    <row r="9711" spans="12:13" x14ac:dyDescent="0.2">
      <c r="L9711" s="6"/>
      <c r="M9711" s="10"/>
    </row>
    <row r="9712" spans="12:13" x14ac:dyDescent="0.2">
      <c r="L9712" s="6"/>
      <c r="M9712" s="10"/>
    </row>
    <row r="9713" spans="12:13" x14ac:dyDescent="0.2">
      <c r="L9713" s="6"/>
      <c r="M9713" s="10"/>
    </row>
    <row r="9714" spans="12:13" x14ac:dyDescent="0.2">
      <c r="L9714" s="6"/>
      <c r="M9714" s="10"/>
    </row>
    <row r="9715" spans="12:13" x14ac:dyDescent="0.2">
      <c r="L9715" s="6"/>
      <c r="M9715" s="10"/>
    </row>
    <row r="9716" spans="12:13" x14ac:dyDescent="0.2">
      <c r="L9716" s="6"/>
      <c r="M9716" s="10"/>
    </row>
    <row r="9717" spans="12:13" x14ac:dyDescent="0.2">
      <c r="L9717" s="6"/>
      <c r="M9717" s="10"/>
    </row>
    <row r="9718" spans="12:13" x14ac:dyDescent="0.2">
      <c r="L9718" s="6"/>
      <c r="M9718" s="10"/>
    </row>
    <row r="9719" spans="12:13" x14ac:dyDescent="0.2">
      <c r="L9719" s="6"/>
      <c r="M9719" s="10"/>
    </row>
    <row r="9720" spans="12:13" x14ac:dyDescent="0.2">
      <c r="L9720" s="6"/>
      <c r="M9720" s="10"/>
    </row>
    <row r="9721" spans="12:13" x14ac:dyDescent="0.2">
      <c r="L9721" s="6"/>
      <c r="M9721" s="10"/>
    </row>
    <row r="9722" spans="12:13" x14ac:dyDescent="0.2">
      <c r="L9722" s="6"/>
      <c r="M9722" s="10"/>
    </row>
    <row r="9723" spans="12:13" x14ac:dyDescent="0.2">
      <c r="L9723" s="6"/>
      <c r="M9723" s="10"/>
    </row>
    <row r="9724" spans="12:13" x14ac:dyDescent="0.2">
      <c r="L9724" s="6"/>
      <c r="M9724" s="10"/>
    </row>
    <row r="9725" spans="12:13" x14ac:dyDescent="0.2">
      <c r="L9725" s="6"/>
      <c r="M9725" s="10"/>
    </row>
    <row r="9726" spans="12:13" x14ac:dyDescent="0.2">
      <c r="L9726" s="6"/>
      <c r="M9726" s="10"/>
    </row>
    <row r="9727" spans="12:13" x14ac:dyDescent="0.2">
      <c r="L9727" s="6"/>
      <c r="M9727" s="10"/>
    </row>
    <row r="9728" spans="12:13" x14ac:dyDescent="0.2">
      <c r="L9728" s="6"/>
      <c r="M9728" s="10"/>
    </row>
    <row r="9729" spans="12:13" x14ac:dyDescent="0.2">
      <c r="L9729" s="6"/>
      <c r="M9729" s="10"/>
    </row>
    <row r="9730" spans="12:13" x14ac:dyDescent="0.2">
      <c r="L9730" s="6"/>
      <c r="M9730" s="10"/>
    </row>
    <row r="9731" spans="12:13" x14ac:dyDescent="0.2">
      <c r="L9731" s="6"/>
      <c r="M9731" s="10"/>
    </row>
    <row r="9732" spans="12:13" x14ac:dyDescent="0.2">
      <c r="L9732" s="6"/>
      <c r="M9732" s="10"/>
    </row>
    <row r="9733" spans="12:13" x14ac:dyDescent="0.2">
      <c r="L9733" s="6"/>
      <c r="M9733" s="10"/>
    </row>
    <row r="9734" spans="12:13" x14ac:dyDescent="0.2">
      <c r="L9734" s="6"/>
      <c r="M9734" s="10"/>
    </row>
    <row r="9735" spans="12:13" x14ac:dyDescent="0.2">
      <c r="L9735" s="6"/>
      <c r="M9735" s="10"/>
    </row>
    <row r="9736" spans="12:13" x14ac:dyDescent="0.2">
      <c r="L9736" s="6"/>
      <c r="M9736" s="10"/>
    </row>
    <row r="9737" spans="12:13" x14ac:dyDescent="0.2">
      <c r="L9737" s="6"/>
      <c r="M9737" s="10"/>
    </row>
    <row r="9738" spans="12:13" x14ac:dyDescent="0.2">
      <c r="L9738" s="6"/>
      <c r="M9738" s="10"/>
    </row>
    <row r="9739" spans="12:13" x14ac:dyDescent="0.2">
      <c r="L9739" s="6"/>
      <c r="M9739" s="10"/>
    </row>
    <row r="9740" spans="12:13" x14ac:dyDescent="0.2">
      <c r="L9740" s="6"/>
      <c r="M9740" s="10"/>
    </row>
    <row r="9741" spans="12:13" x14ac:dyDescent="0.2">
      <c r="L9741" s="6"/>
      <c r="M9741" s="10"/>
    </row>
    <row r="9742" spans="12:13" x14ac:dyDescent="0.2">
      <c r="L9742" s="6"/>
      <c r="M9742" s="10"/>
    </row>
    <row r="9743" spans="12:13" x14ac:dyDescent="0.2">
      <c r="L9743" s="6"/>
      <c r="M9743" s="10"/>
    </row>
    <row r="9744" spans="12:13" x14ac:dyDescent="0.2">
      <c r="L9744" s="6"/>
      <c r="M9744" s="10"/>
    </row>
    <row r="9745" spans="12:13" x14ac:dyDescent="0.2">
      <c r="L9745" s="6"/>
      <c r="M9745" s="10"/>
    </row>
    <row r="9746" spans="12:13" x14ac:dyDescent="0.2">
      <c r="L9746" s="6"/>
      <c r="M9746" s="10"/>
    </row>
    <row r="9747" spans="12:13" x14ac:dyDescent="0.2">
      <c r="L9747" s="6"/>
      <c r="M9747" s="10"/>
    </row>
    <row r="9748" spans="12:13" x14ac:dyDescent="0.2">
      <c r="L9748" s="6"/>
      <c r="M9748" s="10"/>
    </row>
    <row r="9749" spans="12:13" x14ac:dyDescent="0.2">
      <c r="L9749" s="6"/>
      <c r="M9749" s="10"/>
    </row>
    <row r="9750" spans="12:13" x14ac:dyDescent="0.2">
      <c r="L9750" s="6"/>
      <c r="M9750" s="10"/>
    </row>
    <row r="9751" spans="12:13" x14ac:dyDescent="0.2">
      <c r="L9751" s="6"/>
      <c r="M9751" s="10"/>
    </row>
    <row r="9752" spans="12:13" x14ac:dyDescent="0.2">
      <c r="L9752" s="6"/>
      <c r="M9752" s="10"/>
    </row>
    <row r="9753" spans="12:13" x14ac:dyDescent="0.2">
      <c r="L9753" s="6"/>
      <c r="M9753" s="10"/>
    </row>
    <row r="9754" spans="12:13" x14ac:dyDescent="0.2">
      <c r="L9754" s="6"/>
      <c r="M9754" s="10"/>
    </row>
    <row r="9755" spans="12:13" x14ac:dyDescent="0.2">
      <c r="L9755" s="6"/>
      <c r="M9755" s="10"/>
    </row>
    <row r="9756" spans="12:13" x14ac:dyDescent="0.2">
      <c r="L9756" s="6"/>
      <c r="M9756" s="10"/>
    </row>
    <row r="9757" spans="12:13" x14ac:dyDescent="0.2">
      <c r="L9757" s="6"/>
      <c r="M9757" s="10"/>
    </row>
    <row r="9758" spans="12:13" x14ac:dyDescent="0.2">
      <c r="L9758" s="6"/>
      <c r="M9758" s="10"/>
    </row>
    <row r="9759" spans="12:13" x14ac:dyDescent="0.2">
      <c r="L9759" s="6"/>
      <c r="M9759" s="10"/>
    </row>
    <row r="9760" spans="12:13" x14ac:dyDescent="0.2">
      <c r="L9760" s="6"/>
      <c r="M9760" s="10"/>
    </row>
  </sheetData>
  <autoFilter ref="A1:O9760"/>
  <sortState ref="A2:P5445">
    <sortCondition ref="D1303"/>
  </sortState>
  <dataValidations count="5">
    <dataValidation type="list" allowBlank="1" showErrorMessage="1" errorTitle="Attention !" error="Vous devez choisir dans la liste !!!" sqref="F5 C2:C65296">
      <formula1>$X$1:$X$35</formula1>
    </dataValidation>
    <dataValidation type="list" allowBlank="1" showErrorMessage="1" errorTitle="Attention !" error="Inscrire R ou D dans cette cellule" sqref="G2:G4611 G4614:G65296">
      <formula1>"R,D"</formula1>
    </dataValidation>
    <dataValidation type="whole" allowBlank="1" showErrorMessage="1" errorTitle="Attention !" error="Vous devez entrer un nombre entier!!!" sqref="A236 A2:A234 A238:A1010 A1083">
      <formula1>1</formula1>
      <formula2>10000</formula2>
    </dataValidation>
    <dataValidation type="date" operator="greaterThan" allowBlank="1" showInputMessage="1" showErrorMessage="1" sqref="D1:E1048576">
      <formula1>36526</formula1>
    </dataValidation>
    <dataValidation type="list" allowBlank="1" showInputMessage="1" showErrorMessage="1" sqref="B2:B65296">
      <formula1>"B,C"</formula1>
    </dataValidation>
  </dataValidations>
  <printOptions horizontalCentered="1" gridLines="1"/>
  <pageMargins left="0.36" right="0.62" top="0.69" bottom="0.33" header="0.38" footer="0.24"/>
  <pageSetup paperSize="9" scale="57" fitToHeight="100" orientation="landscape" horizontalDpi="360" verticalDpi="360" r:id="rId1"/>
  <headerFooter alignWithMargins="0">
    <oddHeader>&amp;C&amp;"Arial,Gras"&amp;14&amp;ELivre Journal par numéro d'ordre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3</vt:i4>
      </vt:variant>
    </vt:vector>
  </HeadingPairs>
  <TitlesOfParts>
    <vt:vector size="4" baseType="lpstr">
      <vt:lpstr>Suivi Comptable</vt:lpstr>
      <vt:lpstr>FirstOne6</vt:lpstr>
      <vt:lpstr>Impression_des_titres</vt:lpstr>
      <vt:lpstr>'Suivi Comptable'!Zone_d_impression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acer6</dc:creator>
  <cp:lastModifiedBy>acer6</cp:lastModifiedBy>
  <dcterms:created xsi:type="dcterms:W3CDTF">2016-11-01T22:13:58Z</dcterms:created>
  <dcterms:modified xsi:type="dcterms:W3CDTF">2016-11-01T22:25:31Z</dcterms:modified>
</cp:coreProperties>
</file>